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filterPrivacy="1" codeName="ThisWorkbook"/>
  <xr:revisionPtr revIDLastSave="291" documentId="8_{0E247B95-B7AA-4DBC-BA07-76CDDE78B8E0}" xr6:coauthVersionLast="47" xr6:coauthVersionMax="47" xr10:uidLastSave="{B7D3DAC3-82F1-491D-8E7C-5304E95F54C6}"/>
  <bookViews>
    <workbookView xWindow="-110" yWindow="-110" windowWidth="19420" windowHeight="11500" tabRatio="698" xr2:uid="{00000000-000D-0000-FFFF-FFFF00000000}"/>
  </bookViews>
  <sheets>
    <sheet name="Introduction" sheetId="20" r:id="rId1"/>
    <sheet name="Index" sheetId="26" r:id="rId2"/>
    <sheet name="Monthly phosphate prices" sheetId="23" r:id="rId3"/>
    <sheet name="Monthly average average prices" sheetId="33" r:id="rId4"/>
    <sheet name="Quarterly phosphate prices" sheetId="30" r:id="rId5"/>
    <sheet name="Phosphate Shipments" sheetId="36" r:id="rId6"/>
    <sheet name="Balances" sheetId="37" r:id="rId7"/>
  </sheets>
  <externalReferences>
    <externalReference r:id="rId8"/>
    <externalReference r:id="rId9"/>
    <externalReference r:id="rId10"/>
    <externalReference r:id="rId11"/>
    <externalReference r:id="rId12"/>
    <externalReference r:id="rId13"/>
  </externalReferences>
  <definedNames>
    <definedName name="_1__123Graph_ACHART_1" hidden="1">[1]ptnbband!$D$71:$J$71</definedName>
    <definedName name="_2__123Graph_BCHART_1" hidden="1">[1]ptnbband!$D$72:$J$72</definedName>
    <definedName name="_3__123Graph_CCHART_1" hidden="1">[1]ptnbband!$D$73:$J$73</definedName>
    <definedName name="_4__123Graph_LBL_CCHART_1" hidden="1">[1]ptnbband!$D$74:$J$74</definedName>
    <definedName name="_5__123Graph_XCHART_1" hidden="1">[1]ptnbband!$D$4:$J$4</definedName>
    <definedName name="_xlnm._FilterDatabase" localSheetId="5" hidden="1">'Phosphate Shipments'!$A$1:$R$299</definedName>
    <definedName name="_Key1" hidden="1">#REF!</definedName>
    <definedName name="_Key1b" hidden="1">#REF!</definedName>
    <definedName name="_Order1" hidden="1">0</definedName>
    <definedName name="_Sort" hidden="1">[2]Sheet1!$A$84:$I$85</definedName>
    <definedName name="_Sortb" hidden="1">[3]Sheet1!$A$84:$I$85</definedName>
    <definedName name="AllApps">#REF!</definedName>
    <definedName name="Applications">#REF!</definedName>
    <definedName name="CIQWBGuid" hidden="1">"d5478d2e-4960-4aa9-b51f-b57792b0e820"</definedName>
    <definedName name="CIQWBInfo" hidden="1">"{ ""CIQVersion"":""9.45.614.5792"" }"</definedName>
    <definedName name="clean_spreads">#REF!</definedName>
    <definedName name="CommercialExAIGMetrics" localSheetId="1">[4]Appendix!#REF!</definedName>
    <definedName name="CommercialExAIGMetrics">[4]Appendix!#REF!</definedName>
    <definedName name="Company">'[5]Lists and lookups'!$J$1:$J$108</definedName>
    <definedName name="Countries">'[5]Lists and lookups'!$N$1:$N$223</definedName>
    <definedName name="Data">#REF!</definedName>
    <definedName name="Index">#REF!</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localSheetId="0" hidden="1">44326.7592592593</definedName>
    <definedName name="IQ_NAMES_REVISION_DATE_" hidden="1">44326.6561805556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Limit">[6]Inputs!$J$5</definedName>
    <definedName name="MonthData">#REF!</definedName>
    <definedName name="S_Month_Data">#REF!</definedName>
    <definedName name="Sportsman" hidden="1">#REF!</definedName>
    <definedName name="Start10">#REF!</definedName>
    <definedName name="Start100">#REF!</definedName>
    <definedName name="Start101">#REF!</definedName>
    <definedName name="Start102">#REF!</definedName>
    <definedName name="Start103">#REF!</definedName>
    <definedName name="Start104">#REF!</definedName>
    <definedName name="Start105">#REF!</definedName>
    <definedName name="Start106">#REF!</definedName>
    <definedName name="Start107">#REF!</definedName>
    <definedName name="Start108">#REF!</definedName>
    <definedName name="Start109">#REF!</definedName>
    <definedName name="Start11">#REF!</definedName>
    <definedName name="Start110">#REF!</definedName>
    <definedName name="Start111">#REF!</definedName>
    <definedName name="Start112">#REF!</definedName>
    <definedName name="Start113">#REF!</definedName>
    <definedName name="Start114">#REF!</definedName>
    <definedName name="Start115">#REF!</definedName>
    <definedName name="Start116">#REF!</definedName>
    <definedName name="Start117">#REF!</definedName>
    <definedName name="Start118">#REF!</definedName>
    <definedName name="Start119">#REF!</definedName>
    <definedName name="Start12">#REF!</definedName>
    <definedName name="Start121">#REF!</definedName>
    <definedName name="Start122">#REF!</definedName>
    <definedName name="Start123">#REF!</definedName>
    <definedName name="Start124">#REF!</definedName>
    <definedName name="Start125">#REF!</definedName>
    <definedName name="Start126">#REF!</definedName>
    <definedName name="Start127">#REF!</definedName>
    <definedName name="Start128">#REF!</definedName>
    <definedName name="Start129">#REF!</definedName>
    <definedName name="Start13">#REF!</definedName>
    <definedName name="Start130">#REF!</definedName>
    <definedName name="Start131">#REF!</definedName>
    <definedName name="Start132">#REF!</definedName>
    <definedName name="Start133">#REF!</definedName>
    <definedName name="Start134">#REF!</definedName>
    <definedName name="Start135">#REF!</definedName>
    <definedName name="Start136">#REF!</definedName>
    <definedName name="Start137">#REF!</definedName>
    <definedName name="Start138">#REF!</definedName>
    <definedName name="Start139">#REF!</definedName>
    <definedName name="Start14">#REF!</definedName>
    <definedName name="Start140">#REF!</definedName>
    <definedName name="Start141">#REF!</definedName>
    <definedName name="Start142">#REF!</definedName>
    <definedName name="Start143">#REF!</definedName>
    <definedName name="Start144">#REF!</definedName>
    <definedName name="Start145">#REF!</definedName>
    <definedName name="Start146">#REF!</definedName>
    <definedName name="Start147">#REF!</definedName>
    <definedName name="Start148">#REF!</definedName>
    <definedName name="Start149">#REF!</definedName>
    <definedName name="Start15">#REF!</definedName>
    <definedName name="Start150">#REF!</definedName>
    <definedName name="Start155">#REF!</definedName>
    <definedName name="Start16">#REF!</definedName>
    <definedName name="Start17">#REF!</definedName>
    <definedName name="Start174">#REF!</definedName>
    <definedName name="Start18">#REF!</definedName>
    <definedName name="Start186">#REF!</definedName>
    <definedName name="Start19">#REF!</definedName>
    <definedName name="Start196">#REF!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48">#REF!</definedName>
    <definedName name="Start49">#REF!</definedName>
    <definedName name="Start5">#REF!</definedName>
    <definedName name="Start50">#REF!</definedName>
    <definedName name="Start51">#REF!</definedName>
    <definedName name="Start52">#REF!</definedName>
    <definedName name="Start53">#REF!</definedName>
    <definedName name="Start54">#REF!</definedName>
    <definedName name="Start55">#REF!</definedName>
    <definedName name="Start56">#REF!</definedName>
    <definedName name="Start57">#REF!</definedName>
    <definedName name="Start58">#REF!</definedName>
    <definedName name="Start59">#REF!</definedName>
    <definedName name="Start6">#REF!</definedName>
    <definedName name="Start60">#REF!</definedName>
    <definedName name="Start61">#REF!</definedName>
    <definedName name="Start62">#REF!</definedName>
    <definedName name="Start63">#REF!</definedName>
    <definedName name="Start64">#REF!</definedName>
    <definedName name="Start65">#REF!</definedName>
    <definedName name="Start66">#REF!</definedName>
    <definedName name="Start67">#REF!</definedName>
    <definedName name="Start68">#REF!</definedName>
    <definedName name="Start69">#REF!</definedName>
    <definedName name="Start7">#REF!</definedName>
    <definedName name="Start70">#REF!</definedName>
    <definedName name="Start71">#REF!</definedName>
    <definedName name="Start72">#REF!</definedName>
    <definedName name="Start73">#REF!</definedName>
    <definedName name="Start74">#REF!</definedName>
    <definedName name="Start75">#REF!</definedName>
    <definedName name="Start76">#REF!</definedName>
    <definedName name="Start77">#REF!</definedName>
    <definedName name="Start78">#REF!</definedName>
    <definedName name="Start79">#REF!</definedName>
    <definedName name="Start8">#REF!</definedName>
    <definedName name="Start80">#REF!</definedName>
    <definedName name="Start81">#REF!</definedName>
    <definedName name="Start82">#REF!</definedName>
    <definedName name="Start83">#REF!</definedName>
    <definedName name="Start84">#REF!</definedName>
    <definedName name="Start85">#REF!</definedName>
    <definedName name="Start86">#REF!</definedName>
    <definedName name="Start87">#REF!</definedName>
    <definedName name="Start88">#REF!</definedName>
    <definedName name="Start89">#REF!</definedName>
    <definedName name="Start9">#REF!</definedName>
    <definedName name="Start90">#REF!</definedName>
    <definedName name="Start91">#REF!</definedName>
    <definedName name="Start92">#REF!</definedName>
    <definedName name="Start93">#REF!</definedName>
    <definedName name="Start94">#REF!</definedName>
    <definedName name="Start95">#REF!</definedName>
    <definedName name="Start96">#REF!</definedName>
    <definedName name="Start97">#REF!</definedName>
    <definedName name="Start98">#REF!</definedName>
    <definedName name="Start99">#REF!</definedName>
    <definedName name="Summ_Table">[6]Summary!$A$3:$P$127</definedName>
    <definedName name="Summ_Table_GD">[6]Summary!$D$3:$D$127</definedName>
    <definedName name="Summ_Table_Header">[6]Summary!$A$3:$P$3</definedName>
    <definedName name="SYearData">#REF!</definedName>
    <definedName name="tagggg" hidden="1">#REF!</definedName>
    <definedName name="YearData">#REF!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99" i="36" l="1"/>
  <c r="J681" i="36"/>
  <c r="J676" i="36"/>
  <c r="J671" i="36"/>
  <c r="J667" i="36"/>
  <c r="J664" i="36"/>
  <c r="J484" i="36"/>
  <c r="J459" i="36"/>
  <c r="J457" i="36"/>
  <c r="J453" i="36"/>
  <c r="J442" i="36"/>
  <c r="J440" i="36"/>
  <c r="J436" i="36"/>
  <c r="J430" i="36"/>
  <c r="J422" i="36"/>
  <c r="J421" i="36"/>
  <c r="J420" i="36"/>
  <c r="J418" i="36"/>
  <c r="J414" i="36"/>
  <c r="J409" i="36"/>
  <c r="J406" i="36"/>
  <c r="J405" i="36"/>
  <c r="J404" i="36"/>
  <c r="J403" i="36"/>
  <c r="J401" i="36"/>
  <c r="J392" i="36"/>
  <c r="J390" i="36"/>
  <c r="J378" i="36"/>
  <c r="C23" i="37" l="1"/>
  <c r="D23" i="37"/>
  <c r="E23" i="37"/>
  <c r="F23" i="37"/>
  <c r="G23" i="37"/>
  <c r="H23" i="37"/>
  <c r="I23" i="37"/>
  <c r="J23" i="37"/>
  <c r="K23" i="37"/>
  <c r="L23" i="37"/>
  <c r="M23" i="37"/>
  <c r="N23" i="37"/>
  <c r="R23" i="37"/>
  <c r="S23" i="37"/>
  <c r="T23" i="37"/>
  <c r="U23" i="37"/>
  <c r="V23" i="37"/>
  <c r="W23" i="37"/>
  <c r="X23" i="37"/>
  <c r="Y23" i="37"/>
  <c r="Z23" i="37"/>
  <c r="AA23" i="37"/>
  <c r="AB23" i="37"/>
  <c r="AC23" i="37"/>
  <c r="T47" i="37"/>
  <c r="W47" i="37"/>
  <c r="Q49" i="37"/>
  <c r="W49" i="37"/>
  <c r="W50" i="37"/>
  <c r="W51" i="37"/>
  <c r="Y39" i="30"/>
  <c r="X39" i="30"/>
  <c r="W39" i="30"/>
  <c r="V39" i="30"/>
  <c r="U39" i="30"/>
  <c r="T39" i="30"/>
  <c r="S39" i="30"/>
  <c r="R39" i="30"/>
  <c r="Q39" i="30"/>
  <c r="P39" i="30"/>
  <c r="O39" i="30"/>
  <c r="N39" i="30"/>
  <c r="M39" i="30"/>
  <c r="L39" i="30"/>
  <c r="K39" i="30"/>
  <c r="J39" i="30"/>
  <c r="I39" i="30"/>
  <c r="H39" i="30"/>
  <c r="G39" i="30"/>
  <c r="F39" i="30"/>
  <c r="E39" i="30"/>
  <c r="D39" i="30"/>
  <c r="Y38" i="30"/>
  <c r="X38" i="30"/>
  <c r="W38" i="30"/>
  <c r="V38" i="30"/>
  <c r="U38" i="30"/>
  <c r="T38" i="30"/>
  <c r="S38" i="30"/>
  <c r="R38" i="30"/>
  <c r="Q38" i="30"/>
  <c r="P38" i="30"/>
  <c r="O38" i="30"/>
  <c r="N38" i="30"/>
  <c r="M38" i="30"/>
  <c r="L38" i="30"/>
  <c r="K38" i="30"/>
  <c r="J38" i="30"/>
  <c r="I38" i="30"/>
  <c r="H38" i="30"/>
  <c r="G38" i="30"/>
  <c r="F38" i="30"/>
  <c r="E38" i="30"/>
  <c r="D38" i="30"/>
  <c r="Y37" i="30"/>
  <c r="X37" i="30"/>
  <c r="W37" i="30"/>
  <c r="V37" i="30"/>
  <c r="U37" i="30"/>
  <c r="T37" i="30"/>
  <c r="S37" i="30"/>
  <c r="R37" i="30"/>
  <c r="Q37" i="30"/>
  <c r="P37" i="30"/>
  <c r="O37" i="30"/>
  <c r="N37" i="30"/>
  <c r="M37" i="30"/>
  <c r="L37" i="30"/>
  <c r="K37" i="30"/>
  <c r="J37" i="30"/>
  <c r="I37" i="30"/>
  <c r="H37" i="30"/>
  <c r="G37" i="30"/>
  <c r="F37" i="30"/>
  <c r="E37" i="30"/>
  <c r="D37" i="30"/>
  <c r="Y36" i="30"/>
  <c r="X36" i="30"/>
  <c r="W36" i="30"/>
  <c r="V36" i="30"/>
  <c r="U36" i="30"/>
  <c r="T36" i="30"/>
  <c r="S36" i="30"/>
  <c r="R36" i="30"/>
  <c r="Q36" i="30"/>
  <c r="P36" i="30"/>
  <c r="O36" i="30"/>
  <c r="N36" i="30"/>
  <c r="M36" i="30"/>
  <c r="L36" i="30"/>
  <c r="K36" i="30"/>
  <c r="J36" i="30"/>
  <c r="I36" i="30"/>
  <c r="H36" i="30"/>
  <c r="G36" i="30"/>
  <c r="F36" i="30"/>
  <c r="E36" i="30"/>
  <c r="D36" i="30"/>
  <c r="Y35" i="30"/>
  <c r="X35" i="30"/>
  <c r="W35" i="30"/>
  <c r="V35" i="30"/>
  <c r="U35" i="30"/>
  <c r="T35" i="30"/>
  <c r="S35" i="30"/>
  <c r="R35" i="30"/>
  <c r="Q35" i="30"/>
  <c r="P35" i="30"/>
  <c r="O35" i="30"/>
  <c r="N35" i="30"/>
  <c r="M35" i="30"/>
  <c r="L35" i="30"/>
  <c r="K35" i="30"/>
  <c r="J35" i="30"/>
  <c r="I35" i="30"/>
  <c r="H35" i="30"/>
  <c r="G35" i="30"/>
  <c r="F35" i="30"/>
  <c r="E35" i="30"/>
  <c r="D35" i="30"/>
  <c r="Y34" i="30"/>
  <c r="X34" i="30"/>
  <c r="W34" i="30"/>
  <c r="V34" i="30"/>
  <c r="U34" i="30"/>
  <c r="T34" i="30"/>
  <c r="S34" i="30"/>
  <c r="R34" i="30"/>
  <c r="Q34" i="30"/>
  <c r="P34" i="30"/>
  <c r="O34" i="30"/>
  <c r="N34" i="30"/>
  <c r="M34" i="30"/>
  <c r="L34" i="30"/>
  <c r="K34" i="30"/>
  <c r="J34" i="30"/>
  <c r="I34" i="30"/>
  <c r="H34" i="30"/>
  <c r="G34" i="30"/>
  <c r="F34" i="30"/>
  <c r="E34" i="30"/>
  <c r="D34" i="30"/>
  <c r="Y33" i="30"/>
  <c r="X33" i="30"/>
  <c r="W33" i="30"/>
  <c r="V33" i="30"/>
  <c r="U33" i="30"/>
  <c r="T33" i="30"/>
  <c r="S33" i="30"/>
  <c r="R33" i="30"/>
  <c r="Q33" i="30"/>
  <c r="P33" i="30"/>
  <c r="O33" i="30"/>
  <c r="N33" i="30"/>
  <c r="M33" i="30"/>
  <c r="L33" i="30"/>
  <c r="K33" i="30"/>
  <c r="J33" i="30"/>
  <c r="I33" i="30"/>
  <c r="H33" i="30"/>
  <c r="G33" i="30"/>
  <c r="F33" i="30"/>
  <c r="E33" i="30"/>
  <c r="D33" i="30"/>
  <c r="Y32" i="30"/>
  <c r="X32" i="30"/>
  <c r="W32" i="30"/>
  <c r="V32" i="30"/>
  <c r="U32" i="30"/>
  <c r="T32" i="30"/>
  <c r="S32" i="30"/>
  <c r="R32" i="30"/>
  <c r="Q32" i="30"/>
  <c r="P32" i="30"/>
  <c r="O32" i="30"/>
  <c r="N32" i="30"/>
  <c r="M32" i="30"/>
  <c r="L32" i="30"/>
  <c r="K32" i="30"/>
  <c r="J32" i="30"/>
  <c r="I32" i="30"/>
  <c r="H32" i="30"/>
  <c r="G32" i="30"/>
  <c r="F32" i="30"/>
  <c r="E32" i="30"/>
  <c r="D32" i="30"/>
  <c r="N103" i="33"/>
  <c r="M103" i="33"/>
  <c r="L103" i="33"/>
  <c r="K103" i="33"/>
  <c r="J103" i="33"/>
  <c r="I103" i="33"/>
  <c r="H103" i="33"/>
  <c r="G103" i="33"/>
  <c r="F103" i="33"/>
  <c r="E103" i="33"/>
  <c r="D103" i="33"/>
  <c r="N102" i="33"/>
  <c r="M102" i="33"/>
  <c r="L102" i="33"/>
  <c r="K102" i="33"/>
  <c r="J102" i="33"/>
  <c r="I102" i="33"/>
  <c r="H102" i="33"/>
  <c r="G102" i="33"/>
  <c r="F102" i="33"/>
  <c r="E102" i="33"/>
  <c r="D102" i="33"/>
  <c r="N101" i="33"/>
  <c r="M101" i="33"/>
  <c r="L101" i="33"/>
  <c r="K101" i="33"/>
  <c r="J101" i="33"/>
  <c r="I101" i="33"/>
  <c r="H101" i="33"/>
  <c r="G101" i="33"/>
  <c r="F101" i="33"/>
  <c r="E101" i="33"/>
  <c r="D101" i="33"/>
  <c r="N100" i="33"/>
  <c r="M100" i="33"/>
  <c r="L100" i="33"/>
  <c r="K100" i="33"/>
  <c r="J100" i="33"/>
  <c r="I100" i="33"/>
  <c r="H100" i="33"/>
  <c r="G100" i="33"/>
  <c r="F100" i="33"/>
  <c r="E100" i="33"/>
  <c r="D100" i="33"/>
  <c r="N99" i="33"/>
  <c r="M99" i="33"/>
  <c r="L99" i="33"/>
  <c r="K99" i="33"/>
  <c r="J99" i="33"/>
  <c r="I99" i="33"/>
  <c r="H99" i="33"/>
  <c r="G99" i="33"/>
  <c r="F99" i="33"/>
  <c r="E99" i="33"/>
  <c r="D99" i="33"/>
  <c r="N98" i="33"/>
  <c r="M98" i="33"/>
  <c r="L98" i="33"/>
  <c r="K98" i="33"/>
  <c r="J98" i="33"/>
  <c r="I98" i="33"/>
  <c r="H98" i="33"/>
  <c r="G98" i="33"/>
  <c r="F98" i="33"/>
  <c r="E98" i="33"/>
  <c r="D98" i="33"/>
  <c r="N97" i="33"/>
  <c r="M97" i="33"/>
  <c r="L97" i="33"/>
  <c r="K97" i="33"/>
  <c r="J97" i="33"/>
  <c r="I97" i="33"/>
  <c r="H97" i="33"/>
  <c r="G97" i="33"/>
  <c r="F97" i="33"/>
  <c r="E97" i="33"/>
  <c r="D97" i="33"/>
  <c r="N96" i="33"/>
  <c r="M96" i="33"/>
  <c r="L96" i="33"/>
  <c r="K96" i="33"/>
  <c r="J96" i="33"/>
  <c r="I96" i="33"/>
  <c r="H96" i="33"/>
  <c r="G96" i="33"/>
  <c r="F96" i="33"/>
  <c r="E96" i="33"/>
  <c r="D96" i="33"/>
  <c r="N95" i="33"/>
  <c r="M95" i="33"/>
  <c r="L95" i="33"/>
  <c r="K95" i="33"/>
  <c r="J95" i="33"/>
  <c r="I95" i="33"/>
  <c r="H95" i="33"/>
  <c r="G95" i="33"/>
  <c r="F95" i="33"/>
  <c r="E95" i="33"/>
  <c r="D95" i="33"/>
  <c r="N94" i="33"/>
  <c r="M94" i="33"/>
  <c r="L94" i="33"/>
  <c r="K94" i="33"/>
  <c r="J94" i="33"/>
  <c r="I94" i="33"/>
  <c r="H94" i="33"/>
  <c r="G94" i="33"/>
  <c r="F94" i="33"/>
  <c r="E94" i="33"/>
  <c r="D94" i="33"/>
  <c r="N93" i="33"/>
  <c r="M93" i="33"/>
  <c r="L93" i="33"/>
  <c r="K93" i="33"/>
  <c r="J93" i="33"/>
  <c r="I93" i="33"/>
  <c r="H93" i="33"/>
  <c r="G93" i="33"/>
  <c r="F93" i="33"/>
  <c r="E93" i="33"/>
  <c r="D93" i="33"/>
  <c r="N92" i="33"/>
  <c r="M92" i="33"/>
  <c r="L92" i="33"/>
  <c r="K92" i="33"/>
  <c r="J92" i="33"/>
  <c r="I92" i="33"/>
  <c r="H92" i="33"/>
  <c r="G92" i="33"/>
  <c r="F92" i="33"/>
  <c r="E92" i="33"/>
  <c r="D92" i="33"/>
  <c r="N91" i="33"/>
  <c r="M91" i="33"/>
  <c r="L91" i="33"/>
  <c r="K91" i="33"/>
  <c r="J91" i="33"/>
  <c r="I91" i="33"/>
  <c r="H91" i="33"/>
  <c r="G91" i="33"/>
  <c r="F91" i="33"/>
  <c r="E91" i="33"/>
  <c r="D91" i="33"/>
  <c r="N90" i="33"/>
  <c r="M90" i="33"/>
  <c r="L90" i="33"/>
  <c r="K90" i="33"/>
  <c r="J90" i="33"/>
  <c r="I90" i="33"/>
  <c r="H90" i="33"/>
  <c r="G90" i="33"/>
  <c r="F90" i="33"/>
  <c r="E90" i="33"/>
  <c r="D90" i="33"/>
  <c r="N89" i="33"/>
  <c r="M89" i="33"/>
  <c r="L89" i="33"/>
  <c r="K89" i="33"/>
  <c r="J89" i="33"/>
  <c r="I89" i="33"/>
  <c r="H89" i="33"/>
  <c r="G89" i="33"/>
  <c r="F89" i="33"/>
  <c r="E89" i="33"/>
  <c r="D89" i="33"/>
  <c r="N88" i="33"/>
  <c r="M88" i="33"/>
  <c r="L88" i="33"/>
  <c r="K88" i="33"/>
  <c r="J88" i="33"/>
  <c r="I88" i="33"/>
  <c r="H88" i="33"/>
  <c r="G88" i="33"/>
  <c r="F88" i="33"/>
  <c r="E88" i="33"/>
  <c r="D88" i="33"/>
  <c r="N87" i="33"/>
  <c r="M87" i="33"/>
  <c r="L87" i="33"/>
  <c r="K87" i="33"/>
  <c r="J87" i="33"/>
  <c r="I87" i="33"/>
  <c r="H87" i="33"/>
  <c r="G87" i="33"/>
  <c r="F87" i="33"/>
  <c r="E87" i="33"/>
  <c r="D87" i="33"/>
  <c r="N86" i="33"/>
  <c r="M86" i="33"/>
  <c r="L86" i="33"/>
  <c r="K86" i="33"/>
  <c r="J86" i="33"/>
  <c r="I86" i="33"/>
  <c r="H86" i="33"/>
  <c r="G86" i="33"/>
  <c r="F86" i="33"/>
  <c r="E86" i="33"/>
  <c r="D86" i="33"/>
  <c r="N85" i="33"/>
  <c r="M85" i="33"/>
  <c r="L85" i="33"/>
  <c r="K85" i="33"/>
  <c r="J85" i="33"/>
  <c r="I85" i="33"/>
  <c r="H85" i="33"/>
  <c r="G85" i="33"/>
  <c r="F85" i="33"/>
  <c r="E85" i="33"/>
  <c r="D85" i="33"/>
  <c r="N84" i="33"/>
  <c r="M84" i="33"/>
  <c r="L84" i="33"/>
  <c r="K84" i="33"/>
  <c r="J84" i="33"/>
  <c r="I84" i="33"/>
  <c r="H84" i="33"/>
  <c r="G84" i="33"/>
  <c r="F84" i="33"/>
  <c r="E84" i="33"/>
  <c r="D84" i="33"/>
  <c r="N83" i="33"/>
  <c r="M83" i="33"/>
  <c r="L83" i="33"/>
  <c r="K83" i="33"/>
  <c r="J83" i="33"/>
  <c r="I83" i="33"/>
  <c r="H83" i="33"/>
  <c r="G83" i="33"/>
  <c r="F83" i="33"/>
  <c r="E83" i="33"/>
  <c r="D83" i="33"/>
  <c r="N82" i="33"/>
  <c r="M82" i="33"/>
  <c r="L82" i="33"/>
  <c r="K82" i="33"/>
  <c r="J82" i="33"/>
  <c r="I82" i="33"/>
  <c r="H82" i="33"/>
  <c r="G82" i="33"/>
  <c r="F82" i="33"/>
  <c r="E82" i="33"/>
  <c r="D82" i="33"/>
  <c r="N81" i="33"/>
  <c r="M81" i="33"/>
  <c r="L81" i="33"/>
  <c r="K81" i="33"/>
  <c r="J81" i="33"/>
  <c r="I81" i="33"/>
  <c r="H81" i="33"/>
  <c r="G81" i="33"/>
  <c r="F81" i="33"/>
  <c r="E81" i="33"/>
  <c r="D81" i="33"/>
  <c r="N80" i="33"/>
  <c r="M80" i="33"/>
  <c r="L80" i="33"/>
  <c r="K80" i="33"/>
  <c r="J80" i="33"/>
  <c r="I80" i="33"/>
  <c r="H80" i="33"/>
  <c r="G80" i="33"/>
  <c r="F80" i="33"/>
  <c r="E80" i="33"/>
  <c r="D80" i="33"/>
  <c r="N79" i="33"/>
  <c r="M79" i="33"/>
  <c r="L79" i="33"/>
  <c r="K79" i="33"/>
  <c r="J79" i="33"/>
  <c r="I79" i="33"/>
  <c r="H79" i="33"/>
  <c r="G79" i="33"/>
  <c r="F79" i="33"/>
  <c r="E79" i="33"/>
  <c r="D79" i="33"/>
  <c r="N78" i="33"/>
  <c r="M78" i="33"/>
  <c r="L78" i="33"/>
  <c r="K78" i="33"/>
  <c r="J78" i="33"/>
  <c r="I78" i="33"/>
  <c r="H78" i="33"/>
  <c r="G78" i="33"/>
  <c r="F78" i="33"/>
  <c r="E78" i="33"/>
  <c r="D78" i="33"/>
  <c r="D31" i="30"/>
  <c r="E31" i="30"/>
  <c r="F31" i="30"/>
  <c r="G31" i="30"/>
  <c r="H31" i="30"/>
  <c r="I31" i="30"/>
  <c r="J31" i="30"/>
  <c r="K31" i="30"/>
  <c r="L31" i="30"/>
  <c r="M31" i="30"/>
  <c r="N31" i="30"/>
  <c r="O31" i="30"/>
  <c r="P31" i="30"/>
  <c r="Q31" i="30"/>
  <c r="R31" i="30"/>
  <c r="S31" i="30"/>
  <c r="T31" i="30"/>
  <c r="U31" i="30"/>
  <c r="V31" i="30"/>
  <c r="W31" i="30"/>
  <c r="X31" i="30"/>
  <c r="Y31" i="30"/>
  <c r="N77" i="33"/>
  <c r="M77" i="33"/>
  <c r="L77" i="33"/>
  <c r="K77" i="33"/>
  <c r="J77" i="33"/>
  <c r="I77" i="33"/>
  <c r="H77" i="33"/>
  <c r="G77" i="33"/>
  <c r="F77" i="33"/>
  <c r="E77" i="33"/>
  <c r="D77" i="33"/>
  <c r="N76" i="33"/>
  <c r="M76" i="33"/>
  <c r="L76" i="33"/>
  <c r="K76" i="33"/>
  <c r="J76" i="33"/>
  <c r="I76" i="33"/>
  <c r="H76" i="33"/>
  <c r="G76" i="33"/>
  <c r="F76" i="33"/>
  <c r="E76" i="33"/>
  <c r="D76" i="33"/>
  <c r="N75" i="33"/>
  <c r="M75" i="33"/>
  <c r="L75" i="33"/>
  <c r="K75" i="33"/>
  <c r="J75" i="33"/>
  <c r="I75" i="33"/>
  <c r="H75" i="33"/>
  <c r="G75" i="33"/>
  <c r="F75" i="33"/>
  <c r="E75" i="33"/>
  <c r="D75" i="33"/>
  <c r="D30" i="30"/>
  <c r="N74" i="33"/>
  <c r="M74" i="33"/>
  <c r="L74" i="33"/>
  <c r="K74" i="33"/>
  <c r="J74" i="33"/>
  <c r="I74" i="33"/>
  <c r="H74" i="33"/>
  <c r="G74" i="33"/>
  <c r="F74" i="33"/>
  <c r="E74" i="33"/>
  <c r="D74" i="33"/>
  <c r="E30" i="30"/>
  <c r="F30" i="30"/>
  <c r="G30" i="30"/>
  <c r="H30" i="30"/>
  <c r="I30" i="30"/>
  <c r="J30" i="30"/>
  <c r="K30" i="30"/>
  <c r="L30" i="30"/>
  <c r="M30" i="30"/>
  <c r="N30" i="30"/>
  <c r="O30" i="30"/>
  <c r="P30" i="30"/>
  <c r="Q30" i="30"/>
  <c r="R30" i="30"/>
  <c r="S30" i="30"/>
  <c r="T30" i="30"/>
  <c r="U30" i="30"/>
  <c r="V30" i="30"/>
  <c r="W30" i="30"/>
  <c r="X30" i="30"/>
  <c r="Y30" i="30"/>
  <c r="D73" i="33"/>
  <c r="E73" i="33"/>
  <c r="F73" i="33"/>
  <c r="G73" i="33"/>
  <c r="H73" i="33"/>
  <c r="I73" i="33"/>
  <c r="J73" i="33"/>
  <c r="K73" i="33"/>
  <c r="L73" i="33"/>
  <c r="M73" i="33"/>
  <c r="N73" i="33"/>
  <c r="W29" i="30"/>
  <c r="W28" i="30"/>
  <c r="W27" i="30"/>
  <c r="W26" i="30"/>
  <c r="W25" i="30"/>
  <c r="W24" i="30"/>
  <c r="W23" i="30"/>
  <c r="W22" i="30"/>
  <c r="W21" i="30"/>
  <c r="W20" i="30"/>
  <c r="W19" i="30"/>
  <c r="W18" i="30"/>
  <c r="W17" i="30"/>
  <c r="W16" i="30"/>
  <c r="W15" i="30"/>
  <c r="W14" i="30"/>
  <c r="W13" i="30"/>
  <c r="W12" i="30"/>
  <c r="W11" i="30"/>
  <c r="W10" i="30"/>
  <c r="W9" i="30"/>
  <c r="W8" i="30"/>
  <c r="V8" i="30"/>
  <c r="V29" i="30"/>
  <c r="V28" i="30"/>
  <c r="V27" i="30"/>
  <c r="V26" i="30"/>
  <c r="V25" i="30"/>
  <c r="V24" i="30"/>
  <c r="V23" i="30"/>
  <c r="V22" i="30"/>
  <c r="V21" i="30"/>
  <c r="V20" i="30"/>
  <c r="V19" i="30"/>
  <c r="V18" i="30"/>
  <c r="V17" i="30"/>
  <c r="V16" i="30"/>
  <c r="V15" i="30"/>
  <c r="V14" i="30"/>
  <c r="V13" i="30"/>
  <c r="V12" i="30"/>
  <c r="V11" i="30"/>
  <c r="V10" i="30"/>
  <c r="V9" i="30"/>
  <c r="M72" i="33"/>
  <c r="N72" i="33"/>
  <c r="L72" i="33"/>
  <c r="K72" i="33"/>
  <c r="J72" i="33"/>
  <c r="I72" i="33"/>
  <c r="H72" i="33"/>
  <c r="G72" i="33"/>
  <c r="F72" i="33"/>
  <c r="E72" i="33"/>
  <c r="D72" i="33"/>
  <c r="D29" i="30"/>
  <c r="E29" i="30"/>
  <c r="F29" i="30"/>
  <c r="G29" i="30"/>
  <c r="H29" i="30"/>
  <c r="I29" i="30"/>
  <c r="J29" i="30"/>
  <c r="K29" i="30"/>
  <c r="L29" i="30"/>
  <c r="M29" i="30"/>
  <c r="N29" i="30"/>
  <c r="O29" i="30"/>
  <c r="P29" i="30"/>
  <c r="Q29" i="30"/>
  <c r="R29" i="30"/>
  <c r="S29" i="30"/>
  <c r="T29" i="30"/>
  <c r="U29" i="30"/>
  <c r="X29" i="30"/>
  <c r="Y29" i="30"/>
  <c r="F28" i="30"/>
  <c r="G28" i="30"/>
  <c r="H28" i="30"/>
  <c r="I28" i="30"/>
  <c r="J28" i="30"/>
  <c r="K28" i="30"/>
  <c r="L28" i="30"/>
  <c r="M28" i="30"/>
  <c r="N28" i="30"/>
  <c r="O28" i="30"/>
  <c r="P28" i="30"/>
  <c r="Q28" i="30"/>
  <c r="R28" i="30"/>
  <c r="S28" i="30"/>
  <c r="T28" i="30"/>
  <c r="U28" i="30"/>
  <c r="X28" i="30"/>
  <c r="Y28" i="30"/>
  <c r="D28" i="30"/>
  <c r="E28" i="30"/>
  <c r="D27" i="30"/>
  <c r="E27" i="30"/>
  <c r="F27" i="30"/>
  <c r="G27" i="30"/>
  <c r="H27" i="30"/>
  <c r="I27" i="30"/>
  <c r="J27" i="30"/>
  <c r="K27" i="30"/>
  <c r="L27" i="30"/>
  <c r="M27" i="30"/>
  <c r="N27" i="30"/>
  <c r="O27" i="30"/>
  <c r="P27" i="30"/>
  <c r="Q27" i="30"/>
  <c r="R27" i="30"/>
  <c r="S27" i="30"/>
  <c r="T27" i="30"/>
  <c r="U27" i="30"/>
  <c r="X27" i="30"/>
  <c r="Y27" i="30"/>
  <c r="D26" i="30"/>
  <c r="E26" i="30"/>
  <c r="F26" i="30"/>
  <c r="G26" i="30"/>
  <c r="H26" i="30"/>
  <c r="I26" i="30"/>
  <c r="J26" i="30"/>
  <c r="K26" i="30"/>
  <c r="L26" i="30"/>
  <c r="M26" i="30"/>
  <c r="N26" i="30"/>
  <c r="O26" i="30"/>
  <c r="P26" i="30"/>
  <c r="Q26" i="30"/>
  <c r="R26" i="30"/>
  <c r="S26" i="30"/>
  <c r="T26" i="30"/>
  <c r="U26" i="30"/>
  <c r="X26" i="30"/>
  <c r="Y26" i="30"/>
  <c r="Y25" i="30"/>
  <c r="X25" i="30"/>
  <c r="U25" i="30"/>
  <c r="T25" i="30"/>
  <c r="S25" i="30"/>
  <c r="R25" i="30"/>
  <c r="Q25" i="30"/>
  <c r="P25" i="30"/>
  <c r="O25" i="30"/>
  <c r="N25" i="30"/>
  <c r="M25" i="30"/>
  <c r="L25" i="30"/>
  <c r="K25" i="30"/>
  <c r="J25" i="30"/>
  <c r="I25" i="30"/>
  <c r="H25" i="30"/>
  <c r="G25" i="30"/>
  <c r="F25" i="30"/>
  <c r="E25" i="30"/>
  <c r="D25" i="30"/>
  <c r="Y24" i="30"/>
  <c r="X24" i="30"/>
  <c r="U24" i="30"/>
  <c r="T24" i="30"/>
  <c r="S24" i="30"/>
  <c r="R24" i="30"/>
  <c r="Q24" i="30"/>
  <c r="P24" i="30"/>
  <c r="O24" i="30"/>
  <c r="N24" i="30"/>
  <c r="M24" i="30"/>
  <c r="L24" i="30"/>
  <c r="K24" i="30"/>
  <c r="J24" i="30"/>
  <c r="I24" i="30"/>
  <c r="H24" i="30"/>
  <c r="G24" i="30"/>
  <c r="F24" i="30"/>
  <c r="E24" i="30"/>
  <c r="D24" i="30"/>
  <c r="X9" i="30"/>
  <c r="Y9" i="30"/>
  <c r="X10" i="30"/>
  <c r="Y10" i="30"/>
  <c r="X11" i="30"/>
  <c r="Y11" i="30"/>
  <c r="X12" i="30"/>
  <c r="Y12" i="30"/>
  <c r="X13" i="30"/>
  <c r="Y13" i="30"/>
  <c r="X14" i="30"/>
  <c r="Y14" i="30"/>
  <c r="X15" i="30"/>
  <c r="Y15" i="30"/>
  <c r="X16" i="30"/>
  <c r="Y16" i="30"/>
  <c r="X17" i="30"/>
  <c r="Y17" i="30"/>
  <c r="X18" i="30"/>
  <c r="Y18" i="30"/>
  <c r="X19" i="30"/>
  <c r="Y19" i="30"/>
  <c r="X20" i="30"/>
  <c r="Y20" i="30"/>
  <c r="X21" i="30"/>
  <c r="Y21" i="30"/>
  <c r="X22" i="30"/>
  <c r="Y22" i="30"/>
  <c r="X23" i="30"/>
  <c r="Y23" i="30"/>
  <c r="Y8" i="30"/>
  <c r="X8" i="30"/>
  <c r="T9" i="30"/>
  <c r="U9" i="30"/>
  <c r="T10" i="30"/>
  <c r="U10" i="30"/>
  <c r="T11" i="30"/>
  <c r="U11" i="30"/>
  <c r="T12" i="30"/>
  <c r="U12" i="30"/>
  <c r="T13" i="30"/>
  <c r="U13" i="30"/>
  <c r="T14" i="30"/>
  <c r="U14" i="30"/>
  <c r="T15" i="30"/>
  <c r="U15" i="30"/>
  <c r="T16" i="30"/>
  <c r="U16" i="30"/>
  <c r="T17" i="30"/>
  <c r="U17" i="30"/>
  <c r="T18" i="30"/>
  <c r="U18" i="30"/>
  <c r="T19" i="30"/>
  <c r="U19" i="30"/>
  <c r="T20" i="30"/>
  <c r="U20" i="30"/>
  <c r="T21" i="30"/>
  <c r="U21" i="30"/>
  <c r="T22" i="30"/>
  <c r="U22" i="30"/>
  <c r="T23" i="30"/>
  <c r="U23" i="30"/>
  <c r="U8" i="30"/>
  <c r="T8" i="30"/>
  <c r="R9" i="30"/>
  <c r="S9" i="30"/>
  <c r="R10" i="30"/>
  <c r="S10" i="30"/>
  <c r="R11" i="30"/>
  <c r="S11" i="30"/>
  <c r="R12" i="30"/>
  <c r="S12" i="30"/>
  <c r="R13" i="30"/>
  <c r="S13" i="30"/>
  <c r="R14" i="30"/>
  <c r="S14" i="30"/>
  <c r="R15" i="30"/>
  <c r="S15" i="30"/>
  <c r="R16" i="30"/>
  <c r="S16" i="30"/>
  <c r="R17" i="30"/>
  <c r="S17" i="30"/>
  <c r="R18" i="30"/>
  <c r="S18" i="30"/>
  <c r="R19" i="30"/>
  <c r="S19" i="30"/>
  <c r="R20" i="30"/>
  <c r="S20" i="30"/>
  <c r="R21" i="30"/>
  <c r="S21" i="30"/>
  <c r="R22" i="30"/>
  <c r="S22" i="30"/>
  <c r="R23" i="30"/>
  <c r="S23" i="30"/>
  <c r="S8" i="30"/>
  <c r="R8" i="30"/>
  <c r="Q9" i="30"/>
  <c r="Q10" i="30"/>
  <c r="Q11" i="30"/>
  <c r="Q12" i="30"/>
  <c r="Q13" i="30"/>
  <c r="Q14" i="30"/>
  <c r="Q15" i="30"/>
  <c r="Q16" i="30"/>
  <c r="Q17" i="30"/>
  <c r="Q18" i="30"/>
  <c r="Q19" i="30"/>
  <c r="Q20" i="30"/>
  <c r="Q21" i="30"/>
  <c r="Q22" i="30"/>
  <c r="Q23" i="30"/>
  <c r="Q8" i="30"/>
  <c r="O9" i="30"/>
  <c r="O10" i="30"/>
  <c r="O11" i="30"/>
  <c r="O12" i="30"/>
  <c r="O13" i="30"/>
  <c r="O14" i="30"/>
  <c r="O15" i="30"/>
  <c r="O16" i="30"/>
  <c r="O17" i="30"/>
  <c r="O18" i="30"/>
  <c r="O19" i="30"/>
  <c r="O20" i="30"/>
  <c r="O21" i="30"/>
  <c r="O22" i="30"/>
  <c r="O23" i="30"/>
  <c r="O8" i="30"/>
  <c r="M9" i="30"/>
  <c r="M10" i="30"/>
  <c r="M11" i="30"/>
  <c r="M12" i="30"/>
  <c r="M13" i="30"/>
  <c r="M14" i="30"/>
  <c r="M15" i="30"/>
  <c r="M16" i="30"/>
  <c r="M17" i="30"/>
  <c r="M18" i="30"/>
  <c r="M19" i="30"/>
  <c r="M20" i="30"/>
  <c r="M21" i="30"/>
  <c r="M22" i="30"/>
  <c r="M23" i="30"/>
  <c r="M8" i="30"/>
  <c r="K9" i="30"/>
  <c r="K10" i="30"/>
  <c r="K11" i="30"/>
  <c r="K12" i="30"/>
  <c r="K13" i="30"/>
  <c r="K14" i="30"/>
  <c r="K15" i="30"/>
  <c r="K16" i="30"/>
  <c r="K17" i="30"/>
  <c r="K18" i="30"/>
  <c r="K19" i="30"/>
  <c r="K20" i="30"/>
  <c r="K21" i="30"/>
  <c r="K22" i="30"/>
  <c r="K23" i="30"/>
  <c r="K8" i="30"/>
  <c r="I9" i="30"/>
  <c r="I10" i="30"/>
  <c r="I11" i="30"/>
  <c r="I12" i="30"/>
  <c r="I13" i="30"/>
  <c r="I14" i="30"/>
  <c r="I15" i="30"/>
  <c r="I16" i="30"/>
  <c r="I17" i="30"/>
  <c r="I18" i="30"/>
  <c r="I19" i="30"/>
  <c r="I20" i="30"/>
  <c r="I21" i="30"/>
  <c r="I22" i="30"/>
  <c r="I23" i="30"/>
  <c r="I8" i="30"/>
  <c r="G9" i="30"/>
  <c r="G10" i="30"/>
  <c r="G11" i="30"/>
  <c r="G12" i="30"/>
  <c r="G13" i="30"/>
  <c r="G14" i="30"/>
  <c r="G15" i="30"/>
  <c r="G16" i="30"/>
  <c r="G17" i="30"/>
  <c r="G18" i="30"/>
  <c r="G19" i="30"/>
  <c r="G20" i="30"/>
  <c r="G21" i="30"/>
  <c r="G22" i="30"/>
  <c r="G23" i="30"/>
  <c r="G8" i="30"/>
  <c r="E9" i="30"/>
  <c r="E10" i="30"/>
  <c r="E11" i="30"/>
  <c r="E12" i="30"/>
  <c r="E13" i="30"/>
  <c r="E14" i="30"/>
  <c r="E15" i="30"/>
  <c r="E16" i="30"/>
  <c r="E17" i="30"/>
  <c r="E18" i="30"/>
  <c r="E19" i="30"/>
  <c r="E20" i="30"/>
  <c r="E21" i="30"/>
  <c r="E22" i="30"/>
  <c r="E23" i="30"/>
  <c r="E8" i="30"/>
  <c r="D8" i="30"/>
  <c r="F8" i="30"/>
  <c r="H8" i="30"/>
  <c r="J8" i="30"/>
  <c r="L8" i="30"/>
  <c r="N8" i="30"/>
  <c r="P8" i="30"/>
  <c r="D9" i="30"/>
  <c r="F9" i="30"/>
  <c r="H9" i="30"/>
  <c r="J9" i="30"/>
  <c r="L9" i="30"/>
  <c r="N9" i="30"/>
  <c r="P9" i="30"/>
  <c r="D10" i="30"/>
  <c r="F10" i="30"/>
  <c r="H10" i="30"/>
  <c r="J10" i="30"/>
  <c r="L10" i="30"/>
  <c r="N10" i="30"/>
  <c r="P10" i="30"/>
  <c r="D11" i="30"/>
  <c r="F11" i="30"/>
  <c r="H11" i="30"/>
  <c r="J11" i="30"/>
  <c r="L11" i="30"/>
  <c r="N11" i="30"/>
  <c r="P11" i="30"/>
  <c r="D12" i="30"/>
  <c r="F12" i="30"/>
  <c r="H12" i="30"/>
  <c r="J12" i="30"/>
  <c r="L12" i="30"/>
  <c r="N12" i="30"/>
  <c r="P12" i="30"/>
  <c r="D13" i="30"/>
  <c r="F13" i="30"/>
  <c r="H13" i="30"/>
  <c r="J13" i="30"/>
  <c r="L13" i="30"/>
  <c r="N13" i="30"/>
  <c r="P13" i="30"/>
  <c r="D14" i="30"/>
  <c r="F14" i="30"/>
  <c r="H14" i="30"/>
  <c r="J14" i="30"/>
  <c r="L14" i="30"/>
  <c r="N14" i="30"/>
  <c r="P14" i="30"/>
  <c r="D15" i="30"/>
  <c r="F15" i="30"/>
  <c r="H15" i="30"/>
  <c r="J15" i="30"/>
  <c r="L15" i="30"/>
  <c r="N15" i="30"/>
  <c r="P15" i="30"/>
  <c r="D16" i="30"/>
  <c r="F16" i="30"/>
  <c r="H16" i="30"/>
  <c r="J16" i="30"/>
  <c r="L16" i="30"/>
  <c r="N16" i="30"/>
  <c r="P16" i="30"/>
  <c r="D17" i="30"/>
  <c r="F17" i="30"/>
  <c r="H17" i="30"/>
  <c r="J17" i="30"/>
  <c r="L17" i="30"/>
  <c r="N17" i="30"/>
  <c r="P17" i="30"/>
  <c r="D18" i="30"/>
  <c r="F18" i="30"/>
  <c r="H18" i="30"/>
  <c r="J18" i="30"/>
  <c r="L18" i="30"/>
  <c r="N18" i="30"/>
  <c r="P18" i="30"/>
  <c r="D19" i="30"/>
  <c r="F19" i="30"/>
  <c r="H19" i="30"/>
  <c r="J19" i="30"/>
  <c r="L19" i="30"/>
  <c r="N19" i="30"/>
  <c r="P19" i="30"/>
  <c r="D20" i="30"/>
  <c r="F20" i="30"/>
  <c r="H20" i="30"/>
  <c r="J20" i="30"/>
  <c r="L20" i="30"/>
  <c r="N20" i="30"/>
  <c r="P20" i="30"/>
  <c r="D21" i="30"/>
  <c r="F21" i="30"/>
  <c r="H21" i="30"/>
  <c r="J21" i="30"/>
  <c r="L21" i="30"/>
  <c r="N21" i="30"/>
  <c r="P21" i="30"/>
  <c r="D22" i="30"/>
  <c r="F22" i="30"/>
  <c r="H22" i="30"/>
  <c r="J22" i="30"/>
  <c r="L22" i="30"/>
  <c r="N22" i="30"/>
  <c r="P22" i="30"/>
  <c r="D23" i="30"/>
  <c r="F23" i="30"/>
  <c r="H23" i="30"/>
  <c r="J23" i="30"/>
  <c r="L23" i="30"/>
  <c r="N23" i="30"/>
  <c r="P23" i="30"/>
</calcChain>
</file>

<file path=xl/sharedStrings.xml><?xml version="1.0" encoding="utf-8"?>
<sst xmlns="http://schemas.openxmlformats.org/spreadsheetml/2006/main" count="8787" uniqueCount="1264">
  <si>
    <r>
      <rPr>
        <u/>
        <sz val="8"/>
        <rFont val="Arial"/>
        <family val="2"/>
        <scheme val="minor"/>
      </rPr>
      <t>Click here</t>
    </r>
    <r>
      <rPr>
        <sz val="8"/>
        <rFont val="Arial"/>
        <family val="2"/>
        <scheme val="minor"/>
      </rPr>
      <t xml:space="preserve"> to contact product support via email</t>
    </r>
  </si>
  <si>
    <t>Disclosure</t>
  </si>
  <si>
    <t>Index</t>
  </si>
  <si>
    <t>About S&amp;P Global Commodity Insights</t>
  </si>
  <si>
    <t>Source: S&amp;P Global Commodity Insights.</t>
  </si>
  <si>
    <t>At S&amp;P Global Commodity Insights, our complete view of global energy and commodities markets enables our customers to make decisions with conviction and create long-term, sustainable value.
We’re a trusted connector that brings together thought leaders, market participants, governments, and regulators to co-create solutions that lead to progress. Vital to navigating Energy Transition, S&amp;P Global Commodity Insights coverage includes oil and gas, power, chemicals, metals, agriculture and shipping.</t>
  </si>
  <si>
    <t>You may view or otherwise use the information, prices, indices, assessments and other related information, graphs, tables and images (“Data”) in this publication only for your personal use or, if you or your company has a license for the Data from S&amp;P Global Commodity Insights and you are an authorized user, for your company’s internal business use only. You may not publish, reproduce, extract, distribute, retransmit, resell, create any derivative work from and/or otherwise provide access to the Data or any portion thereof to any person (either within or outside your company, including as part of or via any internal electronic system or intranet), firm or entity, including any subsidiary, parent, or other entity that is affiliated with your company, without S&amp;P Global Commodity Insights’ prior written consent or as otherwise authorized under license from S&amp;P Global Commodity Insights. Any use or distribution of the Data beyond the express uses authorized in this paragraph above is subject to the payment of additional fees to S&amp;P Global Commodity Insights.</t>
  </si>
  <si>
    <t>S&amp;P Global Commodity Insights, its affiliates and all of their third-party licensors disclaim any and all warranties, express or implied, including, but not limited to, any warranties of merchantability or fitness for a particular purpose or use as to the Data, or the results obtained by its use or as to the performance thereof. Data in this publication includes independent and verifiable data collected from actual market participants. Any user of the Data should not rely on any information and/or assessment contained therein in making any investment, trading, risk management or other decision. S&amp;P Global Commodity Insights, its affiliates and their third-party licensors do not guarantee the adequacy, accuracy, timeliness and/or completeness of the Data or any component thereof or any communications (whether written, oral, electronic or in other format), and shall not be subject to any damages or liability, including but not limited to any indirect, special, incidental, punitive or consequential damages (including but not limited to, loss of profits, trading losses and loss of goodwill).</t>
  </si>
  <si>
    <t>ICE index data and NYMEX futures data used herein are provided under S&amp;P Global Commodity Insights’ commercial licensing agreements with ICE and with NYMEX. You acknowledge that the ICE index data and NYMEX futures data herein are confidential and are proprietary trade secrets and data of ICE and NYMEX or its licensors/suppliers, and you shall use best efforts to prevent the unauthorized publication, disclosure or copying of the ICE index data and/or NYMEX futures data.</t>
  </si>
  <si>
    <t>Permission is granted for those registered with the Copyright Clearance Center (CCC) to copy material herein for internal reference or personal use only, provided that appropriate payment is made to the CCC, 222 Rosewood Drive, Danvers, MA 01923, phone +1-978-750-8400. Reproduction in any other form, or for any other purpose, is forbidden without the express prior permission of S&amp;P Global Inc. For article reprints contact: The YGS Group, phone +1-717-505-9701 x105 (800-501-9571 from the U.S.).</t>
  </si>
  <si>
    <t>For all other queries or requests pursuant to this notice, please contact S&amp;P Global Inc. via email at support@platts.com.</t>
  </si>
  <si>
    <t>S&amp;P Global, the S&amp;P Global logo, S&amp;P Global Commodity Insights, and Platts are trademarks of S&amp;P Global Inc. Permission for any commercial use of these trademarks must be obtained in writing from S&amp;P Global Inc.</t>
  </si>
  <si>
    <t>Month</t>
  </si>
  <si>
    <t>Quarter</t>
  </si>
  <si>
    <t>2020M01</t>
  </si>
  <si>
    <t>2020Q1</t>
  </si>
  <si>
    <t>2020M02</t>
  </si>
  <si>
    <t>2020M03</t>
  </si>
  <si>
    <t>2020M04</t>
  </si>
  <si>
    <t>2020Q2</t>
  </si>
  <si>
    <t>2020M05</t>
  </si>
  <si>
    <t>2020M06</t>
  </si>
  <si>
    <t>2020M07</t>
  </si>
  <si>
    <t>2020Q3</t>
  </si>
  <si>
    <t>2020M08</t>
  </si>
  <si>
    <t>2020M09</t>
  </si>
  <si>
    <t>2020M10</t>
  </si>
  <si>
    <t>2020Q4</t>
  </si>
  <si>
    <t>2020M11</t>
  </si>
  <si>
    <t>2020M12</t>
  </si>
  <si>
    <t>2021M01</t>
  </si>
  <si>
    <t>2021Q1</t>
  </si>
  <si>
    <t>2021M02</t>
  </si>
  <si>
    <t>2021M03</t>
  </si>
  <si>
    <t>2021M04</t>
  </si>
  <si>
    <t>2021Q2</t>
  </si>
  <si>
    <t>2021M05</t>
  </si>
  <si>
    <t>2021M06</t>
  </si>
  <si>
    <t>2021M07</t>
  </si>
  <si>
    <t>2021Q3</t>
  </si>
  <si>
    <t>2021M08</t>
  </si>
  <si>
    <t>2021M09</t>
  </si>
  <si>
    <t>2021M10</t>
  </si>
  <si>
    <t>2021Q4</t>
  </si>
  <si>
    <t>2021M11</t>
  </si>
  <si>
    <t>2021M12</t>
  </si>
  <si>
    <t>2022M01</t>
  </si>
  <si>
    <t>2022Q1</t>
  </si>
  <si>
    <t>2022M02</t>
  </si>
  <si>
    <t>2022M03</t>
  </si>
  <si>
    <t>2022M04</t>
  </si>
  <si>
    <t>2022Q2</t>
  </si>
  <si>
    <t>2022M05</t>
  </si>
  <si>
    <t>2022M06</t>
  </si>
  <si>
    <t>2022M07</t>
  </si>
  <si>
    <t>2022Q3</t>
  </si>
  <si>
    <t>2022M08</t>
  </si>
  <si>
    <t>2022M09</t>
  </si>
  <si>
    <t>2022M10</t>
  </si>
  <si>
    <t>2022Q4</t>
  </si>
  <si>
    <t>2022M11</t>
  </si>
  <si>
    <t>2022M12</t>
  </si>
  <si>
    <t>2023M01</t>
  </si>
  <si>
    <t>2023Q1</t>
  </si>
  <si>
    <t>2023M02</t>
  </si>
  <si>
    <t>2023M03</t>
  </si>
  <si>
    <t>2023M04</t>
  </si>
  <si>
    <t>2023Q2</t>
  </si>
  <si>
    <t>2023M05</t>
  </si>
  <si>
    <t>2023M06</t>
  </si>
  <si>
    <t>2023M07</t>
  </si>
  <si>
    <t>2023Q3</t>
  </si>
  <si>
    <t>2023M08</t>
  </si>
  <si>
    <t>2023M09</t>
  </si>
  <si>
    <t>2023M10</t>
  </si>
  <si>
    <t>2023Q4</t>
  </si>
  <si>
    <t>2023M11</t>
  </si>
  <si>
    <t>2023M12</t>
  </si>
  <si>
    <t>DAP/MAP</t>
  </si>
  <si>
    <t>DAP</t>
  </si>
  <si>
    <t>MAP</t>
  </si>
  <si>
    <r>
      <t>PhosAcid 100% P</t>
    </r>
    <r>
      <rPr>
        <b/>
        <vertAlign val="subscript"/>
        <sz val="10"/>
        <rFont val="Arial"/>
        <family val="2"/>
      </rPr>
      <t>2</t>
    </r>
    <r>
      <rPr>
        <b/>
        <sz val="10"/>
        <rFont val="Arial"/>
        <family val="2"/>
        <charset val="238"/>
      </rPr>
      <t>O</t>
    </r>
    <r>
      <rPr>
        <b/>
        <vertAlign val="subscript"/>
        <sz val="10"/>
        <rFont val="Arial"/>
        <family val="2"/>
      </rPr>
      <t>5</t>
    </r>
  </si>
  <si>
    <t xml:space="preserve">Quarterly phosphate prices - historical and forecast </t>
  </si>
  <si>
    <t xml:space="preserve">Monthly phosphate prices - historical and forecast </t>
  </si>
  <si>
    <t>Monthly phosphate prices - historical and forecast</t>
  </si>
  <si>
    <t>Quarterly phosphate prices - historical and forecast</t>
  </si>
  <si>
    <t>Phosphate Futures - data appendix</t>
  </si>
  <si>
    <t>2024M01</t>
  </si>
  <si>
    <t>2024Q1</t>
  </si>
  <si>
    <t>2024M02</t>
  </si>
  <si>
    <t>2024M03</t>
  </si>
  <si>
    <t>FOB North Africa</t>
  </si>
  <si>
    <t>FOB China</t>
  </si>
  <si>
    <t>FOB Middle East</t>
  </si>
  <si>
    <t>FOB Baltic</t>
  </si>
  <si>
    <t>FOB US Gulf</t>
  </si>
  <si>
    <t>CFR India</t>
  </si>
  <si>
    <t>CFR Brazil</t>
  </si>
  <si>
    <t>FCA Benelux</t>
  </si>
  <si>
    <t>FOB = Free on board. ; CFR = Cost and freight; FCA = Free carrier</t>
  </si>
  <si>
    <t>2024M04</t>
  </si>
  <si>
    <t>2024Q2</t>
  </si>
  <si>
    <t>2024M05</t>
  </si>
  <si>
    <t xml:space="preserve">fob North Africa </t>
  </si>
  <si>
    <t>`</t>
  </si>
  <si>
    <t>PhosAcid 100% P2O5</t>
  </si>
  <si>
    <t>Monthly phosphate average prices - historical and forecast</t>
  </si>
  <si>
    <t>All prices in US$/t</t>
  </si>
  <si>
    <t>2024M06</t>
  </si>
  <si>
    <t>2024M07</t>
  </si>
  <si>
    <t>2024Q3</t>
  </si>
  <si>
    <t>2024M08</t>
  </si>
  <si>
    <t>2024M09</t>
  </si>
  <si>
    <t>2024M10</t>
  </si>
  <si>
    <t>2024Q4</t>
  </si>
  <si>
    <t>2024M11</t>
  </si>
  <si>
    <t>2024M12</t>
  </si>
  <si>
    <t>2025M01</t>
  </si>
  <si>
    <t>2025Q1</t>
  </si>
  <si>
    <t xml:space="preserve">Monthly average* phosphate prices - historical and forecast </t>
  </si>
  <si>
    <t>2025M02</t>
  </si>
  <si>
    <t>2025M03</t>
  </si>
  <si>
    <t>2025M04</t>
  </si>
  <si>
    <t>2025Q2</t>
  </si>
  <si>
    <t>2025M05</t>
  </si>
  <si>
    <t>DAP DAP NE China</t>
  </si>
  <si>
    <t>2025M06</t>
  </si>
  <si>
    <t>2025M07</t>
  </si>
  <si>
    <t>2025Q3</t>
  </si>
  <si>
    <t>Vessel</t>
  </si>
  <si>
    <t>Product</t>
  </si>
  <si>
    <t>DWT (mt)</t>
  </si>
  <si>
    <t>Volume ('000 mt)</t>
  </si>
  <si>
    <t>Supplier</t>
  </si>
  <si>
    <t>Loadport</t>
  </si>
  <si>
    <t>Country</t>
  </si>
  <si>
    <t>Region</t>
  </si>
  <si>
    <t>Buyer</t>
  </si>
  <si>
    <t>Disport</t>
  </si>
  <si>
    <t>$/mt</t>
  </si>
  <si>
    <t>Incoterm</t>
  </si>
  <si>
    <t>Phosphates</t>
  </si>
  <si>
    <t>OCP</t>
  </si>
  <si>
    <t>Jorf Lasfar</t>
  </si>
  <si>
    <t>Morocco</t>
  </si>
  <si>
    <t>EMEA</t>
  </si>
  <si>
    <t>Americas</t>
  </si>
  <si>
    <t>Salvador</t>
  </si>
  <si>
    <t>Brazil</t>
  </si>
  <si>
    <t>Spain</t>
  </si>
  <si>
    <t>Santana</t>
  </si>
  <si>
    <t>Lithuania</t>
  </si>
  <si>
    <t>Mundra</t>
  </si>
  <si>
    <t>India</t>
  </si>
  <si>
    <t>Asia</t>
  </si>
  <si>
    <t>Paranagua</t>
  </si>
  <si>
    <t>Germany</t>
  </si>
  <si>
    <t>NOLA</t>
  </si>
  <si>
    <t>US</t>
  </si>
  <si>
    <t>France</t>
  </si>
  <si>
    <t>Necochea</t>
  </si>
  <si>
    <t>Argentina</t>
  </si>
  <si>
    <t>Italy</t>
  </si>
  <si>
    <t>Ocean Innovation</t>
  </si>
  <si>
    <t>Vitoria</t>
  </si>
  <si>
    <t>Kenya</t>
  </si>
  <si>
    <t>Setubal</t>
  </si>
  <si>
    <t>Portugal</t>
  </si>
  <si>
    <t>New Ross</t>
  </si>
  <si>
    <t>Ireland</t>
  </si>
  <si>
    <t>Santos</t>
  </si>
  <si>
    <t>Koper</t>
  </si>
  <si>
    <t>Slovenia</t>
  </si>
  <si>
    <t>Itaqui</t>
  </si>
  <si>
    <t>TBC</t>
  </si>
  <si>
    <t>Visby</t>
  </si>
  <si>
    <t>San Pedro</t>
  </si>
  <si>
    <t>Sao Francisco do Sul</t>
  </si>
  <si>
    <t>Douala</t>
  </si>
  <si>
    <t>Cameroon</t>
  </si>
  <si>
    <t>Turkey</t>
  </si>
  <si>
    <t>Rio Grande</t>
  </si>
  <si>
    <t>Great Intelligence</t>
  </si>
  <si>
    <t>Ukraine</t>
  </si>
  <si>
    <t>Santa Venera</t>
  </si>
  <si>
    <t>Samsun</t>
  </si>
  <si>
    <t>Adarose</t>
  </si>
  <si>
    <t>Bao Yuan</t>
  </si>
  <si>
    <t>Cote d'lvoire</t>
  </si>
  <si>
    <t>Mombasa</t>
  </si>
  <si>
    <t>Chise Bulker</t>
  </si>
  <si>
    <t>Egypt</t>
  </si>
  <si>
    <t>Sabic</t>
  </si>
  <si>
    <t>RAK</t>
  </si>
  <si>
    <t>Saudi Arabia</t>
  </si>
  <si>
    <t>Karachi</t>
  </si>
  <si>
    <t>Pakistan</t>
  </si>
  <si>
    <t>Ma'aden</t>
  </si>
  <si>
    <t>Aqaba</t>
  </si>
  <si>
    <t>Jordan</t>
  </si>
  <si>
    <t>Mosaic</t>
  </si>
  <si>
    <t>NP</t>
  </si>
  <si>
    <t>Chattogram</t>
  </si>
  <si>
    <t>Bangladesh</t>
  </si>
  <si>
    <t>Kakinada</t>
  </si>
  <si>
    <t>Xing Yang He</t>
  </si>
  <si>
    <t>Pipavav</t>
  </si>
  <si>
    <t>Tampa</t>
  </si>
  <si>
    <t>Aratu</t>
  </si>
  <si>
    <t>Santarem</t>
  </si>
  <si>
    <t>San Lorenzo</t>
  </si>
  <si>
    <t>SSP</t>
  </si>
  <si>
    <t>Fertrade</t>
  </si>
  <si>
    <t>Vila do Conde</t>
  </si>
  <si>
    <t>NP 10-46</t>
  </si>
  <si>
    <t>ICL</t>
  </si>
  <si>
    <t>Israel</t>
  </si>
  <si>
    <t>NPK</t>
  </si>
  <si>
    <t>Uralkali</t>
  </si>
  <si>
    <t>Russia</t>
  </si>
  <si>
    <t>Polyserve</t>
  </si>
  <si>
    <t>Ameropa</t>
  </si>
  <si>
    <t>Eco Bushfire</t>
  </si>
  <si>
    <t>Acron</t>
  </si>
  <si>
    <t>Fertistream</t>
  </si>
  <si>
    <t>TSP</t>
  </si>
  <si>
    <t>TGO</t>
  </si>
  <si>
    <t>China</t>
  </si>
  <si>
    <t>Yara</t>
  </si>
  <si>
    <t>Norway</t>
  </si>
  <si>
    <t>PureFert</t>
  </si>
  <si>
    <t>MAP/TSP</t>
  </si>
  <si>
    <t>MAP/DAP</t>
  </si>
  <si>
    <t>PHOSROCK</t>
  </si>
  <si>
    <t>Mitsui</t>
  </si>
  <si>
    <t>Timac</t>
  </si>
  <si>
    <t/>
  </si>
  <si>
    <t>Peru</t>
  </si>
  <si>
    <t>Macrosource</t>
  </si>
  <si>
    <t>Koch</t>
  </si>
  <si>
    <t>Fertgrow</t>
  </si>
  <si>
    <t>Yasa Tokyo</t>
  </si>
  <si>
    <t>Indagro</t>
  </si>
  <si>
    <t>Southern Cross</t>
  </si>
  <si>
    <t>Bulkfertz</t>
  </si>
  <si>
    <t>Merrycorn</t>
  </si>
  <si>
    <t>IPL</t>
  </si>
  <si>
    <t>CFR</t>
  </si>
  <si>
    <t>Ust Luga</t>
  </si>
  <si>
    <t>Visakhapatnam</t>
  </si>
  <si>
    <t>Zhanjiang</t>
  </si>
  <si>
    <t>Aruna Eagle</t>
  </si>
  <si>
    <t>Townsville</t>
  </si>
  <si>
    <t>Australia</t>
  </si>
  <si>
    <t>Fangcheng</t>
  </si>
  <si>
    <t>CIL</t>
  </si>
  <si>
    <t>Formula</t>
  </si>
  <si>
    <t>TBN</t>
  </si>
  <si>
    <t>Nantong</t>
  </si>
  <si>
    <t>Engro</t>
  </si>
  <si>
    <t>Bestwin</t>
  </si>
  <si>
    <t>Zhenjiang</t>
  </si>
  <si>
    <t>Agven/Chawla</t>
  </si>
  <si>
    <t>US domestic (NOLA/Florida)</t>
  </si>
  <si>
    <t>Vigo</t>
  </si>
  <si>
    <t>Ekmen Royal</t>
  </si>
  <si>
    <t>Sete</t>
  </si>
  <si>
    <t>Erlyne</t>
  </si>
  <si>
    <t>Bahri Munira</t>
  </si>
  <si>
    <t>Cibra</t>
  </si>
  <si>
    <t>TSP/SSP</t>
  </si>
  <si>
    <t>Itacoatiara</t>
  </si>
  <si>
    <t>EuroChem</t>
  </si>
  <si>
    <t>Purefert</t>
  </si>
  <si>
    <t>Musala</t>
  </si>
  <si>
    <t>BADC</t>
  </si>
  <si>
    <t>Lebanon</t>
  </si>
  <si>
    <t>Ashdod</t>
  </si>
  <si>
    <t>2025M08</t>
  </si>
  <si>
    <t>2025M09</t>
  </si>
  <si>
    <t>Selaata</t>
  </si>
  <si>
    <t>Arrivals</t>
  </si>
  <si>
    <t>Weco Holli</t>
  </si>
  <si>
    <t>Navios Celestial</t>
  </si>
  <si>
    <t>Kibali</t>
  </si>
  <si>
    <t xml:space="preserve">Arrivals </t>
  </si>
  <si>
    <t>South America</t>
  </si>
  <si>
    <t>Captain Christos</t>
  </si>
  <si>
    <t>Netherlands</t>
  </si>
  <si>
    <t>GEN</t>
  </si>
  <si>
    <t>Rosanna</t>
  </si>
  <si>
    <t>ACA/Bunge</t>
  </si>
  <si>
    <t>Bunge</t>
  </si>
  <si>
    <t>Fertipar</t>
  </si>
  <si>
    <t>Amaggi</t>
  </si>
  <si>
    <t>Departures</t>
  </si>
  <si>
    <t>North America</t>
  </si>
  <si>
    <t>Middle East</t>
  </si>
  <si>
    <t>Iskenderun</t>
  </si>
  <si>
    <t>North Africa</t>
  </si>
  <si>
    <t>Namibia</t>
  </si>
  <si>
    <t>Walvis Bay</t>
  </si>
  <si>
    <t>Ability</t>
  </si>
  <si>
    <t>Rotterdam</t>
  </si>
  <si>
    <t>Type</t>
  </si>
  <si>
    <t>Category</t>
  </si>
  <si>
    <t>Phosphate Shipments</t>
  </si>
  <si>
    <t>2025M10</t>
  </si>
  <si>
    <t>2025Q4</t>
  </si>
  <si>
    <t>Capetan Vassilis II</t>
  </si>
  <si>
    <t>Thalis</t>
  </si>
  <si>
    <t>Ultra Osorno</t>
  </si>
  <si>
    <t>Jabal Shams</t>
  </si>
  <si>
    <t>MAP/NPK</t>
  </si>
  <si>
    <t>Unifertil</t>
  </si>
  <si>
    <t>2025M11</t>
  </si>
  <si>
    <t>Mongla</t>
  </si>
  <si>
    <t>Milas</t>
  </si>
  <si>
    <t>Seastar Hawk</t>
  </si>
  <si>
    <t>Pearl Eternity</t>
  </si>
  <si>
    <t>Bertuol</t>
  </si>
  <si>
    <t>Yunann</t>
  </si>
  <si>
    <t>Supra Baron</t>
  </si>
  <si>
    <t>Saifullah Gulf</t>
  </si>
  <si>
    <t>MOA</t>
  </si>
  <si>
    <t>Feng Li Hai</t>
  </si>
  <si>
    <t>Bulk Trade</t>
  </si>
  <si>
    <t xml:space="preserve">*Note: Monthly averages of historical prices are calculated based on the averages of the weekly price ranges, i.e. They might differ from the simple average of the absolute low and high end for a given month as presented in the 'Monthly phosphate prices' sheet. </t>
  </si>
  <si>
    <t>2025M12</t>
  </si>
  <si>
    <t xml:space="preserve">Note: Quarterly prices represent the absolute minimum and maximum price achieved in that quarter. </t>
  </si>
  <si>
    <t>HG Leixoes</t>
  </si>
  <si>
    <t>Akour II</t>
  </si>
  <si>
    <t>Sea Ksanti</t>
  </si>
  <si>
    <t>Appia</t>
  </si>
  <si>
    <t>Wisteria</t>
  </si>
  <si>
    <t>African Cormorant</t>
  </si>
  <si>
    <t>ES Honesty</t>
  </si>
  <si>
    <t>Santa Centellar</t>
  </si>
  <si>
    <t>Thaleia</t>
  </si>
  <si>
    <t>Thor Integrity</t>
  </si>
  <si>
    <t>Benjamas Naree</t>
  </si>
  <si>
    <t>Laoura</t>
  </si>
  <si>
    <t>MAP/NP</t>
  </si>
  <si>
    <t>Navi Star</t>
  </si>
  <si>
    <t>Bbg Integrity</t>
  </si>
  <si>
    <t>Zephir Venture</t>
  </si>
  <si>
    <t>Free State</t>
  </si>
  <si>
    <t>Yara/Amaggi</t>
  </si>
  <si>
    <t>Saifullah Takwa</t>
  </si>
  <si>
    <t>Ocean Crown</t>
  </si>
  <si>
    <t>Dipa Enterprise</t>
  </si>
  <si>
    <t>Baltimore</t>
  </si>
  <si>
    <t>2026M01</t>
  </si>
  <si>
    <t>2026Q1</t>
  </si>
  <si>
    <t>2026M02</t>
  </si>
  <si>
    <t>2026M03</t>
  </si>
  <si>
    <t>2026M04</t>
  </si>
  <si>
    <t>2026Q2</t>
  </si>
  <si>
    <t>2026M05</t>
  </si>
  <si>
    <t>2026M06</t>
  </si>
  <si>
    <t>2026M07</t>
  </si>
  <si>
    <t>2026Q3</t>
  </si>
  <si>
    <t>2026M08</t>
  </si>
  <si>
    <t>2026M09</t>
  </si>
  <si>
    <t>2026M10</t>
  </si>
  <si>
    <t>2026Q4</t>
  </si>
  <si>
    <t>2026M11</t>
  </si>
  <si>
    <t>2026M12</t>
  </si>
  <si>
    <t>2027M01</t>
  </si>
  <si>
    <t>2027Q1</t>
  </si>
  <si>
    <t>2027M02</t>
  </si>
  <si>
    <t>2027M03</t>
  </si>
  <si>
    <t>2027M04</t>
  </si>
  <si>
    <t>2027Q2</t>
  </si>
  <si>
    <t>2027M05</t>
  </si>
  <si>
    <t>2027M06</t>
  </si>
  <si>
    <t>2027M07</t>
  </si>
  <si>
    <t>2027Q3</t>
  </si>
  <si>
    <t>2027M08</t>
  </si>
  <si>
    <t>2027M09</t>
  </si>
  <si>
    <t>2027M10</t>
  </si>
  <si>
    <t>2027Q4</t>
  </si>
  <si>
    <t>2027M11</t>
  </si>
  <si>
    <t>2027M12</t>
  </si>
  <si>
    <t>Canny Caroline</t>
  </si>
  <si>
    <t>Key Ohana</t>
  </si>
  <si>
    <t>Xin Hai Tong 58</t>
  </si>
  <si>
    <t>Samir</t>
  </si>
  <si>
    <t>Puck</t>
  </si>
  <si>
    <t>Omishima</t>
  </si>
  <si>
    <t>Spar Apus</t>
  </si>
  <si>
    <t>Plana</t>
  </si>
  <si>
    <t>Fertinor</t>
  </si>
  <si>
    <t>Princesse Oui</t>
  </si>
  <si>
    <t>Adufertil/Fertipar</t>
  </si>
  <si>
    <t>Star Pisces</t>
  </si>
  <si>
    <t>EuroChem/Gees</t>
  </si>
  <si>
    <t>Unity Odyssey</t>
  </si>
  <si>
    <t>Barnacle</t>
  </si>
  <si>
    <t>Centurius</t>
  </si>
  <si>
    <t>Grace Louise</t>
  </si>
  <si>
    <t>Fjeld Freia</t>
  </si>
  <si>
    <t>© 2025 by S&amp;P Global Inc. All rights reserved.</t>
  </si>
  <si>
    <t>© 2025 S&amp;P Global.</t>
  </si>
  <si>
    <t>Sunisa Naree</t>
  </si>
  <si>
    <t xml:space="preserve">Jorf Lasfar </t>
  </si>
  <si>
    <t>Arklow Gem</t>
  </si>
  <si>
    <t>Savona -Vado</t>
  </si>
  <si>
    <t>Foxtrot</t>
  </si>
  <si>
    <t>Celtic Navigator</t>
  </si>
  <si>
    <t xml:space="preserve">Ravenna </t>
  </si>
  <si>
    <t>Matin Bey</t>
  </si>
  <si>
    <t>Ast Malta</t>
  </si>
  <si>
    <t>Livorno</t>
  </si>
  <si>
    <t>Bunun Hero</t>
  </si>
  <si>
    <t>Koningsborg</t>
  </si>
  <si>
    <t>Bremen</t>
  </si>
  <si>
    <t>Elong Elong</t>
  </si>
  <si>
    <t>Eleni K</t>
  </si>
  <si>
    <t>Endurance</t>
  </si>
  <si>
    <t>Nazenin</t>
  </si>
  <si>
    <t>Global Winner</t>
  </si>
  <si>
    <t>Crimson Kingdom</t>
  </si>
  <si>
    <t>Spanaco Reliability</t>
  </si>
  <si>
    <t>Spar Libra</t>
  </si>
  <si>
    <t>Riva</t>
  </si>
  <si>
    <t>Astro Propus</t>
  </si>
  <si>
    <t>Wesertal</t>
  </si>
  <si>
    <t>BBC Belem</t>
  </si>
  <si>
    <t>Savona-Vado</t>
  </si>
  <si>
    <t>Sider Athena</t>
  </si>
  <si>
    <t>Asturcon</t>
  </si>
  <si>
    <t>Well Prime</t>
  </si>
  <si>
    <t>Las Palmas</t>
  </si>
  <si>
    <t>Canary islands</t>
  </si>
  <si>
    <t>Chornomorsk</t>
  </si>
  <si>
    <t>Federal Sakura</t>
  </si>
  <si>
    <t>Incredible Blue</t>
  </si>
  <si>
    <t>Christinab</t>
  </si>
  <si>
    <t>Sward</t>
  </si>
  <si>
    <t>Conon</t>
  </si>
  <si>
    <t>Bunun Dynasty</t>
  </si>
  <si>
    <t>Adelaide</t>
  </si>
  <si>
    <t>Newsun Harmony</t>
  </si>
  <si>
    <t>Mormugao</t>
  </si>
  <si>
    <t>Stefanos T</t>
  </si>
  <si>
    <t>African Tiger</t>
  </si>
  <si>
    <t>Whyalla</t>
  </si>
  <si>
    <t>T Symphony</t>
  </si>
  <si>
    <t>Tolmi</t>
  </si>
  <si>
    <t>Centurion Buyo</t>
  </si>
  <si>
    <t>Cedar Arrow</t>
  </si>
  <si>
    <t>NPK 16-16-16</t>
  </si>
  <si>
    <t>ES Integrity</t>
  </si>
  <si>
    <t>GEES/Fertigrow</t>
  </si>
  <si>
    <t>Feng De Hai</t>
  </si>
  <si>
    <t>Rostrum America</t>
  </si>
  <si>
    <t>Cibra/EuroChem</t>
  </si>
  <si>
    <t>Midjur</t>
  </si>
  <si>
    <t>Neptulus</t>
  </si>
  <si>
    <t>FSS</t>
  </si>
  <si>
    <t>Federal St Laurent</t>
  </si>
  <si>
    <t>MAP/NP 13-33/DAP</t>
  </si>
  <si>
    <t>Noble Island</t>
  </si>
  <si>
    <t>Unifertil/Cibra</t>
  </si>
  <si>
    <t>Cagla</t>
  </si>
  <si>
    <t>Kirribili</t>
  </si>
  <si>
    <t>NP 10-45/SSP</t>
  </si>
  <si>
    <t>Fertipar/Cibra</t>
  </si>
  <si>
    <t>C Lion</t>
  </si>
  <si>
    <t>Nutrisoya/EuroChem/Cibra</t>
  </si>
  <si>
    <t>Solaris</t>
  </si>
  <si>
    <t>NP 12-40</t>
  </si>
  <si>
    <t>Verila</t>
  </si>
  <si>
    <t>African Gouse</t>
  </si>
  <si>
    <t>Star Lysefjord</t>
  </si>
  <si>
    <t>Gladiator</t>
  </si>
  <si>
    <t>Christina</t>
  </si>
  <si>
    <t>Ourofertil/Coxilha</t>
  </si>
  <si>
    <t>LMZ Phoebe</t>
  </si>
  <si>
    <t>Eco Spitfire</t>
  </si>
  <si>
    <t>Gat Father</t>
  </si>
  <si>
    <t>Jing Jin Hai</t>
  </si>
  <si>
    <t>LMZ Titan</t>
  </si>
  <si>
    <t>Atlas S</t>
  </si>
  <si>
    <t>Ourofertil/Mosaic</t>
  </si>
  <si>
    <t>Trapezitza</t>
  </si>
  <si>
    <t>NP 10-46/MAP</t>
  </si>
  <si>
    <t>Aeolos</t>
  </si>
  <si>
    <t>Beyond 2</t>
  </si>
  <si>
    <t>St. Michael</t>
  </si>
  <si>
    <t>Darleakay</t>
  </si>
  <si>
    <t>S Rumba</t>
  </si>
  <si>
    <t>Themis</t>
  </si>
  <si>
    <t>Stellar Trader</t>
  </si>
  <si>
    <t>Badger Island</t>
  </si>
  <si>
    <t>Seaway K</t>
  </si>
  <si>
    <t>Yuzhny</t>
  </si>
  <si>
    <t>Crimson Sapphire</t>
  </si>
  <si>
    <t>Kwinana</t>
  </si>
  <si>
    <t>Brave Star</t>
  </si>
  <si>
    <t>Manta Hatice</t>
  </si>
  <si>
    <t>Antwerp</t>
  </si>
  <si>
    <t>Belgium</t>
  </si>
  <si>
    <t>Kirana Naree</t>
  </si>
  <si>
    <t>Meghna Star</t>
  </si>
  <si>
    <t>Cotonou</t>
  </si>
  <si>
    <t>Benin</t>
  </si>
  <si>
    <t>Ingrid B</t>
  </si>
  <si>
    <t>Bayonne</t>
  </si>
  <si>
    <t>Day Dream</t>
  </si>
  <si>
    <t>Tyne</t>
  </si>
  <si>
    <t>United Kingdom</t>
  </si>
  <si>
    <t xml:space="preserve">EMEA </t>
  </si>
  <si>
    <t>Wagon B</t>
  </si>
  <si>
    <t>Cork</t>
  </si>
  <si>
    <t>Jin Mao</t>
  </si>
  <si>
    <t>Dar es Salaam</t>
  </si>
  <si>
    <t>Tanzania</t>
  </si>
  <si>
    <t>Kerem</t>
  </si>
  <si>
    <t>Nord Bremen</t>
  </si>
  <si>
    <t>Port Elizabeth</t>
  </si>
  <si>
    <t>South Africa</t>
  </si>
  <si>
    <t>Sarita Naree</t>
  </si>
  <si>
    <t>Day Blue</t>
  </si>
  <si>
    <t>TBC Princess</t>
  </si>
  <si>
    <t>Jadeland</t>
  </si>
  <si>
    <t>Sagunto</t>
  </si>
  <si>
    <t>Solitaire I</t>
  </si>
  <si>
    <t>Ivory Coast</t>
  </si>
  <si>
    <t>Basic Island</t>
  </si>
  <si>
    <t>Piraeus</t>
  </si>
  <si>
    <t>Greece</t>
  </si>
  <si>
    <t>Telmo</t>
  </si>
  <si>
    <t>Ferrol</t>
  </si>
  <si>
    <t>Ocmis Rise</t>
  </si>
  <si>
    <t>Castellon</t>
  </si>
  <si>
    <t>Anzoras</t>
  </si>
  <si>
    <t>Waterford</t>
  </si>
  <si>
    <t>Eyup</t>
  </si>
  <si>
    <t>Sophia 1</t>
  </si>
  <si>
    <t>Szczecin</t>
  </si>
  <si>
    <t>Poland</t>
  </si>
  <si>
    <t>Densa Puma</t>
  </si>
  <si>
    <t>Cristobal</t>
  </si>
  <si>
    <t>Panamda</t>
  </si>
  <si>
    <t>Federal Michigan</t>
  </si>
  <si>
    <t>Quebec</t>
  </si>
  <si>
    <t>Canada</t>
  </si>
  <si>
    <t>Katuxa NM</t>
  </si>
  <si>
    <t>Kapadokya</t>
  </si>
  <si>
    <t>Abidjan</t>
  </si>
  <si>
    <t>SM New Orleans</t>
  </si>
  <si>
    <t>Itaqui/Santos</t>
  </si>
  <si>
    <t>Cresty</t>
  </si>
  <si>
    <t>Nimet Torlak</t>
  </si>
  <si>
    <t>Ning Feng 316</t>
  </si>
  <si>
    <t>SSI Providence</t>
  </si>
  <si>
    <t>Four Turnadot</t>
  </si>
  <si>
    <t>Lady Debora</t>
  </si>
  <si>
    <t>Setabul</t>
  </si>
  <si>
    <t>Portgual</t>
  </si>
  <si>
    <t>Blue Tune</t>
  </si>
  <si>
    <t>Sulina</t>
  </si>
  <si>
    <t>Romania</t>
  </si>
  <si>
    <t>Seaduty</t>
  </si>
  <si>
    <t>Djibouti</t>
  </si>
  <si>
    <t>Africa</t>
  </si>
  <si>
    <t>Port Lincoln</t>
  </si>
  <si>
    <t>West Bay</t>
  </si>
  <si>
    <t>Bulk Geneva</t>
  </si>
  <si>
    <t>Vung Tau</t>
  </si>
  <si>
    <t>Vietnam</t>
  </si>
  <si>
    <t>Ayat</t>
  </si>
  <si>
    <t>Diliskelesi</t>
  </si>
  <si>
    <t>Greco Libero</t>
  </si>
  <si>
    <t>Jin Hai Zheng</t>
  </si>
  <si>
    <t>Ultra Yorkshire</t>
  </si>
  <si>
    <t>Geelong</t>
  </si>
  <si>
    <t>Bulk Paraguay</t>
  </si>
  <si>
    <t>Twinluck SW</t>
  </si>
  <si>
    <t>Da Hong 19</t>
  </si>
  <si>
    <t>Balsa 93</t>
  </si>
  <si>
    <t>Ferquido</t>
  </si>
  <si>
    <t>San Pedro de Macoris</t>
  </si>
  <si>
    <t>Dominican Republic</t>
  </si>
  <si>
    <t>Balsa 96</t>
  </si>
  <si>
    <t>DAP/NP</t>
  </si>
  <si>
    <t>Isaosa</t>
  </si>
  <si>
    <t>Altamira</t>
  </si>
  <si>
    <t>Mexico</t>
  </si>
  <si>
    <t>Tabit</t>
  </si>
  <si>
    <t>Majestic Marina</t>
  </si>
  <si>
    <t>Yantai</t>
  </si>
  <si>
    <t>Captain D</t>
  </si>
  <si>
    <t>Karvuna</t>
  </si>
  <si>
    <t>Salaverry</t>
  </si>
  <si>
    <t>Birgit</t>
  </si>
  <si>
    <t>Terneuzen</t>
  </si>
  <si>
    <t>Manzanillo</t>
  </si>
  <si>
    <t>Devbulk Sare</t>
  </si>
  <si>
    <t>NPK 31-3-3</t>
  </si>
  <si>
    <t>Ust-Luga</t>
  </si>
  <si>
    <t>Kesaria</t>
  </si>
  <si>
    <t>Bayovar</t>
  </si>
  <si>
    <t>Plaquemines</t>
  </si>
  <si>
    <t>United States</t>
  </si>
  <si>
    <t>Adasun</t>
  </si>
  <si>
    <t>Montevideo</t>
  </si>
  <si>
    <t>Uruguay</t>
  </si>
  <si>
    <t>Amis Wisdom III</t>
  </si>
  <si>
    <t>Manatee</t>
  </si>
  <si>
    <t>Kerynia</t>
  </si>
  <si>
    <t>Royal Quest</t>
  </si>
  <si>
    <t>Avra</t>
  </si>
  <si>
    <t>Newport</t>
  </si>
  <si>
    <t>BTG Elbert</t>
  </si>
  <si>
    <t>NP 10-45</t>
  </si>
  <si>
    <t>Fertipar/Yara/LDC/Coonagro/Rifertil/Equilibrio/Nitrobras/Fertiman/Fertion</t>
  </si>
  <si>
    <t>Navios Galaxy II</t>
  </si>
  <si>
    <t>NPK 19-4-19</t>
  </si>
  <si>
    <t>SSP/TSP</t>
  </si>
  <si>
    <t>OuroFertil</t>
  </si>
  <si>
    <t>Interlink Celerity</t>
  </si>
  <si>
    <t>19-04-19</t>
  </si>
  <si>
    <t>Yara/Yara</t>
  </si>
  <si>
    <t>Fertipar/Mosaic</t>
  </si>
  <si>
    <t>Cibra/EuroChem/Origeo/Fertz</t>
  </si>
  <si>
    <t>Bunge/COFCO/ACA</t>
  </si>
  <si>
    <t>San Nicolas</t>
  </si>
  <si>
    <t>Federal Frontier</t>
  </si>
  <si>
    <t>Iona Island</t>
  </si>
  <si>
    <t>Bunge/ACA</t>
  </si>
  <si>
    <t>San Lorenzo/Ramallo</t>
  </si>
  <si>
    <t>Star Pegasus</t>
  </si>
  <si>
    <t>Uralchem</t>
  </si>
  <si>
    <t>BBC Uranus</t>
  </si>
  <si>
    <t>Lila Forstburg</t>
  </si>
  <si>
    <t>Regina S</t>
  </si>
  <si>
    <t>NPK 20-08-16/NPK 20-12-12</t>
  </si>
  <si>
    <t>Gees</t>
  </si>
  <si>
    <t>Dioni Gr</t>
  </si>
  <si>
    <t>Diamond Sea</t>
  </si>
  <si>
    <t>Imabari Logger</t>
  </si>
  <si>
    <t>Arrabbiata</t>
  </si>
  <si>
    <t>Sea Goat</t>
  </si>
  <si>
    <t>Allora</t>
  </si>
  <si>
    <t>Nejat</t>
  </si>
  <si>
    <t>Kallone</t>
  </si>
  <si>
    <t>Fertial</t>
  </si>
  <si>
    <t>Maceio</t>
  </si>
  <si>
    <t>Yasa Jupiter</t>
  </si>
  <si>
    <t>Ruen</t>
  </si>
  <si>
    <t>Nitron</t>
  </si>
  <si>
    <t>Western Boheme</t>
  </si>
  <si>
    <t>Western Fedora</t>
  </si>
  <si>
    <t>Stellar Enguri</t>
  </si>
  <si>
    <t>Tepeyac</t>
  </si>
  <si>
    <t>Pretty Lady</t>
  </si>
  <si>
    <t>Santarém</t>
  </si>
  <si>
    <t>Manta Melek</t>
  </si>
  <si>
    <t>Cibra/Fertipar/Coxilha/Josapar/Ourofertil</t>
  </si>
  <si>
    <t>African Lark</t>
  </si>
  <si>
    <t>Sm Roberts Bank</t>
  </si>
  <si>
    <t>MAP/NP 10-45</t>
  </si>
  <si>
    <t>Star Navarra</t>
  </si>
  <si>
    <t>Amis Kalon</t>
  </si>
  <si>
    <t>Eco Angelbay</t>
  </si>
  <si>
    <t>Yunnan</t>
  </si>
  <si>
    <t>Gng Concord 2</t>
  </si>
  <si>
    <t>NP 08-40/SSP</t>
  </si>
  <si>
    <t>Unifertil/Fertipar</t>
  </si>
  <si>
    <t>Alanda Star</t>
  </si>
  <si>
    <t>NPK 19-04-19/NP 12-40+S</t>
  </si>
  <si>
    <t>Tuapse</t>
  </si>
  <si>
    <t>Rgr Okinawa</t>
  </si>
  <si>
    <t>Fertipar/Tres Tentos</t>
  </si>
  <si>
    <t>Red Marlin</t>
  </si>
  <si>
    <t>Darya Sati</t>
  </si>
  <si>
    <t>TSP/MAP</t>
  </si>
  <si>
    <t>Hc Glory</t>
  </si>
  <si>
    <t>Allied Harvest</t>
  </si>
  <si>
    <t>Ionic Kleos</t>
  </si>
  <si>
    <t>SSP/DSP/NPS</t>
  </si>
  <si>
    <t>LDC</t>
  </si>
  <si>
    <t>New Leader</t>
  </si>
  <si>
    <t>Scarabe</t>
  </si>
  <si>
    <t>Sterling Freia</t>
  </si>
  <si>
    <t>Melinda</t>
  </si>
  <si>
    <t>Draftzilla</t>
  </si>
  <si>
    <t>NCIC</t>
  </si>
  <si>
    <t>Damietta</t>
  </si>
  <si>
    <t>Amis Leader</t>
  </si>
  <si>
    <t>Karo T</t>
  </si>
  <si>
    <t>Skywalker</t>
  </si>
  <si>
    <t>Pacific Achievement</t>
  </si>
  <si>
    <t>Strategic Fortitude</t>
  </si>
  <si>
    <t>Sfax</t>
  </si>
  <si>
    <t>Tunisia</t>
  </si>
  <si>
    <t>Kypros Sea</t>
  </si>
  <si>
    <t>Star Fighter</t>
  </si>
  <si>
    <t>Cool Hero</t>
  </si>
  <si>
    <t>African Finfoot</t>
  </si>
  <si>
    <t>Ishizuchi Star</t>
  </si>
  <si>
    <t>Daiwan Glory</t>
  </si>
  <si>
    <t>Lazaro Cardenas</t>
  </si>
  <si>
    <t>Portland</t>
  </si>
  <si>
    <t>Amfitriti</t>
  </si>
  <si>
    <t>Unison Jasper</t>
  </si>
  <si>
    <t>Gabes</t>
  </si>
  <si>
    <t>AC Sesoda</t>
  </si>
  <si>
    <t>Samsung</t>
  </si>
  <si>
    <t>Korea</t>
  </si>
  <si>
    <t>Teal Bay</t>
  </si>
  <si>
    <t>Andalucia</t>
  </si>
  <si>
    <t>Atlantic Bulker</t>
  </si>
  <si>
    <t>Pacific Harmony</t>
  </si>
  <si>
    <t>Shandong Fu Yi</t>
  </si>
  <si>
    <t>Saudi</t>
  </si>
  <si>
    <t>MH Adagio</t>
  </si>
  <si>
    <t>Darya Noor</t>
  </si>
  <si>
    <t>Friederike</t>
  </si>
  <si>
    <t>Kinling</t>
  </si>
  <si>
    <t>TSP/DAP</t>
  </si>
  <si>
    <t>Rea</t>
  </si>
  <si>
    <t>Sider Montediprocida</t>
  </si>
  <si>
    <t>Jabal Almisht</t>
  </si>
  <si>
    <t>Zoe</t>
  </si>
  <si>
    <t>Bao He Ling</t>
  </si>
  <si>
    <t>Lynx</t>
  </si>
  <si>
    <t>Klaipeda</t>
  </si>
  <si>
    <t>MG Mercury</t>
  </si>
  <si>
    <t>Nordtigris</t>
  </si>
  <si>
    <t>MacroSource</t>
  </si>
  <si>
    <t>Anna Maria</t>
  </si>
  <si>
    <t>Belgrano</t>
  </si>
  <si>
    <t>Spring Snow</t>
  </si>
  <si>
    <t>Nordic Merchants</t>
  </si>
  <si>
    <t>Balance</t>
  </si>
  <si>
    <t>Total</t>
  </si>
  <si>
    <t>Others</t>
  </si>
  <si>
    <t>Total 2025</t>
  </si>
  <si>
    <t>Exporting Country</t>
  </si>
  <si>
    <t>Total 2024 E</t>
  </si>
  <si>
    <t>DAP/MAP Exports -2025</t>
  </si>
  <si>
    <t>DAP/MAP Exports - 2024</t>
  </si>
  <si>
    <t>Europe</t>
  </si>
  <si>
    <t>Thailand</t>
  </si>
  <si>
    <t>Importing Country</t>
  </si>
  <si>
    <t>DAP/MAP Imports - 2025</t>
  </si>
  <si>
    <t>DAP/MAP Imports - 2024</t>
  </si>
  <si>
    <t>Balances</t>
  </si>
  <si>
    <t>Cetus Omura</t>
  </si>
  <si>
    <t>Cote d'Ivoire</t>
  </si>
  <si>
    <t>Tzarevetz</t>
  </si>
  <si>
    <t>Leonie</t>
  </si>
  <si>
    <t>Montrose</t>
  </si>
  <si>
    <t>Triple S</t>
  </si>
  <si>
    <t>Eleen Eva</t>
  </si>
  <si>
    <t>Jiu Feng Ling</t>
  </si>
  <si>
    <t>USA</t>
  </si>
  <si>
    <t>Polsteam Koprowo</t>
  </si>
  <si>
    <t>Gdansk</t>
  </si>
  <si>
    <t>Atlantic Island</t>
  </si>
  <si>
    <t>Rochefort &amp; Tonnay-Charente</t>
  </si>
  <si>
    <t>Parangua</t>
  </si>
  <si>
    <t>Alytus</t>
  </si>
  <si>
    <t>Fri Gdansk</t>
  </si>
  <si>
    <t>Santander</t>
  </si>
  <si>
    <t>Federal Kumano</t>
  </si>
  <si>
    <t>Sillery</t>
  </si>
  <si>
    <t>Juno</t>
  </si>
  <si>
    <t>Les Escoumins</t>
  </si>
  <si>
    <t>Federal Sable</t>
  </si>
  <si>
    <t>Nord Agean</t>
  </si>
  <si>
    <t>Arteaga NM</t>
  </si>
  <si>
    <t>Rouen</t>
  </si>
  <si>
    <t>Gernika M</t>
  </si>
  <si>
    <t>Marin</t>
  </si>
  <si>
    <t>Victorian Trader</t>
  </si>
  <si>
    <t>German Sky</t>
  </si>
  <si>
    <t>Effy N</t>
  </si>
  <si>
    <t>Polsteam Dabie</t>
  </si>
  <si>
    <t>Trois-rivieres</t>
  </si>
  <si>
    <t>Ken Breeze</t>
  </si>
  <si>
    <t>Puerto Montt</t>
  </si>
  <si>
    <t>Chile</t>
  </si>
  <si>
    <t>Solina</t>
  </si>
  <si>
    <t>Supra</t>
  </si>
  <si>
    <t>Hamburg</t>
  </si>
  <si>
    <t>Poavosa Wisdom VII</t>
  </si>
  <si>
    <t>Global Unity</t>
  </si>
  <si>
    <t>Wagon Alfa</t>
  </si>
  <si>
    <t>Murovdag</t>
  </si>
  <si>
    <t>Evona</t>
  </si>
  <si>
    <t>Xin Hai Tong 18</t>
  </si>
  <si>
    <t>Arklow Rambler</t>
  </si>
  <si>
    <t>Ravenna</t>
  </si>
  <si>
    <t>Flora K</t>
  </si>
  <si>
    <t>New Honor</t>
  </si>
  <si>
    <t>Osprey S</t>
  </si>
  <si>
    <t>Occitan Pauillac</t>
  </si>
  <si>
    <t>Albiz</t>
  </si>
  <si>
    <t>Mark D</t>
  </si>
  <si>
    <t>Sharpness and Gloucester</t>
  </si>
  <si>
    <t>Ghala</t>
  </si>
  <si>
    <t>At port</t>
  </si>
  <si>
    <t xml:space="preserve">Fremantle </t>
  </si>
  <si>
    <t>NPS</t>
  </si>
  <si>
    <t>Port Taranaki</t>
  </si>
  <si>
    <t>New Zealand</t>
  </si>
  <si>
    <t>Mayuree Naree</t>
  </si>
  <si>
    <t>Dorysia</t>
  </si>
  <si>
    <t>ES Dignity</t>
  </si>
  <si>
    <t>Elite Star</t>
  </si>
  <si>
    <t>Alpha Flame</t>
  </si>
  <si>
    <t>Ghantout</t>
  </si>
  <si>
    <t>Koh Si Chang</t>
  </si>
  <si>
    <t>KSL Chaoyang</t>
  </si>
  <si>
    <t>Abbay II</t>
  </si>
  <si>
    <t>Maple Harvest</t>
  </si>
  <si>
    <t>Seamec Gallant</t>
  </si>
  <si>
    <t>Muhammad Bin Qasim</t>
  </si>
  <si>
    <t>Bahri Seta</t>
  </si>
  <si>
    <t>Hong Kong Eagle</t>
  </si>
  <si>
    <t>Nord Bosporus</t>
  </si>
  <si>
    <t>King Island</t>
  </si>
  <si>
    <t>Tomini Symphony</t>
  </si>
  <si>
    <t>Bahri Ghadah</t>
  </si>
  <si>
    <t>Haldia</t>
  </si>
  <si>
    <t>Ferco/Yara</t>
  </si>
  <si>
    <t>Lito</t>
  </si>
  <si>
    <t>Pedhoulas Fighter</t>
  </si>
  <si>
    <t>Coxilha</t>
  </si>
  <si>
    <t>Imbituba</t>
  </si>
  <si>
    <t>Ever Zenith</t>
  </si>
  <si>
    <t>Enbel</t>
  </si>
  <si>
    <t>YPF/PTP/LDC//Nutrien/Lartirigoyen</t>
  </si>
  <si>
    <t>Perelik</t>
  </si>
  <si>
    <t>Murmansk</t>
  </si>
  <si>
    <t>PTP/Bunge/Agrefert/Cargill</t>
  </si>
  <si>
    <t>Montevideo/Nueva Palmira/San Nicolas</t>
  </si>
  <si>
    <t>Argentina/Uruguay</t>
  </si>
  <si>
    <t>Bright Star</t>
  </si>
  <si>
    <t>PTP/Amaggi/Syngenta</t>
  </si>
  <si>
    <t>San Nicolas/Nueva Palmira</t>
  </si>
  <si>
    <t>PTP/Profertil/Nutrien</t>
  </si>
  <si>
    <t>San Nicolas/Montevideo/Nueva Palmira</t>
  </si>
  <si>
    <t>Federak Sakura</t>
  </si>
  <si>
    <t>Campo Rico</t>
  </si>
  <si>
    <t>Imex Sul/Josapar</t>
  </si>
  <si>
    <t>Istanbul M</t>
  </si>
  <si>
    <t>EuroChem/GEN/Cibra</t>
  </si>
  <si>
    <t>MAP/DAP/NP</t>
  </si>
  <si>
    <t>San Lorenzo/Ramallo/Nueva Palmira</t>
  </si>
  <si>
    <t>Jacob Oldendorff</t>
  </si>
  <si>
    <t>Adufertil</t>
  </si>
  <si>
    <t>Trammo Baumann</t>
  </si>
  <si>
    <t>Yara/Timac</t>
  </si>
  <si>
    <t>Meghna Fortune</t>
  </si>
  <si>
    <t>Tianjin</t>
  </si>
  <si>
    <t>San Nicolas/Montevideo</t>
  </si>
  <si>
    <t>Brighton</t>
  </si>
  <si>
    <t>Keytrade</t>
  </si>
  <si>
    <t>Amaggi/Novafertil/Campo Rico</t>
  </si>
  <si>
    <t>Drina S</t>
  </si>
  <si>
    <t>Bc Amer</t>
  </si>
  <si>
    <t>Cetus Narwhal</t>
  </si>
  <si>
    <t>Navi Moon</t>
  </si>
  <si>
    <t>NP 10.46/MAP</t>
  </si>
  <si>
    <t>Tres Tentos/Fertigran/Era Cruz</t>
  </si>
  <si>
    <t>Gdynia</t>
  </si>
  <si>
    <t>Erini S</t>
  </si>
  <si>
    <t>NPK 19-4-19/MAP</t>
  </si>
  <si>
    <t>Fertimax/Fertipar/Cibra</t>
  </si>
  <si>
    <t>Ssi Providence</t>
  </si>
  <si>
    <t>SSP/MAP</t>
  </si>
  <si>
    <t>Eco Wildfire</t>
  </si>
  <si>
    <t>Arki</t>
  </si>
  <si>
    <t>Sakura Harmony</t>
  </si>
  <si>
    <t>Mel Grace</t>
  </si>
  <si>
    <t>Errikos</t>
  </si>
  <si>
    <t>Jamno</t>
  </si>
  <si>
    <t>Finland</t>
  </si>
  <si>
    <t>Cargill</t>
  </si>
  <si>
    <t>Wu Zhu Hai</t>
  </si>
  <si>
    <t>SSP/NP</t>
  </si>
  <si>
    <t>Bordo Mavi</t>
  </si>
  <si>
    <t>Fertimax</t>
  </si>
  <si>
    <t>Lotus</t>
  </si>
  <si>
    <t>NP/SSP</t>
  </si>
  <si>
    <t>Audrey</t>
  </si>
  <si>
    <t>Akson Adam</t>
  </si>
  <si>
    <t>Federal Power</t>
  </si>
  <si>
    <t>DAP/TSP</t>
  </si>
  <si>
    <t>Venus Halo</t>
  </si>
  <si>
    <t>WC</t>
  </si>
  <si>
    <t>Yeosu</t>
  </si>
  <si>
    <t>Kanavu Benefit</t>
  </si>
  <si>
    <t>CHS</t>
  </si>
  <si>
    <t>Dakar</t>
  </si>
  <si>
    <t>Senegal</t>
  </si>
  <si>
    <t>Lacta</t>
  </si>
  <si>
    <t>Star Island</t>
  </si>
  <si>
    <t>ADM</t>
  </si>
  <si>
    <t>Ohirayama</t>
  </si>
  <si>
    <t>Charleston</t>
  </si>
  <si>
    <t>Integrity Aoi</t>
  </si>
  <si>
    <t>Richards Bay</t>
  </si>
  <si>
    <t>Sheng Heng Hai</t>
  </si>
  <si>
    <t>Issara Naree</t>
  </si>
  <si>
    <t>Wilmington-Delaware</t>
  </si>
  <si>
    <t>Baltic Mantis</t>
  </si>
  <si>
    <t>May 2025</t>
  </si>
  <si>
    <t>Data compiled May 2025.</t>
  </si>
  <si>
    <t>Sailed Date
(dd/mm/yy)</t>
  </si>
  <si>
    <t>ETA
(dd/mm/yy)</t>
  </si>
  <si>
    <t>Hakki Aykin</t>
  </si>
  <si>
    <t>Tarragona</t>
  </si>
  <si>
    <t>Adavega</t>
  </si>
  <si>
    <t xml:space="preserve">Klaipeda </t>
  </si>
  <si>
    <t>Kandla</t>
  </si>
  <si>
    <t>Beira</t>
  </si>
  <si>
    <t>Mozambique</t>
  </si>
  <si>
    <t>Trombetas</t>
  </si>
  <si>
    <t>Lisbon</t>
  </si>
  <si>
    <t>Seville</t>
  </si>
  <si>
    <t>Icdas-5</t>
  </si>
  <si>
    <t>Spanaco Fidelity</t>
  </si>
  <si>
    <t>Shannon Foynes Port</t>
  </si>
  <si>
    <t>Lady Leyla</t>
  </si>
  <si>
    <t>Mother M</t>
  </si>
  <si>
    <t>Elena L</t>
  </si>
  <si>
    <t>Immingham</t>
  </si>
  <si>
    <t>Cornion</t>
  </si>
  <si>
    <t>Arklow Villa</t>
  </si>
  <si>
    <t>La Coruna</t>
  </si>
  <si>
    <t>Spanaco Progress</t>
  </si>
  <si>
    <t>Sea Moon</t>
  </si>
  <si>
    <t>Mavi Vatan</t>
  </si>
  <si>
    <t>Varna</t>
  </si>
  <si>
    <t>Bulgaria</t>
  </si>
  <si>
    <t>Arklow Venture</t>
  </si>
  <si>
    <t>Interlink Fortuity</t>
  </si>
  <si>
    <t>Gijon</t>
  </si>
  <si>
    <t>ETG Mishima</t>
  </si>
  <si>
    <t>Mobile</t>
  </si>
  <si>
    <t>Halit Bey</t>
  </si>
  <si>
    <t>Lobito</t>
  </si>
  <si>
    <t>Angola</t>
  </si>
  <si>
    <t>Carolin G</t>
  </si>
  <si>
    <t>Ayr</t>
  </si>
  <si>
    <t>Arklow View</t>
  </si>
  <si>
    <t>Amity</t>
  </si>
  <si>
    <t>Turan C</t>
  </si>
  <si>
    <t>Arzew</t>
  </si>
  <si>
    <t>Algeria</t>
  </si>
  <si>
    <t>Centurion Goryo</t>
  </si>
  <si>
    <t>Veracruz</t>
  </si>
  <si>
    <t>Enes D</t>
  </si>
  <si>
    <t>Memnune K</t>
  </si>
  <si>
    <t>Hope</t>
  </si>
  <si>
    <t>Lome</t>
  </si>
  <si>
    <t>Togo</t>
  </si>
  <si>
    <t>Ilia</t>
  </si>
  <si>
    <t>Anya</t>
  </si>
  <si>
    <t>Seacon Bangkok</t>
  </si>
  <si>
    <t>Nueva Palmira</t>
  </si>
  <si>
    <t>India Bulker</t>
  </si>
  <si>
    <t>Sua</t>
  </si>
  <si>
    <t>Riga</t>
  </si>
  <si>
    <t>Latvia</t>
  </si>
  <si>
    <t>Marant</t>
  </si>
  <si>
    <t>UK</t>
  </si>
  <si>
    <t>Yangze 9</t>
  </si>
  <si>
    <t>Paradip</t>
  </si>
  <si>
    <t>Uni Blossom</t>
  </si>
  <si>
    <t>Lady Sema</t>
  </si>
  <si>
    <t>Tema</t>
  </si>
  <si>
    <t>Ghana</t>
  </si>
  <si>
    <t>Samentha</t>
  </si>
  <si>
    <t>Abdullah</t>
  </si>
  <si>
    <t>Gant Yria</t>
  </si>
  <si>
    <t>Taurus Honor</t>
  </si>
  <si>
    <t>Stella Navis</t>
  </si>
  <si>
    <t>Ocean Breeze</t>
  </si>
  <si>
    <t>Atayal Mariner</t>
  </si>
  <si>
    <t>Tampico</t>
  </si>
  <si>
    <t>Frida Bulker</t>
  </si>
  <si>
    <t>Golden Feast</t>
  </si>
  <si>
    <t>Lady Mary</t>
  </si>
  <si>
    <t>Arklow Field</t>
  </si>
  <si>
    <t>Wonderful World</t>
  </si>
  <si>
    <t>Galveston</t>
  </si>
  <si>
    <t>Ocmis Adventure</t>
  </si>
  <si>
    <t>Qasr Ahmed</t>
  </si>
  <si>
    <t>Libya</t>
  </si>
  <si>
    <t>Ciara Maru</t>
  </si>
  <si>
    <t>Genco Enterprise</t>
  </si>
  <si>
    <t>Sifteri</t>
  </si>
  <si>
    <t>Abu Al Abyad</t>
  </si>
  <si>
    <t>Tomini Levant</t>
  </si>
  <si>
    <t>CP Nanjing</t>
  </si>
  <si>
    <t>Seva</t>
  </si>
  <si>
    <t>KS Camellia</t>
  </si>
  <si>
    <t>HPC Unity</t>
  </si>
  <si>
    <t>HE Sheng Dong Fang</t>
  </si>
  <si>
    <t>IVS Trader</t>
  </si>
  <si>
    <t>AAL Melbourne</t>
  </si>
  <si>
    <t>DimiJohn A</t>
  </si>
  <si>
    <t>Ashico Symphony</t>
  </si>
  <si>
    <t>Iraq</t>
  </si>
  <si>
    <t>African Kestrel</t>
  </si>
  <si>
    <t>TBC Kailash</t>
  </si>
  <si>
    <t>Atlantic Spirit</t>
  </si>
  <si>
    <t>Ise</t>
  </si>
  <si>
    <t>Astro Merope</t>
  </si>
  <si>
    <t>Phosphate</t>
  </si>
  <si>
    <t>PPL</t>
  </si>
  <si>
    <t>Laayoune</t>
  </si>
  <si>
    <t>Western Sahara</t>
  </si>
  <si>
    <t>Coatzacoalcos</t>
  </si>
  <si>
    <t>Casablanca</t>
  </si>
  <si>
    <t>Fertinal</t>
  </si>
  <si>
    <t>Sheng Xiang Hai</t>
  </si>
  <si>
    <t>Centurion</t>
  </si>
  <si>
    <t>Equinox Sofrano</t>
  </si>
  <si>
    <t>Ppl</t>
  </si>
  <si>
    <t>Mar De California</t>
  </si>
  <si>
    <t>Salina Cruz</t>
  </si>
  <si>
    <t>Begonia</t>
  </si>
  <si>
    <t>Thor Magnhild</t>
  </si>
  <si>
    <t>Astra Centaurus</t>
  </si>
  <si>
    <t>Epic Trader</t>
  </si>
  <si>
    <t>Alma Del Mar</t>
  </si>
  <si>
    <t>Manzanillo/Salina Cruz/San Juan de la Costa</t>
  </si>
  <si>
    <t>Lmz Europa</t>
  </si>
  <si>
    <t>Trois-Rivieres/Hamilton</t>
  </si>
  <si>
    <t>Sorel</t>
  </si>
  <si>
    <t>Federal Bering</t>
  </si>
  <si>
    <t>Sorel/Contrecoeur/Cote-Sainte-Catherine</t>
  </si>
  <si>
    <t>Aphrodite M</t>
  </si>
  <si>
    <t>Federal Clyde</t>
  </si>
  <si>
    <t>South Louisiana</t>
  </si>
  <si>
    <t>Vantage Lady</t>
  </si>
  <si>
    <t>Western Santiago</t>
  </si>
  <si>
    <t>San Juan De La Costa</t>
  </si>
  <si>
    <t>Ionian Spirit</t>
  </si>
  <si>
    <t>San Juan de la Costa</t>
  </si>
  <si>
    <t>Tao Ace</t>
  </si>
  <si>
    <t>Berge Ben Nevis</t>
  </si>
  <si>
    <t>Century Gold</t>
  </si>
  <si>
    <t>Abocol</t>
  </si>
  <si>
    <t>Mamonal</t>
  </si>
  <si>
    <t>Colombia</t>
  </si>
  <si>
    <t>Tac Imola</t>
  </si>
  <si>
    <t>Birch Arrow</t>
  </si>
  <si>
    <t>Ramallo</t>
  </si>
  <si>
    <t>Bahia Blanca/Quequen</t>
  </si>
  <si>
    <t>Barranquilla</t>
  </si>
  <si>
    <t>Mazowsze</t>
  </si>
  <si>
    <t>Miski Mayo</t>
  </si>
  <si>
    <t>Rio Haina</t>
  </si>
  <si>
    <t>Balsa 85</t>
  </si>
  <si>
    <t>Cartagena</t>
  </si>
  <si>
    <t>Puerto Progreso</t>
  </si>
  <si>
    <t>Balsa 89</t>
  </si>
  <si>
    <t>Genco Madeleine</t>
  </si>
  <si>
    <t>Federal Nagara</t>
  </si>
  <si>
    <t>CS Olive</t>
  </si>
  <si>
    <t>Phosphate Rock</t>
  </si>
  <si>
    <t>Century Royal</t>
  </si>
  <si>
    <t>General San Martin</t>
  </si>
  <si>
    <t>Spica Eternity</t>
  </si>
  <si>
    <t>Buenaventura</t>
  </si>
  <si>
    <t>Ramallo/San Nicolas</t>
  </si>
  <si>
    <t>Ecuador L</t>
  </si>
  <si>
    <t>Callao</t>
  </si>
  <si>
    <t>Libra</t>
  </si>
  <si>
    <t>Lirquen</t>
  </si>
  <si>
    <t>Ras Al Khair</t>
  </si>
  <si>
    <t>Eurochem</t>
  </si>
  <si>
    <t>Amaggi/PTP/Syngenta</t>
  </si>
  <si>
    <t>Cibra/Fertipar/Fertz/Fertinor</t>
  </si>
  <si>
    <t>Cl Diyin He</t>
  </si>
  <si>
    <t>Campo Rico/Fertitex</t>
  </si>
  <si>
    <t>Koznitza</t>
  </si>
  <si>
    <t>Fertbela</t>
  </si>
  <si>
    <t>Pewee</t>
  </si>
  <si>
    <t>COFCO</t>
  </si>
  <si>
    <t>Qinzhou</t>
  </si>
  <si>
    <t>Ananya Naree</t>
  </si>
  <si>
    <t>Fertipar/São Luiz/EuroChem</t>
  </si>
  <si>
    <t>Interlink Solidity</t>
  </si>
  <si>
    <t>SQM Vitas</t>
  </si>
  <si>
    <t>Ramallo/San Lorenzo</t>
  </si>
  <si>
    <t>General
Guisan</t>
  </si>
  <si>
    <t>SSP GR</t>
  </si>
  <si>
    <t>GESS</t>
  </si>
  <si>
    <t>CHS/LDC/Bunge/Cofco/YPF</t>
  </si>
  <si>
    <t>Indigo Jugem</t>
  </si>
  <si>
    <t>Mykonos Seas</t>
  </si>
  <si>
    <t>Limnos</t>
  </si>
  <si>
    <t>St Petersburg</t>
  </si>
  <si>
    <t>Quequen</t>
  </si>
  <si>
    <t>Yangze 25</t>
  </si>
  <si>
    <t>Ferchem masr</t>
  </si>
  <si>
    <t>Cibra/Amaggi</t>
  </si>
  <si>
    <t>Clipper
Barolo</t>
  </si>
  <si>
    <t>Midgulf</t>
  </si>
  <si>
    <t>Sunflower</t>
  </si>
  <si>
    <t>CMOC</t>
  </si>
  <si>
    <t>Vila Do Conde</t>
  </si>
  <si>
    <t>Desert Lion</t>
  </si>
  <si>
    <t>Canpotex</t>
  </si>
  <si>
    <t>Audrey Sw</t>
  </si>
  <si>
    <t>Adaline</t>
  </si>
  <si>
    <t>EuroChem/Fertz</t>
  </si>
  <si>
    <t>Pms Edelweiss</t>
  </si>
  <si>
    <t>SSP/Phosphate Rock</t>
  </si>
  <si>
    <t>Federal
Spruce</t>
  </si>
  <si>
    <t>Ayana Star</t>
  </si>
  <si>
    <t>Rocha Log</t>
  </si>
  <si>
    <t>Bow Compass</t>
  </si>
  <si>
    <t>Phosphoric Acid</t>
  </si>
  <si>
    <t>DSM</t>
  </si>
  <si>
    <t>Seabee</t>
  </si>
  <si>
    <t>Origeo</t>
  </si>
  <si>
    <t>Tina S</t>
  </si>
  <si>
    <t>Amaggi/Coonagro/Fecoagro/BR Fertil/Fertipar</t>
  </si>
  <si>
    <t>Dsm</t>
  </si>
  <si>
    <t>Tai Knighthood</t>
  </si>
  <si>
    <t>NPK/SSP</t>
  </si>
  <si>
    <t>Koch/JBS/Fertiol/Campos Novos/Amaggi/Mosaic/Yara/Araguaia</t>
  </si>
  <si>
    <t>Nitron/Quequen</t>
  </si>
  <si>
    <t>Bahia Blanca</t>
  </si>
  <si>
    <t>São Franscico do Sul</t>
  </si>
  <si>
    <t>Kom</t>
  </si>
  <si>
    <t>Adufertil/Fertipar/Fertigran</t>
  </si>
  <si>
    <t>Calypso GR</t>
  </si>
  <si>
    <t>Penco</t>
  </si>
  <si>
    <t>Charlie</t>
  </si>
  <si>
    <t>Adastar</t>
  </si>
  <si>
    <t>Caldera</t>
  </si>
  <si>
    <t>Costa Rica</t>
  </si>
  <si>
    <t>EuroChem/Fertipar</t>
  </si>
  <si>
    <t>NPK/MAP</t>
  </si>
  <si>
    <t>Ocean Joy</t>
  </si>
  <si>
    <t>Nordtajo</t>
  </si>
  <si>
    <t xml:space="preserve">  </t>
  </si>
  <si>
    <t>Palau</t>
  </si>
  <si>
    <t>Agro Industrial Sao Luiz/Araguaia/Fertipar</t>
  </si>
  <si>
    <t>Port Pirie</t>
  </si>
  <si>
    <t>Jules Point</t>
  </si>
  <si>
    <t>Apollon Trader</t>
  </si>
  <si>
    <t>Gees/Fertipar</t>
  </si>
  <si>
    <t>Massari</t>
  </si>
  <si>
    <t>Nord Madeira</t>
  </si>
  <si>
    <t>Potassio</t>
  </si>
  <si>
    <t>K+S</t>
  </si>
  <si>
    <t>GEN/Gees/Fertipar</t>
  </si>
  <si>
    <t>Sikinos</t>
  </si>
  <si>
    <t>Common Spirit</t>
  </si>
  <si>
    <t>Pu An Tong</t>
  </si>
  <si>
    <t>3 tentos/Fertipar</t>
  </si>
  <si>
    <t>Yasa Lotus</t>
  </si>
  <si>
    <t>Santa Ace</t>
  </si>
  <si>
    <t>Adufertil/K+S/Nativa</t>
  </si>
  <si>
    <t>Rostrum Singapore</t>
  </si>
  <si>
    <t>Indian Bulker</t>
  </si>
  <si>
    <t>Jia Tai</t>
  </si>
  <si>
    <t>TSP/SSP/DSP</t>
  </si>
  <si>
    <t>Stamford Eagle</t>
  </si>
  <si>
    <t>Theodora</t>
  </si>
  <si>
    <t>Oceanic Praise</t>
  </si>
  <si>
    <t>Bam Triton</t>
  </si>
  <si>
    <t>Iwagi Island</t>
  </si>
  <si>
    <t>Aragona</t>
  </si>
  <si>
    <t>Ym Advance</t>
  </si>
  <si>
    <t>Marmaris-M</t>
  </si>
  <si>
    <t>Coxilha/Unifertil/Josapar</t>
  </si>
  <si>
    <t>Dulce Diva</t>
  </si>
  <si>
    <t>Dimijohn A</t>
  </si>
  <si>
    <t>Cibra/Fertipar/Timac/Coxilha/Josapar</t>
  </si>
  <si>
    <t>Szare Szeregi</t>
  </si>
  <si>
    <t>Nitrogen</t>
  </si>
  <si>
    <t>ETG Aquarius</t>
  </si>
  <si>
    <t>Allied
Harvest</t>
  </si>
  <si>
    <t>James Bay</t>
  </si>
  <si>
    <t>Western Tokyo</t>
  </si>
  <si>
    <t>Phosphate rock</t>
  </si>
  <si>
    <t>Usiba</t>
  </si>
  <si>
    <t>Star Westport</t>
  </si>
  <si>
    <t>Btg Elbert</t>
  </si>
  <si>
    <t>Genius Sw</t>
  </si>
  <si>
    <t>Cl Tomo</t>
  </si>
  <si>
    <t>Dsi Pollux</t>
  </si>
  <si>
    <t>Navios La Paix</t>
  </si>
  <si>
    <t>Pan Bonita</t>
  </si>
  <si>
    <t>Lahad Datu</t>
  </si>
  <si>
    <t>Malaysia</t>
  </si>
  <si>
    <t>Amis Ace</t>
  </si>
  <si>
    <t>Vassos 2</t>
  </si>
  <si>
    <t>As One</t>
  </si>
  <si>
    <t>Nd Aristeia</t>
  </si>
  <si>
    <t>Unity Moon</t>
  </si>
  <si>
    <t>Genco Ardennes</t>
  </si>
  <si>
    <t>Sunny Bay</t>
  </si>
  <si>
    <t>Epos</t>
  </si>
  <si>
    <t>Dafeng</t>
  </si>
  <si>
    <t>Agrifields</t>
  </si>
  <si>
    <t>IRC Agrochemicals</t>
  </si>
  <si>
    <t>Chambal</t>
  </si>
  <si>
    <t>Indorama</t>
  </si>
  <si>
    <t>Trader</t>
  </si>
  <si>
    <t>Importer</t>
  </si>
  <si>
    <t>EC</t>
  </si>
  <si>
    <t>Matix</t>
  </si>
  <si>
    <t>GSFC</t>
  </si>
  <si>
    <t>Hindlaco</t>
  </si>
  <si>
    <t>Pacific</t>
  </si>
  <si>
    <t>UAC</t>
  </si>
  <si>
    <t>UTC/Chawla</t>
  </si>
  <si>
    <t>UAF</t>
  </si>
  <si>
    <t>Interlink Priority</t>
  </si>
  <si>
    <t>MFG</t>
  </si>
  <si>
    <t>Xenia</t>
  </si>
  <si>
    <t>TBC Prime</t>
  </si>
  <si>
    <t>Sheng Feng Hai</t>
  </si>
  <si>
    <t>Ferphos</t>
  </si>
  <si>
    <t>Annaba</t>
  </si>
  <si>
    <t>Jacksonville</t>
  </si>
  <si>
    <t>Sheng Mao Hai</t>
  </si>
  <si>
    <t>Fiesta</t>
  </si>
  <si>
    <t>South Louisiana/Plaquemines</t>
  </si>
  <si>
    <t>Tao Brave</t>
  </si>
  <si>
    <t>Abu Qir</t>
  </si>
  <si>
    <t>Oakley</t>
  </si>
  <si>
    <t>Sirius</t>
  </si>
  <si>
    <t>Safi</t>
  </si>
  <si>
    <t>Agroprosperis 1</t>
  </si>
  <si>
    <t>Saga Frigg</t>
  </si>
  <si>
    <t>Norrkoping</t>
  </si>
  <si>
    <t>Sweden</t>
  </si>
  <si>
    <t>Canaveral</t>
  </si>
  <si>
    <t>Asalet</t>
  </si>
  <si>
    <t>Gold Oak</t>
  </si>
  <si>
    <t>GCT</t>
  </si>
  <si>
    <t>Aeterno</t>
  </si>
  <si>
    <t>Orient Progress</t>
  </si>
  <si>
    <t>2025M01 E</t>
  </si>
  <si>
    <t>2025M02 E</t>
  </si>
  <si>
    <t>2025M03 E</t>
  </si>
  <si>
    <t>2025M04 F</t>
  </si>
  <si>
    <t>2025M05 F</t>
  </si>
  <si>
    <t>2025M06 F</t>
  </si>
  <si>
    <t>2025M07 F</t>
  </si>
  <si>
    <t>2025M08 F</t>
  </si>
  <si>
    <t>2025M09 F</t>
  </si>
  <si>
    <t>2025M10 F</t>
  </si>
  <si>
    <t>2025M11 F</t>
  </si>
  <si>
    <t>2025M12 F</t>
  </si>
  <si>
    <t>Total 2025 F</t>
  </si>
  <si>
    <t>2024M12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</si>
</sst>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quot;$&quot;#,##0_);[Red]\(&quot;$&quot;#,##0\)"/>
    <numFmt numFmtId="165" formatCode="_(* #,##0.00_);_(* \(#,##0.00\);_(* &quot;-&quot;??_);_(@_)"/>
    <numFmt numFmtId="166" formatCode="_ * #,##0.00_ ;_ * \-#,##0.00_ ;_ * &quot;-&quot;??_ ;_ @_ "/>
    <numFmt numFmtId="167" formatCode="mmmm"/>
    <numFmt numFmtId="168" formatCode="yyyy"/>
    <numFmt numFmtId="169" formatCode="d/m/yy;@"/>
    <numFmt numFmtId="170" formatCode="[$-409]d\-mmm;@"/>
    <numFmt numFmtId="171" formatCode="&quot;£&quot;#,##0"/>
    <numFmt numFmtId="172" formatCode="_(* #,##0_);_(* \(#,##0\);_(* &quot;-&quot;??_);_(@_)"/>
  </numFmts>
  <fonts count="88">
    <font>
      <sz val="8"/>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i/>
      <sz val="8"/>
      <color theme="1"/>
      <name val="Arial"/>
      <family val="2"/>
    </font>
    <font>
      <sz val="8"/>
      <color theme="1"/>
      <name val="Arial"/>
      <family val="2"/>
    </font>
    <font>
      <b/>
      <sz val="18"/>
      <name val="Arial"/>
      <family val="2"/>
    </font>
    <font>
      <b/>
      <sz val="8"/>
      <name val="Arial"/>
      <family val="2"/>
    </font>
    <font>
      <b/>
      <sz val="8"/>
      <color theme="1"/>
      <name val="Arial"/>
      <family val="2"/>
    </font>
    <font>
      <i/>
      <sz val="8"/>
      <color theme="1"/>
      <name val="Arial"/>
      <family val="2"/>
    </font>
    <font>
      <b/>
      <u/>
      <sz val="8"/>
      <name val="Arial"/>
      <family val="2"/>
    </font>
    <font>
      <b/>
      <sz val="15"/>
      <color theme="0" tint="-0.499984740745262"/>
      <name val="Arial"/>
      <family val="2"/>
    </font>
    <font>
      <sz val="8"/>
      <color theme="0" tint="-0.499984740745262"/>
      <name val="Arial"/>
      <family val="2"/>
    </font>
    <font>
      <sz val="8"/>
      <name val="Arial"/>
      <family val="2"/>
    </font>
    <font>
      <sz val="10"/>
      <name val="Arial"/>
      <family val="2"/>
    </font>
    <font>
      <sz val="9"/>
      <color theme="1"/>
      <name val="Arial"/>
      <family val="2"/>
    </font>
    <font>
      <sz val="9"/>
      <color theme="1"/>
      <name val="Arial"/>
      <family val="2"/>
      <scheme val="minor"/>
    </font>
    <font>
      <b/>
      <sz val="10"/>
      <name val="Arial"/>
      <family val="2"/>
    </font>
    <font>
      <sz val="9"/>
      <name val="Arial"/>
      <family val="2"/>
    </font>
    <font>
      <b/>
      <sz val="12"/>
      <color theme="1"/>
      <name val="Arial"/>
      <family val="2"/>
    </font>
    <font>
      <b/>
      <sz val="15"/>
      <color theme="1"/>
      <name val="Arial"/>
      <family val="2"/>
    </font>
    <font>
      <sz val="11"/>
      <color theme="0" tint="-0.499984740745262"/>
      <name val="Arial"/>
      <family val="2"/>
      <scheme val="minor"/>
    </font>
    <font>
      <b/>
      <u/>
      <sz val="8"/>
      <color theme="1"/>
      <name val="Arial"/>
      <family val="2"/>
    </font>
    <font>
      <b/>
      <sz val="10"/>
      <color rgb="FF0097D1"/>
      <name val="Arial"/>
      <family val="2"/>
    </font>
    <font>
      <b/>
      <sz val="10"/>
      <color theme="0"/>
      <name val="Arial"/>
      <family val="2"/>
    </font>
    <font>
      <b/>
      <sz val="18"/>
      <color theme="0"/>
      <name val="Arial"/>
      <family val="2"/>
      <scheme val="major"/>
    </font>
    <font>
      <u/>
      <sz val="8"/>
      <color theme="10"/>
      <name val="Arial"/>
      <family val="2"/>
      <scheme val="minor"/>
    </font>
    <font>
      <b/>
      <sz val="12"/>
      <color theme="1"/>
      <name val="Arial"/>
      <family val="2"/>
      <scheme val="minor"/>
    </font>
    <font>
      <sz val="8"/>
      <color theme="1"/>
      <name val="Arial"/>
      <family val="2"/>
      <scheme val="minor"/>
    </font>
    <font>
      <sz val="8"/>
      <color theme="0" tint="-0.499984740745262"/>
      <name val="Arial"/>
      <family val="2"/>
      <scheme val="minor"/>
    </font>
    <font>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b/>
      <sz val="11"/>
      <color theme="1"/>
      <name val="Arial"/>
      <family val="2"/>
      <scheme val="minor"/>
    </font>
    <font>
      <u/>
      <sz val="8"/>
      <name val="Arial"/>
      <family val="2"/>
      <scheme val="minor"/>
    </font>
    <font>
      <sz val="8"/>
      <name val="Arial"/>
      <family val="2"/>
      <scheme val="minor"/>
    </font>
    <font>
      <b/>
      <sz val="8"/>
      <name val="Arial"/>
      <family val="2"/>
      <charset val="238"/>
    </font>
    <font>
      <sz val="8"/>
      <name val="Arial"/>
      <family val="2"/>
      <charset val="238"/>
    </font>
    <font>
      <sz val="14"/>
      <name val="Arial"/>
      <family val="2"/>
    </font>
    <font>
      <b/>
      <sz val="10"/>
      <name val="Arial"/>
      <family val="2"/>
      <charset val="238"/>
    </font>
    <font>
      <sz val="8"/>
      <color theme="1"/>
      <name val="Arial"/>
      <family val="2"/>
      <charset val="238"/>
    </font>
    <font>
      <u/>
      <sz val="8"/>
      <color theme="11"/>
      <name val="Arial"/>
      <family val="2"/>
      <scheme val="minor"/>
    </font>
    <font>
      <u/>
      <sz val="8"/>
      <color rgb="FF0000FF"/>
      <name val="Arial"/>
      <family val="2"/>
      <scheme val="minor"/>
    </font>
    <font>
      <b/>
      <vertAlign val="subscript"/>
      <sz val="10"/>
      <name val="Arial"/>
      <family val="2"/>
    </font>
    <font>
      <sz val="8"/>
      <color rgb="FF000000"/>
      <name val="Arial"/>
      <family val="2"/>
      <scheme val="minor"/>
    </font>
    <font>
      <i/>
      <sz val="8"/>
      <color rgb="FF808080"/>
      <name val="Arial"/>
      <family val="2"/>
      <scheme val="minor"/>
    </font>
    <font>
      <u/>
      <sz val="8"/>
      <color theme="1"/>
      <name val="Arial"/>
      <family val="2"/>
      <scheme val="minor"/>
    </font>
    <font>
      <b/>
      <sz val="10.5"/>
      <color rgb="FF000000"/>
      <name val="Arial"/>
      <family val="2"/>
      <scheme val="minor"/>
    </font>
    <font>
      <sz val="10.5"/>
      <color rgb="FF000000"/>
      <name val="Arial"/>
      <family val="2"/>
      <scheme val="minor"/>
    </font>
    <font>
      <sz val="10"/>
      <color rgb="FF000000"/>
      <name val="Arial"/>
      <family val="2"/>
      <scheme val="major"/>
    </font>
    <font>
      <sz val="10"/>
      <color theme="1"/>
      <name val="Arial"/>
      <family val="2"/>
      <scheme val="major"/>
    </font>
    <font>
      <i/>
      <sz val="10"/>
      <color rgb="FF000000"/>
      <name val="Arial"/>
      <family val="2"/>
      <scheme val="major"/>
    </font>
    <font>
      <i/>
      <sz val="10"/>
      <color theme="1"/>
      <name val="Arial"/>
      <family val="2"/>
      <scheme val="major"/>
    </font>
    <font>
      <i/>
      <sz val="10"/>
      <name val="Arial"/>
      <family val="2"/>
      <scheme val="major"/>
    </font>
    <font>
      <sz val="10"/>
      <name val="Arial"/>
      <family val="2"/>
      <scheme val="major"/>
    </font>
    <font>
      <sz val="10"/>
      <color rgb="FFFF0000"/>
      <name val="Arial"/>
      <family val="2"/>
      <scheme val="major"/>
    </font>
    <font>
      <b/>
      <sz val="10"/>
      <color theme="1"/>
      <name val="Arial"/>
      <family val="2"/>
      <scheme val="major"/>
    </font>
    <font>
      <sz val="8"/>
      <name val="Arial"/>
      <family val="2"/>
    </font>
    <font>
      <sz val="10"/>
      <color rgb="FF000000"/>
      <name val="Arial"/>
      <family val="2"/>
    </font>
    <font>
      <i/>
      <sz val="10"/>
      <color theme="1"/>
      <name val="Arial"/>
      <family val="2"/>
    </font>
    <font>
      <sz val="10"/>
      <color theme="1"/>
      <name val="Akkurat Pro"/>
      <family val="2"/>
    </font>
    <font>
      <sz val="10"/>
      <color theme="1"/>
      <name val="Arial"/>
      <family val="2"/>
    </font>
    <font>
      <i/>
      <sz val="10"/>
      <color rgb="FF000000"/>
      <name val="Arial"/>
      <family val="2"/>
    </font>
    <font>
      <sz val="10"/>
      <name val="Akkurat Pro"/>
      <family val="2"/>
    </font>
    <font>
      <i/>
      <sz val="10"/>
      <name val="Arial"/>
      <family val="2"/>
    </font>
    <font>
      <b/>
      <i/>
      <sz val="9.5"/>
      <color rgb="FF000000"/>
      <name val="Arial"/>
      <family val="2"/>
    </font>
    <font>
      <b/>
      <sz val="9.5"/>
      <color rgb="FF000000"/>
      <name val="Arial"/>
      <family val="2"/>
    </font>
    <font>
      <sz val="9.5"/>
      <color rgb="FF000000"/>
      <name val="Arial"/>
      <family val="2"/>
    </font>
    <font>
      <b/>
      <sz val="18"/>
      <color theme="1"/>
      <name val="Arial"/>
      <family val="2"/>
    </font>
    <font>
      <sz val="18"/>
      <name val="Arial"/>
      <family val="2"/>
    </font>
    <font>
      <sz val="10"/>
      <color rgb="FF000000"/>
      <name val="Akkurat Pro"/>
      <family val="2"/>
    </font>
    <font>
      <sz val="11"/>
      <color theme="1"/>
      <name val="Aptos Narrow"/>
      <family val="2"/>
    </font>
    <font>
      <sz val="10"/>
      <color rgb="FF1A1A1A"/>
      <name val="Arial"/>
      <family val="2"/>
    </font>
    <font>
      <sz val="10"/>
      <color rgb="FF000000"/>
      <name val="Calibri"/>
      <family val="2"/>
    </font>
    <font>
      <i/>
      <sz val="10"/>
      <color rgb="FF000000"/>
      <name val="Akkurat Pro"/>
      <family val="2"/>
    </font>
    <font>
      <sz val="11"/>
      <name val="Aptos Narrow"/>
      <family val="2"/>
    </font>
    <font>
      <b/>
      <sz val="10"/>
      <color rgb="FFFFFFFF"/>
      <name val="Akkurat Pro"/>
    </font>
    <font>
      <sz val="18"/>
      <name val="Arial"/>
      <family val="2"/>
      <scheme val="minor"/>
    </font>
    <font>
      <sz val="9.5"/>
      <color rgb="FF000000"/>
      <name val="Arial"/>
      <family val="2"/>
      <scheme val="minor"/>
    </font>
    <font>
      <sz val="9"/>
      <color rgb="FF000000"/>
      <name val="Arial"/>
      <family val="2"/>
      <scheme val="minor"/>
    </font>
    <font>
      <b/>
      <sz val="9.5"/>
      <color rgb="FF000000"/>
      <name val="Arial"/>
      <family val="2"/>
      <scheme val="minor"/>
    </font>
    <font>
      <b/>
      <sz val="9"/>
      <color rgb="FF000000"/>
      <name val="Arial"/>
      <family val="2"/>
      <scheme val="minor"/>
    </font>
    <font>
      <b/>
      <i/>
      <sz val="9.5"/>
      <color rgb="FF000000"/>
      <name val="Arial"/>
      <family val="2"/>
      <scheme val="minor"/>
    </font>
    <font>
      <b/>
      <sz val="9"/>
      <color rgb="FFFFFFFF"/>
      <name val="Arial"/>
      <family val="2"/>
      <scheme val="minor"/>
    </font>
    <font>
      <b/>
      <sz val="9.5"/>
      <color rgb="FFFFFFFF"/>
      <name val="Arial"/>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D2002A"/>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
      <patternFill patternType="solid">
        <fgColor rgb="FFFF89A0"/>
        <bgColor indexed="64"/>
      </patternFill>
    </fill>
    <fill>
      <patternFill patternType="solid">
        <fgColor rgb="FFFFC4CF"/>
        <bgColor indexed="64"/>
      </patternFill>
    </fill>
    <fill>
      <patternFill patternType="solid">
        <fgColor theme="1"/>
        <bgColor indexed="64"/>
      </patternFill>
    </fill>
    <fill>
      <patternFill patternType="solid">
        <fgColor rgb="FF83ADBA"/>
        <bgColor indexed="64"/>
      </patternFill>
    </fill>
    <fill>
      <patternFill patternType="solid">
        <fgColor rgb="FFACC8D1"/>
        <bgColor indexed="64"/>
      </patternFill>
    </fill>
    <fill>
      <patternFill patternType="solid">
        <fgColor rgb="FF000000"/>
        <bgColor indexed="64"/>
      </patternFill>
    </fill>
    <fill>
      <patternFill patternType="solid">
        <fgColor rgb="FF404040"/>
        <bgColor rgb="FF000000"/>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bottom style="medium">
        <color theme="1"/>
      </bottom>
      <diagonal/>
    </border>
    <border>
      <left/>
      <right/>
      <top style="thin">
        <color theme="1"/>
      </top>
      <bottom style="thin">
        <color theme="1"/>
      </bottom>
      <diagonal/>
    </border>
    <border>
      <left/>
      <right/>
      <top/>
      <bottom style="medium">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29">
    <xf numFmtId="0" fontId="0" fillId="0" borderId="0"/>
    <xf numFmtId="0" fontId="28" fillId="0" borderId="0" applyNumberFormat="0" applyFill="0" applyBorder="0" applyAlignment="0" applyProtection="0"/>
    <xf numFmtId="0" fontId="43" fillId="0" borderId="0">
      <alignment horizontal="left"/>
    </xf>
    <xf numFmtId="0" fontId="8" fillId="0" borderId="0" applyProtection="0">
      <alignment horizontal="left" vertical="center"/>
    </xf>
    <xf numFmtId="0" fontId="44" fillId="0" borderId="0" applyNumberFormat="0" applyFill="0" applyBorder="0" applyAlignment="0" applyProtection="0"/>
    <xf numFmtId="0" fontId="32" fillId="0" borderId="0" applyNumberFormat="0" applyFill="0" applyBorder="0" applyAlignment="0" applyProtection="0"/>
    <xf numFmtId="0" fontId="33" fillId="0" borderId="1" applyNumberFormat="0" applyFill="0" applyAlignment="0" applyProtection="0"/>
    <xf numFmtId="0" fontId="34" fillId="0" borderId="2" applyNumberFormat="0" applyFill="0" applyAlignment="0" applyProtection="0"/>
    <xf numFmtId="0" fontId="35" fillId="0" borderId="3" applyNumberFormat="0" applyFill="0" applyAlignment="0" applyProtection="0"/>
    <xf numFmtId="0" fontId="35" fillId="0" borderId="0" applyNumberFormat="0" applyFill="0" applyBorder="0" applyAlignment="0" applyProtection="0"/>
    <xf numFmtId="0" fontId="36" fillId="0" borderId="4" applyNumberFormat="0" applyFill="0" applyAlignment="0" applyProtection="0"/>
    <xf numFmtId="0" fontId="41" fillId="0" borderId="0" applyNumberFormat="0">
      <alignment horizontal="left" vertical="center"/>
    </xf>
    <xf numFmtId="0" fontId="42" fillId="0" borderId="0" applyNumberFormat="0" applyAlignment="0">
      <alignment wrapText="1"/>
    </xf>
    <xf numFmtId="0" fontId="42" fillId="0" borderId="5" applyNumberFormat="0" applyAlignment="0">
      <alignment wrapText="1"/>
    </xf>
    <xf numFmtId="0" fontId="39" fillId="0" borderId="6" applyNumberFormat="0" applyAlignment="0">
      <alignment horizontal="left" vertical="center"/>
    </xf>
    <xf numFmtId="0" fontId="40" fillId="0" borderId="0" applyNumberFormat="0">
      <alignment horizontal="left" vertical="center" wrapText="1"/>
    </xf>
    <xf numFmtId="0" fontId="40" fillId="0" borderId="0" applyNumberFormat="0">
      <alignment horizontal="left" vertical="center" wrapText="1" indent="2"/>
    </xf>
    <xf numFmtId="0" fontId="40" fillId="0" borderId="0" applyNumberFormat="0">
      <alignment horizontal="left" vertical="center" wrapText="1" indent="3"/>
    </xf>
    <xf numFmtId="0" fontId="40" fillId="0" borderId="0" applyNumberFormat="0">
      <alignment horizontal="left" vertical="center" wrapText="1" indent="4"/>
    </xf>
    <xf numFmtId="0" fontId="9" fillId="2" borderId="0" applyNumberFormat="0" applyAlignment="0">
      <alignment horizontal="left" vertical="center"/>
    </xf>
    <xf numFmtId="3" fontId="39" fillId="0" borderId="0" applyNumberFormat="0" applyAlignment="0">
      <alignment vertical="center"/>
    </xf>
    <xf numFmtId="0" fontId="40" fillId="0" borderId="0" applyNumberFormat="0">
      <alignment horizontal="left"/>
    </xf>
    <xf numFmtId="0" fontId="5" fillId="0" borderId="0"/>
    <xf numFmtId="0" fontId="4" fillId="0" borderId="0"/>
    <xf numFmtId="0" fontId="3" fillId="0" borderId="0"/>
    <xf numFmtId="166" fontId="30" fillId="0" borderId="0" applyFont="0" applyFill="0" applyBorder="0" applyAlignment="0" applyProtection="0"/>
    <xf numFmtId="0" fontId="2" fillId="0" borderId="0"/>
    <xf numFmtId="165" fontId="2" fillId="0" borderId="0" applyFont="0" applyFill="0" applyBorder="0" applyAlignment="0" applyProtection="0"/>
    <xf numFmtId="0" fontId="1" fillId="0" borderId="0"/>
  </cellStyleXfs>
  <cellXfs count="254">
    <xf numFmtId="0" fontId="0" fillId="0" borderId="0" xfId="0"/>
    <xf numFmtId="0" fontId="8" fillId="0" borderId="0" xfId="3">
      <alignment horizontal="left" vertical="center"/>
    </xf>
    <xf numFmtId="0" fontId="7" fillId="0" borderId="0" xfId="0" applyFont="1"/>
    <xf numFmtId="0" fontId="8" fillId="3" borderId="0" xfId="0" applyFont="1" applyFill="1" applyAlignment="1">
      <alignment vertical="center"/>
    </xf>
    <xf numFmtId="0" fontId="12" fillId="0" borderId="0" xfId="0" applyFont="1" applyAlignment="1">
      <alignment horizontal="left" vertical="center" indent="1"/>
    </xf>
    <xf numFmtId="0" fontId="9" fillId="3" borderId="0" xfId="0" applyFont="1" applyFill="1" applyAlignment="1">
      <alignment horizontal="left" vertical="center" wrapText="1"/>
    </xf>
    <xf numFmtId="0" fontId="6" fillId="3" borderId="0" xfId="0" applyFont="1" applyFill="1" applyAlignment="1">
      <alignment horizontal="left" vertical="center"/>
    </xf>
    <xf numFmtId="0" fontId="7" fillId="3" borderId="0" xfId="0" applyFont="1" applyFill="1" applyAlignment="1">
      <alignment horizontal="left" vertical="center"/>
    </xf>
    <xf numFmtId="0" fontId="7" fillId="0" borderId="0" xfId="0" applyFont="1" applyAlignment="1">
      <alignment horizontal="right"/>
    </xf>
    <xf numFmtId="0" fontId="7" fillId="0" borderId="0" xfId="0" applyFont="1" applyAlignment="1">
      <alignment horizontal="left" vertical="center"/>
    </xf>
    <xf numFmtId="0" fontId="7" fillId="0" borderId="0" xfId="0" applyFont="1" applyAlignment="1">
      <alignment vertical="center"/>
    </xf>
    <xf numFmtId="0" fontId="18" fillId="0" borderId="0" xfId="0" applyFont="1"/>
    <xf numFmtId="0" fontId="17" fillId="0" borderId="0" xfId="0" applyFont="1"/>
    <xf numFmtId="0" fontId="9" fillId="0" borderId="0" xfId="0" applyFont="1"/>
    <xf numFmtId="0" fontId="15" fillId="0" borderId="0" xfId="0" applyFont="1"/>
    <xf numFmtId="0" fontId="15" fillId="0" borderId="0" xfId="0" applyFont="1" applyAlignment="1">
      <alignment horizontal="right"/>
    </xf>
    <xf numFmtId="0" fontId="9" fillId="0" borderId="0" xfId="0" applyFont="1" applyAlignment="1">
      <alignment horizontal="left" indent="1"/>
    </xf>
    <xf numFmtId="0" fontId="9" fillId="0" borderId="0" xfId="0" quotePrefix="1" applyFont="1" applyAlignment="1">
      <alignment horizontal="left" indent="1"/>
    </xf>
    <xf numFmtId="0" fontId="20" fillId="0" borderId="0" xfId="0" applyFont="1" applyAlignment="1">
      <alignment horizontal="left"/>
    </xf>
    <xf numFmtId="0" fontId="14" fillId="0" borderId="0" xfId="0" applyFont="1" applyAlignment="1">
      <alignment vertical="center" wrapText="1"/>
    </xf>
    <xf numFmtId="0" fontId="10" fillId="0" borderId="0" xfId="0" quotePrefix="1" applyFont="1" applyAlignment="1">
      <alignment vertical="center"/>
    </xf>
    <xf numFmtId="0" fontId="13" fillId="0" borderId="0" xfId="0" quotePrefix="1" applyFont="1" applyAlignment="1">
      <alignment horizontal="left" vertical="center" indent="1"/>
    </xf>
    <xf numFmtId="0" fontId="23" fillId="0" borderId="0" xfId="0" applyFont="1"/>
    <xf numFmtId="0" fontId="14" fillId="0" borderId="0" xfId="0" applyFont="1"/>
    <xf numFmtId="0" fontId="14" fillId="0" borderId="0" xfId="0" applyFont="1" applyAlignment="1">
      <alignment horizontal="right"/>
    </xf>
    <xf numFmtId="0" fontId="7" fillId="0" borderId="0" xfId="0" applyFont="1" applyAlignment="1">
      <alignment vertical="center" wrapText="1"/>
    </xf>
    <xf numFmtId="0" fontId="14" fillId="0" borderId="0" xfId="0" applyFont="1" applyAlignment="1">
      <alignment horizontal="left" vertical="center" wrapText="1" indent="1"/>
    </xf>
    <xf numFmtId="0" fontId="11" fillId="0" borderId="0" xfId="0" applyFont="1" applyAlignment="1">
      <alignment wrapText="1"/>
    </xf>
    <xf numFmtId="0" fontId="9" fillId="0" borderId="0" xfId="0" applyFont="1" applyAlignment="1">
      <alignment horizontal="left" vertical="top"/>
    </xf>
    <xf numFmtId="0" fontId="21" fillId="0" borderId="0" xfId="0" applyFont="1" applyAlignment="1">
      <alignment horizontal="left" vertical="center"/>
    </xf>
    <xf numFmtId="0" fontId="22" fillId="0" borderId="0" xfId="0" applyFont="1" applyAlignment="1">
      <alignment horizontal="left" vertical="center"/>
    </xf>
    <xf numFmtId="0" fontId="22" fillId="0" borderId="0" xfId="0" quotePrefix="1" applyFont="1" applyAlignment="1">
      <alignment horizontal="left" vertical="center"/>
    </xf>
    <xf numFmtId="0" fontId="14" fillId="0" borderId="0" xfId="0" applyFont="1" applyAlignment="1">
      <alignment horizontal="left" vertical="center" wrapText="1"/>
    </xf>
    <xf numFmtId="0" fontId="24" fillId="3" borderId="0" xfId="0" applyFont="1" applyFill="1" applyAlignment="1">
      <alignment horizontal="center" vertical="center"/>
    </xf>
    <xf numFmtId="0" fontId="19" fillId="3" borderId="0" xfId="0" applyFont="1" applyFill="1" applyAlignment="1">
      <alignment horizontal="left" vertical="center"/>
    </xf>
    <xf numFmtId="0" fontId="0" fillId="3" borderId="0" xfId="0" applyFill="1"/>
    <xf numFmtId="0" fontId="16" fillId="3" borderId="0" xfId="0" applyFont="1" applyFill="1" applyAlignment="1">
      <alignment vertical="center"/>
    </xf>
    <xf numFmtId="0" fontId="16" fillId="3" borderId="0" xfId="0" applyFont="1" applyFill="1"/>
    <xf numFmtId="0" fontId="16" fillId="0" borderId="0" xfId="0" applyFont="1" applyAlignment="1">
      <alignment vertical="center"/>
    </xf>
    <xf numFmtId="0" fontId="24" fillId="3" borderId="0" xfId="0" applyFont="1" applyFill="1" applyAlignment="1">
      <alignment horizontal="left" vertical="center"/>
    </xf>
    <xf numFmtId="0" fontId="25" fillId="3" borderId="0" xfId="0" applyFont="1" applyFill="1" applyAlignment="1">
      <alignment horizontal="left" vertical="center"/>
    </xf>
    <xf numFmtId="0" fontId="15" fillId="3" borderId="0" xfId="0" applyFont="1" applyFill="1" applyAlignment="1">
      <alignment horizontal="left"/>
    </xf>
    <xf numFmtId="0" fontId="15" fillId="3" borderId="0" xfId="0" applyFont="1" applyFill="1"/>
    <xf numFmtId="0" fontId="26" fillId="0" borderId="0" xfId="0" applyFont="1" applyAlignment="1">
      <alignment horizontal="left" vertical="center"/>
    </xf>
    <xf numFmtId="0" fontId="28" fillId="0" borderId="0" xfId="1" applyBorder="1" applyAlignment="1">
      <alignment horizontal="left" vertical="center"/>
    </xf>
    <xf numFmtId="0" fontId="29" fillId="0" borderId="0" xfId="0" applyFont="1" applyAlignment="1">
      <alignment horizontal="left" vertical="center"/>
    </xf>
    <xf numFmtId="0" fontId="30" fillId="0" borderId="0" xfId="0" applyFont="1" applyAlignment="1">
      <alignment horizontal="right" vertical="center"/>
    </xf>
    <xf numFmtId="0" fontId="18" fillId="0" borderId="0" xfId="0" applyFont="1" applyAlignment="1">
      <alignment vertical="center"/>
    </xf>
    <xf numFmtId="0" fontId="30" fillId="0" borderId="0" xfId="0" applyFont="1" applyAlignment="1">
      <alignment vertical="center" wrapText="1"/>
    </xf>
    <xf numFmtId="0" fontId="30" fillId="0" borderId="0" xfId="0" applyFont="1" applyAlignment="1">
      <alignment vertical="center"/>
    </xf>
    <xf numFmtId="0" fontId="31" fillId="0" borderId="0" xfId="0" applyFont="1" applyAlignment="1">
      <alignment vertical="center" wrapText="1"/>
    </xf>
    <xf numFmtId="0" fontId="31" fillId="0" borderId="0" xfId="0" applyFont="1" applyAlignment="1">
      <alignment horizontal="left" vertical="center" wrapText="1"/>
    </xf>
    <xf numFmtId="0" fontId="38" fillId="0" borderId="0" xfId="1" applyFont="1" applyAlignment="1">
      <alignment horizontal="left"/>
    </xf>
    <xf numFmtId="0" fontId="40" fillId="0" borderId="0" xfId="21">
      <alignment horizontal="left"/>
    </xf>
    <xf numFmtId="0" fontId="43" fillId="0" borderId="0" xfId="2">
      <alignment horizontal="left"/>
    </xf>
    <xf numFmtId="0" fontId="28" fillId="2" borderId="0" xfId="1" applyFill="1" applyAlignment="1">
      <alignment horizontal="left" wrapText="1"/>
    </xf>
    <xf numFmtId="0" fontId="42" fillId="0" borderId="5" xfId="13" applyAlignment="1">
      <alignment horizontal="left" vertical="center"/>
    </xf>
    <xf numFmtId="0" fontId="37" fillId="0" borderId="0" xfId="1" applyFont="1" applyAlignment="1">
      <alignment horizontal="left"/>
    </xf>
    <xf numFmtId="3" fontId="15" fillId="3" borderId="0" xfId="0" applyNumberFormat="1" applyFont="1" applyFill="1" applyAlignment="1">
      <alignment horizontal="right"/>
    </xf>
    <xf numFmtId="3" fontId="15" fillId="0" borderId="0" xfId="0" applyNumberFormat="1" applyFont="1" applyFill="1" applyAlignment="1">
      <alignment horizontal="right"/>
    </xf>
    <xf numFmtId="0" fontId="41" fillId="0" borderId="0" xfId="3" applyFont="1">
      <alignment horizontal="left" vertical="center"/>
    </xf>
    <xf numFmtId="0" fontId="41" fillId="3" borderId="0" xfId="0" applyFont="1" applyFill="1" applyAlignment="1">
      <alignment horizontal="left" vertical="center" wrapText="1"/>
    </xf>
    <xf numFmtId="3" fontId="0" fillId="3" borderId="0" xfId="0" applyNumberFormat="1" applyFill="1"/>
    <xf numFmtId="0" fontId="48" fillId="0" borderId="0" xfId="0" applyFont="1" applyAlignment="1">
      <alignment horizontal="right" vertical="center"/>
    </xf>
    <xf numFmtId="0" fontId="47" fillId="0" borderId="0" xfId="0" applyFont="1" applyAlignment="1">
      <alignment horizontal="right" vertical="center"/>
    </xf>
    <xf numFmtId="0" fontId="7" fillId="3" borderId="0" xfId="0" applyFont="1" applyFill="1"/>
    <xf numFmtId="0" fontId="8" fillId="3" borderId="0" xfId="3" applyFill="1">
      <alignment horizontal="left" vertical="center"/>
    </xf>
    <xf numFmtId="0" fontId="45" fillId="5" borderId="0" xfId="1" applyFont="1" applyFill="1" applyAlignment="1">
      <alignment horizontal="left" wrapText="1"/>
    </xf>
    <xf numFmtId="0" fontId="10" fillId="5" borderId="0" xfId="0" applyFont="1" applyFill="1" applyAlignment="1">
      <alignment horizontal="left"/>
    </xf>
    <xf numFmtId="0" fontId="26" fillId="3" borderId="0" xfId="0" applyFont="1" applyFill="1" applyAlignment="1">
      <alignment horizontal="left" vertical="center"/>
    </xf>
    <xf numFmtId="0" fontId="40" fillId="3" borderId="0" xfId="21" applyFill="1">
      <alignment horizontal="left"/>
    </xf>
    <xf numFmtId="0" fontId="7" fillId="5" borderId="0" xfId="0" applyFont="1" applyFill="1"/>
    <xf numFmtId="3" fontId="15" fillId="5" borderId="0" xfId="0" applyNumberFormat="1" applyFont="1" applyFill="1" applyAlignment="1">
      <alignment horizontal="right"/>
    </xf>
    <xf numFmtId="0" fontId="10" fillId="3" borderId="0" xfId="0" applyFont="1" applyFill="1" applyAlignment="1">
      <alignment horizontal="left"/>
    </xf>
    <xf numFmtId="167" fontId="42" fillId="3" borderId="0" xfId="12" applyNumberFormat="1" applyFill="1" applyAlignment="1">
      <alignment horizontal="right"/>
    </xf>
    <xf numFmtId="0" fontId="42" fillId="3" borderId="5" xfId="13" applyFill="1" applyAlignment="1">
      <alignment horizontal="right"/>
    </xf>
    <xf numFmtId="3" fontId="15" fillId="3" borderId="0" xfId="0" quotePrefix="1" applyNumberFormat="1" applyFont="1" applyFill="1" applyAlignment="1">
      <alignment horizontal="right"/>
    </xf>
    <xf numFmtId="0" fontId="43" fillId="3" borderId="0" xfId="2" applyFill="1">
      <alignment horizontal="left"/>
    </xf>
    <xf numFmtId="0" fontId="49" fillId="0" borderId="0" xfId="1" applyFont="1" applyAlignment="1">
      <alignment horizontal="left"/>
    </xf>
    <xf numFmtId="0" fontId="25" fillId="5" borderId="0" xfId="0" applyFont="1" applyFill="1" applyAlignment="1">
      <alignment horizontal="left" vertical="center"/>
    </xf>
    <xf numFmtId="0" fontId="19" fillId="5" borderId="0" xfId="0" applyFont="1" applyFill="1" applyAlignment="1">
      <alignment horizontal="left" vertical="center"/>
    </xf>
    <xf numFmtId="0" fontId="0" fillId="5" borderId="0" xfId="0" applyFill="1"/>
    <xf numFmtId="0" fontId="50" fillId="3" borderId="0" xfId="0" applyFont="1" applyFill="1" applyAlignment="1">
      <alignment horizontal="right" vertical="center" wrapText="1" readingOrder="1"/>
    </xf>
    <xf numFmtId="0" fontId="51" fillId="3" borderId="0" xfId="0" applyFont="1" applyFill="1" applyAlignment="1">
      <alignment horizontal="right" vertical="center" wrapText="1" readingOrder="1"/>
    </xf>
    <xf numFmtId="0" fontId="0" fillId="0" borderId="0" xfId="0" applyFill="1"/>
    <xf numFmtId="3" fontId="15" fillId="0" borderId="0" xfId="0" applyNumberFormat="1" applyFont="1" applyFill="1" applyAlignment="1">
      <alignment horizontal="left"/>
    </xf>
    <xf numFmtId="3" fontId="15" fillId="5" borderId="0" xfId="0" applyNumberFormat="1" applyFont="1" applyFill="1" applyAlignment="1">
      <alignment horizontal="left"/>
    </xf>
    <xf numFmtId="3" fontId="15" fillId="3" borderId="0" xfId="0" applyNumberFormat="1" applyFont="1" applyFill="1" applyAlignment="1">
      <alignment horizontal="left"/>
    </xf>
    <xf numFmtId="3" fontId="15" fillId="6" borderId="0" xfId="0" applyNumberFormat="1" applyFont="1" applyFill="1" applyAlignment="1">
      <alignment horizontal="right"/>
    </xf>
    <xf numFmtId="0" fontId="53" fillId="3" borderId="0" xfId="24" applyFont="1" applyFill="1"/>
    <xf numFmtId="3" fontId="52" fillId="3" borderId="0" xfId="24" applyNumberFormat="1" applyFont="1" applyFill="1"/>
    <xf numFmtId="0" fontId="53" fillId="3" borderId="0" xfId="24" applyFont="1" applyFill="1" applyAlignment="1">
      <alignment horizontal="center"/>
    </xf>
    <xf numFmtId="0" fontId="59" fillId="3" borderId="0" xfId="24" applyFont="1" applyFill="1" applyAlignment="1">
      <alignment horizontal="center"/>
    </xf>
    <xf numFmtId="0" fontId="59" fillId="3" borderId="0" xfId="24" applyFont="1" applyFill="1"/>
    <xf numFmtId="3" fontId="53" fillId="3" borderId="0" xfId="24" applyNumberFormat="1" applyFont="1" applyFill="1"/>
    <xf numFmtId="169" fontId="53" fillId="3" borderId="0" xfId="24" applyNumberFormat="1" applyFont="1" applyFill="1"/>
    <xf numFmtId="3" fontId="59" fillId="3" borderId="0" xfId="24" applyNumberFormat="1" applyFont="1" applyFill="1"/>
    <xf numFmtId="2" fontId="53" fillId="3" borderId="0" xfId="24" applyNumberFormat="1" applyFont="1" applyFill="1"/>
    <xf numFmtId="3" fontId="60" fillId="5" borderId="0" xfId="0" applyNumberFormat="1" applyFont="1" applyFill="1" applyAlignment="1">
      <alignment horizontal="right"/>
    </xf>
    <xf numFmtId="3" fontId="60" fillId="6" borderId="0" xfId="0" applyNumberFormat="1" applyFont="1" applyFill="1" applyAlignment="1">
      <alignment horizontal="right"/>
    </xf>
    <xf numFmtId="0" fontId="52" fillId="3" borderId="0" xfId="0" applyFont="1" applyFill="1"/>
    <xf numFmtId="0" fontId="54" fillId="3" borderId="0" xfId="0" applyFont="1" applyFill="1"/>
    <xf numFmtId="3" fontId="52" fillId="3" borderId="0" xfId="0" applyNumberFormat="1" applyFont="1" applyFill="1"/>
    <xf numFmtId="0" fontId="53" fillId="3" borderId="0" xfId="0" applyFont="1" applyFill="1"/>
    <xf numFmtId="0" fontId="53" fillId="3" borderId="0" xfId="0" applyFont="1" applyFill="1" applyAlignment="1">
      <alignment horizontal="left"/>
    </xf>
    <xf numFmtId="16" fontId="52" fillId="3" borderId="0" xfId="0" applyNumberFormat="1" applyFont="1" applyFill="1"/>
    <xf numFmtId="171" fontId="53" fillId="3" borderId="0" xfId="0" applyNumberFormat="1" applyFont="1" applyFill="1"/>
    <xf numFmtId="0" fontId="53" fillId="3" borderId="0" xfId="0" applyFont="1" applyFill="1" applyAlignment="1">
      <alignment horizontal="center"/>
    </xf>
    <xf numFmtId="16" fontId="52" fillId="3" borderId="0" xfId="0" applyNumberFormat="1" applyFont="1" applyFill="1" applyAlignment="1">
      <alignment horizontal="right"/>
    </xf>
    <xf numFmtId="0" fontId="55" fillId="3" borderId="0" xfId="0" applyFont="1" applyFill="1" applyAlignment="1">
      <alignment horizontal="left" vertical="center"/>
    </xf>
    <xf numFmtId="16" fontId="53" fillId="3" borderId="0" xfId="0" applyNumberFormat="1" applyFont="1" applyFill="1" applyAlignment="1">
      <alignment horizontal="right" vertical="center"/>
    </xf>
    <xf numFmtId="0" fontId="53" fillId="3" borderId="0" xfId="0" applyFont="1" applyFill="1" applyAlignment="1">
      <alignment horizontal="left" vertical="center"/>
    </xf>
    <xf numFmtId="16" fontId="53" fillId="3" borderId="0" xfId="0" applyNumberFormat="1" applyFont="1" applyFill="1" applyAlignment="1">
      <alignment horizontal="left" vertical="center"/>
    </xf>
    <xf numFmtId="0" fontId="55" fillId="3" borderId="0" xfId="0" applyFont="1" applyFill="1" applyAlignment="1">
      <alignment horizontal="left"/>
    </xf>
    <xf numFmtId="16" fontId="53" fillId="3" borderId="0" xfId="0" applyNumberFormat="1" applyFont="1" applyFill="1" applyAlignment="1">
      <alignment horizontal="right"/>
    </xf>
    <xf numFmtId="16" fontId="53" fillId="3" borderId="0" xfId="0" applyNumberFormat="1" applyFont="1" applyFill="1" applyAlignment="1">
      <alignment horizontal="left"/>
    </xf>
    <xf numFmtId="0" fontId="56" fillId="3" borderId="0" xfId="0" applyFont="1" applyFill="1" applyAlignment="1">
      <alignment horizontal="left" vertical="center"/>
    </xf>
    <xf numFmtId="3" fontId="53" fillId="3" borderId="0" xfId="0" applyNumberFormat="1" applyFont="1" applyFill="1"/>
    <xf numFmtId="0" fontId="57" fillId="3" borderId="0" xfId="0" applyFont="1" applyFill="1"/>
    <xf numFmtId="16" fontId="53" fillId="3" borderId="0" xfId="0" applyNumberFormat="1" applyFont="1" applyFill="1"/>
    <xf numFmtId="0" fontId="52" fillId="3" borderId="0" xfId="0" applyFont="1" applyFill="1" applyAlignment="1">
      <alignment horizontal="left"/>
    </xf>
    <xf numFmtId="0" fontId="56" fillId="3" borderId="0" xfId="0" applyFont="1" applyFill="1"/>
    <xf numFmtId="16" fontId="52" fillId="3" borderId="0" xfId="0" applyNumberFormat="1" applyFont="1" applyFill="1" applyAlignment="1">
      <alignment horizontal="left"/>
    </xf>
    <xf numFmtId="0" fontId="55" fillId="3" borderId="0" xfId="0" applyFont="1" applyFill="1"/>
    <xf numFmtId="169" fontId="53" fillId="3" borderId="0" xfId="0" applyNumberFormat="1" applyFont="1" applyFill="1"/>
    <xf numFmtId="3" fontId="53" fillId="3" borderId="0" xfId="0" applyNumberFormat="1" applyFont="1" applyFill="1" applyAlignment="1">
      <alignment horizontal="right" vertical="center"/>
    </xf>
    <xf numFmtId="14" fontId="53" fillId="3" borderId="0" xfId="0" applyNumberFormat="1" applyFont="1" applyFill="1" applyAlignment="1">
      <alignment horizontal="left" vertical="center"/>
    </xf>
    <xf numFmtId="170" fontId="53" fillId="3" borderId="0" xfId="0" applyNumberFormat="1" applyFont="1" applyFill="1" applyAlignment="1">
      <alignment horizontal="right" vertical="center"/>
    </xf>
    <xf numFmtId="172" fontId="53" fillId="3" borderId="0" xfId="25" applyNumberFormat="1" applyFont="1" applyFill="1" applyAlignment="1">
      <alignment horizontal="left" vertical="center"/>
    </xf>
    <xf numFmtId="3" fontId="52" fillId="3" borderId="0" xfId="0" applyNumberFormat="1" applyFont="1" applyFill="1" applyAlignment="1">
      <alignment horizontal="left"/>
    </xf>
    <xf numFmtId="3" fontId="52" fillId="3" borderId="0" xfId="0" applyNumberFormat="1" applyFont="1" applyFill="1" applyAlignment="1">
      <alignment horizontal="right"/>
    </xf>
    <xf numFmtId="0" fontId="52" fillId="3" borderId="0" xfId="0" applyFont="1" applyFill="1" applyAlignment="1">
      <alignment horizontal="center"/>
    </xf>
    <xf numFmtId="164" fontId="53" fillId="3" borderId="0" xfId="0" applyNumberFormat="1" applyFont="1" applyFill="1"/>
    <xf numFmtId="3" fontId="57" fillId="3" borderId="0" xfId="0" applyNumberFormat="1" applyFont="1" applyFill="1"/>
    <xf numFmtId="0" fontId="57" fillId="3" borderId="0" xfId="0" applyFont="1" applyFill="1" applyAlignment="1">
      <alignment horizontal="left"/>
    </xf>
    <xf numFmtId="3" fontId="58" fillId="3" borderId="0" xfId="0" applyNumberFormat="1" applyFont="1" applyFill="1"/>
    <xf numFmtId="0" fontId="58" fillId="3" borderId="0" xfId="0" applyFont="1" applyFill="1"/>
    <xf numFmtId="171" fontId="58" fillId="3" borderId="0" xfId="0" applyNumberFormat="1" applyFont="1" applyFill="1"/>
    <xf numFmtId="0" fontId="58" fillId="3" borderId="0" xfId="0" applyFont="1" applyFill="1" applyAlignment="1">
      <alignment horizontal="center"/>
    </xf>
    <xf numFmtId="170" fontId="52" fillId="3" borderId="0" xfId="0" applyNumberFormat="1" applyFont="1" applyFill="1"/>
    <xf numFmtId="170" fontId="53" fillId="3" borderId="0" xfId="0" applyNumberFormat="1" applyFont="1" applyFill="1"/>
    <xf numFmtId="0" fontId="15" fillId="0" borderId="0" xfId="0" applyFont="1" applyFill="1" applyAlignment="1">
      <alignment horizontal="left"/>
    </xf>
    <xf numFmtId="0" fontId="16" fillId="0" borderId="0" xfId="0" applyFont="1" applyFill="1" applyAlignment="1">
      <alignment vertical="center"/>
    </xf>
    <xf numFmtId="0" fontId="16" fillId="0" borderId="0" xfId="0" applyFont="1" applyFill="1"/>
    <xf numFmtId="0" fontId="19" fillId="0" borderId="5" xfId="13" applyFont="1" applyFill="1" applyAlignment="1">
      <alignment horizontal="left" vertical="center"/>
    </xf>
    <xf numFmtId="0" fontId="19" fillId="0" borderId="5" xfId="13" applyFont="1" applyFill="1" applyAlignment="1">
      <alignment horizontal="right"/>
    </xf>
    <xf numFmtId="168" fontId="19" fillId="0" borderId="5" xfId="13" applyNumberFormat="1" applyFont="1" applyFill="1" applyAlignment="1">
      <alignment horizontal="right"/>
    </xf>
    <xf numFmtId="0" fontId="61" fillId="3" borderId="0" xfId="0" applyFont="1" applyFill="1"/>
    <xf numFmtId="3" fontId="61" fillId="3" borderId="0" xfId="0" applyNumberFormat="1" applyFont="1" applyFill="1"/>
    <xf numFmtId="0" fontId="63" fillId="3" borderId="0" xfId="0" applyFont="1" applyFill="1"/>
    <xf numFmtId="0" fontId="64" fillId="3" borderId="0" xfId="0" applyFont="1" applyFill="1" applyAlignment="1">
      <alignment horizontal="left"/>
    </xf>
    <xf numFmtId="171" fontId="63" fillId="3" borderId="0" xfId="0" applyNumberFormat="1" applyFont="1" applyFill="1"/>
    <xf numFmtId="0" fontId="65" fillId="3" borderId="0" xfId="0" applyFont="1" applyFill="1"/>
    <xf numFmtId="3" fontId="63" fillId="3" borderId="0" xfId="0" applyNumberFormat="1" applyFont="1" applyFill="1"/>
    <xf numFmtId="16" fontId="61" fillId="3" borderId="0" xfId="0" applyNumberFormat="1" applyFont="1" applyFill="1"/>
    <xf numFmtId="0" fontId="61" fillId="3" borderId="0" xfId="0" applyFont="1" applyFill="1" applyAlignment="1">
      <alignment horizontal="left"/>
    </xf>
    <xf numFmtId="0" fontId="62" fillId="3" borderId="0" xfId="0" applyFont="1" applyFill="1" applyAlignment="1">
      <alignment horizontal="left"/>
    </xf>
    <xf numFmtId="16" fontId="61" fillId="3" borderId="0" xfId="0" applyNumberFormat="1" applyFont="1" applyFill="1" applyAlignment="1">
      <alignment horizontal="right"/>
    </xf>
    <xf numFmtId="0" fontId="66" fillId="3" borderId="0" xfId="0" applyFont="1" applyFill="1"/>
    <xf numFmtId="3" fontId="16" fillId="3" borderId="0" xfId="0" applyNumberFormat="1" applyFont="1" applyFill="1"/>
    <xf numFmtId="0" fontId="0" fillId="3" borderId="0" xfId="0" applyFont="1" applyFill="1"/>
    <xf numFmtId="16" fontId="64" fillId="3" borderId="0" xfId="0" applyNumberFormat="1" applyFont="1" applyFill="1" applyAlignment="1">
      <alignment horizontal="right"/>
    </xf>
    <xf numFmtId="0" fontId="64" fillId="3" borderId="0" xfId="26" applyFont="1" applyFill="1" applyAlignment="1">
      <alignment horizontal="center" vertical="center"/>
    </xf>
    <xf numFmtId="172" fontId="64" fillId="3" borderId="0" xfId="27" applyNumberFormat="1" applyFont="1" applyFill="1" applyAlignment="1">
      <alignment horizontal="center" vertical="center"/>
    </xf>
    <xf numFmtId="3" fontId="68" fillId="7" borderId="0" xfId="27" applyNumberFormat="1" applyFont="1" applyFill="1" applyAlignment="1">
      <alignment horizontal="right" vertical="center" wrapText="1" readingOrder="1"/>
    </xf>
    <xf numFmtId="172" fontId="68" fillId="7" borderId="0" xfId="27" applyNumberFormat="1" applyFont="1" applyFill="1" applyAlignment="1">
      <alignment horizontal="left" vertical="center" wrapText="1" readingOrder="1"/>
    </xf>
    <xf numFmtId="0" fontId="69" fillId="9" borderId="0" xfId="26" applyFont="1" applyFill="1" applyAlignment="1">
      <alignment horizontal="left" vertical="center" wrapText="1" readingOrder="1"/>
    </xf>
    <xf numFmtId="3" fontId="69" fillId="9" borderId="0" xfId="27" applyNumberFormat="1" applyFont="1" applyFill="1" applyAlignment="1">
      <alignment horizontal="right" vertical="center" wrapText="1" readingOrder="1"/>
    </xf>
    <xf numFmtId="0" fontId="70" fillId="9" borderId="0" xfId="26" applyFont="1" applyFill="1" applyAlignment="1">
      <alignment horizontal="left" vertical="center" wrapText="1" readingOrder="1"/>
    </xf>
    <xf numFmtId="3" fontId="70" fillId="9" borderId="0" xfId="27" applyNumberFormat="1" applyFont="1" applyFill="1" applyAlignment="1">
      <alignment horizontal="right" vertical="center" wrapText="1" readingOrder="1"/>
    </xf>
    <xf numFmtId="0" fontId="26" fillId="10" borderId="8" xfId="26" applyFont="1" applyFill="1" applyBorder="1" applyAlignment="1">
      <alignment horizontal="right" vertical="center"/>
    </xf>
    <xf numFmtId="0" fontId="26" fillId="10" borderId="0" xfId="26" applyFont="1" applyFill="1" applyAlignment="1">
      <alignment horizontal="right" vertical="center"/>
    </xf>
    <xf numFmtId="0" fontId="26" fillId="10" borderId="9" xfId="26" applyFont="1" applyFill="1" applyBorder="1" applyAlignment="1">
      <alignment horizontal="right" vertical="center"/>
    </xf>
    <xf numFmtId="0" fontId="26" fillId="10" borderId="10" xfId="26" applyFont="1" applyFill="1" applyBorder="1" applyAlignment="1">
      <alignment horizontal="left" vertical="center"/>
    </xf>
    <xf numFmtId="0" fontId="71" fillId="3" borderId="0" xfId="26" applyFont="1" applyFill="1" applyAlignment="1">
      <alignment horizontal="center" vertical="center"/>
    </xf>
    <xf numFmtId="3" fontId="69" fillId="12" borderId="0" xfId="27" applyNumberFormat="1" applyFont="1" applyFill="1" applyAlignment="1">
      <alignment horizontal="right" vertical="center" wrapText="1" readingOrder="1"/>
    </xf>
    <xf numFmtId="1" fontId="69" fillId="12" borderId="0" xfId="27" applyNumberFormat="1" applyFont="1" applyFill="1" applyAlignment="1">
      <alignment horizontal="left" vertical="center" wrapText="1" readingOrder="1"/>
    </xf>
    <xf numFmtId="0" fontId="70" fillId="12" borderId="0" xfId="26" applyFont="1" applyFill="1" applyAlignment="1">
      <alignment horizontal="left" vertical="center" wrapText="1" readingOrder="1"/>
    </xf>
    <xf numFmtId="3" fontId="70" fillId="12" borderId="0" xfId="27" applyNumberFormat="1" applyFont="1" applyFill="1" applyAlignment="1">
      <alignment horizontal="right" vertical="center" wrapText="1" readingOrder="1"/>
    </xf>
    <xf numFmtId="0" fontId="72" fillId="13" borderId="0" xfId="26" applyFont="1" applyFill="1" applyAlignment="1">
      <alignment vertical="center" wrapText="1"/>
    </xf>
    <xf numFmtId="0" fontId="49" fillId="0" borderId="0" xfId="1" applyFont="1"/>
    <xf numFmtId="0" fontId="40" fillId="0" borderId="0" xfId="21" applyFill="1">
      <alignment horizontal="left"/>
    </xf>
    <xf numFmtId="0" fontId="79" fillId="14" borderId="0" xfId="0" applyFont="1" applyFill="1"/>
    <xf numFmtId="0" fontId="79" fillId="14" borderId="0" xfId="0" applyFont="1" applyFill="1" applyAlignment="1">
      <alignment wrapText="1"/>
    </xf>
    <xf numFmtId="0" fontId="79" fillId="14" borderId="0" xfId="0" applyFont="1" applyFill="1" applyAlignment="1">
      <alignment horizontal="left" wrapText="1" indent="1"/>
    </xf>
    <xf numFmtId="0" fontId="73" fillId="3" borderId="0" xfId="0" applyFont="1" applyFill="1"/>
    <xf numFmtId="16" fontId="61" fillId="3" borderId="0" xfId="0" applyNumberFormat="1" applyFont="1" applyFill="1" applyAlignment="1">
      <alignment horizontal="left" indent="1"/>
    </xf>
    <xf numFmtId="0" fontId="61" fillId="3" borderId="0" xfId="0" applyFont="1" applyFill="1" applyAlignment="1">
      <alignment horizontal="left" indent="1"/>
    </xf>
    <xf numFmtId="3" fontId="73" fillId="3" borderId="0" xfId="0" applyNumberFormat="1" applyFont="1" applyFill="1"/>
    <xf numFmtId="16" fontId="73" fillId="3" borderId="0" xfId="0" applyNumberFormat="1" applyFont="1" applyFill="1"/>
    <xf numFmtId="16" fontId="73" fillId="3" borderId="0" xfId="0" applyNumberFormat="1" applyFont="1" applyFill="1" applyAlignment="1">
      <alignment horizontal="left" indent="1"/>
    </xf>
    <xf numFmtId="16" fontId="64" fillId="3" borderId="0" xfId="0" applyNumberFormat="1" applyFont="1" applyFill="1" applyAlignment="1">
      <alignment horizontal="left"/>
    </xf>
    <xf numFmtId="3" fontId="64" fillId="3" borderId="0" xfId="0" applyNumberFormat="1" applyFont="1" applyFill="1" applyAlignment="1">
      <alignment horizontal="right"/>
    </xf>
    <xf numFmtId="16" fontId="64" fillId="3" borderId="0" xfId="0" applyNumberFormat="1" applyFont="1" applyFill="1" applyAlignment="1">
      <alignment horizontal="left" indent="1"/>
    </xf>
    <xf numFmtId="0" fontId="62" fillId="3" borderId="0" xfId="0" applyFont="1" applyFill="1"/>
    <xf numFmtId="3" fontId="64" fillId="3" borderId="0" xfId="0" applyNumberFormat="1" applyFont="1" applyFill="1"/>
    <xf numFmtId="16" fontId="64" fillId="3" borderId="0" xfId="0" applyNumberFormat="1" applyFont="1" applyFill="1"/>
    <xf numFmtId="0" fontId="64" fillId="3" borderId="0" xfId="0" applyFont="1" applyFill="1" applyAlignment="1">
      <alignment horizontal="left" indent="1"/>
    </xf>
    <xf numFmtId="0" fontId="64" fillId="3" borderId="0" xfId="0" applyFont="1" applyFill="1"/>
    <xf numFmtId="1" fontId="61" fillId="3" borderId="0" xfId="0" applyNumberFormat="1" applyFont="1" applyFill="1" applyAlignment="1">
      <alignment horizontal="right"/>
    </xf>
    <xf numFmtId="0" fontId="63" fillId="3" borderId="0" xfId="0" applyFont="1" applyFill="1" applyAlignment="1">
      <alignment horizontal="left" indent="1"/>
    </xf>
    <xf numFmtId="1" fontId="64" fillId="3" borderId="0" xfId="0" applyNumberFormat="1" applyFont="1" applyFill="1" applyAlignment="1">
      <alignment horizontal="right"/>
    </xf>
    <xf numFmtId="0" fontId="74" fillId="3" borderId="0" xfId="0" applyFont="1" applyFill="1"/>
    <xf numFmtId="0" fontId="61" fillId="3" borderId="0" xfId="28" applyFont="1" applyFill="1"/>
    <xf numFmtId="0" fontId="62" fillId="3" borderId="0" xfId="28" applyFont="1" applyFill="1" applyAlignment="1">
      <alignment horizontal="left"/>
    </xf>
    <xf numFmtId="0" fontId="64" fillId="3" borderId="0" xfId="28" applyFont="1" applyFill="1"/>
    <xf numFmtId="3" fontId="64" fillId="3" borderId="0" xfId="28" applyNumberFormat="1" applyFont="1" applyFill="1"/>
    <xf numFmtId="1" fontId="61" fillId="3" borderId="0" xfId="28" applyNumberFormat="1" applyFont="1" applyFill="1" applyAlignment="1">
      <alignment horizontal="right"/>
    </xf>
    <xf numFmtId="16" fontId="64" fillId="3" borderId="0" xfId="28" applyNumberFormat="1" applyFont="1" applyFill="1"/>
    <xf numFmtId="16" fontId="61" fillId="3" borderId="0" xfId="28" applyNumberFormat="1" applyFont="1" applyFill="1" applyAlignment="1">
      <alignment horizontal="left" indent="1"/>
    </xf>
    <xf numFmtId="0" fontId="1" fillId="3" borderId="0" xfId="28" applyFont="1" applyFill="1"/>
    <xf numFmtId="0" fontId="78" fillId="3" borderId="0" xfId="0" applyFont="1" applyFill="1"/>
    <xf numFmtId="0" fontId="75" fillId="3" borderId="0" xfId="0" applyFont="1" applyFill="1"/>
    <xf numFmtId="0" fontId="67" fillId="3" borderId="0" xfId="0" applyFont="1" applyFill="1"/>
    <xf numFmtId="16" fontId="16" fillId="3" borderId="0" xfId="0" applyNumberFormat="1" applyFont="1" applyFill="1" applyAlignment="1">
      <alignment horizontal="left" indent="1"/>
    </xf>
    <xf numFmtId="0" fontId="76" fillId="3" borderId="0" xfId="0" applyFont="1" applyFill="1"/>
    <xf numFmtId="0" fontId="77" fillId="3" borderId="0" xfId="0" applyFont="1" applyFill="1"/>
    <xf numFmtId="0" fontId="61" fillId="3" borderId="0" xfId="0" applyFont="1" applyFill="1" applyAlignment="1">
      <alignment horizontal="right"/>
    </xf>
    <xf numFmtId="0" fontId="63" fillId="3" borderId="0" xfId="0" applyFont="1" applyFill="1" applyAlignment="1">
      <alignment horizontal="right"/>
    </xf>
    <xf numFmtId="1" fontId="63" fillId="3" borderId="0" xfId="0" applyNumberFormat="1" applyFont="1" applyFill="1" applyAlignment="1">
      <alignment horizontal="right"/>
    </xf>
    <xf numFmtId="0" fontId="81" fillId="12" borderId="0" xfId="0" applyFont="1" applyFill="1" applyAlignment="1">
      <alignment horizontal="left" vertical="center" wrapText="1" readingOrder="1"/>
    </xf>
    <xf numFmtId="0" fontId="82" fillId="12" borderId="0" xfId="0" applyFont="1" applyFill="1" applyAlignment="1">
      <alignment horizontal="right" vertical="center" wrapText="1" readingOrder="1"/>
    </xf>
    <xf numFmtId="0" fontId="82" fillId="11" borderId="0" xfId="0" applyFont="1" applyFill="1" applyAlignment="1">
      <alignment horizontal="right" vertical="center" wrapText="1" readingOrder="1"/>
    </xf>
    <xf numFmtId="3" fontId="82" fillId="11" borderId="0" xfId="0" applyNumberFormat="1" applyFont="1" applyFill="1" applyAlignment="1">
      <alignment horizontal="right" vertical="center" wrapText="1" readingOrder="1"/>
    </xf>
    <xf numFmtId="0" fontId="83" fillId="12" borderId="0" xfId="0" applyFont="1" applyFill="1" applyAlignment="1">
      <alignment horizontal="left" vertical="center" wrapText="1" readingOrder="1"/>
    </xf>
    <xf numFmtId="3" fontId="84" fillId="12" borderId="0" xfId="0" applyNumberFormat="1" applyFont="1" applyFill="1" applyAlignment="1">
      <alignment horizontal="right" vertical="center" wrapText="1" readingOrder="1"/>
    </xf>
    <xf numFmtId="3" fontId="84" fillId="11" borderId="0" xfId="0" applyNumberFormat="1" applyFont="1" applyFill="1" applyAlignment="1">
      <alignment horizontal="right" vertical="center" wrapText="1" readingOrder="1"/>
    </xf>
    <xf numFmtId="0" fontId="81" fillId="9" borderId="0" xfId="0" applyFont="1" applyFill="1" applyAlignment="1">
      <alignment horizontal="left" vertical="center" wrapText="1" readingOrder="1"/>
    </xf>
    <xf numFmtId="0" fontId="82" fillId="9" borderId="0" xfId="0" applyFont="1" applyFill="1" applyAlignment="1">
      <alignment horizontal="right" vertical="center" wrapText="1" readingOrder="1"/>
    </xf>
    <xf numFmtId="0" fontId="82" fillId="8" borderId="0" xfId="0" applyFont="1" applyFill="1" applyAlignment="1">
      <alignment horizontal="right" vertical="center" wrapText="1" readingOrder="1"/>
    </xf>
    <xf numFmtId="3" fontId="82" fillId="8" borderId="0" xfId="0" applyNumberFormat="1" applyFont="1" applyFill="1" applyAlignment="1">
      <alignment horizontal="right" vertical="center" wrapText="1" readingOrder="1"/>
    </xf>
    <xf numFmtId="0" fontId="83" fillId="9" borderId="0" xfId="0" applyFont="1" applyFill="1" applyAlignment="1">
      <alignment horizontal="left" vertical="center" wrapText="1" readingOrder="1"/>
    </xf>
    <xf numFmtId="3" fontId="84" fillId="9" borderId="0" xfId="0" applyNumberFormat="1" applyFont="1" applyFill="1" applyAlignment="1">
      <alignment horizontal="right" vertical="center" wrapText="1" readingOrder="1"/>
    </xf>
    <xf numFmtId="3" fontId="84" fillId="8" borderId="0" xfId="0" applyNumberFormat="1" applyFont="1" applyFill="1" applyAlignment="1">
      <alignment horizontal="right" vertical="center" wrapText="1" readingOrder="1"/>
    </xf>
    <xf numFmtId="0" fontId="85" fillId="7" borderId="0" xfId="0" applyFont="1" applyFill="1" applyAlignment="1">
      <alignment horizontal="left" vertical="center" wrapText="1" readingOrder="1"/>
    </xf>
    <xf numFmtId="0" fontId="84" fillId="7" borderId="0" xfId="0" applyFont="1" applyFill="1" applyAlignment="1">
      <alignment horizontal="right" vertical="center" wrapText="1" readingOrder="1"/>
    </xf>
    <xf numFmtId="0" fontId="80" fillId="13" borderId="0" xfId="0" applyFont="1" applyFill="1" applyAlignment="1">
      <alignment vertical="center" wrapText="1"/>
    </xf>
    <xf numFmtId="0" fontId="86" fillId="13" borderId="0" xfId="0" applyFont="1" applyFill="1" applyAlignment="1">
      <alignment horizontal="right" vertical="center" wrapText="1" readingOrder="1"/>
    </xf>
    <xf numFmtId="0" fontId="87" fillId="13" borderId="0" xfId="0" applyFont="1" applyFill="1" applyAlignment="1">
      <alignment horizontal="right" vertical="center" wrapText="1" readingOrder="1"/>
    </xf>
    <xf numFmtId="0" fontId="7" fillId="0" borderId="0" xfId="0" applyFont="1" applyAlignment="1">
      <alignment horizontal="left" vertical="center" wrapText="1"/>
    </xf>
    <xf numFmtId="0" fontId="30" fillId="0" borderId="0" xfId="0" applyFont="1" applyAlignment="1">
      <alignment horizontal="left" vertical="center" wrapText="1"/>
    </xf>
    <xf numFmtId="0" fontId="27" fillId="4" borderId="0" xfId="0" applyFont="1" applyFill="1" applyAlignment="1">
      <alignment horizontal="left" vertical="center" wrapText="1"/>
    </xf>
    <xf numFmtId="17" fontId="17" fillId="0" borderId="0" xfId="0" quotePrefix="1" applyNumberFormat="1" applyFont="1" applyAlignment="1">
      <alignment horizontal="left" vertical="top" wrapText="1" indent="1"/>
    </xf>
    <xf numFmtId="0" fontId="17" fillId="0" borderId="0" xfId="0" applyFont="1" applyAlignment="1">
      <alignment horizontal="left" vertical="top" wrapText="1" indent="1"/>
    </xf>
    <xf numFmtId="0" fontId="14" fillId="0" borderId="0" xfId="0" applyFont="1" applyAlignment="1">
      <alignment horizontal="left" wrapText="1" indent="1"/>
    </xf>
    <xf numFmtId="0" fontId="15" fillId="0" borderId="0" xfId="0" applyFont="1" applyAlignment="1">
      <alignment horizontal="left" vertical="center" wrapText="1"/>
    </xf>
    <xf numFmtId="0" fontId="42" fillId="0" borderId="0" xfId="12" applyFill="1" applyAlignment="1">
      <alignment horizontal="right" vertical="center"/>
    </xf>
    <xf numFmtId="0" fontId="42" fillId="0" borderId="7" xfId="12" applyBorder="1" applyAlignment="1">
      <alignment horizontal="right" vertical="center"/>
    </xf>
    <xf numFmtId="0" fontId="42" fillId="0" borderId="7" xfId="13" applyBorder="1" applyAlignment="1">
      <alignment horizontal="right"/>
    </xf>
    <xf numFmtId="0" fontId="42" fillId="0" borderId="5" xfId="13" applyAlignment="1">
      <alignment horizontal="right"/>
    </xf>
    <xf numFmtId="168" fontId="42" fillId="0" borderId="5" xfId="13" applyNumberFormat="1" applyAlignment="1">
      <alignment horizontal="right"/>
    </xf>
    <xf numFmtId="167" fontId="42" fillId="0" borderId="0" xfId="12" applyNumberFormat="1" applyFill="1" applyAlignment="1">
      <alignment horizontal="right"/>
    </xf>
    <xf numFmtId="0" fontId="42" fillId="0" borderId="0" xfId="12" applyAlignment="1">
      <alignment horizontal="right" vertical="center"/>
    </xf>
    <xf numFmtId="0" fontId="41" fillId="3" borderId="0" xfId="0" applyFont="1" applyFill="1" applyAlignment="1">
      <alignment horizontal="left" vertical="center" wrapText="1"/>
    </xf>
  </cellXfs>
  <cellStyles count="29">
    <cellStyle name="Comma" xfId="25" builtinId="3"/>
    <cellStyle name="Comma 2" xfId="27" xr:uid="{5FFA605E-EC9B-4D4B-B882-B7ED8181D915}"/>
    <cellStyle name="Followed Hyperlink" xfId="4" builtinId="9" customBuiltin="1"/>
    <cellStyle name="Heading 1" xfId="6" builtinId="16" hidden="1"/>
    <cellStyle name="Heading 2" xfId="7" builtinId="17" hidden="1"/>
    <cellStyle name="Heading 3" xfId="8" builtinId="18" hidden="1"/>
    <cellStyle name="Heading 4" xfId="9" builtinId="19" hidden="1"/>
    <cellStyle name="Hyperlink" xfId="1" builtinId="8" customBuiltin="1"/>
    <cellStyle name="Normal" xfId="0" builtinId="0" customBuiltin="1"/>
    <cellStyle name="Normal 2" xfId="22" xr:uid="{CCA50867-751A-4063-A5E5-90B607D58297}"/>
    <cellStyle name="Normal 2 2 2" xfId="28" xr:uid="{2E2D8064-F0EA-4034-8543-E1130C31E15E}"/>
    <cellStyle name="Normal 3" xfId="23" xr:uid="{9B63EF9B-BCE3-4592-8CBE-76EDAAB372DD}"/>
    <cellStyle name="Normal 4" xfId="24" xr:uid="{2C54FC6C-E342-422B-8ACF-FC5E5FF903B5}"/>
    <cellStyle name="Normal 5" xfId="26" xr:uid="{1E1E62C0-C8A4-4107-9ADE-4C2F7AFACA09}"/>
    <cellStyle name="phx-col-head" xfId="12" xr:uid="{4E931559-DC9A-417F-87F2-7BC8FFA2AF5E}"/>
    <cellStyle name="phx-col-head-last" xfId="13" xr:uid="{C51220E4-EC89-4071-8C60-DC4BC08BC13D}"/>
    <cellStyle name="phx-header" xfId="3" xr:uid="{9348B935-78F5-4307-B20D-69EDD4F5A41F}"/>
    <cellStyle name="phx-HL-cell" xfId="19" xr:uid="{FD3F5A9F-D333-412E-BA07-B02AA75E2285}"/>
    <cellStyle name="phx-HL-row" xfId="14" xr:uid="{E144A7FE-91E5-4E48-8806-20427AD438CA}"/>
    <cellStyle name="phx-level1" xfId="15" xr:uid="{18BEB298-CD7D-485A-B1FD-D74369677860}"/>
    <cellStyle name="phx-level2" xfId="16" xr:uid="{9F18609F-2712-4BA6-8E4D-9336827A0511}"/>
    <cellStyle name="phx-level3" xfId="17" xr:uid="{4E14E794-7A08-47C6-AD03-A0150BD45B02}"/>
    <cellStyle name="phx-level4" xfId="18" xr:uid="{F0DCADA7-799C-4C1E-A148-FEAFD989D684}"/>
    <cellStyle name="phx-note" xfId="21" xr:uid="{6849D72D-D81B-4EC1-A7CB-2651D32C7255}"/>
    <cellStyle name="phx-source" xfId="2" xr:uid="{C3CFDC1C-463F-4465-85CC-6CE44015EE40}"/>
    <cellStyle name="phx-subhead" xfId="11" xr:uid="{BA2619D6-E369-4BA9-88DC-D27056E7E8D6}"/>
    <cellStyle name="phx-total-row" xfId="20" xr:uid="{54AB969B-89CB-43EB-AF19-482EA94ABB29}"/>
    <cellStyle name="Title" xfId="5" builtinId="15" hidden="1"/>
    <cellStyle name="Total" xfId="10" builtinId="25" hidden="1"/>
  </cellStyles>
  <dxfs count="6">
    <dxf>
      <font>
        <color rgb="FFEE2F53"/>
      </font>
    </dxf>
    <dxf>
      <font>
        <color rgb="FFEE2F53"/>
      </font>
    </dxf>
    <dxf>
      <font>
        <color rgb="FFEE2F53"/>
      </font>
    </dxf>
    <dxf>
      <font>
        <color rgb="FFEE2F53"/>
      </font>
    </dxf>
    <dxf>
      <font>
        <color rgb="FFEE2F53"/>
      </font>
    </dxf>
    <dxf>
      <font>
        <color rgb="FFEE2F53"/>
      </font>
    </dxf>
  </dxfs>
  <tableStyles count="0" defaultTableStyle="TableStyleMedium2" defaultPivotStyle="PivotStyleMedium9"/>
  <colors>
    <mruColors>
      <color rgb="FF0000FF"/>
      <color rgb="FFB20023"/>
      <color rgb="FFAAB5DF"/>
      <color rgb="FFF1A649"/>
      <color rgb="FF006D89"/>
      <color rgb="FFD200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1664211</xdr:colOff>
      <xdr:row>1</xdr:row>
      <xdr:rowOff>454153</xdr:rowOff>
    </xdr:to>
    <xdr:pic>
      <xdr:nvPicPr>
        <xdr:cNvPr id="4" name="Picture 3">
          <a:extLst>
            <a:ext uri="{FF2B5EF4-FFF2-40B4-BE49-F238E27FC236}">
              <a16:creationId xmlns:a16="http://schemas.microsoft.com/office/drawing/2014/main" id="{332E9F63-C352-4786-831F-CD43456660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1460" y="251460"/>
          <a:ext cx="1664211" cy="4541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orary%20Internet%20Files/Content.IE5/CPMJ89MF/Excel%20Files/PTN/ptnbban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Other/EBCNDataSourc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windows\TEMP\Other\EBCNDataSourc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steve_piper_spglobal_com/Documents/Attachments%202/ExcelTemplateExampleInsurance_KDnot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spgl-my.sharepoint.com/personal/neil_griffiths_spglobal_com/Documents/Desktop/Migration%20desktop/India%20DAP%202024-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cpwpf321\grpvolume\Documents%20and%20Settings\sdash\My%20Documents\sweta\IBM2003\my%20updatefornewIBMLCD%2003Q4%20iSi1-v11updat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tnbband"/>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ub Counts"/>
      <sheetName val="97"/>
      <sheetName val="98"/>
      <sheetName val="99"/>
      <sheetName val="00"/>
      <sheetName val="TV HH"/>
      <sheetName val="HH"/>
      <sheetName val="PT ratings"/>
      <sheetName val="primetimeHH"/>
      <sheetName val="TD rating"/>
      <sheetName val="PNL"/>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ub Counts"/>
      <sheetName val="97"/>
      <sheetName val="98"/>
      <sheetName val="99"/>
      <sheetName val="00"/>
      <sheetName val="TV HH"/>
      <sheetName val="HH"/>
      <sheetName val="PT ratings"/>
      <sheetName val="primetimeHH"/>
      <sheetName val="TD rating"/>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__snloffice"/>
      <sheetName val="Outlook"/>
      <sheetName val="Assets"/>
      <sheetName val="TotalDPW"/>
      <sheetName val="Adjustments"/>
      <sheetName val="Introduction"/>
      <sheetName val="PersonalDPW"/>
      <sheetName val="CommDPW"/>
      <sheetName val="DPWbySegment"/>
      <sheetName val="OverallOutlook"/>
      <sheetName val="PersonalOutlook"/>
      <sheetName val="CommOutlook"/>
      <sheetName val="ExAutoOutlook"/>
      <sheetName val="ROEbyLine"/>
      <sheetName val="PersonalHistorical"/>
      <sheetName val="Home"/>
      <sheetName val="PrivateAuto"/>
      <sheetName val="Farm"/>
      <sheetName val="CommercialHistorical"/>
      <sheetName val="Comp"/>
      <sheetName val="OthProdLiab"/>
      <sheetName val="CommAuto"/>
      <sheetName val="CommMultiperil"/>
      <sheetName val="FinGuaranty"/>
      <sheetName val="MortGuaranty"/>
      <sheetName val="Marine"/>
      <sheetName val="MedMal"/>
      <sheetName val="Aircraft"/>
      <sheetName val="Reins"/>
      <sheetName val="Fidelity_Surety"/>
      <sheetName val="OtherComm"/>
      <sheetName val="FireAllied"/>
      <sheetName val="D&amp;O"/>
      <sheetName val="Cyber"/>
      <sheetName val="A&amp;H"/>
      <sheetName val="Appendix"/>
      <sheetName val="KeyItems"/>
      <sheetName val="MacroEstimates"/>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refreshError="1"/>
      <sheetData sheetId="37" refreshError="1"/>
      <sheetData sheetId="3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alsList"/>
      <sheetName val="Lists and lookups"/>
    </sheetNames>
    <sheetDataSet>
      <sheetData sheetId="0"/>
      <sheetData sheetId="1">
        <row r="1">
          <cell r="J1" t="str">
            <v>Company</v>
          </cell>
          <cell r="N1" t="str">
            <v>Countries</v>
          </cell>
        </row>
        <row r="2">
          <cell r="J2" t="str">
            <v>Acron</v>
          </cell>
          <cell r="N2" t="str">
            <v>Austria</v>
          </cell>
        </row>
        <row r="3">
          <cell r="J3" t="str">
            <v>ADM</v>
          </cell>
          <cell r="N3" t="str">
            <v>Belgium</v>
          </cell>
        </row>
        <row r="4">
          <cell r="J4" t="str">
            <v>Agrifields</v>
          </cell>
          <cell r="N4" t="str">
            <v>France</v>
          </cell>
        </row>
        <row r="5">
          <cell r="J5" t="str">
            <v>Agven</v>
          </cell>
          <cell r="N5" t="str">
            <v>Germany</v>
          </cell>
        </row>
        <row r="6">
          <cell r="J6" t="str">
            <v>Akij</v>
          </cell>
          <cell r="N6" t="str">
            <v>Ireland</v>
          </cell>
        </row>
        <row r="7">
          <cell r="J7" t="str">
            <v>Amber</v>
          </cell>
          <cell r="N7" t="str">
            <v>Luxembourg</v>
          </cell>
        </row>
        <row r="8">
          <cell r="J8" t="str">
            <v>Ameropa</v>
          </cell>
          <cell r="N8" t="str">
            <v>Netherlands</v>
          </cell>
        </row>
        <row r="9">
          <cell r="J9" t="str">
            <v>Araguaia</v>
          </cell>
          <cell r="N9" t="str">
            <v>Switzerland</v>
          </cell>
        </row>
        <row r="10">
          <cell r="J10" t="str">
            <v>Aries</v>
          </cell>
          <cell r="N10" t="str">
            <v>United Kingdom</v>
          </cell>
        </row>
        <row r="11">
          <cell r="J11" t="str">
            <v>BADC</v>
          </cell>
          <cell r="N11" t="str">
            <v>Other Western Europe</v>
          </cell>
        </row>
        <row r="12">
          <cell r="J12" t="str">
            <v>Bulk Trade</v>
          </cell>
          <cell r="N12" t="str">
            <v>Unspecified Western Europe</v>
          </cell>
        </row>
        <row r="13">
          <cell r="J13" t="str">
            <v>Camau</v>
          </cell>
          <cell r="N13" t="str">
            <v>Albania</v>
          </cell>
        </row>
        <row r="14">
          <cell r="J14" t="str">
            <v>Chambal</v>
          </cell>
          <cell r="N14" t="str">
            <v>Bosnia and Herzegovina</v>
          </cell>
        </row>
        <row r="15">
          <cell r="J15" t="str">
            <v>Chawla</v>
          </cell>
          <cell r="N15" t="str">
            <v>Croatia</v>
          </cell>
        </row>
        <row r="16">
          <cell r="J16" t="str">
            <v>CHS</v>
          </cell>
          <cell r="N16" t="str">
            <v>Greece</v>
          </cell>
        </row>
        <row r="17">
          <cell r="J17" t="str">
            <v>CIL</v>
          </cell>
          <cell r="N17" t="str">
            <v>Italy</v>
          </cell>
        </row>
        <row r="18">
          <cell r="J18" t="str">
            <v>CMOC</v>
          </cell>
          <cell r="N18" t="str">
            <v>Montenegro</v>
          </cell>
        </row>
        <row r="19">
          <cell r="J19" t="str">
            <v>Cofco</v>
          </cell>
          <cell r="N19" t="str">
            <v>North Macedonia</v>
          </cell>
        </row>
        <row r="20">
          <cell r="J20" t="str">
            <v>Coxilha</v>
          </cell>
          <cell r="N20" t="str">
            <v>Portugal</v>
          </cell>
        </row>
        <row r="21">
          <cell r="J21" t="str">
            <v>Dreymoor</v>
          </cell>
          <cell r="N21" t="str">
            <v>Serbia</v>
          </cell>
        </row>
        <row r="22">
          <cell r="J22" t="str">
            <v>Engro</v>
          </cell>
          <cell r="N22" t="str">
            <v>Slovenia</v>
          </cell>
        </row>
        <row r="23">
          <cell r="J23" t="str">
            <v>EuroChem</v>
          </cell>
          <cell r="N23" t="str">
            <v>Spain</v>
          </cell>
        </row>
        <row r="24">
          <cell r="J24" t="str">
            <v>Export Trading</v>
          </cell>
          <cell r="N24" t="str">
            <v>Other Southern Europe</v>
          </cell>
        </row>
        <row r="25">
          <cell r="J25" t="str">
            <v>Fauji</v>
          </cell>
          <cell r="N25" t="str">
            <v>Unspecified Southern Europe</v>
          </cell>
        </row>
        <row r="26">
          <cell r="J26" t="str">
            <v>Fertinal</v>
          </cell>
          <cell r="N26" t="str">
            <v>Denmark</v>
          </cell>
        </row>
        <row r="27">
          <cell r="J27" t="str">
            <v>Gavilon</v>
          </cell>
          <cell r="N27" t="str">
            <v>Finland</v>
          </cell>
        </row>
        <row r="28">
          <cell r="J28" t="str">
            <v>GCT</v>
          </cell>
          <cell r="N28" t="str">
            <v>Iceland</v>
          </cell>
        </row>
        <row r="29">
          <cell r="J29" t="str">
            <v>GPC</v>
          </cell>
          <cell r="N29" t="str">
            <v>Norway</v>
          </cell>
        </row>
        <row r="30">
          <cell r="J30" t="str">
            <v>Hindalco</v>
          </cell>
          <cell r="N30" t="str">
            <v>Sweden</v>
          </cell>
        </row>
        <row r="31">
          <cell r="J31" t="str">
            <v>Hubei Dayukou</v>
          </cell>
          <cell r="N31" t="str">
            <v>Other Northern Europe</v>
          </cell>
        </row>
        <row r="32">
          <cell r="J32" t="str">
            <v>Hubei Dongsheng</v>
          </cell>
          <cell r="N32" t="str">
            <v>Unspecified Northern Europe</v>
          </cell>
        </row>
        <row r="33">
          <cell r="J33" t="str">
            <v>Hubei Yihua</v>
          </cell>
          <cell r="N33" t="str">
            <v>Bulgaria</v>
          </cell>
        </row>
        <row r="34">
          <cell r="J34" t="str">
            <v>IFFCO</v>
          </cell>
          <cell r="N34" t="str">
            <v>Czechia</v>
          </cell>
        </row>
        <row r="35">
          <cell r="J35" t="str">
            <v>Incitec Pivot</v>
          </cell>
          <cell r="N35" t="str">
            <v>Estonia</v>
          </cell>
        </row>
        <row r="36">
          <cell r="J36" t="str">
            <v>INCOFE</v>
          </cell>
          <cell r="N36" t="str">
            <v>Hungary</v>
          </cell>
        </row>
        <row r="37">
          <cell r="J37" t="str">
            <v>Incofe</v>
          </cell>
          <cell r="N37" t="str">
            <v>Latvia</v>
          </cell>
        </row>
        <row r="38">
          <cell r="J38" t="str">
            <v>Indagro</v>
          </cell>
          <cell r="N38" t="str">
            <v>Lithuania</v>
          </cell>
        </row>
        <row r="39">
          <cell r="J39" t="str">
            <v>Innophos</v>
          </cell>
          <cell r="N39" t="str">
            <v>Poland</v>
          </cell>
        </row>
        <row r="40">
          <cell r="J40" t="str">
            <v>IPL</v>
          </cell>
          <cell r="N40" t="str">
            <v>Romania</v>
          </cell>
        </row>
        <row r="41">
          <cell r="J41" t="str">
            <v>IRC Agrochemicals</v>
          </cell>
          <cell r="N41" t="str">
            <v>Slovakia</v>
          </cell>
        </row>
        <row r="42">
          <cell r="J42" t="str">
            <v>IRM</v>
          </cell>
          <cell r="N42" t="str">
            <v>Other Eastern Europe</v>
          </cell>
        </row>
        <row r="43">
          <cell r="J43" t="str">
            <v>JPMC</v>
          </cell>
          <cell r="N43" t="str">
            <v>Unspecified Eastern Europe</v>
          </cell>
        </row>
        <row r="44">
          <cell r="J44" t="str">
            <v>Koch</v>
          </cell>
          <cell r="N44" t="str">
            <v>Other Europe</v>
          </cell>
        </row>
        <row r="45">
          <cell r="J45" t="str">
            <v>Kribhco</v>
          </cell>
          <cell r="N45" t="str">
            <v>Unspecified Europe</v>
          </cell>
        </row>
        <row r="46">
          <cell r="J46" t="str">
            <v>KSCL</v>
          </cell>
          <cell r="N46" t="str">
            <v>Armenia</v>
          </cell>
        </row>
        <row r="47">
          <cell r="J47" t="str">
            <v>LDC</v>
          </cell>
          <cell r="N47" t="str">
            <v>Azerbaijan</v>
          </cell>
        </row>
        <row r="48">
          <cell r="J48" t="str">
            <v>Ma'aden</v>
          </cell>
          <cell r="N48" t="str">
            <v>Belarus</v>
          </cell>
        </row>
        <row r="49">
          <cell r="J49" t="str">
            <v>Merrycorn</v>
          </cell>
          <cell r="N49" t="str">
            <v>Georgia</v>
          </cell>
        </row>
        <row r="50">
          <cell r="J50" t="str">
            <v>Midgulf</v>
          </cell>
          <cell r="N50" t="str">
            <v>Moldova</v>
          </cell>
        </row>
        <row r="51">
          <cell r="J51" t="str">
            <v>MOA Bangladesh</v>
          </cell>
          <cell r="N51" t="str">
            <v>Russia</v>
          </cell>
        </row>
        <row r="52">
          <cell r="J52" t="str">
            <v>Mosaic</v>
          </cell>
          <cell r="N52" t="str">
            <v>Ukraine</v>
          </cell>
        </row>
        <row r="53">
          <cell r="J53" t="str">
            <v>Multan Fertilisers</v>
          </cell>
          <cell r="N53" t="str">
            <v>Other Eurasia</v>
          </cell>
        </row>
        <row r="54">
          <cell r="J54" t="str">
            <v>NCIC</v>
          </cell>
          <cell r="N54" t="str">
            <v>Unspecified Eurasia</v>
          </cell>
        </row>
        <row r="55">
          <cell r="J55" t="str">
            <v>NFL</v>
          </cell>
          <cell r="N55" t="str">
            <v>Algeria</v>
          </cell>
        </row>
        <row r="56">
          <cell r="J56" t="str">
            <v>Nitron</v>
          </cell>
          <cell r="N56" t="str">
            <v>Egypt</v>
          </cell>
        </row>
        <row r="57">
          <cell r="J57" t="str">
            <v>NJFC</v>
          </cell>
          <cell r="N57" t="str">
            <v>Libya</v>
          </cell>
        </row>
        <row r="58">
          <cell r="J58" t="str">
            <v>Noapara</v>
          </cell>
          <cell r="N58" t="str">
            <v>Morocco</v>
          </cell>
        </row>
        <row r="59">
          <cell r="J59" t="str">
            <v>Nutrien</v>
          </cell>
          <cell r="N59" t="str">
            <v>Tunisia</v>
          </cell>
        </row>
        <row r="60">
          <cell r="J60" t="str">
            <v>OCP</v>
          </cell>
          <cell r="N60" t="str">
            <v>Other Northern Africa</v>
          </cell>
        </row>
        <row r="61">
          <cell r="J61" t="str">
            <v>Open</v>
          </cell>
          <cell r="N61" t="str">
            <v>Unspecified Northern Africa</v>
          </cell>
        </row>
        <row r="62">
          <cell r="J62" t="str">
            <v>Pacific Chartering</v>
          </cell>
          <cell r="N62" t="str">
            <v>Benin</v>
          </cell>
        </row>
        <row r="63">
          <cell r="J63" t="str">
            <v>Pak Arab</v>
          </cell>
          <cell r="N63" t="str">
            <v>Burkina Faso</v>
          </cell>
        </row>
        <row r="64">
          <cell r="J64" t="str">
            <v>Petrokimia</v>
          </cell>
          <cell r="N64" t="str">
            <v>Cape Verde</v>
          </cell>
        </row>
        <row r="65">
          <cell r="J65" t="str">
            <v>PhosAgro</v>
          </cell>
          <cell r="N65" t="str">
            <v>Cote d'Ivoire</v>
          </cell>
        </row>
        <row r="66">
          <cell r="J66" t="str">
            <v>Quantum</v>
          </cell>
          <cell r="N66" t="str">
            <v>Gambia</v>
          </cell>
        </row>
        <row r="67">
          <cell r="J67" t="str">
            <v>RCF</v>
          </cell>
          <cell r="N67" t="str">
            <v>Ghana</v>
          </cell>
        </row>
        <row r="68">
          <cell r="J68" t="str">
            <v>Sabic</v>
          </cell>
          <cell r="N68" t="str">
            <v>Guinea</v>
          </cell>
        </row>
        <row r="69">
          <cell r="J69" t="str">
            <v>Samsung</v>
          </cell>
          <cell r="N69" t="str">
            <v>Guinea-Bissau</v>
          </cell>
        </row>
        <row r="70">
          <cell r="J70" t="str">
            <v>Silk Market</v>
          </cell>
          <cell r="N70" t="str">
            <v>Liberia</v>
          </cell>
        </row>
        <row r="71">
          <cell r="J71" t="str">
            <v>Swiss Singapore</v>
          </cell>
          <cell r="N71" t="str">
            <v>Mali</v>
          </cell>
        </row>
        <row r="72">
          <cell r="J72" t="str">
            <v>TCCC</v>
          </cell>
          <cell r="N72" t="str">
            <v>Mauritania</v>
          </cell>
        </row>
        <row r="73">
          <cell r="J73" t="str">
            <v>Terragro</v>
          </cell>
          <cell r="N73" t="str">
            <v>Niger</v>
          </cell>
        </row>
        <row r="74">
          <cell r="J74" t="str">
            <v>Terrargo</v>
          </cell>
          <cell r="N74" t="str">
            <v>Nigeria</v>
          </cell>
        </row>
        <row r="75">
          <cell r="J75" t="str">
            <v>Thien Loc Thanh</v>
          </cell>
          <cell r="N75" t="str">
            <v>Senegal</v>
          </cell>
        </row>
        <row r="76">
          <cell r="J76" t="str">
            <v>Tocantins</v>
          </cell>
          <cell r="N76" t="str">
            <v>Sierra Leone</v>
          </cell>
        </row>
        <row r="77">
          <cell r="J77" t="str">
            <v>Toros</v>
          </cell>
          <cell r="N77" t="str">
            <v>Togo</v>
          </cell>
        </row>
        <row r="78">
          <cell r="J78" t="str">
            <v>Trader</v>
          </cell>
          <cell r="N78" t="str">
            <v>Other Western Africa</v>
          </cell>
        </row>
        <row r="79">
          <cell r="J79" t="str">
            <v>Trammo</v>
          </cell>
          <cell r="N79" t="str">
            <v>Unspecified Western Africa</v>
          </cell>
        </row>
        <row r="80">
          <cell r="J80" t="str">
            <v>Transglobe</v>
          </cell>
          <cell r="N80" t="str">
            <v>Burundi</v>
          </cell>
        </row>
        <row r="81">
          <cell r="J81" t="str">
            <v>United Agro</v>
          </cell>
          <cell r="N81" t="str">
            <v>Djibouti</v>
          </cell>
        </row>
        <row r="82">
          <cell r="J82" t="str">
            <v>United Super</v>
          </cell>
          <cell r="N82" t="str">
            <v>Eritrea</v>
          </cell>
        </row>
        <row r="83">
          <cell r="J83" t="str">
            <v>Unspecified - China</v>
          </cell>
          <cell r="N83" t="str">
            <v>Ethiopia</v>
          </cell>
        </row>
        <row r="84">
          <cell r="J84" t="str">
            <v>Unspecified - India</v>
          </cell>
          <cell r="N84" t="str">
            <v>Kenya</v>
          </cell>
        </row>
        <row r="85">
          <cell r="J85" t="str">
            <v>Vinacam</v>
          </cell>
          <cell r="N85" t="str">
            <v>Madagascar</v>
          </cell>
        </row>
        <row r="86">
          <cell r="J86" t="str">
            <v>Wilson</v>
          </cell>
          <cell r="N86" t="str">
            <v>Malawi</v>
          </cell>
        </row>
        <row r="87">
          <cell r="J87" t="str">
            <v>Xiangfeng</v>
          </cell>
          <cell r="N87" t="str">
            <v>Mauritius</v>
          </cell>
        </row>
        <row r="88">
          <cell r="J88" t="str">
            <v>Xiangyun</v>
          </cell>
          <cell r="N88" t="str">
            <v>Mozambique</v>
          </cell>
        </row>
        <row r="89">
          <cell r="J89" t="str">
            <v>Xingfa</v>
          </cell>
          <cell r="N89" t="str">
            <v>Reunion</v>
          </cell>
        </row>
        <row r="90">
          <cell r="J90" t="str">
            <v>Yara</v>
          </cell>
          <cell r="N90" t="str">
            <v>Rwanda</v>
          </cell>
        </row>
        <row r="91">
          <cell r="J91" t="str">
            <v>YPF</v>
          </cell>
          <cell r="N91" t="str">
            <v>Somalia</v>
          </cell>
        </row>
        <row r="92">
          <cell r="J92" t="str">
            <v>YUC</v>
          </cell>
          <cell r="N92" t="str">
            <v>South Sudan</v>
          </cell>
        </row>
        <row r="93">
          <cell r="J93" t="str">
            <v>YVP</v>
          </cell>
          <cell r="N93" t="str">
            <v>Sudan</v>
          </cell>
        </row>
        <row r="94">
          <cell r="J94" t="str">
            <v>Hubei Sanning</v>
          </cell>
          <cell r="N94" t="str">
            <v>Tanzania</v>
          </cell>
        </row>
        <row r="95">
          <cell r="J95" t="str">
            <v>Atlas</v>
          </cell>
          <cell r="N95" t="str">
            <v>Uganda</v>
          </cell>
        </row>
        <row r="96">
          <cell r="J96" t="str">
            <v>ICS</v>
          </cell>
          <cell r="N96" t="str">
            <v>Zambia</v>
          </cell>
        </row>
        <row r="97">
          <cell r="J97" t="str">
            <v>ICL</v>
          </cell>
          <cell r="N97" t="str">
            <v>Zimbabwe</v>
          </cell>
        </row>
        <row r="98">
          <cell r="J98" t="str">
            <v>LCC</v>
          </cell>
          <cell r="N98" t="str">
            <v>Other Eastern Africa</v>
          </cell>
        </row>
        <row r="99">
          <cell r="J99" t="str">
            <v>Agropolychim</v>
          </cell>
          <cell r="N99" t="str">
            <v>Unspecified Eastern Africa</v>
          </cell>
        </row>
        <row r="100">
          <cell r="J100" t="str">
            <v>Oakley</v>
          </cell>
          <cell r="N100" t="str">
            <v>Angola</v>
          </cell>
        </row>
        <row r="101">
          <cell r="J101" t="str">
            <v>PPL</v>
          </cell>
          <cell r="N101" t="str">
            <v>Cameroon</v>
          </cell>
        </row>
        <row r="102">
          <cell r="J102" t="str">
            <v>Ag Bank Sudan</v>
          </cell>
          <cell r="N102" t="str">
            <v>Central African Republic</v>
          </cell>
        </row>
        <row r="103">
          <cell r="J103" t="str">
            <v>GSFC</v>
          </cell>
          <cell r="N103" t="str">
            <v>Chad</v>
          </cell>
        </row>
        <row r="104">
          <cell r="J104" t="str">
            <v>Sun International</v>
          </cell>
          <cell r="N104" t="str">
            <v>Congo - DRC</v>
          </cell>
        </row>
        <row r="105">
          <cell r="J105" t="str">
            <v>Deepak</v>
          </cell>
          <cell r="N105" t="str">
            <v>Congo - RoC</v>
          </cell>
        </row>
        <row r="106">
          <cell r="J106" t="str">
            <v>Southern Cross</v>
          </cell>
          <cell r="N106" t="str">
            <v>Equatorial Guinea</v>
          </cell>
        </row>
        <row r="107">
          <cell r="J107" t="str">
            <v>MCFL</v>
          </cell>
          <cell r="N107" t="str">
            <v>Gabon</v>
          </cell>
        </row>
        <row r="108">
          <cell r="J108" t="str">
            <v>Aditya Birla</v>
          </cell>
          <cell r="N108" t="str">
            <v>Other Central Africa</v>
          </cell>
        </row>
        <row r="109">
          <cell r="N109" t="str">
            <v>Unspecified Central Africa</v>
          </cell>
        </row>
        <row r="110">
          <cell r="N110" t="str">
            <v>Botswana</v>
          </cell>
        </row>
        <row r="111">
          <cell r="N111" t="str">
            <v>Eswatini</v>
          </cell>
        </row>
        <row r="112">
          <cell r="N112" t="str">
            <v>Lesotho</v>
          </cell>
        </row>
        <row r="113">
          <cell r="N113" t="str">
            <v>Namibia</v>
          </cell>
        </row>
        <row r="114">
          <cell r="N114" t="str">
            <v>South Africa</v>
          </cell>
        </row>
        <row r="115">
          <cell r="N115" t="str">
            <v>Other Southern Africa</v>
          </cell>
        </row>
        <row r="116">
          <cell r="N116" t="str">
            <v>Unspecified Southern Africa</v>
          </cell>
        </row>
        <row r="117">
          <cell r="N117" t="str">
            <v>Other Africa</v>
          </cell>
        </row>
        <row r="118">
          <cell r="N118" t="str">
            <v>Unspecified Africa</v>
          </cell>
        </row>
        <row r="119">
          <cell r="N119" t="str">
            <v>Bahrain</v>
          </cell>
        </row>
        <row r="120">
          <cell r="N120" t="str">
            <v>Cyprus</v>
          </cell>
        </row>
        <row r="121">
          <cell r="N121" t="str">
            <v>Iran</v>
          </cell>
        </row>
        <row r="122">
          <cell r="N122" t="str">
            <v>Iraq</v>
          </cell>
        </row>
        <row r="123">
          <cell r="N123" t="str">
            <v>Israel</v>
          </cell>
        </row>
        <row r="124">
          <cell r="N124" t="str">
            <v>Jordan</v>
          </cell>
        </row>
        <row r="125">
          <cell r="N125" t="str">
            <v>Kuwait</v>
          </cell>
        </row>
        <row r="126">
          <cell r="N126" t="str">
            <v>Lebanon</v>
          </cell>
        </row>
        <row r="127">
          <cell r="N127" t="str">
            <v>Oman</v>
          </cell>
        </row>
        <row r="128">
          <cell r="N128" t="str">
            <v>Palestine</v>
          </cell>
        </row>
        <row r="129">
          <cell r="N129" t="str">
            <v>Qatar</v>
          </cell>
        </row>
        <row r="130">
          <cell r="N130" t="str">
            <v>Saudi Arabia</v>
          </cell>
        </row>
        <row r="131">
          <cell r="N131" t="str">
            <v>Syria</v>
          </cell>
        </row>
        <row r="132">
          <cell r="N132" t="str">
            <v>Turkey</v>
          </cell>
        </row>
        <row r="133">
          <cell r="N133" t="str">
            <v>United Arab Emirates</v>
          </cell>
        </row>
        <row r="134">
          <cell r="N134" t="str">
            <v>Yemen</v>
          </cell>
        </row>
        <row r="135">
          <cell r="N135" t="str">
            <v>Other Middle East</v>
          </cell>
        </row>
        <row r="136">
          <cell r="N136" t="str">
            <v>Unspecified Middle East</v>
          </cell>
        </row>
        <row r="137">
          <cell r="N137" t="str">
            <v>Kazakhstan</v>
          </cell>
        </row>
        <row r="138">
          <cell r="N138" t="str">
            <v>Kyrgyzstan</v>
          </cell>
        </row>
        <row r="139">
          <cell r="N139" t="str">
            <v>Tajikistan</v>
          </cell>
        </row>
        <row r="140">
          <cell r="N140" t="str">
            <v>Turkmenistan</v>
          </cell>
        </row>
        <row r="141">
          <cell r="N141" t="str">
            <v>Uzbekistan</v>
          </cell>
        </row>
        <row r="142">
          <cell r="N142" t="str">
            <v>Other Central Asia</v>
          </cell>
        </row>
        <row r="143">
          <cell r="N143" t="str">
            <v>Unspecified Central Asia</v>
          </cell>
        </row>
        <row r="144">
          <cell r="N144" t="str">
            <v>Afghanistan</v>
          </cell>
        </row>
        <row r="145">
          <cell r="N145" t="str">
            <v>Bangladesh</v>
          </cell>
        </row>
        <row r="146">
          <cell r="N146" t="str">
            <v>Bhutan</v>
          </cell>
        </row>
        <row r="147">
          <cell r="N147" t="str">
            <v>India</v>
          </cell>
        </row>
        <row r="148">
          <cell r="N148" t="str">
            <v>Nepal</v>
          </cell>
        </row>
        <row r="149">
          <cell r="N149" t="str">
            <v>Pakistan</v>
          </cell>
        </row>
        <row r="150">
          <cell r="N150" t="str">
            <v>Sri Lanka</v>
          </cell>
        </row>
        <row r="151">
          <cell r="N151" t="str">
            <v>Other Southern Asia</v>
          </cell>
        </row>
        <row r="152">
          <cell r="N152" t="str">
            <v>Unspecified Southern Asia</v>
          </cell>
        </row>
        <row r="153">
          <cell r="N153" t="str">
            <v>China (mainland)</v>
          </cell>
        </row>
        <row r="154">
          <cell r="N154" t="str">
            <v>Hong Kong SAR</v>
          </cell>
        </row>
        <row r="155">
          <cell r="N155" t="str">
            <v>Japan</v>
          </cell>
        </row>
        <row r="156">
          <cell r="N156" t="str">
            <v>Mongolia</v>
          </cell>
        </row>
        <row r="157">
          <cell r="N157" t="str">
            <v>North Korea</v>
          </cell>
        </row>
        <row r="158">
          <cell r="N158" t="str">
            <v>South Korea</v>
          </cell>
        </row>
        <row r="159">
          <cell r="N159" t="str">
            <v>Taiwan</v>
          </cell>
        </row>
        <row r="160">
          <cell r="N160" t="str">
            <v>Other Eastern Asia</v>
          </cell>
        </row>
        <row r="161">
          <cell r="N161" t="str">
            <v>Unspecified Eastern Asia</v>
          </cell>
        </row>
        <row r="162">
          <cell r="N162" t="str">
            <v>Brunei</v>
          </cell>
        </row>
        <row r="163">
          <cell r="N163" t="str">
            <v>Cambodia</v>
          </cell>
        </row>
        <row r="164">
          <cell r="N164" t="str">
            <v>Indonesia</v>
          </cell>
        </row>
        <row r="165">
          <cell r="N165" t="str">
            <v>Laos</v>
          </cell>
        </row>
        <row r="166">
          <cell r="N166" t="str">
            <v>Malaysia</v>
          </cell>
        </row>
        <row r="167">
          <cell r="N167" t="str">
            <v>Myanmar</v>
          </cell>
        </row>
        <row r="168">
          <cell r="N168" t="str">
            <v>Philippines</v>
          </cell>
        </row>
        <row r="169">
          <cell r="N169" t="str">
            <v>Singapore</v>
          </cell>
        </row>
        <row r="170">
          <cell r="N170" t="str">
            <v>Thailand</v>
          </cell>
        </row>
        <row r="171">
          <cell r="N171" t="str">
            <v>Vietnam</v>
          </cell>
        </row>
        <row r="172">
          <cell r="N172" t="str">
            <v>Other Southeast Asia</v>
          </cell>
        </row>
        <row r="173">
          <cell r="N173" t="str">
            <v>Unspecified Southeast Asia</v>
          </cell>
        </row>
        <row r="174">
          <cell r="N174" t="str">
            <v>Australia</v>
          </cell>
        </row>
        <row r="175">
          <cell r="N175" t="str">
            <v>Christmas Island</v>
          </cell>
        </row>
        <row r="176">
          <cell r="N176" t="str">
            <v>Nauru</v>
          </cell>
        </row>
        <row r="177">
          <cell r="N177" t="str">
            <v>New Caledonia</v>
          </cell>
        </row>
        <row r="178">
          <cell r="N178" t="str">
            <v>New Zealand</v>
          </cell>
        </row>
        <row r="179">
          <cell r="N179" t="str">
            <v>Papua New Guinea</v>
          </cell>
        </row>
        <row r="180">
          <cell r="N180" t="str">
            <v>Other Oceania</v>
          </cell>
        </row>
        <row r="181">
          <cell r="N181" t="str">
            <v>Unspecified Oceania</v>
          </cell>
        </row>
        <row r="182">
          <cell r="N182" t="str">
            <v>Canada</v>
          </cell>
        </row>
        <row r="183">
          <cell r="N183" t="str">
            <v>United States</v>
          </cell>
        </row>
        <row r="184">
          <cell r="N184" t="str">
            <v>Other North America</v>
          </cell>
        </row>
        <row r="185">
          <cell r="N185" t="str">
            <v>Unspecified North America</v>
          </cell>
        </row>
        <row r="186">
          <cell r="N186" t="str">
            <v>Bahamas</v>
          </cell>
        </row>
        <row r="187">
          <cell r="N187" t="str">
            <v>Cuba</v>
          </cell>
        </row>
        <row r="188">
          <cell r="N188" t="str">
            <v>Dominican Republic</v>
          </cell>
        </row>
        <row r="189">
          <cell r="N189" t="str">
            <v>Guadeloupe</v>
          </cell>
        </row>
        <row r="190">
          <cell r="N190" t="str">
            <v>Haiti</v>
          </cell>
        </row>
        <row r="191">
          <cell r="N191" t="str">
            <v>Jamaica</v>
          </cell>
        </row>
        <row r="192">
          <cell r="N192" t="str">
            <v>Martinique</v>
          </cell>
        </row>
        <row r="193">
          <cell r="N193" t="str">
            <v>Trinidad</v>
          </cell>
        </row>
        <row r="194">
          <cell r="N194" t="str">
            <v>Other Caribbean</v>
          </cell>
        </row>
        <row r="195">
          <cell r="N195" t="str">
            <v>Unspecified Caribbean</v>
          </cell>
        </row>
        <row r="196">
          <cell r="N196" t="str">
            <v>Belize</v>
          </cell>
        </row>
        <row r="197">
          <cell r="N197" t="str">
            <v>Costa Rica</v>
          </cell>
        </row>
        <row r="198">
          <cell r="N198" t="str">
            <v>El Salvador</v>
          </cell>
        </row>
        <row r="199">
          <cell r="N199" t="str">
            <v>Guatemala</v>
          </cell>
        </row>
        <row r="200">
          <cell r="N200" t="str">
            <v>Honduras</v>
          </cell>
        </row>
        <row r="201">
          <cell r="N201" t="str">
            <v>Mexico</v>
          </cell>
        </row>
        <row r="202">
          <cell r="N202" t="str">
            <v>Nicaragua</v>
          </cell>
        </row>
        <row r="203">
          <cell r="N203" t="str">
            <v>Panama</v>
          </cell>
        </row>
        <row r="204">
          <cell r="N204" t="str">
            <v>Other Central America</v>
          </cell>
        </row>
        <row r="205">
          <cell r="N205" t="str">
            <v>Unspecified Central America</v>
          </cell>
        </row>
        <row r="206">
          <cell r="N206" t="str">
            <v>Argentina</v>
          </cell>
        </row>
        <row r="207">
          <cell r="N207" t="str">
            <v>Bolivia</v>
          </cell>
        </row>
        <row r="208">
          <cell r="N208" t="str">
            <v>Brazil</v>
          </cell>
        </row>
        <row r="209">
          <cell r="N209" t="str">
            <v>Chile</v>
          </cell>
        </row>
        <row r="210">
          <cell r="N210" t="str">
            <v>Colombia</v>
          </cell>
        </row>
        <row r="211">
          <cell r="N211" t="str">
            <v>Ecuador</v>
          </cell>
        </row>
        <row r="212">
          <cell r="N212" t="str">
            <v>French Guiana</v>
          </cell>
        </row>
        <row r="213">
          <cell r="N213" t="str">
            <v>Guyana</v>
          </cell>
        </row>
        <row r="214">
          <cell r="N214" t="str">
            <v>Paraguay</v>
          </cell>
        </row>
        <row r="215">
          <cell r="N215" t="str">
            <v>Peru</v>
          </cell>
        </row>
        <row r="216">
          <cell r="N216" t="str">
            <v>Suriname</v>
          </cell>
        </row>
        <row r="217">
          <cell r="N217" t="str">
            <v>Uruguay</v>
          </cell>
        </row>
        <row r="218">
          <cell r="N218" t="str">
            <v>Venezuela</v>
          </cell>
        </row>
        <row r="219">
          <cell r="N219" t="str">
            <v>Other South America</v>
          </cell>
        </row>
        <row r="220">
          <cell r="N220" t="str">
            <v>Unspecified South America</v>
          </cell>
        </row>
        <row r="221">
          <cell r="N221" t="str">
            <v>Other Latin America</v>
          </cell>
        </row>
        <row r="222">
          <cell r="N222" t="str">
            <v>Unspecified Latin America</v>
          </cell>
        </row>
        <row r="223">
          <cell r="N223" t="str">
            <v>Undefined</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final"/>
      <sheetName val="Inputs"/>
      <sheetName val="DB"/>
      <sheetName val="Summary"/>
      <sheetName val="Mobile Handset Fcst by Std"/>
      <sheetName val="Mobile Handset Semi by Std"/>
      <sheetName val="Mobile Handset Semi by Func."/>
      <sheetName val="Fabs and Regional Spli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Theme1">
  <a:themeElements>
    <a:clrScheme name="Custom 64">
      <a:dk1>
        <a:sysClr val="windowText" lastClr="000000"/>
      </a:dk1>
      <a:lt1>
        <a:sysClr val="window" lastClr="FFFFFF"/>
      </a:lt1>
      <a:dk2>
        <a:srgbClr val="404040"/>
      </a:dk2>
      <a:lt2>
        <a:srgbClr val="DCDCDC"/>
      </a:lt2>
      <a:accent1>
        <a:srgbClr val="006D89"/>
      </a:accent1>
      <a:accent2>
        <a:srgbClr val="F1A649"/>
      </a:accent2>
      <a:accent3>
        <a:srgbClr val="782080"/>
      </a:accent3>
      <a:accent4>
        <a:srgbClr val="54BAA0"/>
      </a:accent4>
      <a:accent5>
        <a:srgbClr val="B92051"/>
      </a:accent5>
      <a:accent6>
        <a:srgbClr val="AAB5DF"/>
      </a:accent6>
      <a:hlink>
        <a:srgbClr val="0000FF"/>
      </a:hlink>
      <a:folHlink>
        <a:srgbClr val="551A8B"/>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custClrLst>
    <a:custClr name="Blue8">
      <a:srgbClr val="1D3BAA"/>
    </a:custClr>
    <a:custClr name="Purple4">
      <a:srgbClr val="B280B6"/>
    </a:custClr>
    <a:custClr name="Orange7">
      <a:srgbClr val="C94100"/>
    </a:custClr>
    <a:custClr name="Ocean4">
      <a:srgbClr val="6DACBC"/>
    </a:custClr>
    <a:custClr name="Purple9">
      <a:srgbClr val="501555"/>
    </a:custClr>
    <a:custClr name="Magenta5">
      <a:srgbClr val="CD6083"/>
    </a:custClr>
    <a:custClr name="Green9">
      <a:srgbClr val="125E1F"/>
    </a:custClr>
    <a:custClr name="Green3">
      <a:srgbClr val="9DCEA6"/>
    </a:custClr>
    <a:custClr name="Positive">
      <a:srgbClr val="1B8D2F"/>
    </a:custClr>
    <a:custClr name="Negative">
      <a:srgbClr val="B20023"/>
    </a:custClr>
    <a:custClr name="Maroon9">
      <a:srgbClr val="6B0F01"/>
    </a:custClr>
    <a:custClr name="Maroon7">
      <a:srgbClr val="A11602"/>
    </a:custClr>
    <a:custClr name="Maroon5">
      <a:srgbClr val="BC594A"/>
    </a:custClr>
    <a:custClr name="Maroon3">
      <a:srgbClr val="D79B93"/>
    </a:custClr>
    <a:custClr name="Maroon2">
      <a:srgbClr val="E4BCB7"/>
    </a:custClr>
    <a:custClr name="Ocean2">
      <a:srgbClr val="B6D5DD"/>
    </a:custClr>
    <a:custClr name="Ocean3">
      <a:srgbClr val="92C0CC"/>
    </a:custClr>
    <a:custClr name="Ocean5">
      <a:srgbClr val="4997AB"/>
    </a:custClr>
    <a:custClr name="Ocean7">
      <a:srgbClr val="006D89"/>
    </a:custClr>
    <a:custClr name="Ocean9">
      <a:srgbClr val="00495B"/>
    </a:custClr>
    <a:custClr name="Gold9">
      <a:srgbClr val="9D5700"/>
    </a:custClr>
    <a:custClr name="Gold7">
      <a:srgbClr val="EC8200"/>
    </a:custClr>
    <a:custClr name="Gold5">
      <a:srgbClr val="F1A649"/>
    </a:custClr>
    <a:custClr name="Gold3">
      <a:srgbClr val="F7C992"/>
    </a:custClr>
    <a:custClr name="Gold2">
      <a:srgbClr val="FADBB6"/>
    </a:custClr>
    <a:custClr name="Purple2">
      <a:srgbClr val="D8BFDB"/>
    </a:custClr>
    <a:custClr name="Purple3">
      <a:srgbClr val="C59FC9"/>
    </a:custClr>
    <a:custClr name="Purple5">
      <a:srgbClr val="9F60A4"/>
    </a:custClr>
    <a:custClr name="Purple7">
      <a:srgbClr val="782080"/>
    </a:custClr>
    <a:custClr name="Purple9">
      <a:srgbClr val="501555"/>
    </a:custClr>
    <a:custClr name="Orange9">
      <a:srgbClr val="862B00"/>
    </a:custClr>
    <a:custClr name="Orange7">
      <a:srgbClr val="C94100"/>
    </a:custClr>
    <a:custClr name="Orange5">
      <a:srgbClr val="D87749"/>
    </a:custClr>
    <a:custClr name="Orange3">
      <a:srgbClr val="E8AE92"/>
    </a:custClr>
    <a:custClr name="Orange2">
      <a:srgbClr val="F0C9B6"/>
    </a:custClr>
    <a:custClr name="Blue2">
      <a:srgbClr val="C0C8E7"/>
    </a:custClr>
    <a:custClr name="Blue3">
      <a:srgbClr val="AAB5DF"/>
    </a:custClr>
    <a:custClr name="Blue5">
      <a:srgbClr val="7284CA"/>
    </a:custClr>
    <a:custClr name="Blue7">
      <a:srgbClr val="3953B4"/>
    </a:custClr>
    <a:custClr name="Blue9">
      <a:srgbClr val="01229F"/>
    </a:custClr>
    <a:custClr name="Magenta9">
      <a:srgbClr val="7B1536"/>
    </a:custClr>
    <a:custClr name="Magenta7">
      <a:srgbClr val="B92051"/>
    </a:custClr>
    <a:custClr name="Magenta5">
      <a:srgbClr val="CD6083"/>
    </a:custClr>
    <a:custClr name="Magenta3">
      <a:srgbClr val="E19FB4"/>
    </a:custClr>
    <a:custClr name="Magenta2">
      <a:srgbClr val="EBBFCD"/>
    </a:custClr>
    <a:custClr name="Green2">
      <a:srgbClr val="BEDEC4"/>
    </a:custClr>
    <a:custClr name="Green3">
      <a:srgbClr val="9DCEA6"/>
    </a:custClr>
    <a:custClr name="Green5">
      <a:srgbClr val="5CAE6A"/>
    </a:custClr>
    <a:custClr name="Green7">
      <a:srgbClr val="1B8D2F"/>
    </a:custClr>
    <a:custClr name="Green9">
      <a:srgbClr val="125E1F"/>
    </a:custClr>
  </a:custClr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ustomerCare@ihsmarki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F67EA-C47D-4AF7-A10C-10218A52E03C}">
  <sheetPr codeName="Sheet2"/>
  <dimension ref="B1:AF27"/>
  <sheetViews>
    <sheetView showGridLines="0" tabSelected="1" zoomScaleNormal="100" workbookViewId="0">
      <selection activeCell="F2" sqref="F2"/>
    </sheetView>
  </sheetViews>
  <sheetFormatPr defaultColWidth="7.6640625" defaultRowHeight="12" customHeight="1"/>
  <cols>
    <col min="1" max="1" width="4.6640625" style="2" customWidth="1"/>
    <col min="2" max="2" width="48.44140625" style="2" customWidth="1"/>
    <col min="3" max="6" width="12.44140625" style="8" customWidth="1"/>
    <col min="7" max="10" width="12.44140625" customWidth="1"/>
    <col min="11" max="26" width="12.44140625" style="2" customWidth="1"/>
    <col min="27" max="16384" width="7.6640625" style="2"/>
  </cols>
  <sheetData>
    <row r="1" spans="2:32" ht="20.149999999999999" customHeight="1"/>
    <row r="2" spans="2:32" ht="45" customHeight="1"/>
    <row r="3" spans="2:32" s="10" customFormat="1" ht="48" customHeight="1">
      <c r="B3" s="241" t="s">
        <v>86</v>
      </c>
      <c r="C3" s="241"/>
      <c r="D3" s="241"/>
      <c r="E3" s="241"/>
      <c r="F3" s="241"/>
      <c r="G3"/>
      <c r="H3"/>
      <c r="I3"/>
      <c r="J3"/>
      <c r="K3" s="9"/>
      <c r="L3" s="9"/>
    </row>
    <row r="4" spans="2:32" s="12" customFormat="1" ht="30" customHeight="1">
      <c r="B4" s="242" t="s">
        <v>913</v>
      </c>
      <c r="C4" s="243"/>
      <c r="D4" s="243"/>
      <c r="E4" s="243"/>
      <c r="F4" s="243"/>
      <c r="G4" s="11"/>
      <c r="H4" s="11"/>
      <c r="I4" s="11"/>
      <c r="J4" s="11"/>
    </row>
    <row r="5" spans="2:32" s="14" customFormat="1" ht="12" customHeight="1">
      <c r="C5" s="15"/>
      <c r="D5" s="15"/>
      <c r="E5" s="15"/>
      <c r="F5" s="15"/>
      <c r="G5"/>
      <c r="H5"/>
      <c r="I5"/>
      <c r="J5"/>
    </row>
    <row r="6" spans="2:32" s="14" customFormat="1" ht="12" customHeight="1">
      <c r="B6" s="52" t="s">
        <v>0</v>
      </c>
      <c r="C6" s="28"/>
      <c r="D6" s="16"/>
      <c r="E6" s="17"/>
      <c r="F6" s="18"/>
      <c r="G6"/>
      <c r="H6"/>
      <c r="I6"/>
      <c r="J6"/>
    </row>
    <row r="7" spans="2:32" s="8" customFormat="1" ht="12" customHeight="1">
      <c r="B7" s="244"/>
      <c r="C7" s="244"/>
      <c r="D7" s="19"/>
      <c r="E7" s="20"/>
      <c r="F7" s="19"/>
      <c r="G7"/>
      <c r="H7"/>
      <c r="I7"/>
      <c r="J7"/>
      <c r="K7" s="2"/>
      <c r="L7" s="2"/>
      <c r="M7" s="2"/>
      <c r="N7" s="2"/>
      <c r="O7" s="2"/>
      <c r="P7" s="2"/>
      <c r="Q7" s="2"/>
      <c r="R7" s="2"/>
      <c r="S7" s="2"/>
      <c r="T7" s="2"/>
      <c r="U7" s="2"/>
      <c r="V7" s="2"/>
      <c r="W7" s="2"/>
      <c r="X7" s="2"/>
      <c r="Y7" s="2"/>
      <c r="Z7" s="2"/>
      <c r="AA7" s="2"/>
      <c r="AB7" s="2"/>
      <c r="AC7" s="2"/>
      <c r="AD7" s="2"/>
      <c r="AE7" s="2"/>
      <c r="AF7" s="2"/>
    </row>
    <row r="8" spans="2:32" s="8" customFormat="1" ht="12" customHeight="1">
      <c r="C8" s="19"/>
      <c r="D8" s="19"/>
      <c r="E8" s="21"/>
      <c r="F8" s="19"/>
      <c r="G8"/>
      <c r="H8"/>
      <c r="I8"/>
      <c r="J8"/>
      <c r="K8" s="2"/>
      <c r="L8" s="2"/>
      <c r="M8" s="2"/>
      <c r="N8" s="2"/>
      <c r="O8" s="2"/>
      <c r="P8" s="2"/>
      <c r="Q8" s="2"/>
      <c r="R8" s="2"/>
      <c r="S8" s="2"/>
      <c r="T8" s="2"/>
      <c r="U8" s="2"/>
      <c r="V8" s="2"/>
      <c r="W8" s="2"/>
      <c r="X8" s="2"/>
      <c r="Y8" s="2"/>
      <c r="Z8" s="2"/>
      <c r="AA8" s="2"/>
      <c r="AB8" s="2"/>
      <c r="AC8" s="2"/>
      <c r="AD8" s="2"/>
      <c r="AE8" s="2"/>
      <c r="AF8" s="2"/>
    </row>
    <row r="9" spans="2:32" s="24" customFormat="1" ht="15" customHeight="1">
      <c r="B9" s="29" t="s">
        <v>3</v>
      </c>
      <c r="C9" s="30"/>
      <c r="D9" s="30"/>
      <c r="E9" s="8"/>
      <c r="F9" s="19"/>
      <c r="G9" s="22"/>
      <c r="H9" s="22"/>
      <c r="I9" s="22"/>
      <c r="J9" s="22"/>
      <c r="K9" s="23"/>
      <c r="L9" s="23"/>
      <c r="M9" s="23"/>
      <c r="N9" s="23"/>
      <c r="O9" s="23"/>
      <c r="P9" s="23"/>
      <c r="Q9" s="23"/>
      <c r="R9" s="23"/>
      <c r="S9" s="23"/>
      <c r="T9" s="23"/>
      <c r="U9" s="23"/>
      <c r="V9" s="23"/>
      <c r="W9" s="23"/>
      <c r="X9" s="23"/>
      <c r="Y9" s="23"/>
      <c r="Z9" s="23"/>
      <c r="AA9" s="23"/>
      <c r="AB9" s="23"/>
      <c r="AC9" s="23"/>
      <c r="AD9" s="23"/>
      <c r="AE9" s="23"/>
      <c r="AF9" s="23"/>
    </row>
    <row r="10" spans="2:32" s="24" customFormat="1" ht="79.75" customHeight="1">
      <c r="B10" s="245" t="s">
        <v>5</v>
      </c>
      <c r="C10" s="245"/>
      <c r="D10" s="245"/>
      <c r="E10" s="245"/>
      <c r="F10" s="245"/>
      <c r="G10" s="22"/>
      <c r="H10" s="22"/>
      <c r="I10" s="22"/>
      <c r="J10" s="22"/>
      <c r="K10" s="23"/>
      <c r="L10" s="23"/>
      <c r="M10" s="23"/>
      <c r="N10" s="23"/>
      <c r="O10" s="23"/>
      <c r="P10" s="23"/>
      <c r="Q10" s="23"/>
      <c r="R10" s="23"/>
      <c r="S10" s="23"/>
      <c r="T10" s="23"/>
      <c r="U10" s="23"/>
      <c r="V10" s="23"/>
      <c r="W10" s="23"/>
      <c r="X10" s="23"/>
      <c r="Y10" s="23"/>
      <c r="Z10" s="23"/>
      <c r="AA10" s="23"/>
      <c r="AB10" s="23"/>
      <c r="AC10" s="23"/>
      <c r="AD10" s="23"/>
      <c r="AE10" s="23"/>
      <c r="AF10" s="23"/>
    </row>
    <row r="11" spans="2:32" s="24" customFormat="1" ht="12" customHeight="1">
      <c r="B11" s="8"/>
      <c r="C11" s="25"/>
      <c r="D11" s="25"/>
      <c r="E11" s="31"/>
      <c r="F11" s="19"/>
      <c r="G11" s="22"/>
      <c r="H11" s="22"/>
      <c r="I11" s="22"/>
      <c r="J11" s="22"/>
      <c r="K11" s="23"/>
      <c r="L11" s="23"/>
      <c r="M11" s="23"/>
      <c r="N11" s="23"/>
      <c r="O11" s="23"/>
      <c r="P11" s="23"/>
      <c r="Q11" s="23"/>
      <c r="R11" s="23"/>
      <c r="S11" s="23"/>
      <c r="T11" s="23"/>
      <c r="U11" s="23"/>
      <c r="V11" s="23"/>
      <c r="W11" s="23"/>
      <c r="X11" s="23"/>
      <c r="Y11" s="23"/>
      <c r="Z11" s="23"/>
      <c r="AA11" s="23"/>
      <c r="AB11" s="23"/>
      <c r="AC11" s="23"/>
      <c r="AD11" s="23"/>
      <c r="AE11" s="23"/>
      <c r="AF11" s="23"/>
    </row>
    <row r="12" spans="2:32" s="24" customFormat="1" ht="15" customHeight="1">
      <c r="B12" s="45" t="s">
        <v>1</v>
      </c>
      <c r="C12" s="46"/>
      <c r="D12" s="46"/>
      <c r="E12" s="8"/>
      <c r="F12" s="19"/>
      <c r="G12" s="22"/>
      <c r="H12" s="22"/>
      <c r="I12" s="22"/>
      <c r="J12" s="22"/>
      <c r="K12" s="23"/>
      <c r="L12" s="23"/>
      <c r="M12" s="23"/>
      <c r="N12" s="23"/>
      <c r="O12" s="23"/>
      <c r="P12" s="23"/>
      <c r="Q12" s="23"/>
      <c r="R12" s="23"/>
      <c r="S12" s="23"/>
      <c r="T12" s="23"/>
      <c r="U12" s="23"/>
      <c r="V12" s="23"/>
      <c r="W12" s="23"/>
      <c r="X12" s="23"/>
      <c r="Y12" s="23"/>
      <c r="Z12" s="23"/>
      <c r="AA12" s="23"/>
      <c r="AB12" s="23"/>
      <c r="AC12" s="23"/>
      <c r="AD12" s="23"/>
      <c r="AE12" s="23"/>
      <c r="AF12" s="23"/>
    </row>
    <row r="13" spans="2:32" s="24" customFormat="1" ht="14">
      <c r="B13" s="47" t="s">
        <v>402</v>
      </c>
      <c r="C13" s="48"/>
      <c r="D13" s="48"/>
      <c r="E13" s="25"/>
      <c r="F13" s="19"/>
      <c r="G13" s="22"/>
      <c r="H13" s="22"/>
      <c r="I13" s="22"/>
      <c r="J13" s="22"/>
      <c r="K13" s="23"/>
      <c r="L13" s="23"/>
      <c r="M13" s="23"/>
      <c r="N13" s="23"/>
      <c r="O13" s="23"/>
      <c r="P13" s="23"/>
      <c r="Q13" s="23"/>
      <c r="R13" s="23"/>
      <c r="S13" s="23"/>
      <c r="T13" s="23"/>
      <c r="U13" s="23"/>
      <c r="V13" s="23"/>
      <c r="W13" s="23"/>
      <c r="X13" s="23"/>
      <c r="Y13" s="23"/>
      <c r="Z13" s="23"/>
      <c r="AA13" s="23"/>
      <c r="AB13" s="23"/>
      <c r="AC13" s="23"/>
      <c r="AD13" s="23"/>
      <c r="AE13" s="23"/>
      <c r="AF13" s="23"/>
    </row>
    <row r="14" spans="2:32" s="24" customFormat="1" ht="12" customHeight="1">
      <c r="B14" s="240"/>
      <c r="C14" s="240"/>
      <c r="D14" s="48"/>
      <c r="E14" s="25"/>
      <c r="F14" s="19"/>
      <c r="G14" s="22"/>
      <c r="H14" s="22"/>
      <c r="I14" s="22"/>
      <c r="J14" s="22"/>
      <c r="K14" s="23"/>
      <c r="L14" s="23"/>
      <c r="M14" s="23"/>
      <c r="N14" s="23"/>
      <c r="O14" s="23"/>
      <c r="P14" s="23"/>
      <c r="Q14" s="23"/>
      <c r="R14" s="23"/>
      <c r="S14" s="23"/>
      <c r="T14" s="23"/>
      <c r="U14" s="23"/>
      <c r="V14" s="23"/>
      <c r="W14" s="23"/>
      <c r="X14" s="23"/>
      <c r="Y14" s="23"/>
      <c r="Z14" s="23"/>
      <c r="AA14" s="23"/>
      <c r="AB14" s="23"/>
      <c r="AC14" s="23"/>
      <c r="AD14" s="23"/>
      <c r="AE14" s="23"/>
      <c r="AF14" s="23"/>
    </row>
    <row r="15" spans="2:32" s="24" customFormat="1" ht="40.4" customHeight="1">
      <c r="B15" s="240" t="s">
        <v>11</v>
      </c>
      <c r="C15" s="240"/>
      <c r="D15" s="240"/>
      <c r="E15" s="240"/>
      <c r="F15" s="240"/>
      <c r="G15" s="22"/>
      <c r="H15" s="22"/>
      <c r="I15" s="22"/>
      <c r="J15" s="22"/>
      <c r="K15" s="23"/>
      <c r="L15" s="23"/>
      <c r="M15" s="23"/>
      <c r="N15" s="23"/>
      <c r="O15" s="23"/>
      <c r="P15" s="23"/>
      <c r="Q15" s="23"/>
      <c r="R15" s="23"/>
      <c r="S15" s="23"/>
      <c r="T15" s="23"/>
      <c r="U15" s="23"/>
      <c r="V15" s="23"/>
      <c r="W15" s="23"/>
      <c r="X15" s="23"/>
      <c r="Y15" s="23"/>
      <c r="Z15" s="23"/>
      <c r="AA15" s="23"/>
      <c r="AB15" s="23"/>
      <c r="AC15" s="23"/>
      <c r="AD15" s="23"/>
      <c r="AE15" s="23"/>
      <c r="AF15" s="23"/>
    </row>
    <row r="16" spans="2:32" s="23" customFormat="1" ht="12" customHeight="1">
      <c r="B16" s="49"/>
      <c r="C16" s="46"/>
      <c r="D16" s="48"/>
      <c r="E16" s="25"/>
      <c r="F16" s="26"/>
      <c r="G16" s="22"/>
      <c r="H16" s="22"/>
      <c r="I16" s="22"/>
      <c r="J16" s="22"/>
    </row>
    <row r="17" spans="2:10" s="23" customFormat="1" ht="120" customHeight="1">
      <c r="B17" s="240" t="s">
        <v>6</v>
      </c>
      <c r="C17" s="240"/>
      <c r="D17" s="240"/>
      <c r="E17" s="240"/>
      <c r="F17" s="240"/>
      <c r="G17" s="22"/>
      <c r="H17" s="22"/>
      <c r="I17" s="22"/>
      <c r="J17" s="22"/>
    </row>
    <row r="18" spans="2:10" ht="12" customHeight="1">
      <c r="B18" s="49"/>
      <c r="C18" s="46"/>
      <c r="D18" s="50"/>
      <c r="E18" s="19"/>
      <c r="F18" s="26"/>
    </row>
    <row r="19" spans="2:10" ht="124.75" customHeight="1">
      <c r="B19" s="240" t="s">
        <v>7</v>
      </c>
      <c r="C19" s="240"/>
      <c r="D19" s="240"/>
      <c r="E19" s="240"/>
      <c r="F19" s="240"/>
    </row>
    <row r="20" spans="2:10" ht="12" customHeight="1">
      <c r="B20" s="44"/>
      <c r="C20" s="51"/>
      <c r="D20" s="51"/>
      <c r="E20" s="32"/>
      <c r="F20" s="26"/>
    </row>
    <row r="21" spans="2:10" ht="68.5" customHeight="1">
      <c r="B21" s="240" t="s">
        <v>8</v>
      </c>
      <c r="C21" s="240"/>
      <c r="D21" s="240"/>
      <c r="E21" s="240"/>
      <c r="F21" s="240"/>
    </row>
    <row r="22" spans="2:10" ht="12" customHeight="1">
      <c r="B22" s="49"/>
      <c r="C22" s="51"/>
      <c r="D22" s="51"/>
      <c r="E22" s="26"/>
    </row>
    <row r="23" spans="2:10" ht="67.75" customHeight="1">
      <c r="B23" s="240" t="s">
        <v>9</v>
      </c>
      <c r="C23" s="240"/>
      <c r="D23" s="240"/>
      <c r="E23" s="240"/>
      <c r="F23" s="240"/>
    </row>
    <row r="24" spans="2:10" ht="12" customHeight="1">
      <c r="C24" s="27"/>
      <c r="D24" s="27"/>
      <c r="E24" s="27"/>
      <c r="F24" s="4"/>
    </row>
    <row r="25" spans="2:10" ht="36.65" customHeight="1">
      <c r="B25" s="239" t="s">
        <v>10</v>
      </c>
      <c r="C25" s="239"/>
      <c r="D25" s="239"/>
      <c r="E25" s="239"/>
      <c r="F25" s="239"/>
    </row>
    <row r="27" spans="2:10" ht="12" customHeight="1">
      <c r="C27" s="4"/>
      <c r="D27" s="4"/>
      <c r="E27" s="4"/>
    </row>
  </sheetData>
  <mergeCells count="11">
    <mergeCell ref="B3:F3"/>
    <mergeCell ref="B4:F4"/>
    <mergeCell ref="B7:C7"/>
    <mergeCell ref="B14:C14"/>
    <mergeCell ref="B10:F10"/>
    <mergeCell ref="B25:F25"/>
    <mergeCell ref="B15:F15"/>
    <mergeCell ref="B17:F17"/>
    <mergeCell ref="B19:F19"/>
    <mergeCell ref="B21:F21"/>
    <mergeCell ref="B23:F23"/>
  </mergeCells>
  <hyperlinks>
    <hyperlink ref="B6" r:id="rId1" xr:uid="{C902A6FF-B045-40E6-94D8-71E0991A8638}"/>
  </hyperlinks>
  <pageMargins left="0.7" right="0.7" top="0.75" bottom="0.75" header="0.3" footer="0.3"/>
  <pageSetup orientation="portrait" horizontalDpi="90" verticalDpi="9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84991-91B4-474E-B2AE-139BE821DA64}">
  <sheetPr codeName="Sheet3"/>
  <dimension ref="A1:CA9"/>
  <sheetViews>
    <sheetView showGridLines="0" defaultGridColor="0" colorId="22" zoomScaleNormal="100" workbookViewId="0">
      <pane ySplit="3" topLeftCell="A4" activePane="bottomLeft" state="frozen"/>
      <selection activeCell="G50" sqref="G50"/>
      <selection pane="bottomLeft" activeCell="B9" sqref="B9"/>
    </sheetView>
  </sheetViews>
  <sheetFormatPr defaultColWidth="7.6640625" defaultRowHeight="12" customHeight="1"/>
  <cols>
    <col min="1" max="1" width="4.6640625" customWidth="1"/>
    <col min="2" max="2" width="25.6640625" style="2" customWidth="1"/>
    <col min="3" max="79" width="7.6640625" style="2"/>
  </cols>
  <sheetData>
    <row r="1" spans="1:79" ht="20.149999999999999" customHeight="1"/>
    <row r="2" spans="1:79" ht="30" customHeight="1">
      <c r="B2" s="3" t="s">
        <v>2</v>
      </c>
      <c r="C2" s="5"/>
      <c r="D2" s="5"/>
      <c r="E2" s="5"/>
      <c r="F2" s="5"/>
      <c r="G2" s="5"/>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row>
    <row r="3" spans="1:79" ht="12" customHeight="1">
      <c r="B3" s="68"/>
      <c r="C3" s="71"/>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row>
    <row r="4" spans="1:79" ht="12" customHeight="1">
      <c r="B4" s="14"/>
    </row>
    <row r="5" spans="1:79" ht="12" customHeight="1">
      <c r="A5" s="13"/>
      <c r="B5" s="57" t="s">
        <v>84</v>
      </c>
    </row>
    <row r="6" spans="1:79" ht="12" customHeight="1">
      <c r="A6" s="13"/>
      <c r="B6" s="78" t="s">
        <v>106</v>
      </c>
    </row>
    <row r="7" spans="1:79" ht="12" customHeight="1">
      <c r="A7" s="13"/>
      <c r="B7" s="57" t="s">
        <v>85</v>
      </c>
    </row>
    <row r="8" spans="1:79" ht="12" customHeight="1">
      <c r="A8" s="13"/>
      <c r="B8" s="57" t="s">
        <v>306</v>
      </c>
    </row>
    <row r="9" spans="1:79" ht="12" customHeight="1">
      <c r="B9" s="180" t="s">
        <v>751</v>
      </c>
    </row>
  </sheetData>
  <hyperlinks>
    <hyperlink ref="B5" location="'Monthly phosphate prices'!A1" display="Monthly phosphate prices - historical and forecast" xr:uid="{60D78866-1DA4-4980-BBA5-32A9AD5B349A}"/>
    <hyperlink ref="B7" location="'Quarterly phosphate prices'!A1" display="Quarterly phosphate prices - historical and forecast" xr:uid="{E63802D0-CC0D-4DBC-9E13-96B0F4544427}"/>
    <hyperlink ref="B6" location="'Monthly Average Prices'!A1" display="Monthly phosphate average prices - historical and forecast" xr:uid="{AE3A2FA9-7DC2-414D-8324-886DB7FA2C76}"/>
    <hyperlink ref="B8" location="'Phosphate Shipments'!A1" display="Phosphate Shipments" xr:uid="{FFEF5A4D-1766-4A87-8462-8278A7E0D171}"/>
    <hyperlink ref="B9" location="Balances!A1" display="Balances" xr:uid="{2DE96C39-C2F5-42AF-B2C2-CE162DD5251C}"/>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21422-ADF8-41B3-8C0D-F52621848592}">
  <sheetPr codeName="Sheet6"/>
  <dimension ref="A1:AW169"/>
  <sheetViews>
    <sheetView showGridLines="0" zoomScaleNormal="100" workbookViewId="0">
      <pane xSplit="3" ySplit="7" topLeftCell="D8" activePane="bottomRight" state="frozen"/>
      <selection pane="topRight" activeCell="D1" sqref="D1"/>
      <selection pane="bottomLeft" activeCell="A8" sqref="A8"/>
      <selection pane="bottomRight" activeCell="K3" sqref="K3"/>
    </sheetView>
  </sheetViews>
  <sheetFormatPr defaultColWidth="18.6640625" defaultRowHeight="10"/>
  <cols>
    <col min="1" max="1" width="4.6640625" style="35" customWidth="1"/>
    <col min="2" max="3" width="12" style="35" customWidth="1"/>
    <col min="4" max="19" width="13.33203125" style="35" customWidth="1"/>
    <col min="20" max="20" width="17.77734375" style="35" customWidth="1"/>
    <col min="21" max="25" width="13.33203125" style="35" customWidth="1"/>
    <col min="26" max="16384" width="18.6640625" style="35"/>
  </cols>
  <sheetData>
    <row r="1" spans="1:49" customFormat="1" ht="20.149999999999999" customHeight="1">
      <c r="B1" s="2"/>
      <c r="C1" s="2"/>
      <c r="D1" s="2"/>
      <c r="E1" s="2"/>
      <c r="F1" s="2"/>
      <c r="G1" s="2"/>
      <c r="H1" s="2"/>
      <c r="I1" s="2"/>
      <c r="J1" s="2"/>
      <c r="K1" s="2"/>
      <c r="L1" s="2"/>
      <c r="M1" s="2"/>
      <c r="N1" s="2"/>
      <c r="O1" s="2"/>
      <c r="P1" s="2"/>
      <c r="Q1" s="2"/>
      <c r="R1" s="2"/>
      <c r="S1" s="2"/>
      <c r="T1" s="2"/>
      <c r="U1" s="2"/>
      <c r="V1" s="2"/>
      <c r="W1" s="2"/>
      <c r="X1" s="2"/>
      <c r="Y1" s="2"/>
      <c r="Z1" s="2"/>
      <c r="AA1" s="2"/>
      <c r="AB1" s="65"/>
      <c r="AC1" s="65"/>
      <c r="AD1" s="65"/>
      <c r="AE1" s="65"/>
      <c r="AF1" s="65"/>
      <c r="AG1" s="65"/>
      <c r="AH1" s="65"/>
      <c r="AI1" s="35"/>
      <c r="AJ1" s="35"/>
      <c r="AK1" s="35"/>
      <c r="AL1" s="35"/>
      <c r="AM1" s="35"/>
      <c r="AN1" s="35"/>
      <c r="AO1" s="35"/>
      <c r="AP1" s="35"/>
      <c r="AQ1" s="35"/>
      <c r="AR1" s="35"/>
      <c r="AS1" s="35"/>
      <c r="AT1" s="35"/>
      <c r="AU1" s="35"/>
      <c r="AV1" s="35"/>
      <c r="AW1" s="35"/>
    </row>
    <row r="2" spans="1:49" customFormat="1" ht="30" customHeight="1">
      <c r="B2" s="1" t="s">
        <v>83</v>
      </c>
      <c r="C2" s="5"/>
      <c r="D2" s="5"/>
      <c r="E2" s="5"/>
      <c r="F2" s="5"/>
      <c r="G2" s="5"/>
      <c r="H2" s="7"/>
      <c r="I2" s="7"/>
      <c r="J2" s="7"/>
      <c r="K2" s="7"/>
      <c r="L2" s="7"/>
      <c r="M2" s="7"/>
      <c r="N2" s="7"/>
      <c r="O2" s="7"/>
      <c r="P2" s="7"/>
      <c r="Q2" s="7"/>
      <c r="R2" s="7"/>
      <c r="S2" s="7"/>
      <c r="T2" s="7"/>
      <c r="U2" s="7"/>
      <c r="V2" s="7"/>
      <c r="W2" s="7"/>
      <c r="X2" s="7"/>
      <c r="Y2" s="7"/>
      <c r="Z2" s="7"/>
      <c r="AA2" s="7"/>
      <c r="AB2" s="7"/>
      <c r="AC2" s="7"/>
      <c r="AD2" s="7"/>
      <c r="AE2" s="7"/>
      <c r="AF2" s="7"/>
      <c r="AG2" s="7"/>
      <c r="AH2" s="7"/>
      <c r="AI2" s="35"/>
      <c r="AJ2" s="35"/>
      <c r="AK2" s="35"/>
      <c r="AL2" s="35"/>
      <c r="AM2" s="35"/>
      <c r="AN2" s="35"/>
      <c r="AO2" s="35"/>
      <c r="AP2" s="35"/>
      <c r="AQ2" s="35"/>
      <c r="AR2" s="35"/>
      <c r="AS2" s="35"/>
      <c r="AT2" s="35"/>
      <c r="AU2" s="35"/>
      <c r="AV2" s="35"/>
      <c r="AW2" s="35"/>
    </row>
    <row r="3" spans="1:49" customFormat="1" ht="18.649999999999999" customHeight="1">
      <c r="B3" s="60" t="s">
        <v>107</v>
      </c>
      <c r="C3" s="5"/>
      <c r="D3" s="5"/>
      <c r="E3" s="5"/>
      <c r="F3" s="5"/>
      <c r="G3" s="5"/>
      <c r="H3" s="7"/>
      <c r="I3" s="7"/>
      <c r="J3" s="7"/>
      <c r="K3" s="7"/>
      <c r="L3" s="7"/>
      <c r="M3" s="7"/>
      <c r="N3" s="7"/>
      <c r="O3" s="7"/>
      <c r="P3" s="7"/>
      <c r="Q3" s="7"/>
      <c r="R3" s="7"/>
      <c r="S3" s="7"/>
      <c r="T3" s="7"/>
      <c r="U3" s="7"/>
      <c r="V3" s="7"/>
      <c r="W3" s="7"/>
      <c r="X3" s="7"/>
      <c r="Y3" s="7"/>
      <c r="Z3" s="7"/>
      <c r="AA3" s="7"/>
      <c r="AB3" s="7"/>
      <c r="AC3" s="7"/>
      <c r="AD3" s="7"/>
      <c r="AE3" s="7"/>
      <c r="AF3" s="7"/>
      <c r="AG3" s="7"/>
      <c r="AH3" s="7"/>
      <c r="AI3" s="35"/>
      <c r="AJ3" s="35"/>
      <c r="AK3" s="35"/>
      <c r="AL3" s="35"/>
      <c r="AM3" s="35"/>
      <c r="AN3" s="35"/>
      <c r="AO3" s="35"/>
      <c r="AP3" s="35"/>
      <c r="AQ3" s="35"/>
      <c r="AR3" s="35"/>
      <c r="AS3" s="35"/>
      <c r="AT3" s="35"/>
      <c r="AU3" s="35"/>
      <c r="AV3" s="35"/>
      <c r="AW3" s="35"/>
    </row>
    <row r="4" spans="1:49" customFormat="1" ht="12" customHeight="1">
      <c r="B4" s="67" t="s">
        <v>2</v>
      </c>
      <c r="C4" s="71"/>
      <c r="D4" s="68"/>
      <c r="E4" s="68"/>
      <c r="F4" s="68"/>
      <c r="G4" s="68"/>
      <c r="H4" s="68"/>
      <c r="I4" s="68"/>
      <c r="J4" s="68"/>
      <c r="K4" s="68"/>
      <c r="L4" s="68"/>
      <c r="M4" s="68"/>
      <c r="N4" s="68"/>
      <c r="O4" s="68"/>
      <c r="P4" s="68"/>
      <c r="Q4" s="68"/>
      <c r="R4" s="68"/>
      <c r="S4" s="68"/>
      <c r="T4" s="68"/>
      <c r="U4" s="68"/>
      <c r="V4" s="68"/>
      <c r="W4" s="68"/>
      <c r="X4" s="68"/>
      <c r="Y4" s="68"/>
      <c r="Z4" s="68"/>
      <c r="AA4" s="68"/>
      <c r="AB4" s="73"/>
      <c r="AC4" s="73"/>
      <c r="AD4" s="73"/>
      <c r="AE4" s="73"/>
      <c r="AF4" s="73"/>
      <c r="AG4" s="73"/>
      <c r="AH4" s="73"/>
      <c r="AI4" s="35"/>
      <c r="AJ4" s="35"/>
      <c r="AK4" s="35"/>
      <c r="AL4" s="35"/>
      <c r="AM4" s="35"/>
      <c r="AN4" s="35"/>
      <c r="AO4" s="35"/>
      <c r="AP4" s="35"/>
      <c r="AQ4" s="35"/>
      <c r="AR4" s="35"/>
      <c r="AS4" s="35"/>
      <c r="AT4" s="35"/>
      <c r="AU4" s="35"/>
      <c r="AV4" s="35"/>
      <c r="AW4" s="35"/>
    </row>
    <row r="5" spans="1:49" s="34" customFormat="1" ht="12" customHeight="1">
      <c r="A5" s="33"/>
      <c r="B5" s="39"/>
      <c r="C5" s="40"/>
      <c r="T5" s="35"/>
    </row>
    <row r="6" spans="1:49" s="37" customFormat="1" ht="12" customHeight="1">
      <c r="A6" s="36"/>
      <c r="B6" s="43"/>
      <c r="C6" s="43"/>
      <c r="D6" s="251" t="s">
        <v>78</v>
      </c>
      <c r="E6" s="251"/>
      <c r="F6" s="251" t="s">
        <v>78</v>
      </c>
      <c r="G6" s="251"/>
      <c r="H6" s="251" t="s">
        <v>78</v>
      </c>
      <c r="I6" s="251"/>
      <c r="J6" s="251" t="s">
        <v>78</v>
      </c>
      <c r="K6" s="251"/>
      <c r="L6" s="251" t="s">
        <v>78</v>
      </c>
      <c r="M6" s="251"/>
      <c r="N6" s="251" t="s">
        <v>79</v>
      </c>
      <c r="O6" s="251"/>
      <c r="P6" s="246" t="s">
        <v>79</v>
      </c>
      <c r="Q6" s="246"/>
      <c r="R6" s="246" t="s">
        <v>80</v>
      </c>
      <c r="S6" s="246"/>
      <c r="T6" s="246" t="s">
        <v>78</v>
      </c>
      <c r="U6" s="246"/>
      <c r="V6" s="246" t="s">
        <v>79</v>
      </c>
      <c r="W6" s="246"/>
      <c r="X6" s="246" t="s">
        <v>81</v>
      </c>
      <c r="Y6" s="246"/>
    </row>
    <row r="7" spans="1:49" s="37" customFormat="1" ht="15" customHeight="1" thickBot="1">
      <c r="A7" s="36"/>
      <c r="B7" s="56" t="s">
        <v>12</v>
      </c>
      <c r="C7" s="56" t="s">
        <v>13</v>
      </c>
      <c r="D7" s="249" t="s">
        <v>91</v>
      </c>
      <c r="E7" s="249"/>
      <c r="F7" s="249" t="s">
        <v>92</v>
      </c>
      <c r="G7" s="249"/>
      <c r="H7" s="250" t="s">
        <v>93</v>
      </c>
      <c r="I7" s="250"/>
      <c r="J7" s="249" t="s">
        <v>94</v>
      </c>
      <c r="K7" s="249"/>
      <c r="L7" s="249" t="s">
        <v>95</v>
      </c>
      <c r="M7" s="249"/>
      <c r="N7" s="249" t="s">
        <v>98</v>
      </c>
      <c r="O7" s="249"/>
      <c r="P7" s="248" t="s">
        <v>96</v>
      </c>
      <c r="Q7" s="248"/>
      <c r="R7" s="247" t="s">
        <v>97</v>
      </c>
      <c r="S7" s="247"/>
      <c r="T7" s="247" t="s">
        <v>263</v>
      </c>
      <c r="U7" s="247"/>
      <c r="V7" s="247" t="s">
        <v>125</v>
      </c>
      <c r="W7" s="247"/>
      <c r="X7" s="247" t="s">
        <v>96</v>
      </c>
      <c r="Y7" s="247"/>
    </row>
    <row r="8" spans="1:49" s="37" customFormat="1" ht="12" customHeight="1">
      <c r="A8" s="36"/>
      <c r="B8" s="42" t="s">
        <v>14</v>
      </c>
      <c r="C8" s="41" t="s">
        <v>15</v>
      </c>
      <c r="D8" s="59">
        <v>275</v>
      </c>
      <c r="E8" s="59">
        <v>305</v>
      </c>
      <c r="F8" s="59">
        <v>273</v>
      </c>
      <c r="G8" s="59">
        <v>295</v>
      </c>
      <c r="H8" s="59">
        <v>255</v>
      </c>
      <c r="I8" s="59">
        <v>308</v>
      </c>
      <c r="J8" s="59">
        <v>250</v>
      </c>
      <c r="K8" s="59">
        <v>291</v>
      </c>
      <c r="L8" s="59">
        <v>251</v>
      </c>
      <c r="M8" s="59">
        <v>291</v>
      </c>
      <c r="N8" s="59">
        <v>320</v>
      </c>
      <c r="O8" s="59">
        <v>335</v>
      </c>
      <c r="P8" s="59">
        <v>290</v>
      </c>
      <c r="Q8" s="59">
        <v>299</v>
      </c>
      <c r="R8" s="62">
        <v>276</v>
      </c>
      <c r="S8" s="62">
        <v>310</v>
      </c>
      <c r="T8" s="62">
        <v>264.55463880024473</v>
      </c>
      <c r="U8" s="62">
        <v>325.18174352530082</v>
      </c>
      <c r="V8" s="62">
        <v>372.02360732304516</v>
      </c>
      <c r="W8" s="62">
        <v>372.02360732304516</v>
      </c>
      <c r="X8" s="62">
        <v>590</v>
      </c>
      <c r="Y8" s="62">
        <v>590</v>
      </c>
    </row>
    <row r="9" spans="1:49" s="37" customFormat="1" ht="12" customHeight="1">
      <c r="B9" s="42" t="s">
        <v>16</v>
      </c>
      <c r="C9" s="41" t="s">
        <v>15</v>
      </c>
      <c r="D9" s="59">
        <v>280</v>
      </c>
      <c r="E9" s="59">
        <v>315</v>
      </c>
      <c r="F9" s="59">
        <v>273</v>
      </c>
      <c r="G9" s="59">
        <v>297</v>
      </c>
      <c r="H9" s="59">
        <v>271</v>
      </c>
      <c r="I9" s="59">
        <v>299</v>
      </c>
      <c r="J9" s="59">
        <v>289</v>
      </c>
      <c r="K9" s="59">
        <v>306</v>
      </c>
      <c r="L9" s="59">
        <v>295</v>
      </c>
      <c r="M9" s="59">
        <v>311</v>
      </c>
      <c r="N9" s="59">
        <v>335</v>
      </c>
      <c r="O9" s="59">
        <v>345</v>
      </c>
      <c r="P9" s="59">
        <v>290</v>
      </c>
      <c r="Q9" s="59">
        <v>310</v>
      </c>
      <c r="R9" s="62">
        <v>313</v>
      </c>
      <c r="S9" s="62">
        <v>330</v>
      </c>
      <c r="T9" s="62">
        <v>300.93090163527836</v>
      </c>
      <c r="U9" s="62">
        <v>325.18174352530082</v>
      </c>
      <c r="V9" s="62">
        <v>353.72174550748764</v>
      </c>
      <c r="W9" s="62">
        <v>353.72174550748764</v>
      </c>
      <c r="X9" s="62">
        <v>590</v>
      </c>
      <c r="Y9" s="62">
        <v>590</v>
      </c>
    </row>
    <row r="10" spans="1:49" s="37" customFormat="1" ht="12" customHeight="1">
      <c r="A10" s="36"/>
      <c r="B10" s="42" t="s">
        <v>17</v>
      </c>
      <c r="C10" s="41" t="s">
        <v>15</v>
      </c>
      <c r="D10" s="59">
        <v>280</v>
      </c>
      <c r="E10" s="59">
        <v>315</v>
      </c>
      <c r="F10" s="59">
        <v>295</v>
      </c>
      <c r="G10" s="59">
        <v>310</v>
      </c>
      <c r="H10" s="59">
        <v>290</v>
      </c>
      <c r="I10" s="59">
        <v>313</v>
      </c>
      <c r="J10" s="59">
        <v>280</v>
      </c>
      <c r="K10" s="59">
        <v>307</v>
      </c>
      <c r="L10" s="59">
        <v>294</v>
      </c>
      <c r="M10" s="59">
        <v>315</v>
      </c>
      <c r="N10" s="59">
        <v>335</v>
      </c>
      <c r="O10" s="59">
        <v>355</v>
      </c>
      <c r="P10" s="59">
        <v>310</v>
      </c>
      <c r="Q10" s="59">
        <v>320</v>
      </c>
      <c r="R10" s="62">
        <v>315</v>
      </c>
      <c r="S10" s="62">
        <v>330</v>
      </c>
      <c r="T10" s="62">
        <v>296.52165765527428</v>
      </c>
      <c r="U10" s="62">
        <v>336.20485347531098</v>
      </c>
      <c r="V10" s="62">
        <v>363.15016597263519</v>
      </c>
      <c r="W10" s="62">
        <v>363.15016597263519</v>
      </c>
      <c r="X10" s="62">
        <v>590</v>
      </c>
      <c r="Y10" s="62">
        <v>590</v>
      </c>
    </row>
    <row r="11" spans="1:49" s="38" customFormat="1" ht="12" customHeight="1">
      <c r="B11" s="42" t="s">
        <v>18</v>
      </c>
      <c r="C11" s="41" t="s">
        <v>19</v>
      </c>
      <c r="D11" s="59">
        <v>287</v>
      </c>
      <c r="E11" s="59">
        <v>315</v>
      </c>
      <c r="F11" s="59">
        <v>305</v>
      </c>
      <c r="G11" s="59">
        <v>310</v>
      </c>
      <c r="H11" s="59">
        <v>290</v>
      </c>
      <c r="I11" s="59">
        <v>313</v>
      </c>
      <c r="J11" s="59">
        <v>280</v>
      </c>
      <c r="K11" s="59">
        <v>302</v>
      </c>
      <c r="L11" s="59">
        <v>290</v>
      </c>
      <c r="M11" s="59">
        <v>310</v>
      </c>
      <c r="N11" s="59">
        <v>337</v>
      </c>
      <c r="O11" s="59">
        <v>350</v>
      </c>
      <c r="P11" s="59">
        <v>314</v>
      </c>
      <c r="Q11" s="59">
        <v>320</v>
      </c>
      <c r="R11" s="62">
        <v>305</v>
      </c>
      <c r="S11" s="62">
        <v>320</v>
      </c>
      <c r="T11" s="62">
        <v>297.62396865027534</v>
      </c>
      <c r="U11" s="62">
        <v>336.20485347531098</v>
      </c>
      <c r="V11" s="62">
        <v>360.37823756548067</v>
      </c>
      <c r="W11" s="62">
        <v>360.37823756548067</v>
      </c>
      <c r="X11" s="62">
        <v>590</v>
      </c>
      <c r="Y11" s="62">
        <v>590</v>
      </c>
      <c r="AB11" s="36"/>
      <c r="AC11" s="36"/>
      <c r="AD11" s="36"/>
      <c r="AE11" s="36"/>
      <c r="AF11" s="36"/>
      <c r="AG11" s="36"/>
      <c r="AH11" s="36"/>
      <c r="AI11" s="36"/>
      <c r="AJ11" s="36"/>
      <c r="AK11" s="36"/>
      <c r="AL11" s="36"/>
      <c r="AM11" s="36"/>
      <c r="AN11" s="36"/>
      <c r="AO11" s="36"/>
      <c r="AP11" s="36"/>
      <c r="AQ11" s="36"/>
      <c r="AR11" s="36"/>
      <c r="AS11" s="36"/>
      <c r="AT11" s="36"/>
      <c r="AU11" s="36"/>
      <c r="AV11" s="36"/>
      <c r="AW11" s="36"/>
    </row>
    <row r="12" spans="1:49" s="37" customFormat="1" ht="12" customHeight="1">
      <c r="A12" s="36"/>
      <c r="B12" s="42" t="s">
        <v>20</v>
      </c>
      <c r="C12" s="41" t="s">
        <v>19</v>
      </c>
      <c r="D12" s="59">
        <v>285</v>
      </c>
      <c r="E12" s="59">
        <v>310</v>
      </c>
      <c r="F12" s="59">
        <v>305</v>
      </c>
      <c r="G12" s="59">
        <v>310</v>
      </c>
      <c r="H12" s="59">
        <v>290</v>
      </c>
      <c r="I12" s="59">
        <v>308</v>
      </c>
      <c r="J12" s="59">
        <v>285</v>
      </c>
      <c r="K12" s="59">
        <v>300</v>
      </c>
      <c r="L12" s="59">
        <v>287</v>
      </c>
      <c r="M12" s="59">
        <v>301</v>
      </c>
      <c r="N12" s="59">
        <v>335</v>
      </c>
      <c r="O12" s="59">
        <v>355</v>
      </c>
      <c r="P12" s="59">
        <v>314</v>
      </c>
      <c r="Q12" s="59">
        <v>315</v>
      </c>
      <c r="R12" s="62">
        <v>300</v>
      </c>
      <c r="S12" s="62">
        <v>310</v>
      </c>
      <c r="T12" s="62">
        <v>281.08930372526004</v>
      </c>
      <c r="U12" s="62">
        <v>336.20485347531098</v>
      </c>
      <c r="V12" s="62">
        <v>344.72453326999357</v>
      </c>
      <c r="W12" s="62">
        <v>344.72453326999357</v>
      </c>
      <c r="X12" s="62">
        <v>590</v>
      </c>
      <c r="Y12" s="62">
        <v>607</v>
      </c>
    </row>
    <row r="13" spans="1:49" s="38" customFormat="1" ht="12" customHeight="1">
      <c r="B13" s="42" t="s">
        <v>21</v>
      </c>
      <c r="C13" s="41" t="s">
        <v>19</v>
      </c>
      <c r="D13" s="59">
        <v>285</v>
      </c>
      <c r="E13" s="59">
        <v>315</v>
      </c>
      <c r="F13" s="59">
        <v>305</v>
      </c>
      <c r="G13" s="59">
        <v>310</v>
      </c>
      <c r="H13" s="59">
        <v>297</v>
      </c>
      <c r="I13" s="59">
        <v>312</v>
      </c>
      <c r="J13" s="59">
        <v>280</v>
      </c>
      <c r="K13" s="59">
        <v>307</v>
      </c>
      <c r="L13" s="59">
        <v>294</v>
      </c>
      <c r="M13" s="59">
        <v>312</v>
      </c>
      <c r="N13" s="59">
        <v>320</v>
      </c>
      <c r="O13" s="59">
        <v>355</v>
      </c>
      <c r="P13" s="59">
        <v>314</v>
      </c>
      <c r="Q13" s="59">
        <v>327</v>
      </c>
      <c r="R13" s="62">
        <v>310</v>
      </c>
      <c r="S13" s="62">
        <v>325</v>
      </c>
      <c r="T13" s="62">
        <v>292.1124136752702</v>
      </c>
      <c r="U13" s="62">
        <v>336.20485347531098</v>
      </c>
      <c r="V13" s="62">
        <v>344.05436124627369</v>
      </c>
      <c r="W13" s="62">
        <v>344.05436124627369</v>
      </c>
      <c r="X13" s="62">
        <v>607</v>
      </c>
      <c r="Y13" s="62">
        <v>607</v>
      </c>
      <c r="AB13" s="36"/>
      <c r="AC13" s="36"/>
      <c r="AD13" s="36"/>
      <c r="AE13" s="36"/>
      <c r="AF13" s="36"/>
      <c r="AG13" s="36"/>
      <c r="AH13" s="36"/>
      <c r="AI13" s="36"/>
      <c r="AJ13" s="36"/>
      <c r="AK13" s="36"/>
      <c r="AL13" s="36"/>
      <c r="AM13" s="36"/>
      <c r="AN13" s="36"/>
      <c r="AO13" s="36"/>
      <c r="AP13" s="36"/>
      <c r="AQ13" s="36"/>
      <c r="AR13" s="36"/>
      <c r="AS13" s="36"/>
      <c r="AT13" s="36"/>
      <c r="AU13" s="36"/>
      <c r="AV13" s="36"/>
      <c r="AW13" s="36"/>
    </row>
    <row r="14" spans="1:49" s="38" customFormat="1" ht="12" customHeight="1">
      <c r="B14" s="42" t="s">
        <v>22</v>
      </c>
      <c r="C14" s="41" t="s">
        <v>23</v>
      </c>
      <c r="D14" s="59">
        <v>285</v>
      </c>
      <c r="E14" s="59">
        <v>325</v>
      </c>
      <c r="F14" s="59">
        <v>308</v>
      </c>
      <c r="G14" s="59">
        <v>320</v>
      </c>
      <c r="H14" s="59">
        <v>298</v>
      </c>
      <c r="I14" s="59">
        <v>319</v>
      </c>
      <c r="J14" s="59">
        <v>280</v>
      </c>
      <c r="K14" s="59">
        <v>320</v>
      </c>
      <c r="L14" s="59">
        <v>309</v>
      </c>
      <c r="M14" s="59">
        <v>318</v>
      </c>
      <c r="N14" s="59">
        <v>320</v>
      </c>
      <c r="O14" s="59">
        <v>345</v>
      </c>
      <c r="P14" s="59">
        <v>317</v>
      </c>
      <c r="Q14" s="59">
        <v>326</v>
      </c>
      <c r="R14" s="62">
        <v>325</v>
      </c>
      <c r="S14" s="62">
        <v>335</v>
      </c>
      <c r="T14" s="62">
        <v>306.4424566102835</v>
      </c>
      <c r="U14" s="62">
        <v>363.76262835033651</v>
      </c>
      <c r="V14" s="62">
        <v>342.74259111958014</v>
      </c>
      <c r="W14" s="62">
        <v>342.74259111958014</v>
      </c>
      <c r="X14" s="62">
        <v>625</v>
      </c>
      <c r="Y14" s="62">
        <v>625</v>
      </c>
      <c r="AB14" s="36"/>
      <c r="AC14" s="36"/>
      <c r="AD14" s="36"/>
      <c r="AE14" s="36"/>
      <c r="AF14" s="36"/>
      <c r="AG14" s="36"/>
      <c r="AH14" s="36"/>
      <c r="AI14" s="36"/>
      <c r="AJ14" s="36"/>
      <c r="AK14" s="36"/>
      <c r="AL14" s="36"/>
      <c r="AM14" s="36"/>
      <c r="AN14" s="36"/>
      <c r="AO14" s="36"/>
      <c r="AP14" s="36"/>
      <c r="AQ14" s="36"/>
      <c r="AR14" s="36"/>
      <c r="AS14" s="36"/>
      <c r="AT14" s="36"/>
      <c r="AU14" s="36"/>
      <c r="AV14" s="36"/>
      <c r="AW14" s="36"/>
    </row>
    <row r="15" spans="1:49" s="37" customFormat="1" ht="12" customHeight="1">
      <c r="A15" s="36"/>
      <c r="B15" s="42" t="s">
        <v>24</v>
      </c>
      <c r="C15" s="41" t="s">
        <v>23</v>
      </c>
      <c r="D15" s="59">
        <v>300</v>
      </c>
      <c r="E15" s="59">
        <v>345</v>
      </c>
      <c r="F15" s="59">
        <v>317</v>
      </c>
      <c r="G15" s="59">
        <v>337</v>
      </c>
      <c r="H15" s="59">
        <v>314</v>
      </c>
      <c r="I15" s="59">
        <v>334</v>
      </c>
      <c r="J15" s="59">
        <v>291</v>
      </c>
      <c r="K15" s="59">
        <v>335</v>
      </c>
      <c r="L15" s="59">
        <v>319</v>
      </c>
      <c r="M15" s="59">
        <v>340</v>
      </c>
      <c r="N15" s="59">
        <v>345</v>
      </c>
      <c r="O15" s="59">
        <v>355</v>
      </c>
      <c r="P15" s="59">
        <v>330</v>
      </c>
      <c r="Q15" s="59">
        <v>341</v>
      </c>
      <c r="R15" s="62">
        <v>340</v>
      </c>
      <c r="S15" s="62">
        <v>355</v>
      </c>
      <c r="T15" s="62">
        <v>358.25107337533143</v>
      </c>
      <c r="U15" s="62">
        <v>402.34351317537221</v>
      </c>
      <c r="V15" s="62">
        <v>356.19273174157001</v>
      </c>
      <c r="W15" s="62">
        <v>356.19273174157001</v>
      </c>
      <c r="X15" s="62">
        <v>625</v>
      </c>
      <c r="Y15" s="62">
        <v>625</v>
      </c>
    </row>
    <row r="16" spans="1:49" ht="12" customHeight="1">
      <c r="B16" s="42" t="s">
        <v>25</v>
      </c>
      <c r="C16" s="41" t="s">
        <v>23</v>
      </c>
      <c r="D16" s="59">
        <v>323</v>
      </c>
      <c r="E16" s="59">
        <v>358</v>
      </c>
      <c r="F16" s="59">
        <v>340</v>
      </c>
      <c r="G16" s="59">
        <v>360</v>
      </c>
      <c r="H16" s="59">
        <v>328</v>
      </c>
      <c r="I16" s="59">
        <v>359</v>
      </c>
      <c r="J16" s="59">
        <v>314</v>
      </c>
      <c r="K16" s="59">
        <v>355</v>
      </c>
      <c r="L16" s="59">
        <v>332</v>
      </c>
      <c r="M16" s="59">
        <v>348</v>
      </c>
      <c r="N16" s="59">
        <v>365</v>
      </c>
      <c r="O16" s="59">
        <v>375</v>
      </c>
      <c r="P16" s="59">
        <v>348</v>
      </c>
      <c r="Q16" s="59">
        <v>365</v>
      </c>
      <c r="R16" s="62">
        <v>355</v>
      </c>
      <c r="S16" s="62">
        <v>368</v>
      </c>
      <c r="T16" s="62">
        <v>363.76262835033651</v>
      </c>
      <c r="U16" s="62">
        <v>418.87817810038746</v>
      </c>
      <c r="V16" s="62">
        <v>374.32367072563818</v>
      </c>
      <c r="W16" s="62">
        <v>374.32367072563818</v>
      </c>
      <c r="X16" s="62">
        <v>625</v>
      </c>
      <c r="Y16" s="62">
        <v>625</v>
      </c>
    </row>
    <row r="17" spans="2:25" ht="12" customHeight="1">
      <c r="B17" s="42" t="s">
        <v>26</v>
      </c>
      <c r="C17" s="41" t="s">
        <v>27</v>
      </c>
      <c r="D17" s="59">
        <v>330</v>
      </c>
      <c r="E17" s="59">
        <v>365</v>
      </c>
      <c r="F17" s="59">
        <v>355</v>
      </c>
      <c r="G17" s="59">
        <v>364</v>
      </c>
      <c r="H17" s="59">
        <v>347</v>
      </c>
      <c r="I17" s="59">
        <v>368</v>
      </c>
      <c r="J17" s="59">
        <v>329</v>
      </c>
      <c r="K17" s="59">
        <v>365</v>
      </c>
      <c r="L17" s="59">
        <v>342</v>
      </c>
      <c r="M17" s="59">
        <v>361</v>
      </c>
      <c r="N17" s="59">
        <v>375</v>
      </c>
      <c r="O17" s="59">
        <v>385</v>
      </c>
      <c r="P17" s="59">
        <v>365</v>
      </c>
      <c r="Q17" s="59">
        <v>375</v>
      </c>
      <c r="R17" s="62">
        <v>365</v>
      </c>
      <c r="S17" s="62">
        <v>368</v>
      </c>
      <c r="T17" s="62">
        <v>388.01347024035891</v>
      </c>
      <c r="U17" s="62">
        <v>424.3897330753926</v>
      </c>
      <c r="V17" s="62">
        <v>382.71805036277902</v>
      </c>
      <c r="W17" s="62">
        <v>382.71805036277902</v>
      </c>
      <c r="X17" s="62">
        <v>689</v>
      </c>
      <c r="Y17" s="62">
        <v>689</v>
      </c>
    </row>
    <row r="18" spans="2:25" ht="12" customHeight="1">
      <c r="B18" s="42" t="s">
        <v>28</v>
      </c>
      <c r="C18" s="41" t="s">
        <v>27</v>
      </c>
      <c r="D18" s="59">
        <v>340</v>
      </c>
      <c r="E18" s="59">
        <v>375</v>
      </c>
      <c r="F18" s="59">
        <v>358</v>
      </c>
      <c r="G18" s="59">
        <v>364</v>
      </c>
      <c r="H18" s="59">
        <v>348</v>
      </c>
      <c r="I18" s="59">
        <v>368</v>
      </c>
      <c r="J18" s="59">
        <v>326</v>
      </c>
      <c r="K18" s="59">
        <v>377</v>
      </c>
      <c r="L18" s="59">
        <v>346</v>
      </c>
      <c r="M18" s="59">
        <v>361</v>
      </c>
      <c r="N18" s="59">
        <v>385</v>
      </c>
      <c r="O18" s="59">
        <v>397</v>
      </c>
      <c r="P18" s="59">
        <v>365</v>
      </c>
      <c r="Q18" s="59">
        <v>375</v>
      </c>
      <c r="R18" s="62">
        <v>367</v>
      </c>
      <c r="S18" s="62">
        <v>375</v>
      </c>
      <c r="T18" s="62">
        <v>383.60422626035484</v>
      </c>
      <c r="U18" s="62">
        <v>429.90128805039768</v>
      </c>
      <c r="V18" s="62">
        <v>390.03048520531979</v>
      </c>
      <c r="W18" s="62">
        <v>390.03048520531979</v>
      </c>
      <c r="X18" s="62">
        <v>689</v>
      </c>
      <c r="Y18" s="62">
        <v>689</v>
      </c>
    </row>
    <row r="19" spans="2:25" ht="12" customHeight="1">
      <c r="B19" s="42" t="s">
        <v>29</v>
      </c>
      <c r="C19" s="41" t="s">
        <v>27</v>
      </c>
      <c r="D19" s="59">
        <v>340</v>
      </c>
      <c r="E19" s="59">
        <v>410</v>
      </c>
      <c r="F19" s="59">
        <v>360</v>
      </c>
      <c r="G19" s="59">
        <v>375</v>
      </c>
      <c r="H19" s="59">
        <v>347</v>
      </c>
      <c r="I19" s="59">
        <v>385</v>
      </c>
      <c r="J19" s="59">
        <v>324</v>
      </c>
      <c r="K19" s="59">
        <v>415</v>
      </c>
      <c r="L19" s="59">
        <v>357</v>
      </c>
      <c r="M19" s="59">
        <v>390</v>
      </c>
      <c r="N19" s="59">
        <v>400</v>
      </c>
      <c r="O19" s="59">
        <v>435</v>
      </c>
      <c r="P19" s="59">
        <v>365</v>
      </c>
      <c r="Q19" s="59">
        <v>365</v>
      </c>
      <c r="R19" s="62">
        <v>380</v>
      </c>
      <c r="S19" s="62">
        <v>410</v>
      </c>
      <c r="T19" s="62">
        <v>414.46893412038338</v>
      </c>
      <c r="U19" s="62">
        <v>485.01683780044868</v>
      </c>
      <c r="V19" s="62">
        <v>405.13470024536747</v>
      </c>
      <c r="W19" s="62">
        <v>405.13470024536747</v>
      </c>
      <c r="X19" s="62">
        <v>689</v>
      </c>
      <c r="Y19" s="62">
        <v>689</v>
      </c>
    </row>
    <row r="20" spans="2:25" ht="12" customHeight="1">
      <c r="B20" s="42" t="s">
        <v>30</v>
      </c>
      <c r="C20" s="41" t="s">
        <v>31</v>
      </c>
      <c r="D20" s="59">
        <v>380</v>
      </c>
      <c r="E20" s="59">
        <v>476</v>
      </c>
      <c r="F20" s="59">
        <v>390</v>
      </c>
      <c r="G20" s="59">
        <v>460</v>
      </c>
      <c r="H20" s="59">
        <v>380</v>
      </c>
      <c r="I20" s="59">
        <v>460</v>
      </c>
      <c r="J20" s="59">
        <v>382</v>
      </c>
      <c r="K20" s="59">
        <v>500</v>
      </c>
      <c r="L20" s="59">
        <v>387</v>
      </c>
      <c r="M20" s="59">
        <v>470</v>
      </c>
      <c r="N20" s="59">
        <v>430</v>
      </c>
      <c r="O20" s="59">
        <v>495</v>
      </c>
      <c r="P20" s="59">
        <v>375</v>
      </c>
      <c r="Q20" s="59">
        <v>380</v>
      </c>
      <c r="R20" s="62">
        <v>415</v>
      </c>
      <c r="S20" s="62">
        <v>490</v>
      </c>
      <c r="T20" s="62">
        <v>429.90128805039768</v>
      </c>
      <c r="U20" s="62">
        <v>578.71327237553533</v>
      </c>
      <c r="V20" s="62">
        <v>417.39002115782017</v>
      </c>
      <c r="W20" s="62">
        <v>417.39002115782017</v>
      </c>
      <c r="X20" s="62">
        <v>689</v>
      </c>
      <c r="Y20" s="62">
        <v>689</v>
      </c>
    </row>
    <row r="21" spans="2:25" ht="12" customHeight="1">
      <c r="B21" s="42" t="s">
        <v>32</v>
      </c>
      <c r="C21" s="41" t="s">
        <v>31</v>
      </c>
      <c r="D21" s="59">
        <v>490</v>
      </c>
      <c r="E21" s="59">
        <v>578</v>
      </c>
      <c r="F21" s="59">
        <v>480</v>
      </c>
      <c r="G21" s="59">
        <v>550</v>
      </c>
      <c r="H21" s="59">
        <v>405</v>
      </c>
      <c r="I21" s="59">
        <v>567</v>
      </c>
      <c r="J21" s="59">
        <v>463</v>
      </c>
      <c r="K21" s="59">
        <v>565</v>
      </c>
      <c r="L21" s="59">
        <v>497</v>
      </c>
      <c r="M21" s="59">
        <v>580</v>
      </c>
      <c r="N21" s="59">
        <v>515</v>
      </c>
      <c r="O21" s="59">
        <v>590</v>
      </c>
      <c r="P21" s="59">
        <v>425</v>
      </c>
      <c r="Q21" s="59">
        <v>446</v>
      </c>
      <c r="R21" s="62">
        <v>540</v>
      </c>
      <c r="S21" s="62">
        <v>600</v>
      </c>
      <c r="T21" s="62">
        <v>534.62083257549455</v>
      </c>
      <c r="U21" s="62">
        <v>650.36348705060163</v>
      </c>
      <c r="V21" s="62">
        <v>468.36124173489378</v>
      </c>
      <c r="W21" s="62">
        <v>468.36124173489378</v>
      </c>
      <c r="X21" s="62">
        <v>795</v>
      </c>
      <c r="Y21" s="62">
        <v>795</v>
      </c>
    </row>
    <row r="22" spans="2:25" ht="12" customHeight="1">
      <c r="B22" s="42" t="s">
        <v>33</v>
      </c>
      <c r="C22" s="41" t="s">
        <v>31</v>
      </c>
      <c r="D22" s="59">
        <v>545</v>
      </c>
      <c r="E22" s="59">
        <v>602</v>
      </c>
      <c r="F22" s="59">
        <v>530</v>
      </c>
      <c r="G22" s="59">
        <v>570</v>
      </c>
      <c r="H22" s="59">
        <v>416</v>
      </c>
      <c r="I22" s="59">
        <v>586</v>
      </c>
      <c r="J22" s="59">
        <v>509</v>
      </c>
      <c r="K22" s="59">
        <v>591</v>
      </c>
      <c r="L22" s="59">
        <v>580</v>
      </c>
      <c r="M22" s="59">
        <v>601</v>
      </c>
      <c r="N22" s="59">
        <v>570</v>
      </c>
      <c r="O22" s="59">
        <v>605</v>
      </c>
      <c r="P22" s="59">
        <v>445</v>
      </c>
      <c r="Q22" s="59">
        <v>515</v>
      </c>
      <c r="R22" s="62">
        <v>615</v>
      </c>
      <c r="S22" s="62">
        <v>635</v>
      </c>
      <c r="T22" s="62">
        <v>570.99709541052823</v>
      </c>
      <c r="U22" s="62">
        <v>644.85193207559655</v>
      </c>
      <c r="V22" s="62">
        <v>487.68282093846415</v>
      </c>
      <c r="W22" s="62">
        <v>487.68282093846415</v>
      </c>
      <c r="X22" s="62">
        <v>795</v>
      </c>
      <c r="Y22" s="62">
        <v>795</v>
      </c>
    </row>
    <row r="23" spans="2:25" ht="12" customHeight="1">
      <c r="B23" s="42" t="s">
        <v>34</v>
      </c>
      <c r="C23" s="41" t="s">
        <v>35</v>
      </c>
      <c r="D23" s="59">
        <v>526</v>
      </c>
      <c r="E23" s="59">
        <v>596</v>
      </c>
      <c r="F23" s="59">
        <v>530</v>
      </c>
      <c r="G23" s="59">
        <v>549</v>
      </c>
      <c r="H23" s="59">
        <v>516</v>
      </c>
      <c r="I23" s="59">
        <v>574</v>
      </c>
      <c r="J23" s="59">
        <v>524</v>
      </c>
      <c r="K23" s="59">
        <v>594</v>
      </c>
      <c r="L23" s="59">
        <v>568</v>
      </c>
      <c r="M23" s="59">
        <v>597</v>
      </c>
      <c r="N23" s="59">
        <v>585</v>
      </c>
      <c r="O23" s="59">
        <v>610</v>
      </c>
      <c r="P23" s="59">
        <v>543</v>
      </c>
      <c r="Q23" s="59">
        <v>567</v>
      </c>
      <c r="R23" s="62">
        <v>595</v>
      </c>
      <c r="S23" s="62">
        <v>630</v>
      </c>
      <c r="T23" s="62">
        <v>573.20171740053024</v>
      </c>
      <c r="U23" s="62">
        <v>644.85193207559655</v>
      </c>
      <c r="V23" s="62">
        <v>487.2704073002572</v>
      </c>
      <c r="W23" s="62">
        <v>487.2704073002572</v>
      </c>
      <c r="X23" s="62">
        <v>795</v>
      </c>
      <c r="Y23" s="62">
        <v>998</v>
      </c>
    </row>
    <row r="24" spans="2:25" ht="12" customHeight="1">
      <c r="B24" s="42" t="s">
        <v>36</v>
      </c>
      <c r="C24" s="41" t="s">
        <v>35</v>
      </c>
      <c r="D24" s="59">
        <v>523</v>
      </c>
      <c r="E24" s="59">
        <v>630</v>
      </c>
      <c r="F24" s="59">
        <v>530</v>
      </c>
      <c r="G24" s="59">
        <v>545</v>
      </c>
      <c r="H24" s="59">
        <v>523</v>
      </c>
      <c r="I24" s="59">
        <v>574</v>
      </c>
      <c r="J24" s="59">
        <v>541</v>
      </c>
      <c r="K24" s="59">
        <v>635</v>
      </c>
      <c r="L24" s="59">
        <v>572</v>
      </c>
      <c r="M24" s="59">
        <v>627</v>
      </c>
      <c r="N24" s="59">
        <v>590</v>
      </c>
      <c r="O24" s="59">
        <v>660</v>
      </c>
      <c r="P24" s="59">
        <v>560</v>
      </c>
      <c r="Q24" s="59">
        <v>566</v>
      </c>
      <c r="R24" s="62">
        <v>600</v>
      </c>
      <c r="S24" s="62">
        <v>655</v>
      </c>
      <c r="T24" s="62">
        <v>606.27104725056085</v>
      </c>
      <c r="U24" s="62">
        <v>694.45592685064241</v>
      </c>
      <c r="V24" s="62">
        <v>505.36012981734552</v>
      </c>
      <c r="W24" s="62">
        <v>505.36012981734552</v>
      </c>
      <c r="X24" s="62">
        <v>998</v>
      </c>
      <c r="Y24" s="62">
        <v>998</v>
      </c>
    </row>
    <row r="25" spans="2:25" ht="12" customHeight="1">
      <c r="B25" s="42" t="s">
        <v>37</v>
      </c>
      <c r="C25" s="41" t="s">
        <v>35</v>
      </c>
      <c r="D25" s="59">
        <v>538</v>
      </c>
      <c r="E25" s="59">
        <v>716</v>
      </c>
      <c r="F25" s="59">
        <v>540</v>
      </c>
      <c r="G25" s="59">
        <v>570</v>
      </c>
      <c r="H25" s="59">
        <v>527</v>
      </c>
      <c r="I25" s="59">
        <v>616</v>
      </c>
      <c r="J25" s="59">
        <v>588</v>
      </c>
      <c r="K25" s="59">
        <v>713</v>
      </c>
      <c r="L25" s="59">
        <v>605</v>
      </c>
      <c r="M25" s="59">
        <v>723</v>
      </c>
      <c r="N25" s="59">
        <v>660</v>
      </c>
      <c r="O25" s="59">
        <v>730</v>
      </c>
      <c r="P25" s="59">
        <v>565</v>
      </c>
      <c r="Q25" s="59">
        <v>590</v>
      </c>
      <c r="R25" s="62">
        <v>660</v>
      </c>
      <c r="S25" s="62">
        <v>755</v>
      </c>
      <c r="T25" s="62">
        <v>641.54499909059348</v>
      </c>
      <c r="U25" s="62">
        <v>727.52525670067303</v>
      </c>
      <c r="V25" s="62">
        <v>501.99328184647931</v>
      </c>
      <c r="W25" s="62">
        <v>501.99328184647931</v>
      </c>
      <c r="X25" s="62">
        <v>998</v>
      </c>
      <c r="Y25" s="62">
        <v>998</v>
      </c>
    </row>
    <row r="26" spans="2:25" ht="12" customHeight="1">
      <c r="B26" s="42" t="s">
        <v>38</v>
      </c>
      <c r="C26" s="41" t="s">
        <v>39</v>
      </c>
      <c r="D26" s="59">
        <v>675</v>
      </c>
      <c r="E26" s="59">
        <v>757</v>
      </c>
      <c r="F26" s="59">
        <v>565</v>
      </c>
      <c r="G26" s="59">
        <v>580</v>
      </c>
      <c r="H26" s="59">
        <v>557</v>
      </c>
      <c r="I26" s="59">
        <v>616</v>
      </c>
      <c r="J26" s="59">
        <v>650</v>
      </c>
      <c r="K26" s="59">
        <v>722</v>
      </c>
      <c r="L26" s="59">
        <v>706</v>
      </c>
      <c r="M26" s="59">
        <v>734</v>
      </c>
      <c r="N26" s="59">
        <v>730</v>
      </c>
      <c r="O26" s="59">
        <v>735</v>
      </c>
      <c r="P26" s="59">
        <v>590</v>
      </c>
      <c r="Q26" s="59">
        <v>632</v>
      </c>
      <c r="R26" s="62">
        <v>745</v>
      </c>
      <c r="S26" s="62">
        <v>770</v>
      </c>
      <c r="T26" s="62">
        <v>655.87504202560672</v>
      </c>
      <c r="U26" s="62">
        <v>722.01370172566794</v>
      </c>
      <c r="V26" s="62">
        <v>540.60953408943692</v>
      </c>
      <c r="W26" s="62">
        <v>540.60953408943692</v>
      </c>
      <c r="X26" s="62">
        <v>998</v>
      </c>
      <c r="Y26" s="62">
        <v>1160</v>
      </c>
    </row>
    <row r="27" spans="2:25" ht="12" customHeight="1">
      <c r="B27" s="42" t="s">
        <v>40</v>
      </c>
      <c r="C27" s="41" t="s">
        <v>39</v>
      </c>
      <c r="D27" s="59">
        <v>672</v>
      </c>
      <c r="E27" s="59">
        <v>717</v>
      </c>
      <c r="F27" s="59">
        <v>610</v>
      </c>
      <c r="G27" s="59">
        <v>630</v>
      </c>
      <c r="H27" s="59">
        <v>602</v>
      </c>
      <c r="I27" s="59">
        <v>660</v>
      </c>
      <c r="J27" s="59">
        <v>583</v>
      </c>
      <c r="K27" s="59">
        <v>710</v>
      </c>
      <c r="L27" s="59">
        <v>678</v>
      </c>
      <c r="M27" s="59">
        <v>721</v>
      </c>
      <c r="N27" s="59">
        <v>725</v>
      </c>
      <c r="O27" s="59">
        <v>730</v>
      </c>
      <c r="P27" s="59">
        <v>630</v>
      </c>
      <c r="Q27" s="59">
        <v>649</v>
      </c>
      <c r="R27" s="62">
        <v>720</v>
      </c>
      <c r="S27" s="62">
        <v>760</v>
      </c>
      <c r="T27" s="62">
        <v>655.87504202560672</v>
      </c>
      <c r="U27" s="62">
        <v>727.52525670067303</v>
      </c>
      <c r="V27" s="62">
        <v>552.01802656726477</v>
      </c>
      <c r="W27" s="62">
        <v>552.01802656726477</v>
      </c>
      <c r="X27" s="62">
        <v>1160</v>
      </c>
      <c r="Y27" s="62">
        <v>1160</v>
      </c>
    </row>
    <row r="28" spans="2:25" ht="12" customHeight="1">
      <c r="B28" s="42" t="s">
        <v>41</v>
      </c>
      <c r="C28" s="41" t="s">
        <v>39</v>
      </c>
      <c r="D28" s="59">
        <v>630</v>
      </c>
      <c r="E28" s="59">
        <v>705</v>
      </c>
      <c r="F28" s="59">
        <v>615</v>
      </c>
      <c r="G28" s="59">
        <v>635</v>
      </c>
      <c r="H28" s="59">
        <v>608</v>
      </c>
      <c r="I28" s="59">
        <v>664</v>
      </c>
      <c r="J28" s="59">
        <v>587</v>
      </c>
      <c r="K28" s="59">
        <v>700</v>
      </c>
      <c r="L28" s="59">
        <v>671</v>
      </c>
      <c r="M28" s="59">
        <v>694</v>
      </c>
      <c r="N28" s="59">
        <v>695</v>
      </c>
      <c r="O28" s="59">
        <v>730</v>
      </c>
      <c r="P28" s="59">
        <v>664</v>
      </c>
      <c r="Q28" s="59">
        <v>678</v>
      </c>
      <c r="R28" s="62">
        <v>710</v>
      </c>
      <c r="S28" s="62">
        <v>730</v>
      </c>
      <c r="T28" s="62">
        <v>683.43281690063225</v>
      </c>
      <c r="U28" s="62">
        <v>843.26791117578011</v>
      </c>
      <c r="V28" s="62">
        <v>580.71471580720061</v>
      </c>
      <c r="W28" s="62">
        <v>580.71471580720061</v>
      </c>
      <c r="X28" s="62">
        <v>1160</v>
      </c>
      <c r="Y28" s="62">
        <v>1160</v>
      </c>
    </row>
    <row r="29" spans="2:25" ht="12" customHeight="1">
      <c r="B29" s="42" t="s">
        <v>42</v>
      </c>
      <c r="C29" s="41" t="s">
        <v>43</v>
      </c>
      <c r="D29" s="59">
        <v>637</v>
      </c>
      <c r="E29" s="59">
        <v>790</v>
      </c>
      <c r="F29" s="59">
        <v>635</v>
      </c>
      <c r="G29" s="59">
        <v>750</v>
      </c>
      <c r="H29" s="59">
        <v>624</v>
      </c>
      <c r="I29" s="59">
        <v>768</v>
      </c>
      <c r="J29" s="59">
        <v>629</v>
      </c>
      <c r="K29" s="59">
        <v>790</v>
      </c>
      <c r="L29" s="59">
        <v>700</v>
      </c>
      <c r="M29" s="59">
        <v>764</v>
      </c>
      <c r="N29" s="59">
        <v>730</v>
      </c>
      <c r="O29" s="59">
        <v>825</v>
      </c>
      <c r="P29" s="59">
        <v>674</v>
      </c>
      <c r="Q29" s="59">
        <v>780</v>
      </c>
      <c r="R29" s="62">
        <v>740</v>
      </c>
      <c r="S29" s="62">
        <v>810</v>
      </c>
      <c r="T29" s="62">
        <v>727.52525670067303</v>
      </c>
      <c r="U29" s="62">
        <v>865.31413107580045</v>
      </c>
      <c r="V29" s="62">
        <v>583.96528235515837</v>
      </c>
      <c r="W29" s="62">
        <v>583.96528235515837</v>
      </c>
      <c r="X29" s="62">
        <v>1160</v>
      </c>
      <c r="Y29" s="62">
        <v>1160</v>
      </c>
    </row>
    <row r="30" spans="2:25" ht="12" customHeight="1">
      <c r="B30" s="42" t="s">
        <v>44</v>
      </c>
      <c r="C30" s="41" t="s">
        <v>43</v>
      </c>
      <c r="D30" s="59">
        <v>754</v>
      </c>
      <c r="E30" s="59">
        <v>955</v>
      </c>
      <c r="F30" s="59">
        <v>750</v>
      </c>
      <c r="G30" s="59">
        <v>782</v>
      </c>
      <c r="H30" s="59">
        <v>756</v>
      </c>
      <c r="I30" s="59">
        <v>910</v>
      </c>
      <c r="J30" s="59">
        <v>725</v>
      </c>
      <c r="K30" s="59">
        <v>890</v>
      </c>
      <c r="L30" s="59">
        <v>761</v>
      </c>
      <c r="M30" s="59">
        <v>789</v>
      </c>
      <c r="N30" s="59">
        <v>820</v>
      </c>
      <c r="O30" s="59">
        <v>940</v>
      </c>
      <c r="P30" s="59">
        <v>796</v>
      </c>
      <c r="Q30" s="59">
        <v>810</v>
      </c>
      <c r="R30" s="62">
        <v>810</v>
      </c>
      <c r="S30" s="62">
        <v>830</v>
      </c>
      <c r="T30" s="62">
        <v>755.08303157569844</v>
      </c>
      <c r="U30" s="62">
        <v>859.80257610079536</v>
      </c>
      <c r="V30" s="62">
        <v>594.75439678460134</v>
      </c>
      <c r="W30" s="62">
        <v>594.75439678460134</v>
      </c>
      <c r="X30" s="62">
        <v>1330</v>
      </c>
      <c r="Y30" s="62">
        <v>1330</v>
      </c>
    </row>
    <row r="31" spans="2:25" ht="12" customHeight="1">
      <c r="B31" s="42" t="s">
        <v>45</v>
      </c>
      <c r="C31" s="41" t="s">
        <v>43</v>
      </c>
      <c r="D31" s="59">
        <v>770</v>
      </c>
      <c r="E31" s="59">
        <v>955</v>
      </c>
      <c r="F31" s="59">
        <v>880</v>
      </c>
      <c r="G31" s="59">
        <v>910</v>
      </c>
      <c r="H31" s="59">
        <v>767</v>
      </c>
      <c r="I31" s="59">
        <v>915</v>
      </c>
      <c r="J31" s="59">
        <v>756</v>
      </c>
      <c r="K31" s="59">
        <v>900</v>
      </c>
      <c r="L31" s="59">
        <v>774</v>
      </c>
      <c r="M31" s="59">
        <v>821</v>
      </c>
      <c r="N31" s="59">
        <v>925</v>
      </c>
      <c r="O31" s="59">
        <v>940</v>
      </c>
      <c r="P31" s="59">
        <v>799</v>
      </c>
      <c r="Q31" s="59">
        <v>900</v>
      </c>
      <c r="R31" s="62">
        <v>815</v>
      </c>
      <c r="S31" s="62">
        <v>860</v>
      </c>
      <c r="T31" s="62">
        <v>804.68702635074442</v>
      </c>
      <c r="U31" s="62">
        <v>865.31413107580045</v>
      </c>
      <c r="V31" s="62">
        <v>596.64909342641022</v>
      </c>
      <c r="W31" s="62">
        <v>596.64909342641022</v>
      </c>
      <c r="X31" s="62">
        <v>1330</v>
      </c>
      <c r="Y31" s="62">
        <v>1330</v>
      </c>
    </row>
    <row r="32" spans="2:25" ht="12" customHeight="1">
      <c r="B32" s="42" t="s">
        <v>46</v>
      </c>
      <c r="C32" s="41" t="s">
        <v>47</v>
      </c>
      <c r="D32" s="59">
        <v>814</v>
      </c>
      <c r="E32" s="59">
        <v>925</v>
      </c>
      <c r="F32" s="59">
        <v>860</v>
      </c>
      <c r="G32" s="59">
        <v>910</v>
      </c>
      <c r="H32" s="59">
        <v>876</v>
      </c>
      <c r="I32" s="59">
        <v>915</v>
      </c>
      <c r="J32" s="59">
        <v>810</v>
      </c>
      <c r="K32" s="59">
        <v>910</v>
      </c>
      <c r="L32" s="59">
        <v>815</v>
      </c>
      <c r="M32" s="59">
        <v>835</v>
      </c>
      <c r="N32" s="59">
        <v>930</v>
      </c>
      <c r="O32" s="59">
        <v>940</v>
      </c>
      <c r="P32" s="59">
        <v>910</v>
      </c>
      <c r="Q32" s="59">
        <v>927</v>
      </c>
      <c r="R32" s="62">
        <v>850</v>
      </c>
      <c r="S32" s="62">
        <v>870</v>
      </c>
      <c r="T32" s="62">
        <v>733.03681167567811</v>
      </c>
      <c r="U32" s="62">
        <v>865.31413107580045</v>
      </c>
      <c r="V32" s="62">
        <v>597.79803064997282</v>
      </c>
      <c r="W32" s="62">
        <v>597.79803064997282</v>
      </c>
      <c r="X32" s="62">
        <v>1330</v>
      </c>
      <c r="Y32" s="62">
        <v>1330</v>
      </c>
    </row>
    <row r="33" spans="2:27" ht="12" customHeight="1">
      <c r="B33" s="42" t="s">
        <v>48</v>
      </c>
      <c r="C33" s="41" t="s">
        <v>47</v>
      </c>
      <c r="D33" s="59">
        <v>816</v>
      </c>
      <c r="E33" s="59">
        <v>925</v>
      </c>
      <c r="F33" s="59">
        <v>830</v>
      </c>
      <c r="G33" s="59">
        <v>903</v>
      </c>
      <c r="H33" s="59">
        <v>877</v>
      </c>
      <c r="I33" s="59">
        <v>912</v>
      </c>
      <c r="J33" s="59">
        <v>812</v>
      </c>
      <c r="K33" s="59">
        <v>915</v>
      </c>
      <c r="L33" s="59">
        <v>819</v>
      </c>
      <c r="M33" s="59">
        <v>875</v>
      </c>
      <c r="N33" s="59">
        <v>930</v>
      </c>
      <c r="O33" s="59">
        <v>940</v>
      </c>
      <c r="P33" s="59">
        <v>918</v>
      </c>
      <c r="Q33" s="59">
        <v>924</v>
      </c>
      <c r="R33" s="62">
        <v>850</v>
      </c>
      <c r="S33" s="62">
        <v>905</v>
      </c>
      <c r="T33" s="62">
        <v>760.59458655070364</v>
      </c>
      <c r="U33" s="62">
        <v>865.31413107580045</v>
      </c>
      <c r="V33" s="62">
        <v>608.8192828364198</v>
      </c>
      <c r="W33" s="62">
        <v>608.8192828364198</v>
      </c>
      <c r="X33" s="62">
        <v>1330</v>
      </c>
      <c r="Y33" s="62">
        <v>1330</v>
      </c>
    </row>
    <row r="34" spans="2:27" ht="12" customHeight="1">
      <c r="B34" s="42" t="s">
        <v>49</v>
      </c>
      <c r="C34" s="41" t="s">
        <v>47</v>
      </c>
      <c r="D34" s="59">
        <v>885</v>
      </c>
      <c r="E34" s="59">
        <v>1270</v>
      </c>
      <c r="F34" s="59">
        <v>880</v>
      </c>
      <c r="G34" s="59">
        <v>1100</v>
      </c>
      <c r="H34" s="59">
        <v>877</v>
      </c>
      <c r="I34" s="59">
        <v>1139</v>
      </c>
      <c r="J34" s="59">
        <v>810</v>
      </c>
      <c r="K34" s="59">
        <v>1275</v>
      </c>
      <c r="L34" s="59">
        <v>976</v>
      </c>
      <c r="M34" s="59">
        <v>1263</v>
      </c>
      <c r="N34" s="59">
        <v>960</v>
      </c>
      <c r="O34" s="59">
        <v>1300</v>
      </c>
      <c r="P34" s="59">
        <v>920</v>
      </c>
      <c r="Q34" s="59">
        <v>926</v>
      </c>
      <c r="R34" s="62">
        <v>1010</v>
      </c>
      <c r="S34" s="62">
        <v>1300</v>
      </c>
      <c r="T34" s="62">
        <v>865.31413107580045</v>
      </c>
      <c r="U34" s="62">
        <v>1113.33410495103</v>
      </c>
      <c r="V34" s="62">
        <v>608.73892523223651</v>
      </c>
      <c r="W34" s="62">
        <v>608.73892523223651</v>
      </c>
      <c r="X34" s="62">
        <v>1530</v>
      </c>
      <c r="Y34" s="62">
        <v>1530</v>
      </c>
    </row>
    <row r="35" spans="2:27" ht="12" customHeight="1">
      <c r="B35" s="42" t="s">
        <v>50</v>
      </c>
      <c r="C35" s="41" t="s">
        <v>51</v>
      </c>
      <c r="D35" s="59">
        <v>1186</v>
      </c>
      <c r="E35" s="59">
        <v>1270</v>
      </c>
      <c r="F35" s="59">
        <v>1050</v>
      </c>
      <c r="G35" s="59">
        <v>1100</v>
      </c>
      <c r="H35" s="59">
        <v>980</v>
      </c>
      <c r="I35" s="59">
        <v>1200</v>
      </c>
      <c r="J35" s="59">
        <v>810</v>
      </c>
      <c r="K35" s="59">
        <v>1275</v>
      </c>
      <c r="L35" s="59">
        <v>1190</v>
      </c>
      <c r="M35" s="59">
        <v>1263</v>
      </c>
      <c r="N35" s="59">
        <v>1240</v>
      </c>
      <c r="O35" s="59">
        <v>1300</v>
      </c>
      <c r="P35" s="59">
        <v>920</v>
      </c>
      <c r="Q35" s="59">
        <v>926</v>
      </c>
      <c r="R35" s="62">
        <v>1220</v>
      </c>
      <c r="S35" s="62">
        <v>1300</v>
      </c>
      <c r="T35" s="62">
        <v>959.01056565088709</v>
      </c>
      <c r="U35" s="62">
        <v>1091.2878850510094</v>
      </c>
      <c r="V35" s="62">
        <v>604.13309666431576</v>
      </c>
      <c r="W35" s="62">
        <v>604.13309666431576</v>
      </c>
      <c r="X35" s="62">
        <v>1530</v>
      </c>
      <c r="Y35" s="62">
        <v>1530</v>
      </c>
    </row>
    <row r="36" spans="2:27" ht="12" customHeight="1">
      <c r="B36" s="42" t="s">
        <v>52</v>
      </c>
      <c r="C36" s="41" t="s">
        <v>51</v>
      </c>
      <c r="D36" s="59">
        <v>1060</v>
      </c>
      <c r="E36" s="59">
        <v>1220</v>
      </c>
      <c r="F36" s="59">
        <v>1000</v>
      </c>
      <c r="G36" s="59">
        <v>1070</v>
      </c>
      <c r="H36" s="59">
        <v>894</v>
      </c>
      <c r="I36" s="59">
        <v>1200</v>
      </c>
      <c r="J36" s="59">
        <v>750</v>
      </c>
      <c r="K36" s="59">
        <v>1225</v>
      </c>
      <c r="L36" s="59">
        <v>1046</v>
      </c>
      <c r="M36" s="59">
        <v>1198</v>
      </c>
      <c r="N36" s="59">
        <v>1100</v>
      </c>
      <c r="O36" s="59">
        <v>1250</v>
      </c>
      <c r="P36" s="59">
        <v>920</v>
      </c>
      <c r="Q36" s="59">
        <v>1030</v>
      </c>
      <c r="R36" s="62">
        <v>1100</v>
      </c>
      <c r="S36" s="62">
        <v>1240</v>
      </c>
      <c r="T36" s="62">
        <v>914.91812585084631</v>
      </c>
      <c r="U36" s="62">
        <v>1041.6838902759637</v>
      </c>
      <c r="V36" s="62">
        <v>595.51683827743227</v>
      </c>
      <c r="W36" s="62">
        <v>595.51683827743227</v>
      </c>
      <c r="X36" s="62">
        <v>1530</v>
      </c>
      <c r="Y36" s="62">
        <v>1530</v>
      </c>
    </row>
    <row r="37" spans="2:27" ht="12" customHeight="1">
      <c r="B37" s="42" t="s">
        <v>53</v>
      </c>
      <c r="C37" s="41" t="s">
        <v>51</v>
      </c>
      <c r="D37" s="59">
        <v>1008</v>
      </c>
      <c r="E37" s="59">
        <v>1200</v>
      </c>
      <c r="F37" s="59">
        <v>930</v>
      </c>
      <c r="G37" s="59">
        <v>1050</v>
      </c>
      <c r="H37" s="59">
        <v>894</v>
      </c>
      <c r="I37" s="59">
        <v>1065</v>
      </c>
      <c r="J37" s="59">
        <v>770</v>
      </c>
      <c r="K37" s="59">
        <v>1070</v>
      </c>
      <c r="L37" s="59">
        <v>963</v>
      </c>
      <c r="M37" s="59">
        <v>1054</v>
      </c>
      <c r="N37" s="59">
        <v>1090</v>
      </c>
      <c r="O37" s="59">
        <v>1185</v>
      </c>
      <c r="P37" s="59">
        <v>920</v>
      </c>
      <c r="Q37" s="59">
        <v>920</v>
      </c>
      <c r="R37" s="62">
        <v>1000</v>
      </c>
      <c r="S37" s="62">
        <v>1100</v>
      </c>
      <c r="T37" s="62">
        <v>826.73324625076475</v>
      </c>
      <c r="U37" s="62">
        <v>1041.6838902759637</v>
      </c>
      <c r="V37" s="62">
        <v>679.62931211743683</v>
      </c>
      <c r="W37" s="62">
        <v>679.62931211743683</v>
      </c>
      <c r="X37" s="62">
        <v>1530</v>
      </c>
      <c r="Y37" s="62">
        <v>1530</v>
      </c>
    </row>
    <row r="38" spans="2:27" ht="12" customHeight="1">
      <c r="B38" s="42" t="s">
        <v>54</v>
      </c>
      <c r="C38" s="41" t="s">
        <v>55</v>
      </c>
      <c r="D38" s="59">
        <v>905</v>
      </c>
      <c r="E38" s="59">
        <v>1073</v>
      </c>
      <c r="F38" s="59">
        <v>920</v>
      </c>
      <c r="G38" s="59">
        <v>980</v>
      </c>
      <c r="H38" s="59">
        <v>912</v>
      </c>
      <c r="I38" s="59">
        <v>970</v>
      </c>
      <c r="J38" s="59">
        <v>770</v>
      </c>
      <c r="K38" s="59">
        <v>1070</v>
      </c>
      <c r="L38" s="59">
        <v>907</v>
      </c>
      <c r="M38" s="59">
        <v>966</v>
      </c>
      <c r="N38" s="59">
        <v>1070</v>
      </c>
      <c r="O38" s="59">
        <v>1100</v>
      </c>
      <c r="P38" s="59">
        <v>920</v>
      </c>
      <c r="Q38" s="59">
        <v>960</v>
      </c>
      <c r="R38" s="62">
        <v>950</v>
      </c>
      <c r="S38" s="62">
        <v>1000</v>
      </c>
      <c r="T38" s="62">
        <v>832.24480122576983</v>
      </c>
      <c r="U38" s="62">
        <v>931.45279077586167</v>
      </c>
      <c r="V38" s="62">
        <v>735.13096509179115</v>
      </c>
      <c r="W38" s="62">
        <v>735.13096509179115</v>
      </c>
      <c r="X38" s="62">
        <v>1715</v>
      </c>
      <c r="Y38" s="62">
        <v>1715</v>
      </c>
    </row>
    <row r="39" spans="2:27" ht="12" customHeight="1">
      <c r="B39" s="42" t="s">
        <v>56</v>
      </c>
      <c r="C39" s="41" t="s">
        <v>55</v>
      </c>
      <c r="D39" s="59">
        <v>755</v>
      </c>
      <c r="E39" s="59">
        <v>1015</v>
      </c>
      <c r="F39" s="59">
        <v>830</v>
      </c>
      <c r="G39" s="59">
        <v>900</v>
      </c>
      <c r="H39" s="59">
        <v>836</v>
      </c>
      <c r="I39" s="59">
        <v>888</v>
      </c>
      <c r="J39" s="59">
        <v>700</v>
      </c>
      <c r="K39" s="59">
        <v>1040</v>
      </c>
      <c r="L39" s="59">
        <v>759</v>
      </c>
      <c r="M39" s="59">
        <v>919</v>
      </c>
      <c r="N39" s="59">
        <v>1010</v>
      </c>
      <c r="O39" s="59">
        <v>1070</v>
      </c>
      <c r="P39" s="59">
        <v>856</v>
      </c>
      <c r="Q39" s="59">
        <v>905</v>
      </c>
      <c r="R39" s="62">
        <v>790</v>
      </c>
      <c r="S39" s="62">
        <v>950</v>
      </c>
      <c r="T39" s="62">
        <v>812.40320331575151</v>
      </c>
      <c r="U39" s="62">
        <v>925.94123580085659</v>
      </c>
      <c r="V39" s="62">
        <v>654.25154148598983</v>
      </c>
      <c r="W39" s="62">
        <v>654.25154148598983</v>
      </c>
      <c r="X39" s="62">
        <v>1715</v>
      </c>
      <c r="Y39" s="62">
        <v>1715</v>
      </c>
    </row>
    <row r="40" spans="2:27" ht="12" customHeight="1">
      <c r="B40" s="42" t="s">
        <v>57</v>
      </c>
      <c r="C40" s="41" t="s">
        <v>55</v>
      </c>
      <c r="D40" s="59">
        <v>660</v>
      </c>
      <c r="E40" s="59">
        <v>980</v>
      </c>
      <c r="F40" s="59">
        <v>710</v>
      </c>
      <c r="G40" s="59">
        <v>830</v>
      </c>
      <c r="H40" s="59">
        <v>718</v>
      </c>
      <c r="I40" s="59">
        <v>801</v>
      </c>
      <c r="J40" s="59">
        <v>600</v>
      </c>
      <c r="K40" s="59">
        <v>1020</v>
      </c>
      <c r="L40" s="59">
        <v>660</v>
      </c>
      <c r="M40" s="59">
        <v>770</v>
      </c>
      <c r="N40" s="59">
        <v>900</v>
      </c>
      <c r="O40" s="59">
        <v>1050</v>
      </c>
      <c r="P40" s="59">
        <v>720</v>
      </c>
      <c r="Q40" s="59">
        <v>817</v>
      </c>
      <c r="R40" s="62">
        <v>690</v>
      </c>
      <c r="S40" s="62">
        <v>800</v>
      </c>
      <c r="T40" s="62">
        <v>810.1985813257495</v>
      </c>
      <c r="U40" s="62">
        <v>881.84879600081581</v>
      </c>
      <c r="V40" s="62">
        <v>583.35756726978809</v>
      </c>
      <c r="W40" s="62">
        <v>583.35756726978809</v>
      </c>
      <c r="X40" s="62">
        <v>1715</v>
      </c>
      <c r="Y40" s="62">
        <v>1715</v>
      </c>
    </row>
    <row r="41" spans="2:27" ht="12" customHeight="1">
      <c r="B41" s="42" t="s">
        <v>58</v>
      </c>
      <c r="C41" s="41" t="s">
        <v>59</v>
      </c>
      <c r="D41" s="59">
        <v>598</v>
      </c>
      <c r="E41" s="59">
        <v>890</v>
      </c>
      <c r="F41" s="59">
        <v>680</v>
      </c>
      <c r="G41" s="59">
        <v>710</v>
      </c>
      <c r="H41" s="59">
        <v>708</v>
      </c>
      <c r="I41" s="59">
        <v>726</v>
      </c>
      <c r="J41" s="59">
        <v>545</v>
      </c>
      <c r="K41" s="59">
        <v>900</v>
      </c>
      <c r="L41" s="59">
        <v>601</v>
      </c>
      <c r="M41" s="59">
        <v>700</v>
      </c>
      <c r="N41" s="59">
        <v>880</v>
      </c>
      <c r="O41" s="59">
        <v>930</v>
      </c>
      <c r="P41" s="59">
        <v>720</v>
      </c>
      <c r="Q41" s="59">
        <v>745</v>
      </c>
      <c r="R41" s="62">
        <v>635</v>
      </c>
      <c r="S41" s="62">
        <v>680</v>
      </c>
      <c r="T41" s="62">
        <v>766.10614152570872</v>
      </c>
      <c r="U41" s="62">
        <v>848.7794661507852</v>
      </c>
      <c r="V41" s="62">
        <v>556.36260405185863</v>
      </c>
      <c r="W41" s="62">
        <v>556.36260405185863</v>
      </c>
      <c r="X41" s="62">
        <v>1175</v>
      </c>
      <c r="Y41" s="62">
        <v>1200</v>
      </c>
    </row>
    <row r="42" spans="2:27" ht="12" customHeight="1">
      <c r="B42" s="42" t="s">
        <v>60</v>
      </c>
      <c r="C42" s="41" t="s">
        <v>59</v>
      </c>
      <c r="D42" s="59">
        <v>565</v>
      </c>
      <c r="E42" s="59">
        <v>830</v>
      </c>
      <c r="F42" s="59">
        <v>690</v>
      </c>
      <c r="G42" s="59">
        <v>725</v>
      </c>
      <c r="H42" s="59">
        <v>700</v>
      </c>
      <c r="I42" s="59">
        <v>736</v>
      </c>
      <c r="J42" s="59">
        <v>520</v>
      </c>
      <c r="K42" s="59">
        <v>850</v>
      </c>
      <c r="L42" s="59">
        <v>569</v>
      </c>
      <c r="M42" s="59">
        <v>700</v>
      </c>
      <c r="N42" s="59">
        <v>800</v>
      </c>
      <c r="O42" s="59">
        <v>880</v>
      </c>
      <c r="P42" s="59">
        <v>730</v>
      </c>
      <c r="Q42" s="59">
        <v>755</v>
      </c>
      <c r="R42" s="62">
        <v>600</v>
      </c>
      <c r="S42" s="62">
        <v>640</v>
      </c>
      <c r="T42" s="62">
        <v>694.45592685064241</v>
      </c>
      <c r="U42" s="62">
        <v>848.7794661507852</v>
      </c>
      <c r="V42" s="62">
        <v>530.04006035667157</v>
      </c>
      <c r="W42" s="62">
        <v>530.04006035667157</v>
      </c>
      <c r="X42" s="62">
        <v>1175</v>
      </c>
      <c r="Y42" s="62">
        <v>1200</v>
      </c>
    </row>
    <row r="43" spans="2:27" ht="12" customHeight="1">
      <c r="B43" s="42" t="s">
        <v>61</v>
      </c>
      <c r="C43" s="41" t="s">
        <v>59</v>
      </c>
      <c r="D43" s="59">
        <v>570</v>
      </c>
      <c r="E43" s="59">
        <v>770</v>
      </c>
      <c r="F43" s="59">
        <v>690</v>
      </c>
      <c r="G43" s="59">
        <v>715</v>
      </c>
      <c r="H43" s="59">
        <v>698</v>
      </c>
      <c r="I43" s="59">
        <v>712</v>
      </c>
      <c r="J43" s="59">
        <v>530</v>
      </c>
      <c r="K43" s="59">
        <v>810</v>
      </c>
      <c r="L43" s="59">
        <v>571</v>
      </c>
      <c r="M43" s="59">
        <v>692</v>
      </c>
      <c r="N43" s="59">
        <v>800</v>
      </c>
      <c r="O43" s="59">
        <v>840</v>
      </c>
      <c r="P43" s="59">
        <v>720</v>
      </c>
      <c r="Q43" s="59">
        <v>732</v>
      </c>
      <c r="R43" s="62">
        <v>600</v>
      </c>
      <c r="S43" s="62">
        <v>640</v>
      </c>
      <c r="T43" s="62">
        <v>655.87504202560672</v>
      </c>
      <c r="U43" s="62">
        <v>771.61769650071381</v>
      </c>
      <c r="V43" s="62">
        <v>573.81120759835972</v>
      </c>
      <c r="W43" s="62">
        <v>573.81120759835972</v>
      </c>
      <c r="X43" s="62">
        <v>1175</v>
      </c>
      <c r="Y43" s="62">
        <v>1200</v>
      </c>
      <c r="AA43" s="64"/>
    </row>
    <row r="44" spans="2:27" ht="12" customHeight="1">
      <c r="B44" s="42" t="s">
        <v>62</v>
      </c>
      <c r="C44" s="41" t="s">
        <v>63</v>
      </c>
      <c r="D44" s="59">
        <v>618</v>
      </c>
      <c r="E44" s="59">
        <v>770</v>
      </c>
      <c r="F44" s="59">
        <v>630</v>
      </c>
      <c r="G44" s="59">
        <v>690</v>
      </c>
      <c r="H44" s="59">
        <v>633</v>
      </c>
      <c r="I44" s="59">
        <v>677</v>
      </c>
      <c r="J44" s="59">
        <v>570</v>
      </c>
      <c r="K44" s="59">
        <v>800</v>
      </c>
      <c r="L44" s="59">
        <v>612</v>
      </c>
      <c r="M44" s="59">
        <v>670</v>
      </c>
      <c r="N44" s="59">
        <v>790</v>
      </c>
      <c r="O44" s="59">
        <v>830</v>
      </c>
      <c r="P44" s="59">
        <v>658</v>
      </c>
      <c r="Q44" s="59">
        <v>695</v>
      </c>
      <c r="R44" s="62">
        <v>640</v>
      </c>
      <c r="S44" s="62">
        <v>660</v>
      </c>
      <c r="T44" s="62">
        <v>655.87504202560672</v>
      </c>
      <c r="U44" s="62">
        <v>716.50214675066286</v>
      </c>
      <c r="V44" s="62">
        <v>589.01640609345122</v>
      </c>
      <c r="W44" s="62">
        <v>589.01640609345122</v>
      </c>
      <c r="X44" s="62">
        <v>1175</v>
      </c>
      <c r="Y44" s="62">
        <v>1200</v>
      </c>
      <c r="AA44" s="63"/>
    </row>
    <row r="45" spans="2:27" ht="12" customHeight="1">
      <c r="B45" s="42" t="s">
        <v>64</v>
      </c>
      <c r="C45" s="41" t="s">
        <v>63</v>
      </c>
      <c r="D45" s="59">
        <v>613</v>
      </c>
      <c r="E45" s="59">
        <v>755</v>
      </c>
      <c r="F45" s="59">
        <v>615</v>
      </c>
      <c r="G45" s="59">
        <v>647</v>
      </c>
      <c r="H45" s="59">
        <v>613</v>
      </c>
      <c r="I45" s="59">
        <v>645</v>
      </c>
      <c r="J45" s="59">
        <v>585</v>
      </c>
      <c r="K45" s="59">
        <v>762</v>
      </c>
      <c r="L45" s="59">
        <v>625</v>
      </c>
      <c r="M45" s="59">
        <v>650</v>
      </c>
      <c r="N45" s="59">
        <v>755</v>
      </c>
      <c r="O45" s="59">
        <v>792</v>
      </c>
      <c r="P45" s="59">
        <v>640</v>
      </c>
      <c r="Q45" s="59">
        <v>660</v>
      </c>
      <c r="R45" s="62">
        <v>650</v>
      </c>
      <c r="S45" s="62">
        <v>660</v>
      </c>
      <c r="T45" s="62">
        <v>606.27104725056085</v>
      </c>
      <c r="U45" s="62">
        <v>716.50214675066286</v>
      </c>
      <c r="V45" s="62">
        <v>585.48030264631723</v>
      </c>
      <c r="W45" s="62">
        <v>585.48030264631723</v>
      </c>
      <c r="X45" s="62">
        <v>1050</v>
      </c>
      <c r="Y45" s="62">
        <v>1050</v>
      </c>
      <c r="AA45" s="63"/>
    </row>
    <row r="46" spans="2:27" ht="12" customHeight="1">
      <c r="B46" s="42" t="s">
        <v>65</v>
      </c>
      <c r="C46" s="41" t="s">
        <v>63</v>
      </c>
      <c r="D46" s="58">
        <v>543</v>
      </c>
      <c r="E46" s="58">
        <v>705</v>
      </c>
      <c r="F46" s="58">
        <v>555</v>
      </c>
      <c r="G46" s="58">
        <v>625</v>
      </c>
      <c r="H46" s="58">
        <v>551</v>
      </c>
      <c r="I46" s="58">
        <v>624</v>
      </c>
      <c r="J46" s="58">
        <v>525</v>
      </c>
      <c r="K46" s="58">
        <v>747</v>
      </c>
      <c r="L46" s="58">
        <v>574</v>
      </c>
      <c r="M46" s="58">
        <v>635</v>
      </c>
      <c r="N46" s="59">
        <v>710</v>
      </c>
      <c r="O46" s="59">
        <v>777</v>
      </c>
      <c r="P46" s="59">
        <v>578</v>
      </c>
      <c r="Q46" s="59">
        <v>640</v>
      </c>
      <c r="R46" s="62">
        <v>600</v>
      </c>
      <c r="S46" s="62">
        <v>650</v>
      </c>
      <c r="T46" s="62">
        <v>611.78260222556594</v>
      </c>
      <c r="U46" s="62">
        <v>694.45592685064241</v>
      </c>
      <c r="V46" s="62">
        <v>580.54999937698756</v>
      </c>
      <c r="W46" s="62">
        <v>580.54999937698756</v>
      </c>
      <c r="X46" s="62">
        <v>1050</v>
      </c>
      <c r="Y46" s="62">
        <v>1050</v>
      </c>
      <c r="AA46" s="63"/>
    </row>
    <row r="47" spans="2:27" ht="12" customHeight="1">
      <c r="B47" s="42" t="s">
        <v>66</v>
      </c>
      <c r="C47" s="41" t="s">
        <v>67</v>
      </c>
      <c r="D47" s="59">
        <v>513</v>
      </c>
      <c r="E47" s="59">
        <v>650</v>
      </c>
      <c r="F47" s="59">
        <v>524</v>
      </c>
      <c r="G47" s="59">
        <v>560</v>
      </c>
      <c r="H47" s="59">
        <v>521</v>
      </c>
      <c r="I47" s="59">
        <v>578</v>
      </c>
      <c r="J47" s="59">
        <v>495</v>
      </c>
      <c r="K47" s="59">
        <v>708</v>
      </c>
      <c r="L47" s="59">
        <v>539</v>
      </c>
      <c r="M47" s="59">
        <v>610</v>
      </c>
      <c r="N47" s="59">
        <v>650</v>
      </c>
      <c r="O47" s="59">
        <v>738</v>
      </c>
      <c r="P47" s="59">
        <v>548</v>
      </c>
      <c r="Q47" s="59">
        <v>575</v>
      </c>
      <c r="R47" s="62">
        <v>565</v>
      </c>
      <c r="S47" s="62">
        <v>600</v>
      </c>
      <c r="T47" s="62">
        <v>550.05318650550885</v>
      </c>
      <c r="U47" s="62">
        <v>727.52525670067303</v>
      </c>
      <c r="V47" s="62">
        <v>580.96581768450153</v>
      </c>
      <c r="W47" s="62">
        <v>580.96581768450153</v>
      </c>
      <c r="X47" s="62">
        <v>970</v>
      </c>
      <c r="Y47" s="62">
        <v>1050</v>
      </c>
      <c r="AA47" s="63"/>
    </row>
    <row r="48" spans="2:27" ht="12" customHeight="1">
      <c r="B48" s="42" t="s">
        <v>68</v>
      </c>
      <c r="C48" s="41" t="s">
        <v>67</v>
      </c>
      <c r="D48" s="58">
        <v>457</v>
      </c>
      <c r="E48" s="58">
        <v>600</v>
      </c>
      <c r="F48" s="58">
        <v>473</v>
      </c>
      <c r="G48" s="58">
        <v>520</v>
      </c>
      <c r="H48" s="58">
        <v>468</v>
      </c>
      <c r="I48" s="58">
        <v>525</v>
      </c>
      <c r="J48" s="58">
        <v>425</v>
      </c>
      <c r="K48" s="58">
        <v>610</v>
      </c>
      <c r="L48" s="58">
        <v>458</v>
      </c>
      <c r="M48" s="58">
        <v>550</v>
      </c>
      <c r="N48" s="58">
        <v>646</v>
      </c>
      <c r="O48" s="58">
        <v>692</v>
      </c>
      <c r="P48" s="58">
        <v>495</v>
      </c>
      <c r="Q48" s="58">
        <v>529</v>
      </c>
      <c r="R48" s="58">
        <v>480</v>
      </c>
      <c r="S48" s="58">
        <v>550</v>
      </c>
      <c r="T48" s="58">
        <v>496.03994775045885</v>
      </c>
      <c r="U48" s="58">
        <v>705.47903680065258</v>
      </c>
      <c r="V48" s="58">
        <v>572.6661142351843</v>
      </c>
      <c r="W48" s="58">
        <v>572.6661142351843</v>
      </c>
      <c r="X48" s="58">
        <v>970</v>
      </c>
      <c r="Y48" s="58">
        <v>970</v>
      </c>
      <c r="AA48" s="63"/>
    </row>
    <row r="49" spans="1:46" ht="12" customHeight="1">
      <c r="B49" s="42" t="s">
        <v>69</v>
      </c>
      <c r="C49" s="41" t="s">
        <v>67</v>
      </c>
      <c r="D49" s="58">
        <v>408</v>
      </c>
      <c r="E49" s="58">
        <v>575</v>
      </c>
      <c r="F49" s="58">
        <v>440</v>
      </c>
      <c r="G49" s="58">
        <v>472</v>
      </c>
      <c r="H49" s="58">
        <v>434</v>
      </c>
      <c r="I49" s="58">
        <v>476</v>
      </c>
      <c r="J49" s="58">
        <v>385</v>
      </c>
      <c r="K49" s="58">
        <v>607</v>
      </c>
      <c r="L49" s="58">
        <v>409</v>
      </c>
      <c r="M49" s="58">
        <v>456</v>
      </c>
      <c r="N49" s="58">
        <v>545</v>
      </c>
      <c r="O49" s="58">
        <v>650</v>
      </c>
      <c r="P49" s="58">
        <v>455</v>
      </c>
      <c r="Q49" s="58">
        <v>492</v>
      </c>
      <c r="R49" s="58">
        <v>430</v>
      </c>
      <c r="S49" s="58">
        <v>475</v>
      </c>
      <c r="T49" s="58">
        <v>485.01683780044868</v>
      </c>
      <c r="U49" s="58">
        <v>705.47903680065258</v>
      </c>
      <c r="V49" s="58">
        <v>546.18530294910636</v>
      </c>
      <c r="W49" s="58">
        <v>546.18530294910636</v>
      </c>
      <c r="X49" s="58">
        <v>850</v>
      </c>
      <c r="Y49" s="58">
        <v>970</v>
      </c>
      <c r="AA49" s="63"/>
    </row>
    <row r="50" spans="1:46" ht="12" customHeight="1">
      <c r="B50" s="42" t="s">
        <v>70</v>
      </c>
      <c r="C50" s="41" t="s">
        <v>71</v>
      </c>
      <c r="D50" s="58">
        <v>402</v>
      </c>
      <c r="E50" s="58">
        <v>510</v>
      </c>
      <c r="F50" s="58">
        <v>410</v>
      </c>
      <c r="G50" s="58">
        <v>450</v>
      </c>
      <c r="H50" s="58">
        <v>416</v>
      </c>
      <c r="I50" s="58">
        <v>460</v>
      </c>
      <c r="J50" s="58">
        <v>394</v>
      </c>
      <c r="K50" s="58">
        <v>515</v>
      </c>
      <c r="L50" s="58">
        <v>432</v>
      </c>
      <c r="M50" s="58">
        <v>473</v>
      </c>
      <c r="N50" s="58">
        <v>530</v>
      </c>
      <c r="O50" s="58">
        <v>572</v>
      </c>
      <c r="P50" s="58">
        <v>437</v>
      </c>
      <c r="Q50" s="58">
        <v>448</v>
      </c>
      <c r="R50" s="58">
        <v>450</v>
      </c>
      <c r="S50" s="58">
        <v>490</v>
      </c>
      <c r="T50" s="58">
        <v>479.50528282544354</v>
      </c>
      <c r="U50" s="58">
        <v>617.29415720057102</v>
      </c>
      <c r="V50" s="58">
        <v>500.8378829271557</v>
      </c>
      <c r="W50" s="58">
        <v>500.8378829271557</v>
      </c>
      <c r="X50" s="58">
        <v>850</v>
      </c>
      <c r="Y50" s="58">
        <v>850</v>
      </c>
      <c r="AA50" s="63"/>
    </row>
    <row r="51" spans="1:46" ht="12" customHeight="1">
      <c r="B51" s="42" t="s">
        <v>72</v>
      </c>
      <c r="C51" s="41" t="s">
        <v>71</v>
      </c>
      <c r="D51" s="58">
        <v>465</v>
      </c>
      <c r="E51" s="58">
        <v>565</v>
      </c>
      <c r="F51" s="58">
        <v>485</v>
      </c>
      <c r="G51" s="58">
        <v>570</v>
      </c>
      <c r="H51" s="58">
        <v>469</v>
      </c>
      <c r="I51" s="58">
        <v>570</v>
      </c>
      <c r="J51" s="58">
        <v>440</v>
      </c>
      <c r="K51" s="58">
        <v>565</v>
      </c>
      <c r="L51" s="58">
        <v>481</v>
      </c>
      <c r="M51" s="58">
        <v>520</v>
      </c>
      <c r="N51" s="58">
        <v>525</v>
      </c>
      <c r="O51" s="58">
        <v>598</v>
      </c>
      <c r="P51" s="58">
        <v>490</v>
      </c>
      <c r="Q51" s="58">
        <v>556</v>
      </c>
      <c r="R51" s="58">
        <v>500</v>
      </c>
      <c r="S51" s="58">
        <v>530</v>
      </c>
      <c r="T51" s="58">
        <v>551.1554975005098</v>
      </c>
      <c r="U51" s="58">
        <v>703.27441481065057</v>
      </c>
      <c r="V51" s="58">
        <v>501.66810776180597</v>
      </c>
      <c r="W51" s="58">
        <v>501.66810776180597</v>
      </c>
      <c r="X51" s="58">
        <v>850</v>
      </c>
      <c r="Y51" s="58">
        <v>850</v>
      </c>
      <c r="AA51" s="63"/>
    </row>
    <row r="52" spans="1:46" ht="12" customHeight="1">
      <c r="B52" s="42" t="s">
        <v>73</v>
      </c>
      <c r="C52" s="41" t="s">
        <v>71</v>
      </c>
      <c r="D52" s="58">
        <v>501</v>
      </c>
      <c r="E52" s="58">
        <v>589</v>
      </c>
      <c r="F52" s="58">
        <v>560</v>
      </c>
      <c r="G52" s="58">
        <v>590</v>
      </c>
      <c r="H52" s="58">
        <v>537</v>
      </c>
      <c r="I52" s="58">
        <v>586</v>
      </c>
      <c r="J52" s="58">
        <v>480</v>
      </c>
      <c r="K52" s="58">
        <v>589</v>
      </c>
      <c r="L52" s="58">
        <v>506</v>
      </c>
      <c r="M52" s="58">
        <v>523</v>
      </c>
      <c r="N52" s="58">
        <v>591</v>
      </c>
      <c r="O52" s="58">
        <v>622</v>
      </c>
      <c r="P52" s="58">
        <v>559</v>
      </c>
      <c r="Q52" s="58">
        <v>595</v>
      </c>
      <c r="R52" s="58">
        <v>530</v>
      </c>
      <c r="S52" s="58">
        <v>550</v>
      </c>
      <c r="T52" s="58">
        <v>551.1554975005098</v>
      </c>
      <c r="U52" s="58">
        <v>719.80907973566582</v>
      </c>
      <c r="V52" s="58">
        <v>530.98825955469431</v>
      </c>
      <c r="W52" s="58">
        <v>530.98825955469431</v>
      </c>
      <c r="X52" s="58">
        <v>850</v>
      </c>
      <c r="Y52" s="58">
        <v>850</v>
      </c>
      <c r="AA52" s="63"/>
    </row>
    <row r="53" spans="1:46" ht="12" customHeight="1">
      <c r="B53" s="42" t="s">
        <v>74</v>
      </c>
      <c r="C53" s="41" t="s">
        <v>75</v>
      </c>
      <c r="D53" s="58">
        <v>518</v>
      </c>
      <c r="E53" s="58">
        <v>623</v>
      </c>
      <c r="F53" s="58">
        <v>570</v>
      </c>
      <c r="G53" s="58">
        <v>592</v>
      </c>
      <c r="H53" s="58">
        <v>577</v>
      </c>
      <c r="I53" s="58">
        <v>600</v>
      </c>
      <c r="J53" s="58">
        <v>500</v>
      </c>
      <c r="K53" s="58">
        <v>623</v>
      </c>
      <c r="L53" s="58">
        <v>523</v>
      </c>
      <c r="M53" s="58">
        <v>527</v>
      </c>
      <c r="N53" s="58">
        <v>630</v>
      </c>
      <c r="O53" s="58">
        <v>656</v>
      </c>
      <c r="P53" s="58">
        <v>594</v>
      </c>
      <c r="Q53" s="58">
        <v>596</v>
      </c>
      <c r="R53" s="58">
        <v>550</v>
      </c>
      <c r="S53" s="58">
        <v>550</v>
      </c>
      <c r="T53" s="58">
        <v>578.71327237553533</v>
      </c>
      <c r="U53" s="58">
        <v>716.50214675066286</v>
      </c>
      <c r="V53" s="58">
        <v>539.12942319751483</v>
      </c>
      <c r="W53" s="58">
        <v>539.12942319751483</v>
      </c>
      <c r="X53" s="58">
        <v>985</v>
      </c>
      <c r="Y53" s="58">
        <v>985</v>
      </c>
      <c r="AA53" s="63"/>
    </row>
    <row r="54" spans="1:46" ht="12" customHeight="1">
      <c r="B54" s="42" t="s">
        <v>76</v>
      </c>
      <c r="C54" s="41" t="s">
        <v>75</v>
      </c>
      <c r="D54" s="58">
        <v>524</v>
      </c>
      <c r="E54" s="58">
        <v>634</v>
      </c>
      <c r="F54" s="58">
        <v>571</v>
      </c>
      <c r="G54" s="58">
        <v>585</v>
      </c>
      <c r="H54" s="58">
        <v>574</v>
      </c>
      <c r="I54" s="58">
        <v>600</v>
      </c>
      <c r="J54" s="58">
        <v>495</v>
      </c>
      <c r="K54" s="58">
        <v>640</v>
      </c>
      <c r="L54" s="58">
        <v>522</v>
      </c>
      <c r="M54" s="58">
        <v>550</v>
      </c>
      <c r="N54" s="58">
        <v>655</v>
      </c>
      <c r="O54" s="58">
        <v>687</v>
      </c>
      <c r="P54" s="58">
        <v>594</v>
      </c>
      <c r="Q54" s="58">
        <v>595</v>
      </c>
      <c r="R54" s="58">
        <v>550</v>
      </c>
      <c r="S54" s="58">
        <v>565</v>
      </c>
      <c r="T54" s="58">
        <v>584.22482735054041</v>
      </c>
      <c r="U54" s="58">
        <v>688.94437187563733</v>
      </c>
      <c r="V54" s="58">
        <v>541.33062624008028</v>
      </c>
      <c r="W54" s="58">
        <v>541.33062624008028</v>
      </c>
      <c r="X54" s="58">
        <v>985</v>
      </c>
      <c r="Y54" s="58">
        <v>985</v>
      </c>
      <c r="AA54" s="63"/>
    </row>
    <row r="55" spans="1:46" ht="12" customHeight="1">
      <c r="B55" s="42" t="s">
        <v>77</v>
      </c>
      <c r="C55" s="41" t="s">
        <v>75</v>
      </c>
      <c r="D55" s="58">
        <v>529</v>
      </c>
      <c r="E55" s="58">
        <v>630</v>
      </c>
      <c r="F55" s="58">
        <v>575</v>
      </c>
      <c r="G55" s="58">
        <v>587</v>
      </c>
      <c r="H55" s="58">
        <v>569</v>
      </c>
      <c r="I55" s="58">
        <v>611</v>
      </c>
      <c r="J55" s="58">
        <v>495</v>
      </c>
      <c r="K55" s="58">
        <v>627</v>
      </c>
      <c r="L55" s="58">
        <v>521</v>
      </c>
      <c r="M55" s="58">
        <v>567</v>
      </c>
      <c r="N55" s="58">
        <v>640</v>
      </c>
      <c r="O55" s="58">
        <v>674</v>
      </c>
      <c r="P55" s="58">
        <v>594</v>
      </c>
      <c r="Q55" s="58">
        <v>595</v>
      </c>
      <c r="R55" s="58">
        <v>560</v>
      </c>
      <c r="S55" s="58">
        <v>565</v>
      </c>
      <c r="T55" s="58">
        <v>600.75949227555577</v>
      </c>
      <c r="U55" s="58">
        <v>683.43281690063225</v>
      </c>
      <c r="V55" s="58">
        <v>549.88773488535253</v>
      </c>
      <c r="W55" s="58">
        <v>549.88773488535253</v>
      </c>
      <c r="X55" s="58">
        <v>985</v>
      </c>
      <c r="Y55" s="58">
        <v>985</v>
      </c>
      <c r="AA55" s="63"/>
    </row>
    <row r="56" spans="1:46" ht="12" customHeight="1">
      <c r="B56" s="42" t="s">
        <v>87</v>
      </c>
      <c r="C56" s="41" t="s">
        <v>88</v>
      </c>
      <c r="D56" s="58">
        <v>527</v>
      </c>
      <c r="E56" s="58">
        <v>615</v>
      </c>
      <c r="F56" s="58">
        <v>576</v>
      </c>
      <c r="G56" s="58">
        <v>587</v>
      </c>
      <c r="H56" s="58">
        <v>571</v>
      </c>
      <c r="I56" s="58">
        <v>611</v>
      </c>
      <c r="J56" s="58">
        <v>500</v>
      </c>
      <c r="K56" s="58">
        <v>603</v>
      </c>
      <c r="L56" s="58">
        <v>527</v>
      </c>
      <c r="M56" s="58">
        <v>567</v>
      </c>
      <c r="N56" s="58">
        <v>625</v>
      </c>
      <c r="O56" s="58">
        <v>650</v>
      </c>
      <c r="P56" s="58">
        <v>595</v>
      </c>
      <c r="Q56" s="58">
        <v>595</v>
      </c>
      <c r="R56" s="58">
        <v>560</v>
      </c>
      <c r="S56" s="58">
        <v>565</v>
      </c>
      <c r="T56" s="58">
        <v>633.82882212558627</v>
      </c>
      <c r="U56" s="58">
        <v>694.45592685064241</v>
      </c>
      <c r="V56" s="58">
        <v>568.8462837556425</v>
      </c>
      <c r="W56" s="58">
        <v>568.8462837556425</v>
      </c>
      <c r="X56" s="58">
        <v>985</v>
      </c>
      <c r="Y56" s="58">
        <v>985</v>
      </c>
      <c r="Z56" s="62"/>
      <c r="AA56" s="63"/>
      <c r="AB56" s="82"/>
      <c r="AD56" s="82"/>
      <c r="AF56" s="82"/>
      <c r="AH56" s="82"/>
      <c r="AJ56" s="82"/>
      <c r="AL56" s="82"/>
      <c r="AN56" s="82"/>
      <c r="AP56" s="82"/>
      <c r="AR56" s="82"/>
      <c r="AT56" s="82"/>
    </row>
    <row r="57" spans="1:46" ht="12" customHeight="1">
      <c r="A57" s="84"/>
      <c r="B57" s="85" t="s">
        <v>89</v>
      </c>
      <c r="C57" s="85" t="s">
        <v>88</v>
      </c>
      <c r="D57" s="59">
        <v>533</v>
      </c>
      <c r="E57" s="59">
        <v>622</v>
      </c>
      <c r="F57" s="59">
        <v>576</v>
      </c>
      <c r="G57" s="59">
        <v>605</v>
      </c>
      <c r="H57" s="59">
        <v>571</v>
      </c>
      <c r="I57" s="59">
        <v>617</v>
      </c>
      <c r="J57" s="59">
        <v>490</v>
      </c>
      <c r="K57" s="59">
        <v>615</v>
      </c>
      <c r="L57" s="59">
        <v>535</v>
      </c>
      <c r="M57" s="59">
        <v>570</v>
      </c>
      <c r="N57" s="59">
        <v>632</v>
      </c>
      <c r="O57" s="59">
        <v>662</v>
      </c>
      <c r="P57" s="59">
        <v>595</v>
      </c>
      <c r="Q57" s="59">
        <v>595</v>
      </c>
      <c r="R57" s="59">
        <v>560</v>
      </c>
      <c r="S57" s="59">
        <v>560</v>
      </c>
      <c r="T57" s="59">
        <v>633.82882212558627</v>
      </c>
      <c r="U57" s="59">
        <v>699.9674818256475</v>
      </c>
      <c r="V57" s="59">
        <v>573.85672886120949</v>
      </c>
      <c r="W57" s="59">
        <v>573.85672886120949</v>
      </c>
      <c r="X57" s="59">
        <v>968</v>
      </c>
      <c r="Y57" s="59">
        <v>968</v>
      </c>
      <c r="Z57" s="84"/>
      <c r="AA57" s="63"/>
      <c r="AB57" s="83"/>
      <c r="AD57" s="83"/>
      <c r="AF57" s="83"/>
      <c r="AH57" s="83"/>
      <c r="AJ57" s="83"/>
      <c r="AL57" s="83"/>
      <c r="AN57" s="83"/>
      <c r="AP57" s="83"/>
      <c r="AR57" s="83"/>
      <c r="AT57" s="83"/>
    </row>
    <row r="58" spans="1:46" ht="12" customHeight="1">
      <c r="B58" s="85" t="s">
        <v>90</v>
      </c>
      <c r="C58" s="85" t="s">
        <v>88</v>
      </c>
      <c r="D58" s="59">
        <v>524</v>
      </c>
      <c r="E58" s="59">
        <v>595</v>
      </c>
      <c r="F58" s="59">
        <v>555</v>
      </c>
      <c r="G58" s="59">
        <v>600</v>
      </c>
      <c r="H58" s="59">
        <v>547</v>
      </c>
      <c r="I58" s="59">
        <v>611</v>
      </c>
      <c r="J58" s="59">
        <v>500</v>
      </c>
      <c r="K58" s="59">
        <v>626</v>
      </c>
      <c r="L58" s="59">
        <v>538</v>
      </c>
      <c r="M58" s="59">
        <v>570</v>
      </c>
      <c r="N58" s="59">
        <v>660</v>
      </c>
      <c r="O58" s="59">
        <v>673</v>
      </c>
      <c r="P58" s="59">
        <v>575</v>
      </c>
      <c r="Q58" s="59">
        <v>595</v>
      </c>
      <c r="R58" s="59">
        <v>560</v>
      </c>
      <c r="S58" s="59">
        <v>572</v>
      </c>
      <c r="T58" s="59">
        <v>650.36348705060163</v>
      </c>
      <c r="U58" s="59">
        <v>727.52525670067303</v>
      </c>
      <c r="V58" s="59">
        <v>564.94230821045824</v>
      </c>
      <c r="W58" s="59">
        <v>564.94230821045824</v>
      </c>
      <c r="X58" s="59">
        <v>968</v>
      </c>
      <c r="Y58" s="59">
        <v>968</v>
      </c>
      <c r="AB58" s="83"/>
      <c r="AD58" s="83"/>
      <c r="AF58" s="83"/>
      <c r="AH58" s="83"/>
      <c r="AJ58" s="83"/>
      <c r="AL58" s="83"/>
      <c r="AN58" s="83"/>
      <c r="AP58" s="83"/>
      <c r="AR58" s="83"/>
      <c r="AT58" s="83"/>
    </row>
    <row r="59" spans="1:46" ht="12" customHeight="1">
      <c r="B59" s="87" t="s">
        <v>100</v>
      </c>
      <c r="C59" s="87" t="s">
        <v>101</v>
      </c>
      <c r="D59" s="58">
        <v>474</v>
      </c>
      <c r="E59" s="58">
        <v>595</v>
      </c>
      <c r="F59" s="58">
        <v>510</v>
      </c>
      <c r="G59" s="58">
        <v>564</v>
      </c>
      <c r="H59" s="58">
        <v>497</v>
      </c>
      <c r="I59" s="58">
        <v>585</v>
      </c>
      <c r="J59" s="58">
        <v>460</v>
      </c>
      <c r="K59" s="58">
        <v>612</v>
      </c>
      <c r="L59" s="58">
        <v>548</v>
      </c>
      <c r="M59" s="58">
        <v>570</v>
      </c>
      <c r="N59" s="58">
        <v>632</v>
      </c>
      <c r="O59" s="58">
        <v>659</v>
      </c>
      <c r="P59" s="58">
        <v>525</v>
      </c>
      <c r="Q59" s="58">
        <v>560</v>
      </c>
      <c r="R59" s="58">
        <v>570</v>
      </c>
      <c r="S59" s="58">
        <v>572</v>
      </c>
      <c r="T59" s="58">
        <v>534.62083257549455</v>
      </c>
      <c r="U59" s="58">
        <v>699.9674818256475</v>
      </c>
      <c r="V59" s="58">
        <v>569.10228510176512</v>
      </c>
      <c r="W59" s="58">
        <v>569.10228510176512</v>
      </c>
      <c r="X59" s="58">
        <v>948</v>
      </c>
      <c r="Y59" s="58">
        <v>968</v>
      </c>
      <c r="AB59" s="83"/>
      <c r="AD59" s="83"/>
      <c r="AF59" s="83"/>
      <c r="AH59" s="83"/>
      <c r="AJ59" s="83"/>
      <c r="AL59" s="83"/>
      <c r="AN59" s="83"/>
      <c r="AP59" s="83"/>
      <c r="AR59" s="83"/>
      <c r="AT59" s="83"/>
    </row>
    <row r="60" spans="1:46" ht="12" customHeight="1">
      <c r="B60" s="87" t="s">
        <v>102</v>
      </c>
      <c r="C60" s="87" t="s">
        <v>101</v>
      </c>
      <c r="D60" s="58">
        <v>452</v>
      </c>
      <c r="E60" s="58">
        <v>592</v>
      </c>
      <c r="F60" s="58">
        <v>490</v>
      </c>
      <c r="G60" s="58">
        <v>519</v>
      </c>
      <c r="H60" s="58">
        <v>475</v>
      </c>
      <c r="I60" s="58">
        <v>533</v>
      </c>
      <c r="J60" s="58">
        <v>446</v>
      </c>
      <c r="K60" s="58">
        <v>593</v>
      </c>
      <c r="L60" s="58">
        <v>534</v>
      </c>
      <c r="M60" s="58">
        <v>561</v>
      </c>
      <c r="N60" s="58">
        <v>628</v>
      </c>
      <c r="O60" s="58">
        <v>640</v>
      </c>
      <c r="P60" s="58">
        <v>503</v>
      </c>
      <c r="Q60" s="58">
        <v>515</v>
      </c>
      <c r="R60" s="58">
        <v>555</v>
      </c>
      <c r="S60" s="58">
        <v>580</v>
      </c>
      <c r="T60" s="58">
        <v>556.66705247551499</v>
      </c>
      <c r="U60" s="58">
        <v>694.45592685064241</v>
      </c>
      <c r="V60" s="58">
        <v>502.13025908583319</v>
      </c>
      <c r="W60" s="58">
        <v>502.13025908583319</v>
      </c>
      <c r="X60" s="58">
        <v>948</v>
      </c>
      <c r="Y60" s="58">
        <v>948</v>
      </c>
      <c r="AB60" s="83"/>
      <c r="AD60" s="83"/>
      <c r="AF60" s="83"/>
      <c r="AH60" s="83"/>
      <c r="AJ60" s="83"/>
      <c r="AL60" s="83"/>
      <c r="AN60" s="83"/>
      <c r="AP60" s="83"/>
      <c r="AR60" s="83"/>
      <c r="AT60" s="83"/>
    </row>
    <row r="61" spans="1:46" ht="12" customHeight="1">
      <c r="B61" s="87" t="s">
        <v>108</v>
      </c>
      <c r="C61" s="87" t="s">
        <v>101</v>
      </c>
      <c r="D61" s="58">
        <v>467</v>
      </c>
      <c r="E61" s="58">
        <v>601</v>
      </c>
      <c r="F61" s="58">
        <v>504</v>
      </c>
      <c r="G61" s="58">
        <v>550</v>
      </c>
      <c r="H61" s="58">
        <v>490</v>
      </c>
      <c r="I61" s="58">
        <v>568</v>
      </c>
      <c r="J61" s="58">
        <v>461</v>
      </c>
      <c r="K61" s="58">
        <v>618</v>
      </c>
      <c r="L61" s="58">
        <v>559</v>
      </c>
      <c r="M61" s="58">
        <v>598</v>
      </c>
      <c r="N61" s="58">
        <v>625</v>
      </c>
      <c r="O61" s="58">
        <v>665</v>
      </c>
      <c r="P61" s="58">
        <v>518</v>
      </c>
      <c r="Q61" s="58">
        <v>539</v>
      </c>
      <c r="R61" s="58">
        <v>580</v>
      </c>
      <c r="S61" s="58">
        <v>621</v>
      </c>
      <c r="T61" s="58">
        <v>582.0202053605384</v>
      </c>
      <c r="U61" s="58">
        <v>716.50214675066286</v>
      </c>
      <c r="V61" s="58">
        <v>505.22207077047335</v>
      </c>
      <c r="W61" s="58">
        <v>505.22207077047335</v>
      </c>
      <c r="X61" s="58">
        <v>948</v>
      </c>
      <c r="Y61" s="58">
        <v>948</v>
      </c>
      <c r="AB61" s="83"/>
      <c r="AD61" s="83"/>
      <c r="AF61" s="83"/>
      <c r="AH61" s="83"/>
      <c r="AJ61" s="83"/>
      <c r="AL61" s="83"/>
      <c r="AN61" s="83"/>
      <c r="AP61" s="83"/>
      <c r="AR61" s="83"/>
      <c r="AT61" s="83"/>
    </row>
    <row r="62" spans="1:46" ht="12" customHeight="1">
      <c r="B62" s="87" t="s">
        <v>109</v>
      </c>
      <c r="C62" s="87" t="s">
        <v>110</v>
      </c>
      <c r="D62" s="58">
        <v>502</v>
      </c>
      <c r="E62" s="58">
        <v>616</v>
      </c>
      <c r="F62" s="58">
        <v>556</v>
      </c>
      <c r="G62" s="58">
        <v>595</v>
      </c>
      <c r="H62" s="58">
        <v>525</v>
      </c>
      <c r="I62" s="58">
        <v>601</v>
      </c>
      <c r="J62" s="58">
        <v>496</v>
      </c>
      <c r="K62" s="58">
        <v>635</v>
      </c>
      <c r="L62" s="58">
        <v>604</v>
      </c>
      <c r="M62" s="58">
        <v>615</v>
      </c>
      <c r="N62" s="58">
        <v>665</v>
      </c>
      <c r="O62" s="58">
        <v>686</v>
      </c>
      <c r="P62" s="58">
        <v>553</v>
      </c>
      <c r="Q62" s="58">
        <v>560</v>
      </c>
      <c r="R62" s="58">
        <v>631</v>
      </c>
      <c r="S62" s="58">
        <v>636</v>
      </c>
      <c r="T62" s="58">
        <v>584.22482735054041</v>
      </c>
      <c r="U62" s="58">
        <v>716.50214675066286</v>
      </c>
      <c r="V62" s="58">
        <v>508.06697417922015</v>
      </c>
      <c r="W62" s="58">
        <v>508.06697417922015</v>
      </c>
      <c r="X62" s="58">
        <v>948</v>
      </c>
      <c r="Y62" s="58">
        <v>950</v>
      </c>
      <c r="AB62" s="83"/>
      <c r="AD62" s="83"/>
      <c r="AF62" s="83"/>
      <c r="AH62" s="83"/>
      <c r="AJ62" s="83"/>
      <c r="AL62" s="83"/>
      <c r="AN62" s="83"/>
      <c r="AP62" s="83"/>
      <c r="AR62" s="83"/>
      <c r="AT62" s="83"/>
    </row>
    <row r="63" spans="1:46" ht="12" customHeight="1">
      <c r="B63" s="87" t="s">
        <v>111</v>
      </c>
      <c r="C63" s="87" t="s">
        <v>110</v>
      </c>
      <c r="D63" s="58">
        <v>540</v>
      </c>
      <c r="E63" s="58">
        <v>614</v>
      </c>
      <c r="F63" s="58">
        <v>596</v>
      </c>
      <c r="G63" s="58">
        <v>610</v>
      </c>
      <c r="H63" s="58">
        <v>566</v>
      </c>
      <c r="I63" s="58">
        <v>630</v>
      </c>
      <c r="J63" s="58">
        <v>534</v>
      </c>
      <c r="K63" s="58">
        <v>653</v>
      </c>
      <c r="L63" s="58">
        <v>606</v>
      </c>
      <c r="M63" s="58">
        <v>615</v>
      </c>
      <c r="N63" s="58">
        <v>671</v>
      </c>
      <c r="O63" s="58">
        <v>693</v>
      </c>
      <c r="P63" s="58">
        <v>591</v>
      </c>
      <c r="Q63" s="58">
        <v>636</v>
      </c>
      <c r="R63" s="58">
        <v>634</v>
      </c>
      <c r="S63" s="58">
        <v>635</v>
      </c>
      <c r="T63" s="58">
        <v>595.24793730055069</v>
      </c>
      <c r="U63" s="58">
        <v>716.50214675066286</v>
      </c>
      <c r="V63" s="58">
        <v>510.68343717900751</v>
      </c>
      <c r="W63" s="58">
        <v>510.68343717900751</v>
      </c>
      <c r="X63" s="58">
        <v>950</v>
      </c>
      <c r="Y63" s="58">
        <v>950</v>
      </c>
      <c r="AB63" s="83"/>
      <c r="AD63" s="83"/>
      <c r="AF63" s="83"/>
      <c r="AH63" s="83"/>
      <c r="AJ63" s="83"/>
      <c r="AL63" s="83"/>
      <c r="AN63" s="83"/>
      <c r="AP63" s="83"/>
      <c r="AR63" s="83"/>
      <c r="AT63" s="83"/>
    </row>
    <row r="64" spans="1:46" ht="12" customHeight="1">
      <c r="B64" s="87" t="s">
        <v>112</v>
      </c>
      <c r="C64" s="87" t="s">
        <v>110</v>
      </c>
      <c r="D64" s="58">
        <v>578</v>
      </c>
      <c r="E64" s="58">
        <v>625</v>
      </c>
      <c r="F64" s="58">
        <v>610</v>
      </c>
      <c r="G64" s="58">
        <v>620</v>
      </c>
      <c r="H64" s="58">
        <v>562</v>
      </c>
      <c r="I64" s="58">
        <v>635</v>
      </c>
      <c r="J64" s="58">
        <v>563</v>
      </c>
      <c r="K64" s="58">
        <v>651</v>
      </c>
      <c r="L64" s="58">
        <v>607</v>
      </c>
      <c r="M64" s="58">
        <v>611</v>
      </c>
      <c r="N64" s="58">
        <v>684</v>
      </c>
      <c r="O64" s="58">
        <v>691</v>
      </c>
      <c r="P64" s="58">
        <v>620</v>
      </c>
      <c r="Q64" s="58">
        <v>659</v>
      </c>
      <c r="R64" s="58">
        <v>635</v>
      </c>
      <c r="S64" s="58">
        <v>635</v>
      </c>
      <c r="T64" s="58">
        <v>605.16873625555979</v>
      </c>
      <c r="U64" s="58">
        <v>705.47903680065258</v>
      </c>
      <c r="V64" s="58">
        <v>557.38418434658558</v>
      </c>
      <c r="W64" s="58">
        <v>557.38418434658558</v>
      </c>
      <c r="X64" s="58">
        <v>950</v>
      </c>
      <c r="Y64" s="58">
        <v>950</v>
      </c>
      <c r="AB64" s="83"/>
      <c r="AD64" s="83"/>
      <c r="AF64" s="83"/>
      <c r="AH64" s="83"/>
      <c r="AJ64" s="83"/>
      <c r="AL64" s="83"/>
      <c r="AN64" s="83"/>
      <c r="AP64" s="83"/>
      <c r="AR64" s="83"/>
      <c r="AT64" s="83"/>
    </row>
    <row r="65" spans="2:46" ht="12" customHeight="1">
      <c r="B65" s="85" t="s">
        <v>113</v>
      </c>
      <c r="C65" s="85" t="s">
        <v>114</v>
      </c>
      <c r="D65" s="59">
        <v>593</v>
      </c>
      <c r="E65" s="59">
        <v>625</v>
      </c>
      <c r="F65" s="59">
        <v>605</v>
      </c>
      <c r="G65" s="59">
        <v>615</v>
      </c>
      <c r="H65" s="59">
        <v>600</v>
      </c>
      <c r="I65" s="59">
        <v>637</v>
      </c>
      <c r="J65" s="59">
        <v>562</v>
      </c>
      <c r="K65" s="59">
        <v>642</v>
      </c>
      <c r="L65" s="59">
        <v>609</v>
      </c>
      <c r="M65" s="59">
        <v>612</v>
      </c>
      <c r="N65" s="59">
        <v>649</v>
      </c>
      <c r="O65" s="59">
        <v>682</v>
      </c>
      <c r="P65" s="59">
        <v>635</v>
      </c>
      <c r="Q65" s="59">
        <v>659</v>
      </c>
      <c r="R65" s="59">
        <v>635</v>
      </c>
      <c r="S65" s="59">
        <v>635</v>
      </c>
      <c r="T65" s="59">
        <v>612.884913220567</v>
      </c>
      <c r="U65" s="59">
        <v>718.70676874066487</v>
      </c>
      <c r="V65" s="59">
        <v>559.78532768001355</v>
      </c>
      <c r="W65" s="59">
        <v>559.78532768001355</v>
      </c>
      <c r="X65" s="59">
        <v>950</v>
      </c>
      <c r="Y65" s="59">
        <v>1060</v>
      </c>
      <c r="AB65" s="83"/>
      <c r="AD65" s="83"/>
      <c r="AF65" s="83"/>
      <c r="AH65" s="83"/>
      <c r="AJ65" s="83"/>
      <c r="AL65" s="83"/>
      <c r="AN65" s="83"/>
      <c r="AP65" s="83"/>
      <c r="AR65" s="83"/>
      <c r="AT65" s="83"/>
    </row>
    <row r="66" spans="2:46" ht="12" customHeight="1">
      <c r="B66" s="85" t="s">
        <v>115</v>
      </c>
      <c r="C66" s="85" t="s">
        <v>114</v>
      </c>
      <c r="D66" s="59">
        <v>585</v>
      </c>
      <c r="E66" s="59">
        <v>625</v>
      </c>
      <c r="F66" s="59">
        <v>615</v>
      </c>
      <c r="G66" s="59">
        <v>620</v>
      </c>
      <c r="H66" s="59">
        <v>609</v>
      </c>
      <c r="I66" s="59">
        <v>625</v>
      </c>
      <c r="J66" s="59">
        <v>551</v>
      </c>
      <c r="K66" s="59">
        <v>614</v>
      </c>
      <c r="L66" s="59">
        <v>609</v>
      </c>
      <c r="M66" s="59">
        <v>612</v>
      </c>
      <c r="N66" s="59">
        <v>636</v>
      </c>
      <c r="O66" s="59">
        <v>654</v>
      </c>
      <c r="P66" s="59">
        <v>634</v>
      </c>
      <c r="Q66" s="59">
        <v>645</v>
      </c>
      <c r="R66" s="59">
        <v>635</v>
      </c>
      <c r="S66" s="59">
        <v>635</v>
      </c>
      <c r="T66" s="59">
        <v>622.8057121755761</v>
      </c>
      <c r="U66" s="59">
        <v>709.88828078065671</v>
      </c>
      <c r="V66" s="59">
        <v>561.99101206300577</v>
      </c>
      <c r="W66" s="59">
        <v>561.99101206300577</v>
      </c>
      <c r="X66" s="59">
        <v>1060</v>
      </c>
      <c r="Y66" s="59">
        <v>1060</v>
      </c>
      <c r="AB66" s="83"/>
      <c r="AD66" s="83"/>
      <c r="AF66" s="83"/>
      <c r="AH66" s="83"/>
      <c r="AJ66" s="83"/>
      <c r="AL66" s="83"/>
      <c r="AN66" s="83"/>
      <c r="AP66" s="83"/>
      <c r="AR66" s="83"/>
      <c r="AT66" s="83"/>
    </row>
    <row r="67" spans="2:46" ht="12" customHeight="1">
      <c r="B67" s="87" t="s">
        <v>116</v>
      </c>
      <c r="C67" s="87" t="s">
        <v>114</v>
      </c>
      <c r="D67" s="59">
        <v>585</v>
      </c>
      <c r="E67" s="59">
        <v>615</v>
      </c>
      <c r="F67" s="59">
        <v>620</v>
      </c>
      <c r="G67" s="59">
        <v>625</v>
      </c>
      <c r="H67" s="59">
        <v>608</v>
      </c>
      <c r="I67" s="59">
        <v>622</v>
      </c>
      <c r="J67" s="59">
        <v>558</v>
      </c>
      <c r="K67" s="59">
        <v>605</v>
      </c>
      <c r="L67" s="59">
        <v>610</v>
      </c>
      <c r="M67" s="59">
        <v>612</v>
      </c>
      <c r="N67" s="59">
        <v>640</v>
      </c>
      <c r="O67" s="59">
        <v>641</v>
      </c>
      <c r="P67" s="59">
        <v>632</v>
      </c>
      <c r="Q67" s="59">
        <v>634</v>
      </c>
      <c r="R67" s="59">
        <v>635</v>
      </c>
      <c r="S67" s="59">
        <v>635</v>
      </c>
      <c r="T67" s="59">
        <v>611.78260222556594</v>
      </c>
      <c r="U67" s="59">
        <v>666.89815197561688</v>
      </c>
      <c r="V67" s="59">
        <v>564.0535530995071</v>
      </c>
      <c r="W67" s="59">
        <v>564.0535530995071</v>
      </c>
      <c r="X67" s="59">
        <v>1060</v>
      </c>
      <c r="Y67" s="59">
        <v>1060</v>
      </c>
      <c r="AB67" s="83"/>
      <c r="AD67" s="83"/>
      <c r="AF67" s="83"/>
      <c r="AH67" s="83"/>
      <c r="AJ67" s="83"/>
      <c r="AL67" s="83"/>
      <c r="AN67" s="83"/>
      <c r="AP67" s="83"/>
      <c r="AR67" s="83"/>
      <c r="AT67" s="83"/>
    </row>
    <row r="68" spans="2:46" ht="12" customHeight="1">
      <c r="B68" s="87" t="s">
        <v>117</v>
      </c>
      <c r="C68" s="87" t="s">
        <v>118</v>
      </c>
      <c r="D68" s="58">
        <v>585</v>
      </c>
      <c r="E68" s="58">
        <v>620</v>
      </c>
      <c r="F68" s="58">
        <v>615</v>
      </c>
      <c r="G68" s="58">
        <v>625</v>
      </c>
      <c r="H68" s="58">
        <v>608</v>
      </c>
      <c r="I68" s="58">
        <v>621</v>
      </c>
      <c r="J68" s="58">
        <v>558</v>
      </c>
      <c r="K68" s="58">
        <v>625</v>
      </c>
      <c r="L68" s="58">
        <v>600</v>
      </c>
      <c r="M68" s="58">
        <v>615</v>
      </c>
      <c r="N68" s="58">
        <v>640</v>
      </c>
      <c r="O68" s="58">
        <v>666</v>
      </c>
      <c r="P68" s="58">
        <v>632</v>
      </c>
      <c r="Q68" s="58">
        <v>633</v>
      </c>
      <c r="R68" s="58">
        <v>634</v>
      </c>
      <c r="S68" s="58">
        <v>635</v>
      </c>
      <c r="T68" s="58">
        <v>638.23806610559041</v>
      </c>
      <c r="U68" s="58">
        <v>660.28428600561085</v>
      </c>
      <c r="V68" s="58">
        <v>521.79709317356298</v>
      </c>
      <c r="W68" s="58">
        <v>521.79709317356298</v>
      </c>
      <c r="X68" s="58">
        <v>1055</v>
      </c>
      <c r="Y68" s="58">
        <v>1060</v>
      </c>
      <c r="AB68" s="83"/>
      <c r="AD68" s="83"/>
      <c r="AF68" s="83"/>
      <c r="AH68" s="83"/>
      <c r="AJ68" s="83"/>
      <c r="AL68" s="83"/>
      <c r="AN68" s="83"/>
      <c r="AP68" s="83"/>
      <c r="AR68" s="83"/>
      <c r="AT68" s="83"/>
    </row>
    <row r="69" spans="2:46" ht="12" customHeight="1">
      <c r="B69" s="87" t="s">
        <v>120</v>
      </c>
      <c r="C69" s="87" t="s">
        <v>118</v>
      </c>
      <c r="D69" s="58">
        <v>590</v>
      </c>
      <c r="E69" s="58">
        <v>625</v>
      </c>
      <c r="F69" s="58">
        <v>615</v>
      </c>
      <c r="G69" s="58">
        <v>620</v>
      </c>
      <c r="H69" s="58">
        <v>609</v>
      </c>
      <c r="I69" s="58">
        <v>640</v>
      </c>
      <c r="J69" s="58">
        <v>585</v>
      </c>
      <c r="K69" s="58">
        <v>652</v>
      </c>
      <c r="L69" s="58">
        <v>610</v>
      </c>
      <c r="M69" s="58">
        <v>619</v>
      </c>
      <c r="N69" s="58">
        <v>677</v>
      </c>
      <c r="O69" s="58">
        <v>697</v>
      </c>
      <c r="P69" s="58">
        <v>632</v>
      </c>
      <c r="Q69" s="58">
        <v>636</v>
      </c>
      <c r="R69" s="58">
        <v>635</v>
      </c>
      <c r="S69" s="58">
        <v>640</v>
      </c>
      <c r="T69" s="58">
        <v>650.36348705060163</v>
      </c>
      <c r="U69" s="58">
        <v>698.86517083064643</v>
      </c>
      <c r="V69" s="58">
        <v>523.551994207387</v>
      </c>
      <c r="W69" s="58">
        <v>523.551994207387</v>
      </c>
      <c r="X69" s="58">
        <v>1055</v>
      </c>
      <c r="Y69" s="58">
        <v>1055</v>
      </c>
      <c r="AB69" s="83"/>
      <c r="AD69" s="83"/>
      <c r="AF69" s="83"/>
      <c r="AH69" s="83"/>
      <c r="AJ69" s="83"/>
      <c r="AL69" s="83"/>
      <c r="AN69" s="83"/>
      <c r="AP69" s="83"/>
      <c r="AR69" s="83"/>
      <c r="AT69" s="83"/>
    </row>
    <row r="70" spans="2:46" ht="12" customHeight="1">
      <c r="B70" s="87" t="s">
        <v>121</v>
      </c>
      <c r="C70" s="87" t="s">
        <v>118</v>
      </c>
      <c r="D70" s="58">
        <v>603</v>
      </c>
      <c r="E70" s="58">
        <v>645</v>
      </c>
      <c r="F70" s="58">
        <v>615</v>
      </c>
      <c r="G70" s="58">
        <v>620</v>
      </c>
      <c r="H70" s="58">
        <v>616</v>
      </c>
      <c r="I70" s="58">
        <v>645</v>
      </c>
      <c r="J70" s="58">
        <v>588</v>
      </c>
      <c r="K70" s="58">
        <v>679</v>
      </c>
      <c r="L70" s="58">
        <v>615</v>
      </c>
      <c r="M70" s="58">
        <v>634</v>
      </c>
      <c r="N70" s="58">
        <v>716.5</v>
      </c>
      <c r="O70" s="58">
        <v>716.5</v>
      </c>
      <c r="P70" s="58">
        <v>642</v>
      </c>
      <c r="Q70" s="58">
        <v>642</v>
      </c>
      <c r="R70" s="58">
        <v>649</v>
      </c>
      <c r="S70" s="58">
        <v>649</v>
      </c>
      <c r="T70" s="58">
        <v>683.61653539979898</v>
      </c>
      <c r="U70" s="58">
        <v>683.61653539979898</v>
      </c>
      <c r="V70" s="58">
        <v>525.24213544717429</v>
      </c>
      <c r="W70" s="58">
        <v>525.24213544717429</v>
      </c>
      <c r="X70" s="58">
        <v>1055</v>
      </c>
      <c r="Y70" s="58">
        <v>1055</v>
      </c>
    </row>
    <row r="71" spans="2:46" ht="12" customHeight="1">
      <c r="B71" s="87" t="s">
        <v>122</v>
      </c>
      <c r="C71" s="87" t="s">
        <v>123</v>
      </c>
      <c r="D71" s="58">
        <v>620</v>
      </c>
      <c r="E71" s="58">
        <v>705</v>
      </c>
      <c r="F71" s="58">
        <v>615</v>
      </c>
      <c r="G71" s="58">
        <v>620</v>
      </c>
      <c r="H71" s="58">
        <v>632</v>
      </c>
      <c r="I71" s="58">
        <v>695</v>
      </c>
      <c r="J71" s="58">
        <v>604</v>
      </c>
      <c r="K71" s="58">
        <v>704</v>
      </c>
      <c r="L71" s="58">
        <v>642</v>
      </c>
      <c r="M71" s="58">
        <v>674</v>
      </c>
      <c r="N71" s="58">
        <v>733.49999999999989</v>
      </c>
      <c r="O71" s="58">
        <v>733.49999999999989</v>
      </c>
      <c r="P71" s="58">
        <v>679.5</v>
      </c>
      <c r="Q71" s="58">
        <v>679.5</v>
      </c>
      <c r="R71" s="58">
        <v>691.25</v>
      </c>
      <c r="S71" s="58">
        <v>691.25</v>
      </c>
      <c r="T71" s="58">
        <v>701.52908906856578</v>
      </c>
      <c r="U71" s="58">
        <v>701.52908906856578</v>
      </c>
      <c r="V71" s="58">
        <v>526.86969662189267</v>
      </c>
      <c r="W71" s="58">
        <v>526.86969662189267</v>
      </c>
      <c r="X71" s="58">
        <v>1153</v>
      </c>
      <c r="Y71" s="58">
        <v>1153</v>
      </c>
    </row>
    <row r="72" spans="2:46" ht="12" customHeight="1">
      <c r="B72" s="86" t="s">
        <v>124</v>
      </c>
      <c r="C72" s="86" t="s">
        <v>123</v>
      </c>
      <c r="D72" s="72">
        <v>645.97948134548233</v>
      </c>
      <c r="E72" s="72">
        <v>719.70582415163869</v>
      </c>
      <c r="F72" s="72">
        <v>624.36972466993404</v>
      </c>
      <c r="G72" s="72">
        <v>700.12564588158318</v>
      </c>
      <c r="H72" s="72">
        <v>642.05599554727098</v>
      </c>
      <c r="I72" s="72">
        <v>703.06936863777048</v>
      </c>
      <c r="J72" s="72">
        <v>657.76779930100861</v>
      </c>
      <c r="K72" s="72">
        <v>744.50565476436361</v>
      </c>
      <c r="L72" s="72">
        <v>656.51439934759549</v>
      </c>
      <c r="M72" s="72">
        <v>690.36268713784546</v>
      </c>
      <c r="N72" s="72">
        <v>751.71890472541293</v>
      </c>
      <c r="O72" s="72">
        <v>751.71890472541293</v>
      </c>
      <c r="P72" s="72">
        <v>720.21244638964538</v>
      </c>
      <c r="Q72" s="72">
        <v>720.21244638964538</v>
      </c>
      <c r="R72" s="72">
        <v>713.72422626984167</v>
      </c>
      <c r="S72" s="72">
        <v>713.72422626984167</v>
      </c>
      <c r="T72" s="72">
        <v>700.58514888855507</v>
      </c>
      <c r="U72" s="72">
        <v>700.58514888855507</v>
      </c>
      <c r="V72" s="72">
        <v>530.87811506032278</v>
      </c>
      <c r="W72" s="72">
        <v>530.87811506032278</v>
      </c>
      <c r="X72" s="72">
        <v>1153</v>
      </c>
      <c r="Y72" s="72">
        <v>1153</v>
      </c>
    </row>
    <row r="73" spans="2:46" ht="12" customHeight="1">
      <c r="B73" s="86" t="s">
        <v>126</v>
      </c>
      <c r="C73" s="86" t="s">
        <v>123</v>
      </c>
      <c r="D73" s="72">
        <v>604.88484863877284</v>
      </c>
      <c r="E73" s="72">
        <v>690.17194364977661</v>
      </c>
      <c r="F73" s="72">
        <v>631.6222986945462</v>
      </c>
      <c r="G73" s="72">
        <v>699.19888405476706</v>
      </c>
      <c r="H73" s="72">
        <v>619.42067728652466</v>
      </c>
      <c r="I73" s="72">
        <v>702.18614058393018</v>
      </c>
      <c r="J73" s="72">
        <v>652.88812264078774</v>
      </c>
      <c r="K73" s="72">
        <v>737.05777967832319</v>
      </c>
      <c r="L73" s="72">
        <v>656.56406402252799</v>
      </c>
      <c r="M73" s="72">
        <v>713.34215040129868</v>
      </c>
      <c r="N73" s="72">
        <v>675.44154527533431</v>
      </c>
      <c r="O73" s="72">
        <v>675.44154527533431</v>
      </c>
      <c r="P73" s="72">
        <v>719.02429153686887</v>
      </c>
      <c r="Q73" s="72">
        <v>719.02429153686887</v>
      </c>
      <c r="R73" s="72">
        <v>708.19148032976534</v>
      </c>
      <c r="S73" s="72">
        <v>708.19148032976534</v>
      </c>
      <c r="T73" s="72">
        <v>700.58514888855507</v>
      </c>
      <c r="U73" s="72">
        <v>700.58514888855507</v>
      </c>
      <c r="V73" s="72">
        <v>537.34153698425746</v>
      </c>
      <c r="W73" s="72">
        <v>537.34153698425746</v>
      </c>
      <c r="X73" s="72">
        <v>1153</v>
      </c>
      <c r="Y73" s="72">
        <v>1153</v>
      </c>
    </row>
    <row r="74" spans="2:46" ht="12" customHeight="1">
      <c r="B74" s="86" t="s">
        <v>127</v>
      </c>
      <c r="C74" s="86" t="s">
        <v>128</v>
      </c>
      <c r="D74" s="72">
        <v>594.010666255405</v>
      </c>
      <c r="E74" s="72">
        <v>676.13809088423113</v>
      </c>
      <c r="F74" s="72">
        <v>626.09356742658144</v>
      </c>
      <c r="G74" s="72">
        <v>683.59056370825476</v>
      </c>
      <c r="H74" s="72">
        <v>611.6707550011746</v>
      </c>
      <c r="I74" s="72">
        <v>686.19103222181502</v>
      </c>
      <c r="J74" s="72">
        <v>646.08121415621213</v>
      </c>
      <c r="K74" s="72">
        <v>719.69607354289451</v>
      </c>
      <c r="L74" s="72">
        <v>646.13110687329163</v>
      </c>
      <c r="M74" s="72">
        <v>695.75420585555651</v>
      </c>
      <c r="N74" s="72">
        <v>665.82240235198412</v>
      </c>
      <c r="O74" s="72">
        <v>665.82240235198412</v>
      </c>
      <c r="P74" s="72">
        <v>704.55807422074156</v>
      </c>
      <c r="Q74" s="72">
        <v>704.55807422074156</v>
      </c>
      <c r="R74" s="72">
        <v>704.66907200180071</v>
      </c>
      <c r="S74" s="72">
        <v>704.66907200180071</v>
      </c>
      <c r="T74" s="72">
        <v>689.83150933754121</v>
      </c>
      <c r="U74" s="72">
        <v>689.83150933754121</v>
      </c>
      <c r="V74" s="72">
        <v>531.84868275910048</v>
      </c>
      <c r="W74" s="72">
        <v>531.84868275910048</v>
      </c>
      <c r="X74" s="72">
        <v>997.96769452460694</v>
      </c>
      <c r="Y74" s="72">
        <v>997.96769452460694</v>
      </c>
    </row>
    <row r="75" spans="2:46" ht="12" customHeight="1">
      <c r="B75" s="86" t="s">
        <v>278</v>
      </c>
      <c r="C75" s="86" t="s">
        <v>128</v>
      </c>
      <c r="D75" s="72">
        <v>576.08675013067182</v>
      </c>
      <c r="E75" s="72">
        <v>671.55117827693982</v>
      </c>
      <c r="F75" s="72">
        <v>619.56918607550324</v>
      </c>
      <c r="G75" s="72">
        <v>669.58718625511324</v>
      </c>
      <c r="H75" s="72">
        <v>600.90671366761444</v>
      </c>
      <c r="I75" s="72">
        <v>672.14787437794598</v>
      </c>
      <c r="J75" s="72">
        <v>632.92214208738369</v>
      </c>
      <c r="K75" s="72">
        <v>714.98248356524709</v>
      </c>
      <c r="L75" s="72">
        <v>636.32448398650649</v>
      </c>
      <c r="M75" s="72">
        <v>696.27585317860269</v>
      </c>
      <c r="N75" s="72">
        <v>646.16103601233749</v>
      </c>
      <c r="O75" s="72">
        <v>646.16103601233749</v>
      </c>
      <c r="P75" s="72">
        <v>690.05839288738218</v>
      </c>
      <c r="Q75" s="72">
        <v>690.05839288738218</v>
      </c>
      <c r="R75" s="72">
        <v>699.29378385205314</v>
      </c>
      <c r="S75" s="72">
        <v>699.29378385205314</v>
      </c>
      <c r="T75" s="72">
        <v>672.71410149655162</v>
      </c>
      <c r="U75" s="72">
        <v>672.71410149655162</v>
      </c>
      <c r="V75" s="72">
        <v>526.47308999933716</v>
      </c>
      <c r="W75" s="72">
        <v>526.47308999933716</v>
      </c>
      <c r="X75" s="72">
        <v>997.96769452460694</v>
      </c>
      <c r="Y75" s="72">
        <v>997.96769452460694</v>
      </c>
    </row>
    <row r="76" spans="2:46" ht="12" customHeight="1">
      <c r="B76" s="86" t="s">
        <v>279</v>
      </c>
      <c r="C76" s="86" t="s">
        <v>128</v>
      </c>
      <c r="D76" s="72">
        <v>555.18022318111991</v>
      </c>
      <c r="E76" s="72">
        <v>644.58033950731908</v>
      </c>
      <c r="F76" s="72">
        <v>613.70125947946929</v>
      </c>
      <c r="G76" s="72">
        <v>654.78797124115113</v>
      </c>
      <c r="H76" s="72">
        <v>554.07489361798287</v>
      </c>
      <c r="I76" s="72">
        <v>657.14697309200176</v>
      </c>
      <c r="J76" s="72">
        <v>612.03026569531312</v>
      </c>
      <c r="K76" s="72">
        <v>687.49716209128735</v>
      </c>
      <c r="L76" s="72">
        <v>606.64032670833808</v>
      </c>
      <c r="M76" s="72">
        <v>646.77991471037967</v>
      </c>
      <c r="N76" s="72">
        <v>624.57946551411555</v>
      </c>
      <c r="O76" s="72">
        <v>624.57946551411555</v>
      </c>
      <c r="P76" s="72">
        <v>675.52499035778919</v>
      </c>
      <c r="Q76" s="72">
        <v>675.52499035778919</v>
      </c>
      <c r="R76" s="72">
        <v>668.43007248410424</v>
      </c>
      <c r="S76" s="72">
        <v>668.43007248410424</v>
      </c>
      <c r="T76" s="72">
        <v>625.6282749760702</v>
      </c>
      <c r="U76" s="72">
        <v>625.6282749760702</v>
      </c>
      <c r="V76" s="72">
        <v>521.21105764259926</v>
      </c>
      <c r="W76" s="72">
        <v>521.21105764259926</v>
      </c>
      <c r="X76" s="72">
        <v>997.96769452460694</v>
      </c>
      <c r="Y76" s="72">
        <v>997.96769452460694</v>
      </c>
    </row>
    <row r="77" spans="2:46" ht="12" customHeight="1">
      <c r="B77" s="86" t="s">
        <v>307</v>
      </c>
      <c r="C77" s="86" t="s">
        <v>308</v>
      </c>
      <c r="D77" s="72">
        <v>530.962458453473</v>
      </c>
      <c r="E77" s="72">
        <v>623.01865463587546</v>
      </c>
      <c r="F77" s="72">
        <v>616.13239317756859</v>
      </c>
      <c r="G77" s="72">
        <v>635.03275561873352</v>
      </c>
      <c r="H77" s="72">
        <v>534.3654811358615</v>
      </c>
      <c r="I77" s="72">
        <v>636.79197604015951</v>
      </c>
      <c r="J77" s="72">
        <v>509.27261670633038</v>
      </c>
      <c r="K77" s="72">
        <v>663.44608411741524</v>
      </c>
      <c r="L77" s="72">
        <v>587.38134718000799</v>
      </c>
      <c r="M77" s="72">
        <v>641.10647805517442</v>
      </c>
      <c r="N77" s="72">
        <v>602.27305603146851</v>
      </c>
      <c r="O77" s="72">
        <v>602.27305603146851</v>
      </c>
      <c r="P77" s="72">
        <v>657.7610087611165</v>
      </c>
      <c r="Q77" s="72">
        <v>657.7610087611165</v>
      </c>
      <c r="R77" s="72">
        <v>651.02483945135566</v>
      </c>
      <c r="S77" s="72">
        <v>651.02483945135566</v>
      </c>
      <c r="T77" s="72">
        <v>620.62324877626168</v>
      </c>
      <c r="U77" s="72">
        <v>620.62324877626168</v>
      </c>
      <c r="V77" s="72">
        <v>522.13034652984732</v>
      </c>
      <c r="W77" s="72">
        <v>522.13034652984732</v>
      </c>
      <c r="X77" s="72">
        <v>928.61311618934212</v>
      </c>
      <c r="Y77" s="72">
        <v>928.61311618934212</v>
      </c>
    </row>
    <row r="78" spans="2:46" ht="12" customHeight="1">
      <c r="B78" s="86" t="s">
        <v>315</v>
      </c>
      <c r="C78" s="86" t="s">
        <v>308</v>
      </c>
      <c r="D78" s="72">
        <v>514.24806960954618</v>
      </c>
      <c r="E78" s="72">
        <v>610.6079158724566</v>
      </c>
      <c r="F78" s="72">
        <v>615.08954884676064</v>
      </c>
      <c r="G78" s="72">
        <v>620.37313765478314</v>
      </c>
      <c r="H78" s="72">
        <v>518.86651147091698</v>
      </c>
      <c r="I78" s="72">
        <v>622.58463074161239</v>
      </c>
      <c r="J78" s="72">
        <v>493.73854753818694</v>
      </c>
      <c r="K78" s="72">
        <v>651.21592674266174</v>
      </c>
      <c r="L78" s="72">
        <v>575.78839137208433</v>
      </c>
      <c r="M78" s="72">
        <v>635.02284900478287</v>
      </c>
      <c r="N78" s="72">
        <v>579.93544690724639</v>
      </c>
      <c r="O78" s="72">
        <v>579.93544690724639</v>
      </c>
      <c r="P78" s="72">
        <v>640.13669354447904</v>
      </c>
      <c r="Q78" s="72">
        <v>640.13669354447904</v>
      </c>
      <c r="R78" s="72">
        <v>633.24318620000292</v>
      </c>
      <c r="S78" s="72">
        <v>633.24318620000292</v>
      </c>
      <c r="T78" s="72">
        <v>615.54575472750162</v>
      </c>
      <c r="U78" s="72">
        <v>615.54575472750162</v>
      </c>
      <c r="V78" s="72">
        <v>523.00234372423529</v>
      </c>
      <c r="W78" s="72">
        <v>523.00234372423529</v>
      </c>
      <c r="X78" s="72">
        <v>928.61311618934212</v>
      </c>
      <c r="Y78" s="72">
        <v>928.61311618934212</v>
      </c>
    </row>
    <row r="79" spans="2:46" ht="12" customHeight="1">
      <c r="B79" s="86" t="s">
        <v>328</v>
      </c>
      <c r="C79" s="86" t="s">
        <v>308</v>
      </c>
      <c r="D79" s="72">
        <v>500.89976933621676</v>
      </c>
      <c r="E79" s="72">
        <v>590.43112830482778</v>
      </c>
      <c r="F79" s="72">
        <v>601.49949015265929</v>
      </c>
      <c r="G79" s="72">
        <v>616.99166338497196</v>
      </c>
      <c r="H79" s="72">
        <v>504.28570905549572</v>
      </c>
      <c r="I79" s="72">
        <v>603.24364586684635</v>
      </c>
      <c r="J79" s="72">
        <v>480.50404750343296</v>
      </c>
      <c r="K79" s="72">
        <v>628.89965250116109</v>
      </c>
      <c r="L79" s="72">
        <v>571.07033487606668</v>
      </c>
      <c r="M79" s="72">
        <v>609.64390300266211</v>
      </c>
      <c r="N79" s="72">
        <v>568.09134429740413</v>
      </c>
      <c r="O79" s="72">
        <v>568.09134429740413</v>
      </c>
      <c r="P79" s="72">
        <v>622.64225840681524</v>
      </c>
      <c r="Q79" s="72">
        <v>622.64225840681524</v>
      </c>
      <c r="R79" s="72">
        <v>611.05882724090088</v>
      </c>
      <c r="S79" s="72">
        <v>611.05882724090088</v>
      </c>
      <c r="T79" s="72">
        <v>610.85522194142766</v>
      </c>
      <c r="U79" s="72">
        <v>610.85522194142766</v>
      </c>
      <c r="V79" s="72">
        <v>523.82882894748207</v>
      </c>
      <c r="W79" s="72">
        <v>523.82882894748207</v>
      </c>
      <c r="X79" s="72">
        <v>928.61311618934212</v>
      </c>
      <c r="Y79" s="72">
        <v>928.61311618934212</v>
      </c>
    </row>
    <row r="80" spans="2:46" ht="12" customHeight="1">
      <c r="B80" s="86" t="s">
        <v>352</v>
      </c>
      <c r="C80" s="86" t="s">
        <v>353</v>
      </c>
      <c r="D80" s="72">
        <v>519.99149631184878</v>
      </c>
      <c r="E80" s="72">
        <v>569.42946868773197</v>
      </c>
      <c r="F80" s="72">
        <v>577.59989413905726</v>
      </c>
      <c r="G80" s="72">
        <v>613.92230411902676</v>
      </c>
      <c r="H80" s="72">
        <v>526.26314978348523</v>
      </c>
      <c r="I80" s="72">
        <v>579.88928698226891</v>
      </c>
      <c r="J80" s="72">
        <v>499.85543884980183</v>
      </c>
      <c r="K80" s="72">
        <v>607.75827050778116</v>
      </c>
      <c r="L80" s="72">
        <v>546.18839345969002</v>
      </c>
      <c r="M80" s="72">
        <v>578.58051153450936</v>
      </c>
      <c r="N80" s="72">
        <v>581.97615176772024</v>
      </c>
      <c r="O80" s="72">
        <v>581.97615176772024</v>
      </c>
      <c r="P80" s="72">
        <v>594.86032036766608</v>
      </c>
      <c r="Q80" s="72">
        <v>594.86032036766608</v>
      </c>
      <c r="R80" s="72">
        <v>575.88407237349122</v>
      </c>
      <c r="S80" s="72">
        <v>575.88407237349122</v>
      </c>
      <c r="T80" s="72">
        <v>583.88723625592172</v>
      </c>
      <c r="U80" s="72">
        <v>583.88723625592172</v>
      </c>
      <c r="V80" s="72">
        <v>523.48922610546674</v>
      </c>
      <c r="W80" s="72">
        <v>523.48922610546674</v>
      </c>
      <c r="X80" s="72">
        <v>759.2640984630433</v>
      </c>
      <c r="Y80" s="72">
        <v>759.2640984630433</v>
      </c>
    </row>
    <row r="81" spans="2:25" ht="12" customHeight="1">
      <c r="B81" s="86" t="s">
        <v>354</v>
      </c>
      <c r="C81" s="86" t="s">
        <v>353</v>
      </c>
      <c r="D81" s="72">
        <v>511.29932693198225</v>
      </c>
      <c r="E81" s="72">
        <v>568.21087027689987</v>
      </c>
      <c r="F81" s="72">
        <v>551.04029093664042</v>
      </c>
      <c r="G81" s="72">
        <v>612.69062041376117</v>
      </c>
      <c r="H81" s="72">
        <v>536.87601920509974</v>
      </c>
      <c r="I81" s="72">
        <v>558.49178689342273</v>
      </c>
      <c r="J81" s="72">
        <v>514.13618890506757</v>
      </c>
      <c r="K81" s="72">
        <v>580.35393161859588</v>
      </c>
      <c r="L81" s="72">
        <v>519.40121339519305</v>
      </c>
      <c r="M81" s="72">
        <v>571.49049113089518</v>
      </c>
      <c r="N81" s="72">
        <v>595.24596630314068</v>
      </c>
      <c r="O81" s="72">
        <v>595.24596630314068</v>
      </c>
      <c r="P81" s="72">
        <v>567.0783823285168</v>
      </c>
      <c r="Q81" s="72">
        <v>567.0783823285168</v>
      </c>
      <c r="R81" s="72">
        <v>538.90069157886319</v>
      </c>
      <c r="S81" s="72">
        <v>538.90069157886319</v>
      </c>
      <c r="T81" s="72">
        <v>555.44573764173651</v>
      </c>
      <c r="U81" s="72">
        <v>555.44573764173651</v>
      </c>
      <c r="V81" s="72">
        <v>523.15159769857951</v>
      </c>
      <c r="W81" s="72">
        <v>523.15159769857951</v>
      </c>
      <c r="X81" s="72">
        <v>759.2640984630433</v>
      </c>
      <c r="Y81" s="72">
        <v>759.2640984630433</v>
      </c>
    </row>
    <row r="82" spans="2:25" ht="12" customHeight="1">
      <c r="B82" s="86" t="s">
        <v>355</v>
      </c>
      <c r="C82" s="86" t="s">
        <v>353</v>
      </c>
      <c r="D82" s="72">
        <v>477.93496638763355</v>
      </c>
      <c r="E82" s="72">
        <v>587.22968213329455</v>
      </c>
      <c r="F82" s="72">
        <v>534.88492855335096</v>
      </c>
      <c r="G82" s="72">
        <v>597.05865710800333</v>
      </c>
      <c r="H82" s="72">
        <v>466.95545028075628</v>
      </c>
      <c r="I82" s="72">
        <v>575.03999011780741</v>
      </c>
      <c r="J82" s="72">
        <v>452.94644597049165</v>
      </c>
      <c r="K82" s="72">
        <v>590.11483847974262</v>
      </c>
      <c r="L82" s="72">
        <v>500.54532297985315</v>
      </c>
      <c r="M82" s="72">
        <v>551.84404953601688</v>
      </c>
      <c r="N82" s="72">
        <v>620.5995321860662</v>
      </c>
      <c r="O82" s="72">
        <v>620.5995321860662</v>
      </c>
      <c r="P82" s="72">
        <v>539.29644428936763</v>
      </c>
      <c r="Q82" s="72">
        <v>539.29644428936763</v>
      </c>
      <c r="R82" s="72">
        <v>504.78256309415309</v>
      </c>
      <c r="S82" s="72">
        <v>504.78256309415309</v>
      </c>
      <c r="T82" s="72">
        <v>535.08876212805046</v>
      </c>
      <c r="U82" s="72">
        <v>535.08876212805046</v>
      </c>
      <c r="V82" s="72">
        <v>522.81592655781913</v>
      </c>
      <c r="W82" s="72">
        <v>522.81592655781913</v>
      </c>
      <c r="X82" s="72">
        <v>759.2640984630433</v>
      </c>
      <c r="Y82" s="72">
        <v>759.2640984630433</v>
      </c>
    </row>
    <row r="83" spans="2:25" ht="12" customHeight="1">
      <c r="B83" s="86" t="s">
        <v>356</v>
      </c>
      <c r="C83" s="86" t="s">
        <v>357</v>
      </c>
      <c r="D83" s="72">
        <v>475.36729950863906</v>
      </c>
      <c r="E83" s="72">
        <v>579.23254508493369</v>
      </c>
      <c r="F83" s="72">
        <v>527.92420939950989</v>
      </c>
      <c r="G83" s="72">
        <v>592.94492518472248</v>
      </c>
      <c r="H83" s="72">
        <v>461.4594982966791</v>
      </c>
      <c r="I83" s="72">
        <v>567.70517391642773</v>
      </c>
      <c r="J83" s="72">
        <v>463.89311115389921</v>
      </c>
      <c r="K83" s="72">
        <v>582.27991166112417</v>
      </c>
      <c r="L83" s="72">
        <v>506.9960501936016</v>
      </c>
      <c r="M83" s="72">
        <v>543.15542062574104</v>
      </c>
      <c r="N83" s="72">
        <v>610.93287280622087</v>
      </c>
      <c r="O83" s="72">
        <v>610.93287280622087</v>
      </c>
      <c r="P83" s="72">
        <v>534.62634740382236</v>
      </c>
      <c r="Q83" s="72">
        <v>534.62634740382236</v>
      </c>
      <c r="R83" s="72">
        <v>513.63839753440141</v>
      </c>
      <c r="S83" s="72">
        <v>513.63839753440141</v>
      </c>
      <c r="T83" s="72">
        <v>526.59528971331963</v>
      </c>
      <c r="U83" s="72">
        <v>526.59528971331963</v>
      </c>
      <c r="V83" s="72">
        <v>516.51097061881092</v>
      </c>
      <c r="W83" s="72">
        <v>516.51097061881092</v>
      </c>
      <c r="X83" s="72">
        <v>818.81676153223441</v>
      </c>
      <c r="Y83" s="72">
        <v>818.81676153223441</v>
      </c>
    </row>
    <row r="84" spans="2:25" ht="12" customHeight="1">
      <c r="B84" s="86" t="s">
        <v>358</v>
      </c>
      <c r="C84" s="86" t="s">
        <v>357</v>
      </c>
      <c r="D84" s="72">
        <v>463.29044005067624</v>
      </c>
      <c r="E84" s="72">
        <v>575.59136208156485</v>
      </c>
      <c r="F84" s="72">
        <v>521.80186448698498</v>
      </c>
      <c r="G84" s="72">
        <v>573.72219477671376</v>
      </c>
      <c r="H84" s="72">
        <v>437.6370946508531</v>
      </c>
      <c r="I84" s="72">
        <v>500.0336110505686</v>
      </c>
      <c r="J84" s="72">
        <v>467.27580091613902</v>
      </c>
      <c r="K84" s="72">
        <v>522.49093953037266</v>
      </c>
      <c r="L84" s="72">
        <v>487.63796684143625</v>
      </c>
      <c r="M84" s="72">
        <v>516.85351786695696</v>
      </c>
      <c r="N84" s="72">
        <v>607.34109214327714</v>
      </c>
      <c r="O84" s="72">
        <v>607.34109214327714</v>
      </c>
      <c r="P84" s="72">
        <v>517.91927404745286</v>
      </c>
      <c r="Q84" s="72">
        <v>517.91927404745286</v>
      </c>
      <c r="R84" s="72">
        <v>519.64523458245981</v>
      </c>
      <c r="S84" s="72">
        <v>519.64523458245981</v>
      </c>
      <c r="T84" s="72">
        <v>522.60920479583024</v>
      </c>
      <c r="U84" s="72">
        <v>522.60920479583024</v>
      </c>
      <c r="V84" s="72">
        <v>510.38361907245093</v>
      </c>
      <c r="W84" s="72">
        <v>510.38361907245093</v>
      </c>
      <c r="X84" s="72">
        <v>818.81676153223441</v>
      </c>
      <c r="Y84" s="72">
        <v>818.81676153223441</v>
      </c>
    </row>
    <row r="85" spans="2:25" ht="12" customHeight="1">
      <c r="B85" s="86" t="s">
        <v>359</v>
      </c>
      <c r="C85" s="86" t="s">
        <v>357</v>
      </c>
      <c r="D85" s="72">
        <v>471.42567780124779</v>
      </c>
      <c r="E85" s="72">
        <v>565.49455489104764</v>
      </c>
      <c r="F85" s="72">
        <v>515.9319093610884</v>
      </c>
      <c r="G85" s="72">
        <v>554.34194201277433</v>
      </c>
      <c r="H85" s="72">
        <v>445.72162052632746</v>
      </c>
      <c r="I85" s="72">
        <v>482.98333869473379</v>
      </c>
      <c r="J85" s="72">
        <v>450.59524331658025</v>
      </c>
      <c r="K85" s="72">
        <v>531.75576428874945</v>
      </c>
      <c r="L85" s="72">
        <v>479.47136016227535</v>
      </c>
      <c r="M85" s="72">
        <v>525.8817171619321</v>
      </c>
      <c r="N85" s="72">
        <v>597.57676590303129</v>
      </c>
      <c r="O85" s="72">
        <v>597.57676590303129</v>
      </c>
      <c r="P85" s="72">
        <v>501.21220069108347</v>
      </c>
      <c r="Q85" s="72">
        <v>501.21220069108347</v>
      </c>
      <c r="R85" s="72">
        <v>528.45278093131503</v>
      </c>
      <c r="S85" s="72">
        <v>528.45278093131503</v>
      </c>
      <c r="T85" s="72">
        <v>514.04184078278377</v>
      </c>
      <c r="U85" s="72">
        <v>514.04184078278377</v>
      </c>
      <c r="V85" s="72">
        <v>504.42647173571197</v>
      </c>
      <c r="W85" s="72">
        <v>504.42647173571197</v>
      </c>
      <c r="X85" s="72">
        <v>818.81676153223441</v>
      </c>
      <c r="Y85" s="72">
        <v>818.81676153223441</v>
      </c>
    </row>
    <row r="86" spans="2:25" ht="12" customHeight="1">
      <c r="B86" s="86" t="s">
        <v>360</v>
      </c>
      <c r="C86" s="86" t="s">
        <v>361</v>
      </c>
      <c r="D86" s="72">
        <v>483.22852928963897</v>
      </c>
      <c r="E86" s="72">
        <v>545.31070122668871</v>
      </c>
      <c r="F86" s="72">
        <v>511.10703619670528</v>
      </c>
      <c r="G86" s="72">
        <v>542.87800090832377</v>
      </c>
      <c r="H86" s="72">
        <v>437.56416939563775</v>
      </c>
      <c r="I86" s="72">
        <v>472.58875604408013</v>
      </c>
      <c r="J86" s="72">
        <v>438.98978844679141</v>
      </c>
      <c r="K86" s="72">
        <v>544.52788452680829</v>
      </c>
      <c r="L86" s="72">
        <v>487.9688401566687</v>
      </c>
      <c r="M86" s="72">
        <v>522.0848776665739</v>
      </c>
      <c r="N86" s="72">
        <v>580.17692479071172</v>
      </c>
      <c r="O86" s="72">
        <v>580.17692479071172</v>
      </c>
      <c r="P86" s="72">
        <v>492.85866401289871</v>
      </c>
      <c r="Q86" s="72">
        <v>492.85866401289871</v>
      </c>
      <c r="R86" s="72">
        <v>543.59021616720759</v>
      </c>
      <c r="S86" s="72">
        <v>543.59021616720759</v>
      </c>
      <c r="T86" s="72">
        <v>506.88186044300375</v>
      </c>
      <c r="U86" s="72">
        <v>506.88186044300375</v>
      </c>
      <c r="V86" s="72">
        <v>498.63253391504804</v>
      </c>
      <c r="W86" s="72">
        <v>498.63253391504804</v>
      </c>
      <c r="X86" s="72">
        <v>829.71991201884737</v>
      </c>
      <c r="Y86" s="72">
        <v>829.71991201884737</v>
      </c>
    </row>
    <row r="87" spans="2:25" ht="12" customHeight="1">
      <c r="B87" s="86" t="s">
        <v>362</v>
      </c>
      <c r="C87" s="86" t="s">
        <v>361</v>
      </c>
      <c r="D87" s="72">
        <v>498.74664618328495</v>
      </c>
      <c r="E87" s="72">
        <v>531.33563338528404</v>
      </c>
      <c r="F87" s="72">
        <v>505.36235491606163</v>
      </c>
      <c r="G87" s="72">
        <v>533.4771617786771</v>
      </c>
      <c r="H87" s="72">
        <v>428.5750513932615</v>
      </c>
      <c r="I87" s="72">
        <v>485.27941912322842</v>
      </c>
      <c r="J87" s="72">
        <v>431.18201949805393</v>
      </c>
      <c r="K87" s="72">
        <v>562.41818015552269</v>
      </c>
      <c r="L87" s="72">
        <v>503.44616922817517</v>
      </c>
      <c r="M87" s="72">
        <v>511.99535348968431</v>
      </c>
      <c r="N87" s="72">
        <v>566.05399362683318</v>
      </c>
      <c r="O87" s="72">
        <v>566.05399362683318</v>
      </c>
      <c r="P87" s="72">
        <v>484.50512733471396</v>
      </c>
      <c r="Q87" s="72">
        <v>484.50512733471396</v>
      </c>
      <c r="R87" s="72">
        <v>559.62453420791132</v>
      </c>
      <c r="S87" s="72">
        <v>559.62453420791132</v>
      </c>
      <c r="T87" s="72">
        <v>497.2370110069964</v>
      </c>
      <c r="U87" s="72">
        <v>497.2370110069964</v>
      </c>
      <c r="V87" s="72">
        <v>492.99518900845612</v>
      </c>
      <c r="W87" s="72">
        <v>492.99518900845612</v>
      </c>
      <c r="X87" s="72">
        <v>829.71991201884737</v>
      </c>
      <c r="Y87" s="72">
        <v>829.71991201884737</v>
      </c>
    </row>
    <row r="88" spans="2:25" ht="12" customHeight="1">
      <c r="B88" s="86" t="s">
        <v>363</v>
      </c>
      <c r="C88" s="86" t="s">
        <v>361</v>
      </c>
      <c r="D88" s="72">
        <v>483.43109311453287</v>
      </c>
      <c r="E88" s="72">
        <v>530.32591091436711</v>
      </c>
      <c r="F88" s="72">
        <v>500.02764974263874</v>
      </c>
      <c r="G88" s="72">
        <v>523.57866607208348</v>
      </c>
      <c r="H88" s="72">
        <v>405.59289302663626</v>
      </c>
      <c r="I88" s="72">
        <v>484.80509456665459</v>
      </c>
      <c r="J88" s="72">
        <v>422.45818173697882</v>
      </c>
      <c r="K88" s="72">
        <v>562.38291334373878</v>
      </c>
      <c r="L88" s="72">
        <v>488.02197836985295</v>
      </c>
      <c r="M88" s="72">
        <v>503.57880240353848</v>
      </c>
      <c r="N88" s="72">
        <v>549.26010537277705</v>
      </c>
      <c r="O88" s="72">
        <v>549.26010537277705</v>
      </c>
      <c r="P88" s="72">
        <v>476.15159065652927</v>
      </c>
      <c r="Q88" s="72">
        <v>476.15159065652927</v>
      </c>
      <c r="R88" s="72">
        <v>560.12969336229821</v>
      </c>
      <c r="S88" s="72">
        <v>560.12969336229821</v>
      </c>
      <c r="T88" s="72">
        <v>474.45599535713882</v>
      </c>
      <c r="U88" s="72">
        <v>474.45599535713882</v>
      </c>
      <c r="V88" s="72">
        <v>487.50817329937348</v>
      </c>
      <c r="W88" s="72">
        <v>487.50817329937348</v>
      </c>
      <c r="X88" s="72">
        <v>829.71991201884737</v>
      </c>
      <c r="Y88" s="72">
        <v>829.71991201884737</v>
      </c>
    </row>
    <row r="89" spans="2:25" ht="12" customHeight="1">
      <c r="B89" s="86" t="s">
        <v>364</v>
      </c>
      <c r="C89" s="86" t="s">
        <v>365</v>
      </c>
      <c r="D89" s="72">
        <v>479.95369680987409</v>
      </c>
      <c r="E89" s="72">
        <v>520.91895758890826</v>
      </c>
      <c r="F89" s="72">
        <v>508.74764295027398</v>
      </c>
      <c r="G89" s="72">
        <v>531.20893459829892</v>
      </c>
      <c r="H89" s="72">
        <v>448.25587077074346</v>
      </c>
      <c r="I89" s="72">
        <v>507.23286291674032</v>
      </c>
      <c r="J89" s="72">
        <v>427.00674627653154</v>
      </c>
      <c r="K89" s="72">
        <v>539.91529791612038</v>
      </c>
      <c r="L89" s="72">
        <v>485.10292054791751</v>
      </c>
      <c r="M89" s="72">
        <v>496.40106791232427</v>
      </c>
      <c r="N89" s="72">
        <v>558.89624757229944</v>
      </c>
      <c r="O89" s="72">
        <v>558.89624757229944</v>
      </c>
      <c r="P89" s="72">
        <v>484.50512733471402</v>
      </c>
      <c r="Q89" s="72">
        <v>484.50512733471402</v>
      </c>
      <c r="R89" s="72">
        <v>543.15606629071328</v>
      </c>
      <c r="S89" s="72">
        <v>543.15606629071328</v>
      </c>
      <c r="T89" s="72">
        <v>482.77978474936936</v>
      </c>
      <c r="U89" s="72">
        <v>482.77978474936936</v>
      </c>
      <c r="V89" s="72">
        <v>495.1970541659494</v>
      </c>
      <c r="W89" s="72">
        <v>495.1970541659494</v>
      </c>
      <c r="X89" s="72">
        <v>817.62385541678793</v>
      </c>
      <c r="Y89" s="72">
        <v>817.62385541678793</v>
      </c>
    </row>
    <row r="90" spans="2:25" ht="12" customHeight="1">
      <c r="B90" s="86" t="s">
        <v>366</v>
      </c>
      <c r="C90" s="86" t="s">
        <v>365</v>
      </c>
      <c r="D90" s="72">
        <v>467.22903985492519</v>
      </c>
      <c r="E90" s="72">
        <v>534.59819516888115</v>
      </c>
      <c r="F90" s="72">
        <v>515.06012046588148</v>
      </c>
      <c r="G90" s="72">
        <v>543.85736221900879</v>
      </c>
      <c r="H90" s="72">
        <v>459.55296965308423</v>
      </c>
      <c r="I90" s="72">
        <v>522.51502869421176</v>
      </c>
      <c r="J90" s="72">
        <v>440.79256247669076</v>
      </c>
      <c r="K90" s="72">
        <v>536.82445563247234</v>
      </c>
      <c r="L90" s="72">
        <v>471.77518169688005</v>
      </c>
      <c r="M90" s="72">
        <v>505.02736767782267</v>
      </c>
      <c r="N90" s="72">
        <v>568.20789349966958</v>
      </c>
      <c r="O90" s="72">
        <v>568.20789349966958</v>
      </c>
      <c r="P90" s="72">
        <v>492.85866401289877</v>
      </c>
      <c r="Q90" s="72">
        <v>492.85866401289877</v>
      </c>
      <c r="R90" s="72">
        <v>525.31792920906219</v>
      </c>
      <c r="S90" s="72">
        <v>525.31792920906219</v>
      </c>
      <c r="T90" s="72">
        <v>490.46628912846313</v>
      </c>
      <c r="U90" s="72">
        <v>490.46628912846313</v>
      </c>
      <c r="V90" s="72">
        <v>503.09658930284246</v>
      </c>
      <c r="W90" s="72">
        <v>503.09658930284246</v>
      </c>
      <c r="X90" s="72">
        <v>817.62385541678793</v>
      </c>
      <c r="Y90" s="72">
        <v>817.62385541678793</v>
      </c>
    </row>
    <row r="91" spans="2:25" ht="12" customHeight="1">
      <c r="B91" s="86" t="s">
        <v>367</v>
      </c>
      <c r="C91" s="86" t="s">
        <v>365</v>
      </c>
      <c r="D91" s="72">
        <v>445.8389754198617</v>
      </c>
      <c r="E91" s="72">
        <v>549.31121668007336</v>
      </c>
      <c r="F91" s="72">
        <v>523.89991619573493</v>
      </c>
      <c r="G91" s="72">
        <v>552.08234036460965</v>
      </c>
      <c r="H91" s="72">
        <v>466.32661063740062</v>
      </c>
      <c r="I91" s="72">
        <v>536.50001285341023</v>
      </c>
      <c r="J91" s="72">
        <v>446.4358476729231</v>
      </c>
      <c r="K91" s="72">
        <v>551.43818149062326</v>
      </c>
      <c r="L91" s="72">
        <v>465.06905238378403</v>
      </c>
      <c r="M91" s="72">
        <v>498.09682517936625</v>
      </c>
      <c r="N91" s="72">
        <v>584.69745236089932</v>
      </c>
      <c r="O91" s="72">
        <v>584.69745236089932</v>
      </c>
      <c r="P91" s="72">
        <v>501.21220069108347</v>
      </c>
      <c r="Q91" s="72">
        <v>501.21220069108347</v>
      </c>
      <c r="R91" s="72">
        <v>504.82039328085904</v>
      </c>
      <c r="S91" s="72">
        <v>504.82039328085904</v>
      </c>
      <c r="T91" s="72">
        <v>499.27449100510535</v>
      </c>
      <c r="U91" s="72">
        <v>499.27449100510535</v>
      </c>
      <c r="V91" s="72">
        <v>511.21555597131601</v>
      </c>
      <c r="W91" s="72">
        <v>511.21555597131601</v>
      </c>
      <c r="X91" s="72">
        <v>817.62385541678793</v>
      </c>
      <c r="Y91" s="72">
        <v>817.62385541678793</v>
      </c>
    </row>
    <row r="92" spans="2:25" ht="12" customHeight="1">
      <c r="B92" s="86" t="s">
        <v>368</v>
      </c>
      <c r="C92" s="86" t="s">
        <v>369</v>
      </c>
      <c r="D92" s="72">
        <v>440.1729956078172</v>
      </c>
      <c r="E92" s="72">
        <v>567.73976865142856</v>
      </c>
      <c r="F92" s="72">
        <v>529.40278213830834</v>
      </c>
      <c r="G92" s="72">
        <v>547.92831420834102</v>
      </c>
      <c r="H92" s="72">
        <v>463.71596055695801</v>
      </c>
      <c r="I92" s="72">
        <v>557.80181687722461</v>
      </c>
      <c r="J92" s="72">
        <v>448.28622844375161</v>
      </c>
      <c r="K92" s="72">
        <v>571.27910725746722</v>
      </c>
      <c r="L92" s="72">
        <v>475.58220506548929</v>
      </c>
      <c r="M92" s="72">
        <v>492.80133208014604</v>
      </c>
      <c r="N92" s="72">
        <v>595.35739938875122</v>
      </c>
      <c r="O92" s="72">
        <v>595.35739938875122</v>
      </c>
      <c r="P92" s="72">
        <v>492.85866401289871</v>
      </c>
      <c r="Q92" s="72">
        <v>492.85866401289871</v>
      </c>
      <c r="R92" s="72">
        <v>498.65038973373072</v>
      </c>
      <c r="S92" s="72">
        <v>498.65038973373072</v>
      </c>
      <c r="T92" s="72">
        <v>509.39269950805152</v>
      </c>
      <c r="U92" s="72">
        <v>509.39269950805152</v>
      </c>
      <c r="V92" s="72">
        <v>519.5632259262253</v>
      </c>
      <c r="W92" s="72">
        <v>519.5632259262253</v>
      </c>
      <c r="X92" s="72">
        <v>798.76930756775198</v>
      </c>
      <c r="Y92" s="72">
        <v>798.76930756775198</v>
      </c>
    </row>
    <row r="93" spans="2:25" ht="12" customHeight="1">
      <c r="B93" s="86" t="s">
        <v>370</v>
      </c>
      <c r="C93" s="86" t="s">
        <v>369</v>
      </c>
      <c r="D93" s="72">
        <v>434.82834010207631</v>
      </c>
      <c r="E93" s="72">
        <v>580.04608945825134</v>
      </c>
      <c r="F93" s="72">
        <v>537.07976244432314</v>
      </c>
      <c r="G93" s="72">
        <v>540.06436982919752</v>
      </c>
      <c r="H93" s="72">
        <v>457.31151584164502</v>
      </c>
      <c r="I93" s="72">
        <v>571.02642413384399</v>
      </c>
      <c r="J93" s="72">
        <v>443.30752157115239</v>
      </c>
      <c r="K93" s="72">
        <v>584.1224225343334</v>
      </c>
      <c r="L93" s="72">
        <v>483.80328165099826</v>
      </c>
      <c r="M93" s="72">
        <v>496.95048094356656</v>
      </c>
      <c r="N93" s="72">
        <v>605.11735675577984</v>
      </c>
      <c r="O93" s="72">
        <v>605.11735675577984</v>
      </c>
      <c r="P93" s="72">
        <v>484.50512733471396</v>
      </c>
      <c r="Q93" s="72">
        <v>484.50512733471396</v>
      </c>
      <c r="R93" s="72">
        <v>490.19868821281995</v>
      </c>
      <c r="S93" s="72">
        <v>490.19868821281995</v>
      </c>
      <c r="T93" s="72">
        <v>517.74339949998671</v>
      </c>
      <c r="U93" s="72">
        <v>517.74339949998671</v>
      </c>
      <c r="V93" s="72">
        <v>528.14940073698915</v>
      </c>
      <c r="W93" s="72">
        <v>528.14940073698915</v>
      </c>
      <c r="X93" s="72">
        <v>798.76930756775198</v>
      </c>
      <c r="Y93" s="72">
        <v>798.76930756775198</v>
      </c>
    </row>
    <row r="94" spans="2:25" ht="12" customHeight="1">
      <c r="B94" s="86" t="s">
        <v>371</v>
      </c>
      <c r="C94" s="86" t="s">
        <v>369</v>
      </c>
      <c r="D94" s="72">
        <v>420.31092481235947</v>
      </c>
      <c r="E94" s="72">
        <v>591.40343089929831</v>
      </c>
      <c r="F94" s="72">
        <v>526.03161039065492</v>
      </c>
      <c r="G94" s="72">
        <v>548.22412958743814</v>
      </c>
      <c r="H94" s="72">
        <v>444.59878720472045</v>
      </c>
      <c r="I94" s="72">
        <v>580.0513546977345</v>
      </c>
      <c r="J94" s="72">
        <v>426.97347580267683</v>
      </c>
      <c r="K94" s="72">
        <v>594.68433515367042</v>
      </c>
      <c r="L94" s="72">
        <v>489.83483708982351</v>
      </c>
      <c r="M94" s="72">
        <v>498.08628759735529</v>
      </c>
      <c r="N94" s="72">
        <v>622.52042980541421</v>
      </c>
      <c r="O94" s="72">
        <v>622.52042980541421</v>
      </c>
      <c r="P94" s="72">
        <v>476.15159065652927</v>
      </c>
      <c r="Q94" s="72">
        <v>476.15159065652927</v>
      </c>
      <c r="R94" s="72">
        <v>485.92899175991528</v>
      </c>
      <c r="S94" s="72">
        <v>485.92899175991528</v>
      </c>
      <c r="T94" s="72">
        <v>533.5479151681335</v>
      </c>
      <c r="U94" s="72">
        <v>533.5479151681335</v>
      </c>
      <c r="V94" s="72">
        <v>536.98445017994925</v>
      </c>
      <c r="W94" s="72">
        <v>536.98445017994925</v>
      </c>
      <c r="X94" s="72">
        <v>798.76930756775198</v>
      </c>
      <c r="Y94" s="72">
        <v>798.76930756775198</v>
      </c>
    </row>
    <row r="95" spans="2:25" ht="12" customHeight="1">
      <c r="B95" s="86" t="s">
        <v>372</v>
      </c>
      <c r="C95" s="86" t="s">
        <v>373</v>
      </c>
      <c r="D95" s="72">
        <v>423.89376376394324</v>
      </c>
      <c r="E95" s="72">
        <v>582.86459636768097</v>
      </c>
      <c r="F95" s="72">
        <v>529.54821482411626</v>
      </c>
      <c r="G95" s="72">
        <v>541.18164677507048</v>
      </c>
      <c r="H95" s="72">
        <v>447.7703514338034</v>
      </c>
      <c r="I95" s="72">
        <v>572.05299075309085</v>
      </c>
      <c r="J95" s="72">
        <v>430.98417837349712</v>
      </c>
      <c r="K95" s="72">
        <v>586.25101373172561</v>
      </c>
      <c r="L95" s="72">
        <v>490.21017827166469</v>
      </c>
      <c r="M95" s="72">
        <v>503.72029038013716</v>
      </c>
      <c r="N95" s="72">
        <v>612.63915314183612</v>
      </c>
      <c r="O95" s="72">
        <v>612.63915314183612</v>
      </c>
      <c r="P95" s="72">
        <v>478.31764190011921</v>
      </c>
      <c r="Q95" s="72">
        <v>478.31764190011921</v>
      </c>
      <c r="R95" s="72">
        <v>494.45406179079106</v>
      </c>
      <c r="S95" s="72">
        <v>494.45406179079106</v>
      </c>
      <c r="T95" s="72">
        <v>525.0789006416552</v>
      </c>
      <c r="U95" s="72">
        <v>525.0789006416552</v>
      </c>
      <c r="V95" s="72">
        <v>530.47708676062484</v>
      </c>
      <c r="W95" s="72">
        <v>530.47708676062484</v>
      </c>
      <c r="X95" s="72">
        <v>858.58840620892363</v>
      </c>
      <c r="Y95" s="72">
        <v>858.58840620892363</v>
      </c>
    </row>
    <row r="96" spans="2:25" ht="12" customHeight="1">
      <c r="B96" s="86" t="s">
        <v>374</v>
      </c>
      <c r="C96" s="86" t="s">
        <v>373</v>
      </c>
      <c r="D96" s="72">
        <v>452.87608752822717</v>
      </c>
      <c r="E96" s="72">
        <v>570.38982716925204</v>
      </c>
      <c r="F96" s="72">
        <v>519.95157488726659</v>
      </c>
      <c r="G96" s="72">
        <v>534.73970006580453</v>
      </c>
      <c r="H96" s="72">
        <v>429.82766338632007</v>
      </c>
      <c r="I96" s="72">
        <v>472.84650722177173</v>
      </c>
      <c r="J96" s="72">
        <v>423.02954876786202</v>
      </c>
      <c r="K96" s="72">
        <v>511.2026782815534</v>
      </c>
      <c r="L96" s="72">
        <v>485.65645355701349</v>
      </c>
      <c r="M96" s="72">
        <v>504.99365633579231</v>
      </c>
      <c r="N96" s="72">
        <v>599.97352503838545</v>
      </c>
      <c r="O96" s="72">
        <v>599.97352503838545</v>
      </c>
      <c r="P96" s="72">
        <v>469.77625543761712</v>
      </c>
      <c r="Q96" s="72">
        <v>469.77625543761712</v>
      </c>
      <c r="R96" s="72">
        <v>506.35434907788209</v>
      </c>
      <c r="S96" s="72">
        <v>506.35434907788209</v>
      </c>
      <c r="T96" s="72">
        <v>520.24620977126244</v>
      </c>
      <c r="U96" s="72">
        <v>520.24620977126244</v>
      </c>
      <c r="V96" s="72">
        <v>524.15302935311252</v>
      </c>
      <c r="W96" s="72">
        <v>524.15302935311252</v>
      </c>
      <c r="X96" s="72">
        <v>858.58840620892363</v>
      </c>
      <c r="Y96" s="72">
        <v>858.58840620892363</v>
      </c>
    </row>
    <row r="97" spans="2:25" ht="12" customHeight="1">
      <c r="B97" s="86" t="s">
        <v>375</v>
      </c>
      <c r="C97" s="86" t="s">
        <v>373</v>
      </c>
      <c r="D97" s="72">
        <v>460.43273199095779</v>
      </c>
      <c r="E97" s="72">
        <v>559.85184533778602</v>
      </c>
      <c r="F97" s="72">
        <v>509.6991580224921</v>
      </c>
      <c r="G97" s="72">
        <v>528.81556610199311</v>
      </c>
      <c r="H97" s="72">
        <v>430.82075684126937</v>
      </c>
      <c r="I97" s="72">
        <v>463.23600453768046</v>
      </c>
      <c r="J97" s="72">
        <v>413.86778794091788</v>
      </c>
      <c r="K97" s="72">
        <v>519.69472181177105</v>
      </c>
      <c r="L97" s="72">
        <v>477.48324434571788</v>
      </c>
      <c r="M97" s="72">
        <v>513.4399242343577</v>
      </c>
      <c r="N97" s="72">
        <v>590.13789348037903</v>
      </c>
      <c r="O97" s="72">
        <v>590.13789348037903</v>
      </c>
      <c r="P97" s="72">
        <v>461.23486897511498</v>
      </c>
      <c r="Q97" s="72">
        <v>461.23486897511498</v>
      </c>
      <c r="R97" s="72">
        <v>514.93662618089706</v>
      </c>
      <c r="S97" s="72">
        <v>514.93662618089706</v>
      </c>
      <c r="T97" s="72">
        <v>511.71758338156951</v>
      </c>
      <c r="U97" s="72">
        <v>511.71758338156951</v>
      </c>
      <c r="V97" s="72">
        <v>518.00464020692004</v>
      </c>
      <c r="W97" s="72">
        <v>518.00464020692004</v>
      </c>
      <c r="X97" s="72">
        <v>858.58840620892363</v>
      </c>
      <c r="Y97" s="72">
        <v>858.58840620892363</v>
      </c>
    </row>
    <row r="98" spans="2:25" ht="12" customHeight="1">
      <c r="B98" s="86" t="s">
        <v>376</v>
      </c>
      <c r="C98" s="86" t="s">
        <v>377</v>
      </c>
      <c r="D98" s="72">
        <v>476.84795131345788</v>
      </c>
      <c r="E98" s="72">
        <v>531.47732838031766</v>
      </c>
      <c r="F98" s="72">
        <v>517.72197746903521</v>
      </c>
      <c r="G98" s="72">
        <v>523.77463900933094</v>
      </c>
      <c r="H98" s="72">
        <v>437.14035803933416</v>
      </c>
      <c r="I98" s="72">
        <v>464.24188607524087</v>
      </c>
      <c r="J98" s="72">
        <v>418.92538386072755</v>
      </c>
      <c r="K98" s="72">
        <v>537.782808749384</v>
      </c>
      <c r="L98" s="72">
        <v>481.31292810719975</v>
      </c>
      <c r="M98" s="72">
        <v>518.53690856279968</v>
      </c>
      <c r="N98" s="72">
        <v>564.54834709657507</v>
      </c>
      <c r="O98" s="72">
        <v>564.54834709657507</v>
      </c>
      <c r="P98" s="72">
        <v>469.77625543761707</v>
      </c>
      <c r="Q98" s="72">
        <v>469.77625543761707</v>
      </c>
      <c r="R98" s="72">
        <v>534.84504091542215</v>
      </c>
      <c r="S98" s="72">
        <v>534.84504091542215</v>
      </c>
      <c r="T98" s="72">
        <v>503.26132113201385</v>
      </c>
      <c r="U98" s="72">
        <v>503.26132113201385</v>
      </c>
      <c r="V98" s="72">
        <v>512.02470007843124</v>
      </c>
      <c r="W98" s="72">
        <v>512.02470007843124</v>
      </c>
      <c r="X98" s="72">
        <v>872.16328946865781</v>
      </c>
      <c r="Y98" s="72">
        <v>872.16328946865781</v>
      </c>
    </row>
    <row r="99" spans="2:25" ht="12" customHeight="1">
      <c r="B99" s="86" t="s">
        <v>378</v>
      </c>
      <c r="C99" s="86" t="s">
        <v>377</v>
      </c>
      <c r="D99" s="72">
        <v>491.3082857027315</v>
      </c>
      <c r="E99" s="72">
        <v>524.78822738757037</v>
      </c>
      <c r="F99" s="72">
        <v>517.72867327129779</v>
      </c>
      <c r="G99" s="72">
        <v>527.98089265919543</v>
      </c>
      <c r="H99" s="72">
        <v>429.59526810718916</v>
      </c>
      <c r="I99" s="72">
        <v>482.89316888374952</v>
      </c>
      <c r="J99" s="72">
        <v>428.09910657764595</v>
      </c>
      <c r="K99" s="72">
        <v>557.19904551551622</v>
      </c>
      <c r="L99" s="72">
        <v>497.9911605877179</v>
      </c>
      <c r="M99" s="72">
        <v>509.4808368679183</v>
      </c>
      <c r="N99" s="72">
        <v>554.89273204354447</v>
      </c>
      <c r="O99" s="72">
        <v>554.89273204354447</v>
      </c>
      <c r="P99" s="72">
        <v>478.31764190011916</v>
      </c>
      <c r="Q99" s="72">
        <v>478.31764190011916</v>
      </c>
      <c r="R99" s="72">
        <v>551.85472563420012</v>
      </c>
      <c r="S99" s="72">
        <v>551.85472563420012</v>
      </c>
      <c r="T99" s="72">
        <v>494.56060907540683</v>
      </c>
      <c r="U99" s="72">
        <v>494.56060907540683</v>
      </c>
      <c r="V99" s="72">
        <v>506.20637995341531</v>
      </c>
      <c r="W99" s="72">
        <v>506.20637995341531</v>
      </c>
      <c r="X99" s="72">
        <v>872.16328946865781</v>
      </c>
      <c r="Y99" s="72">
        <v>872.16328946865781</v>
      </c>
    </row>
    <row r="100" spans="2:25" ht="12" customHeight="1">
      <c r="B100" s="86" t="s">
        <v>379</v>
      </c>
      <c r="C100" s="86" t="s">
        <v>377</v>
      </c>
      <c r="D100" s="72">
        <v>478.47687096823552</v>
      </c>
      <c r="E100" s="72">
        <v>533.60041038315694</v>
      </c>
      <c r="F100" s="72">
        <v>512.33467743247468</v>
      </c>
      <c r="G100" s="72">
        <v>537.28757968226</v>
      </c>
      <c r="H100" s="72">
        <v>411.95520715091641</v>
      </c>
      <c r="I100" s="72">
        <v>490.72665309406091</v>
      </c>
      <c r="J100" s="72">
        <v>435.52000100591306</v>
      </c>
      <c r="K100" s="72">
        <v>566.49531921236292</v>
      </c>
      <c r="L100" s="72">
        <v>491.73012354143378</v>
      </c>
      <c r="M100" s="72">
        <v>506.38213181525111</v>
      </c>
      <c r="N100" s="72">
        <v>542.10376391240061</v>
      </c>
      <c r="O100" s="72">
        <v>542.10376391240061</v>
      </c>
      <c r="P100" s="72">
        <v>486.8590283626213</v>
      </c>
      <c r="Q100" s="72">
        <v>486.8590283626213</v>
      </c>
      <c r="R100" s="72">
        <v>561.33333272520179</v>
      </c>
      <c r="S100" s="72">
        <v>561.33333272520179</v>
      </c>
      <c r="T100" s="72">
        <v>477.74489083970786</v>
      </c>
      <c r="U100" s="72">
        <v>477.74489083970786</v>
      </c>
      <c r="V100" s="72">
        <v>500.54321503173315</v>
      </c>
      <c r="W100" s="72">
        <v>500.54321503173315</v>
      </c>
      <c r="X100" s="72">
        <v>872.16328946865781</v>
      </c>
      <c r="Y100" s="72">
        <v>872.16328946865781</v>
      </c>
    </row>
    <row r="101" spans="2:25" ht="12" customHeight="1">
      <c r="B101" s="86" t="s">
        <v>380</v>
      </c>
      <c r="C101" s="86" t="s">
        <v>381</v>
      </c>
      <c r="D101" s="72">
        <v>483.00597762378629</v>
      </c>
      <c r="E101" s="72">
        <v>515.53207531478768</v>
      </c>
      <c r="F101" s="72">
        <v>521.2282047060462</v>
      </c>
      <c r="G101" s="72">
        <v>545.13888782487811</v>
      </c>
      <c r="H101" s="72">
        <v>460.36528572215116</v>
      </c>
      <c r="I101" s="72">
        <v>502.5839161236986</v>
      </c>
      <c r="J101" s="72">
        <v>440.26188491915616</v>
      </c>
      <c r="K101" s="72">
        <v>543.9980068510614</v>
      </c>
      <c r="L101" s="72">
        <v>487.87756226993849</v>
      </c>
      <c r="M101" s="72">
        <v>500.17071330202123</v>
      </c>
      <c r="N101" s="72">
        <v>551.61435626174102</v>
      </c>
      <c r="O101" s="72">
        <v>551.61435626174102</v>
      </c>
      <c r="P101" s="72">
        <v>495.40041482512351</v>
      </c>
      <c r="Q101" s="72">
        <v>495.40041482512351</v>
      </c>
      <c r="R101" s="72">
        <v>544.32323173352893</v>
      </c>
      <c r="S101" s="72">
        <v>544.32323173352893</v>
      </c>
      <c r="T101" s="72">
        <v>486.12638015268516</v>
      </c>
      <c r="U101" s="72">
        <v>486.12638015268516</v>
      </c>
      <c r="V101" s="72">
        <v>508.40824511090852</v>
      </c>
      <c r="W101" s="72">
        <v>508.40824511090852</v>
      </c>
      <c r="X101" s="72">
        <v>861.04208785672961</v>
      </c>
      <c r="Y101" s="72">
        <v>861.04208785672961</v>
      </c>
    </row>
    <row r="102" spans="2:25" ht="12" customHeight="1">
      <c r="B102" s="86" t="s">
        <v>382</v>
      </c>
      <c r="C102" s="86" t="s">
        <v>381</v>
      </c>
      <c r="D102" s="72">
        <v>466.80905056762606</v>
      </c>
      <c r="E102" s="72">
        <v>525.12287625876354</v>
      </c>
      <c r="F102" s="72">
        <v>529.30871506136339</v>
      </c>
      <c r="G102" s="72">
        <v>554.96148225675563</v>
      </c>
      <c r="H102" s="72">
        <v>468.73584445540331</v>
      </c>
      <c r="I102" s="72">
        <v>512.17471706767446</v>
      </c>
      <c r="J102" s="72">
        <v>448.63244365240826</v>
      </c>
      <c r="K102" s="72">
        <v>526.87154692831587</v>
      </c>
      <c r="L102" s="72">
        <v>471.68063521377832</v>
      </c>
      <c r="M102" s="72">
        <v>508.94086120502055</v>
      </c>
      <c r="N102" s="72">
        <v>561.110198780529</v>
      </c>
      <c r="O102" s="72">
        <v>561.110198780529</v>
      </c>
      <c r="P102" s="72">
        <v>503.94180128762565</v>
      </c>
      <c r="Q102" s="72">
        <v>503.94180128762565</v>
      </c>
      <c r="R102" s="72">
        <v>527.27383483230767</v>
      </c>
      <c r="S102" s="72">
        <v>527.27383483230767</v>
      </c>
      <c r="T102" s="72">
        <v>494.47890196506546</v>
      </c>
      <c r="U102" s="72">
        <v>494.47890196506546</v>
      </c>
      <c r="V102" s="72">
        <v>516.48875546622571</v>
      </c>
      <c r="W102" s="72">
        <v>516.48875546622571</v>
      </c>
      <c r="X102" s="72">
        <v>861.04208785672961</v>
      </c>
      <c r="Y102" s="72">
        <v>861.04208785672961</v>
      </c>
    </row>
    <row r="103" spans="2:25" ht="12" customHeight="1">
      <c r="B103" s="86" t="s">
        <v>383</v>
      </c>
      <c r="C103" s="86" t="s">
        <v>381</v>
      </c>
      <c r="D103" s="72">
        <v>445.75241656264484</v>
      </c>
      <c r="E103" s="72">
        <v>531.99732904454834</v>
      </c>
      <c r="F103" s="72">
        <v>537.61368403766164</v>
      </c>
      <c r="G103" s="72">
        <v>564.78407668863304</v>
      </c>
      <c r="H103" s="72">
        <v>477.10640318865535</v>
      </c>
      <c r="I103" s="72">
        <v>519.04916985345926</v>
      </c>
      <c r="J103" s="72">
        <v>457.0030023856603</v>
      </c>
      <c r="K103" s="72">
        <v>533.83771021238181</v>
      </c>
      <c r="L103" s="72">
        <v>461.21961192692311</v>
      </c>
      <c r="M103" s="72">
        <v>498.05810659919689</v>
      </c>
      <c r="N103" s="72">
        <v>567.91658767734566</v>
      </c>
      <c r="O103" s="72">
        <v>567.91658767734566</v>
      </c>
      <c r="P103" s="72">
        <v>512.48318775012774</v>
      </c>
      <c r="Q103" s="72">
        <v>512.48318775012774</v>
      </c>
      <c r="R103" s="72">
        <v>505.10895693232743</v>
      </c>
      <c r="S103" s="72">
        <v>505.10895693232743</v>
      </c>
      <c r="T103" s="72">
        <v>495.26764820917549</v>
      </c>
      <c r="U103" s="72">
        <v>495.26764820917549</v>
      </c>
      <c r="V103" s="72">
        <v>524.79372444252397</v>
      </c>
      <c r="W103" s="72">
        <v>524.79372444252397</v>
      </c>
      <c r="X103" s="72">
        <v>861.04208785672961</v>
      </c>
      <c r="Y103" s="72">
        <v>861.04208785672961</v>
      </c>
    </row>
    <row r="104" spans="2:25" ht="12" customHeight="1"/>
    <row r="105" spans="2:25" ht="12" customHeight="1"/>
    <row r="106" spans="2:25" ht="12" customHeight="1">
      <c r="B106" s="53" t="s">
        <v>914</v>
      </c>
    </row>
    <row r="107" spans="2:25" ht="12" customHeight="1">
      <c r="B107" s="35" t="s">
        <v>99</v>
      </c>
    </row>
    <row r="108" spans="2:25" ht="12" customHeight="1">
      <c r="B108" s="54" t="s">
        <v>4</v>
      </c>
    </row>
    <row r="109" spans="2:25" ht="12" customHeight="1">
      <c r="B109" s="54" t="s">
        <v>403</v>
      </c>
    </row>
    <row r="110" spans="2:25" ht="12" customHeight="1"/>
    <row r="111" spans="2:25" ht="12" customHeight="1"/>
    <row r="112" spans="2:25"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sheetData>
  <mergeCells count="22">
    <mergeCell ref="N6:O6"/>
    <mergeCell ref="P6:Q6"/>
    <mergeCell ref="D6:E6"/>
    <mergeCell ref="F6:G6"/>
    <mergeCell ref="H6:I6"/>
    <mergeCell ref="J6:K6"/>
    <mergeCell ref="L6:M6"/>
    <mergeCell ref="P7:Q7"/>
    <mergeCell ref="D7:E7"/>
    <mergeCell ref="F7:G7"/>
    <mergeCell ref="H7:I7"/>
    <mergeCell ref="J7:K7"/>
    <mergeCell ref="L7:M7"/>
    <mergeCell ref="N7:O7"/>
    <mergeCell ref="X6:Y6"/>
    <mergeCell ref="X7:Y7"/>
    <mergeCell ref="R6:S6"/>
    <mergeCell ref="R7:S7"/>
    <mergeCell ref="T6:U6"/>
    <mergeCell ref="T7:U7"/>
    <mergeCell ref="V6:W6"/>
    <mergeCell ref="V7:W7"/>
  </mergeCells>
  <phoneticPr fontId="38" type="noConversion"/>
  <conditionalFormatting sqref="C11:E11 G11:H11">
    <cfRule type="cellIs" dxfId="5" priority="1" operator="lessThan">
      <formula>0</formula>
    </cfRule>
  </conditionalFormatting>
  <conditionalFormatting sqref="C13:E14 G13:H14 J13:N14">
    <cfRule type="cellIs" dxfId="4" priority="4" operator="lessThan">
      <formula>0</formula>
    </cfRule>
  </conditionalFormatting>
  <hyperlinks>
    <hyperlink ref="B4" location="Index!A1" display="Index" xr:uid="{77B14F4A-2ED7-4E1B-B2A8-B69AFB5AC12D}"/>
  </hyperlinks>
  <pageMargins left="0.75" right="0.75" top="1" bottom="1" header="0.5" footer="0.5"/>
  <pageSetup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8464-BAB5-4B2C-83DE-6714392D48AB}">
  <dimension ref="A1:BV114"/>
  <sheetViews>
    <sheetView zoomScaleNormal="100" workbookViewId="0">
      <pane xSplit="1" ySplit="7" topLeftCell="B8" activePane="bottomRight" state="frozen"/>
      <selection pane="topRight" activeCell="B1" sqref="B1"/>
      <selection pane="bottomLeft" activeCell="A8" sqref="A8"/>
      <selection pane="bottomRight" activeCell="B107" sqref="B107"/>
    </sheetView>
  </sheetViews>
  <sheetFormatPr defaultColWidth="18.6640625" defaultRowHeight="10"/>
  <cols>
    <col min="1" max="1" width="4.6640625" style="35" customWidth="1"/>
    <col min="2" max="3" width="12" style="35" customWidth="1"/>
    <col min="4" max="14" width="32.109375" style="35" customWidth="1"/>
    <col min="15" max="16384" width="18.6640625" style="35"/>
  </cols>
  <sheetData>
    <row r="1" spans="1:74" ht="20.149999999999999" customHeight="1">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c r="BP1" s="65"/>
      <c r="BQ1" s="65"/>
      <c r="BR1" s="65"/>
      <c r="BS1" s="65"/>
      <c r="BT1" s="65"/>
      <c r="BU1" s="65"/>
      <c r="BV1" s="65"/>
    </row>
    <row r="2" spans="1:74" ht="0.65" customHeight="1">
      <c r="B2" s="6"/>
      <c r="C2" s="6"/>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row>
    <row r="3" spans="1:74" ht="30" customHeight="1">
      <c r="B3" s="66" t="s">
        <v>119</v>
      </c>
      <c r="C3" s="5"/>
      <c r="D3" s="5"/>
      <c r="E3" s="5"/>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row>
    <row r="4" spans="1:74" ht="17.5">
      <c r="B4" s="60" t="s">
        <v>107</v>
      </c>
      <c r="C4" s="65"/>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row>
    <row r="5" spans="1:74" s="34" customFormat="1" ht="13">
      <c r="A5" s="33"/>
      <c r="B5" s="67" t="s">
        <v>2</v>
      </c>
      <c r="C5" s="79"/>
      <c r="D5" s="80"/>
      <c r="E5" s="80"/>
      <c r="F5" s="80"/>
      <c r="G5" s="80"/>
      <c r="H5" s="80"/>
      <c r="I5" s="80"/>
      <c r="J5" s="80"/>
      <c r="K5" s="80"/>
      <c r="L5" s="80"/>
      <c r="M5" s="80"/>
      <c r="N5" s="81"/>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c r="AQ5" s="80"/>
    </row>
    <row r="6" spans="1:74" s="37" customFormat="1" ht="12" customHeight="1">
      <c r="A6" s="36"/>
      <c r="B6" s="69"/>
      <c r="C6" s="69"/>
      <c r="D6" s="74" t="s">
        <v>78</v>
      </c>
      <c r="E6" s="74" t="s">
        <v>78</v>
      </c>
      <c r="F6" s="74" t="s">
        <v>78</v>
      </c>
      <c r="G6" s="74" t="s">
        <v>78</v>
      </c>
      <c r="H6" s="74" t="s">
        <v>78</v>
      </c>
      <c r="I6" s="74" t="s">
        <v>79</v>
      </c>
      <c r="J6" s="74" t="s">
        <v>79</v>
      </c>
      <c r="K6" s="74" t="s">
        <v>80</v>
      </c>
      <c r="L6" s="74" t="s">
        <v>78</v>
      </c>
      <c r="M6" s="74" t="s">
        <v>79</v>
      </c>
      <c r="N6" s="74" t="s">
        <v>105</v>
      </c>
      <c r="O6" s="74" t="s">
        <v>104</v>
      </c>
    </row>
    <row r="7" spans="1:74" s="143" customFormat="1" ht="15" customHeight="1" thickBot="1">
      <c r="A7" s="142"/>
      <c r="B7" s="144" t="s">
        <v>12</v>
      </c>
      <c r="C7" s="144" t="s">
        <v>13</v>
      </c>
      <c r="D7" s="145" t="s">
        <v>103</v>
      </c>
      <c r="E7" s="145" t="s">
        <v>92</v>
      </c>
      <c r="F7" s="146" t="s">
        <v>93</v>
      </c>
      <c r="G7" s="145" t="s">
        <v>94</v>
      </c>
      <c r="H7" s="145" t="s">
        <v>95</v>
      </c>
      <c r="I7" s="145" t="s">
        <v>98</v>
      </c>
      <c r="J7" s="145" t="s">
        <v>96</v>
      </c>
      <c r="K7" s="145" t="s">
        <v>97</v>
      </c>
      <c r="L7" s="145" t="s">
        <v>263</v>
      </c>
      <c r="M7" s="145" t="s">
        <v>125</v>
      </c>
      <c r="N7" s="145" t="s">
        <v>96</v>
      </c>
      <c r="O7" s="145"/>
    </row>
    <row r="8" spans="1:74" s="37" customFormat="1" ht="12" customHeight="1">
      <c r="A8" s="36"/>
      <c r="B8" s="42" t="s">
        <v>14</v>
      </c>
      <c r="C8" s="41" t="s">
        <v>15</v>
      </c>
      <c r="D8" s="58">
        <v>288.10000000000002</v>
      </c>
      <c r="E8" s="58">
        <v>286.8</v>
      </c>
      <c r="F8" s="76">
        <v>275</v>
      </c>
      <c r="G8" s="58">
        <v>271.8</v>
      </c>
      <c r="H8" s="58">
        <v>271.89999999999998</v>
      </c>
      <c r="I8" s="58">
        <v>325</v>
      </c>
      <c r="J8" s="58">
        <v>296.10000000000002</v>
      </c>
      <c r="K8" s="58">
        <v>292.60000000000002</v>
      </c>
      <c r="L8" s="58">
        <v>308.81242524953569</v>
      </c>
      <c r="M8" s="58">
        <v>372.02360732304516</v>
      </c>
      <c r="N8" s="58">
        <v>590</v>
      </c>
    </row>
    <row r="9" spans="1:74" s="37" customFormat="1" ht="12" customHeight="1">
      <c r="B9" s="42" t="s">
        <v>16</v>
      </c>
      <c r="C9" s="41" t="s">
        <v>15</v>
      </c>
      <c r="D9" s="58">
        <v>293.75</v>
      </c>
      <c r="E9" s="58">
        <v>291.25</v>
      </c>
      <c r="F9" s="58">
        <v>281.625</v>
      </c>
      <c r="G9" s="58">
        <v>297.875</v>
      </c>
      <c r="H9" s="58">
        <v>304.625</v>
      </c>
      <c r="I9" s="58">
        <v>343.75</v>
      </c>
      <c r="J9" s="58">
        <v>299.125</v>
      </c>
      <c r="K9" s="58">
        <v>324.125</v>
      </c>
      <c r="L9" s="58">
        <v>316.84551662560563</v>
      </c>
      <c r="M9" s="58">
        <v>353.72174550748764</v>
      </c>
      <c r="N9" s="58">
        <v>590</v>
      </c>
    </row>
    <row r="10" spans="1:74" s="37" customFormat="1" ht="12" customHeight="1">
      <c r="A10" s="36"/>
      <c r="B10" s="42" t="s">
        <v>17</v>
      </c>
      <c r="C10" s="41" t="s">
        <v>15</v>
      </c>
      <c r="D10" s="58">
        <v>298.375</v>
      </c>
      <c r="E10" s="58">
        <v>303.125</v>
      </c>
      <c r="F10" s="58">
        <v>296</v>
      </c>
      <c r="G10" s="58">
        <v>294.5</v>
      </c>
      <c r="H10" s="58">
        <v>307.875</v>
      </c>
      <c r="I10" s="58">
        <v>345.625</v>
      </c>
      <c r="J10" s="58">
        <v>313</v>
      </c>
      <c r="K10" s="58">
        <v>325.25</v>
      </c>
      <c r="L10" s="58">
        <v>316.77662218841806</v>
      </c>
      <c r="M10" s="58">
        <v>363.15016597263519</v>
      </c>
      <c r="N10" s="58">
        <v>590</v>
      </c>
    </row>
    <row r="11" spans="1:74" s="36" customFormat="1" ht="12" customHeight="1">
      <c r="B11" s="42" t="s">
        <v>18</v>
      </c>
      <c r="C11" s="41" t="s">
        <v>19</v>
      </c>
      <c r="D11" s="58">
        <v>300.39999999999998</v>
      </c>
      <c r="E11" s="58">
        <v>306.7</v>
      </c>
      <c r="F11" s="76">
        <v>299.39999999999998</v>
      </c>
      <c r="G11" s="58">
        <v>292.3</v>
      </c>
      <c r="H11" s="58">
        <v>300.8</v>
      </c>
      <c r="I11" s="58">
        <v>344.2</v>
      </c>
      <c r="J11" s="58">
        <v>315.60000000000002</v>
      </c>
      <c r="K11" s="58">
        <v>310.7</v>
      </c>
      <c r="L11" s="58">
        <v>322.31573493829819</v>
      </c>
      <c r="M11" s="58">
        <v>360.37823756548067</v>
      </c>
      <c r="N11" s="58">
        <v>590</v>
      </c>
    </row>
    <row r="12" spans="1:74" s="37" customFormat="1" ht="12" customHeight="1">
      <c r="A12" s="36"/>
      <c r="B12" s="42" t="s">
        <v>20</v>
      </c>
      <c r="C12" s="41" t="s">
        <v>19</v>
      </c>
      <c r="D12" s="58">
        <v>295.625</v>
      </c>
      <c r="E12" s="58">
        <v>307.25</v>
      </c>
      <c r="F12" s="58">
        <v>300.5</v>
      </c>
      <c r="G12" s="58">
        <v>292.625</v>
      </c>
      <c r="H12" s="58">
        <v>294.25</v>
      </c>
      <c r="I12" s="58">
        <v>341.875</v>
      </c>
      <c r="J12" s="58">
        <v>314.5</v>
      </c>
      <c r="K12" s="58">
        <v>303.75</v>
      </c>
      <c r="L12" s="58">
        <v>311.26506721341292</v>
      </c>
      <c r="M12" s="58">
        <v>344.72453326999357</v>
      </c>
      <c r="N12" s="58">
        <v>602.75</v>
      </c>
    </row>
    <row r="13" spans="1:74" s="36" customFormat="1" ht="12" customHeight="1">
      <c r="B13" s="42" t="s">
        <v>21</v>
      </c>
      <c r="C13" s="41" t="s">
        <v>19</v>
      </c>
      <c r="D13" s="58">
        <v>295.625</v>
      </c>
      <c r="E13" s="58">
        <v>307.75</v>
      </c>
      <c r="F13" s="58">
        <v>300.375</v>
      </c>
      <c r="G13" s="58">
        <v>288.25</v>
      </c>
      <c r="H13" s="58">
        <v>302.75</v>
      </c>
      <c r="I13" s="58">
        <v>335.625</v>
      </c>
      <c r="J13" s="58">
        <v>316.875</v>
      </c>
      <c r="K13" s="58">
        <v>317.375</v>
      </c>
      <c r="L13" s="58">
        <v>316.75365737602215</v>
      </c>
      <c r="M13" s="58">
        <v>344.05436124627369</v>
      </c>
      <c r="N13" s="58">
        <v>607</v>
      </c>
    </row>
    <row r="14" spans="1:74" s="36" customFormat="1" ht="12" customHeight="1">
      <c r="B14" s="42" t="s">
        <v>22</v>
      </c>
      <c r="C14" s="41" t="s">
        <v>23</v>
      </c>
      <c r="D14" s="58">
        <v>300.5</v>
      </c>
      <c r="E14" s="58">
        <v>311.5</v>
      </c>
      <c r="F14" s="58">
        <v>306</v>
      </c>
      <c r="G14" s="58">
        <v>288.3</v>
      </c>
      <c r="H14" s="58">
        <v>314.5</v>
      </c>
      <c r="I14" s="58">
        <v>332.5</v>
      </c>
      <c r="J14" s="58">
        <v>322.3</v>
      </c>
      <c r="K14" s="58">
        <v>331</v>
      </c>
      <c r="L14" s="58">
        <v>340.76107225464852</v>
      </c>
      <c r="M14" s="58">
        <v>342.74259111958014</v>
      </c>
      <c r="N14" s="58">
        <v>625</v>
      </c>
    </row>
    <row r="15" spans="1:74" s="37" customFormat="1" ht="12" customHeight="1">
      <c r="A15" s="36"/>
      <c r="B15" s="42" t="s">
        <v>24</v>
      </c>
      <c r="C15" s="41" t="s">
        <v>23</v>
      </c>
      <c r="D15" s="58">
        <v>316.125</v>
      </c>
      <c r="E15" s="58">
        <v>327.25</v>
      </c>
      <c r="F15" s="76">
        <v>318</v>
      </c>
      <c r="G15" s="58">
        <v>304.125</v>
      </c>
      <c r="H15" s="58">
        <v>327.625</v>
      </c>
      <c r="I15" s="58">
        <v>351.25</v>
      </c>
      <c r="J15" s="58">
        <v>335</v>
      </c>
      <c r="K15" s="58">
        <v>345</v>
      </c>
      <c r="L15" s="58">
        <v>371.70845343930222</v>
      </c>
      <c r="M15" s="58">
        <v>356.19273174157001</v>
      </c>
      <c r="N15" s="58">
        <v>625</v>
      </c>
    </row>
    <row r="16" spans="1:74" ht="12" customHeight="1">
      <c r="B16" s="42" t="s">
        <v>25</v>
      </c>
      <c r="C16" s="41" t="s">
        <v>23</v>
      </c>
      <c r="D16" s="58">
        <v>337.25</v>
      </c>
      <c r="E16" s="58">
        <v>349.375</v>
      </c>
      <c r="F16" s="76">
        <v>340.5</v>
      </c>
      <c r="G16" s="58">
        <v>327.375</v>
      </c>
      <c r="H16" s="58">
        <v>339.875</v>
      </c>
      <c r="I16" s="58">
        <v>373.125</v>
      </c>
      <c r="J16" s="58">
        <v>358.5</v>
      </c>
      <c r="K16" s="58">
        <v>359.75</v>
      </c>
      <c r="L16" s="58">
        <v>399.63366531266138</v>
      </c>
      <c r="M16" s="58">
        <v>374.32367072563818</v>
      </c>
      <c r="N16" s="58">
        <v>625</v>
      </c>
    </row>
    <row r="17" spans="2:14" ht="12" customHeight="1">
      <c r="B17" s="42" t="s">
        <v>26</v>
      </c>
      <c r="C17" s="41" t="s">
        <v>27</v>
      </c>
      <c r="D17" s="58">
        <v>347</v>
      </c>
      <c r="E17" s="58">
        <v>359.1</v>
      </c>
      <c r="F17" s="76">
        <v>353.4</v>
      </c>
      <c r="G17" s="58">
        <v>335.5</v>
      </c>
      <c r="H17" s="58">
        <v>349.1</v>
      </c>
      <c r="I17" s="58">
        <v>380</v>
      </c>
      <c r="J17" s="58">
        <v>371</v>
      </c>
      <c r="K17" s="58">
        <v>367.3</v>
      </c>
      <c r="L17" s="58">
        <v>405.24626546220827</v>
      </c>
      <c r="M17" s="58">
        <v>382.71805036277902</v>
      </c>
      <c r="N17" s="58">
        <v>689</v>
      </c>
    </row>
    <row r="18" spans="2:14" ht="12" customHeight="1">
      <c r="B18" s="42" t="s">
        <v>28</v>
      </c>
      <c r="C18" s="41" t="s">
        <v>27</v>
      </c>
      <c r="D18" s="58">
        <v>357.5</v>
      </c>
      <c r="E18" s="58">
        <v>361</v>
      </c>
      <c r="F18" s="58">
        <v>353.625</v>
      </c>
      <c r="G18" s="58">
        <v>339.5</v>
      </c>
      <c r="H18" s="58">
        <v>355.375</v>
      </c>
      <c r="I18" s="58">
        <v>390.625</v>
      </c>
      <c r="J18" s="58">
        <v>369.625</v>
      </c>
      <c r="K18" s="58">
        <v>371.75</v>
      </c>
      <c r="L18" s="58">
        <v>408.45215327266953</v>
      </c>
      <c r="M18" s="58">
        <v>390.03048520531979</v>
      </c>
      <c r="N18" s="58">
        <v>689</v>
      </c>
    </row>
    <row r="19" spans="2:14" ht="12" customHeight="1">
      <c r="B19" s="42" t="s">
        <v>29</v>
      </c>
      <c r="C19" s="41" t="s">
        <v>27</v>
      </c>
      <c r="D19" s="58">
        <v>377.4</v>
      </c>
      <c r="E19" s="58">
        <v>370.2</v>
      </c>
      <c r="F19" s="58">
        <v>362.6</v>
      </c>
      <c r="G19" s="58">
        <v>365.7</v>
      </c>
      <c r="H19" s="58">
        <v>375.5</v>
      </c>
      <c r="I19" s="58">
        <v>418.7</v>
      </c>
      <c r="J19" s="58">
        <v>365</v>
      </c>
      <c r="K19" s="58">
        <v>397.3</v>
      </c>
      <c r="L19" s="58">
        <v>443.93738138674399</v>
      </c>
      <c r="M19" s="58">
        <v>405.13470024536747</v>
      </c>
      <c r="N19" s="58">
        <v>689</v>
      </c>
    </row>
    <row r="20" spans="2:14" ht="12" customHeight="1">
      <c r="B20" s="42" t="s">
        <v>30</v>
      </c>
      <c r="C20" s="41" t="s">
        <v>31</v>
      </c>
      <c r="D20" s="58">
        <v>431.875</v>
      </c>
      <c r="E20" s="58">
        <v>426.5</v>
      </c>
      <c r="F20" s="76">
        <v>396.25</v>
      </c>
      <c r="G20" s="58">
        <v>415</v>
      </c>
      <c r="H20" s="58">
        <v>423.25</v>
      </c>
      <c r="I20" s="58">
        <v>464.5</v>
      </c>
      <c r="J20" s="58">
        <v>377.5</v>
      </c>
      <c r="K20" s="58">
        <v>449.375</v>
      </c>
      <c r="L20" s="58">
        <v>482.26106031294614</v>
      </c>
      <c r="M20" s="58">
        <v>417.39002115782017</v>
      </c>
      <c r="N20" s="58">
        <v>689</v>
      </c>
    </row>
    <row r="21" spans="2:14" ht="12" customHeight="1">
      <c r="B21" s="42" t="s">
        <v>32</v>
      </c>
      <c r="C21" s="41" t="s">
        <v>31</v>
      </c>
      <c r="D21" s="58">
        <v>539.375</v>
      </c>
      <c r="E21" s="58">
        <v>510.625</v>
      </c>
      <c r="F21" s="76">
        <v>417.75</v>
      </c>
      <c r="G21" s="58">
        <v>522.625</v>
      </c>
      <c r="H21" s="58">
        <v>552.5</v>
      </c>
      <c r="I21" s="58">
        <v>549.5</v>
      </c>
      <c r="J21" s="58">
        <v>440.375</v>
      </c>
      <c r="K21" s="58">
        <v>578.125</v>
      </c>
      <c r="L21" s="58">
        <v>591.25205994367195</v>
      </c>
      <c r="M21" s="58">
        <v>468.36124173489378</v>
      </c>
      <c r="N21" s="58">
        <v>795</v>
      </c>
    </row>
    <row r="22" spans="2:14" ht="12" customHeight="1">
      <c r="B22" s="42" t="s">
        <v>33</v>
      </c>
      <c r="C22" s="41" t="s">
        <v>31</v>
      </c>
      <c r="D22" s="58">
        <v>569.25</v>
      </c>
      <c r="E22" s="58">
        <v>553.75</v>
      </c>
      <c r="F22" s="76">
        <v>499.875</v>
      </c>
      <c r="G22" s="58">
        <v>546.75</v>
      </c>
      <c r="H22" s="58">
        <v>589.75</v>
      </c>
      <c r="I22" s="58">
        <v>589.125</v>
      </c>
      <c r="J22" s="58">
        <v>490.75</v>
      </c>
      <c r="K22" s="58">
        <v>625</v>
      </c>
      <c r="L22" s="58">
        <v>607.23556937118667</v>
      </c>
      <c r="M22" s="58">
        <v>487.68282093846415</v>
      </c>
      <c r="N22" s="58">
        <v>795</v>
      </c>
    </row>
    <row r="23" spans="2:14" ht="12" customHeight="1">
      <c r="B23" s="42" t="s">
        <v>34</v>
      </c>
      <c r="C23" s="41" t="s">
        <v>35</v>
      </c>
      <c r="D23" s="58">
        <v>567.1</v>
      </c>
      <c r="E23" s="58">
        <v>536.4</v>
      </c>
      <c r="F23" s="76">
        <v>538.20000000000005</v>
      </c>
      <c r="G23" s="58">
        <v>546.1</v>
      </c>
      <c r="H23" s="58">
        <v>585.70000000000005</v>
      </c>
      <c r="I23" s="58">
        <v>602</v>
      </c>
      <c r="J23" s="58">
        <v>555.29999999999995</v>
      </c>
      <c r="K23" s="58">
        <v>611.5</v>
      </c>
      <c r="L23" s="58">
        <v>600.61251747622225</v>
      </c>
      <c r="M23" s="58">
        <v>487.2704073002572</v>
      </c>
      <c r="N23" s="58">
        <v>876.2</v>
      </c>
    </row>
    <row r="24" spans="2:14" ht="12" customHeight="1">
      <c r="B24" s="42" t="s">
        <v>36</v>
      </c>
      <c r="C24" s="41" t="s">
        <v>35</v>
      </c>
      <c r="D24" s="58">
        <v>559.375</v>
      </c>
      <c r="E24" s="58">
        <v>536.625</v>
      </c>
      <c r="F24" s="76">
        <v>543.5</v>
      </c>
      <c r="G24" s="58">
        <v>559.75</v>
      </c>
      <c r="H24" s="58">
        <v>597</v>
      </c>
      <c r="I24" s="58">
        <v>624.375</v>
      </c>
      <c r="J24" s="58">
        <v>563.25</v>
      </c>
      <c r="K24" s="58">
        <v>625</v>
      </c>
      <c r="L24" s="58">
        <v>645.90831344580579</v>
      </c>
      <c r="M24" s="58">
        <v>505.36012981734552</v>
      </c>
      <c r="N24" s="58">
        <v>998</v>
      </c>
    </row>
    <row r="25" spans="2:14" ht="12" customHeight="1">
      <c r="B25" s="42" t="s">
        <v>37</v>
      </c>
      <c r="C25" s="41" t="s">
        <v>35</v>
      </c>
      <c r="D25" s="58">
        <v>621.375</v>
      </c>
      <c r="E25" s="58">
        <v>556.875</v>
      </c>
      <c r="F25" s="76">
        <v>564.75</v>
      </c>
      <c r="G25" s="58">
        <v>626.625</v>
      </c>
      <c r="H25" s="58">
        <v>660.875</v>
      </c>
      <c r="I25" s="58">
        <v>701.25</v>
      </c>
      <c r="J25" s="58">
        <v>577.25</v>
      </c>
      <c r="K25" s="58">
        <v>716.875</v>
      </c>
      <c r="L25" s="58">
        <v>683.75432427417411</v>
      </c>
      <c r="M25" s="58">
        <v>501.99328184647931</v>
      </c>
      <c r="N25" s="58">
        <v>998</v>
      </c>
    </row>
    <row r="26" spans="2:14" ht="12" customHeight="1">
      <c r="B26" s="42" t="s">
        <v>38</v>
      </c>
      <c r="C26" s="41" t="s">
        <v>39</v>
      </c>
      <c r="D26" s="58">
        <v>689.5</v>
      </c>
      <c r="E26" s="58">
        <v>573.5</v>
      </c>
      <c r="F26" s="76">
        <v>597.5</v>
      </c>
      <c r="G26" s="58">
        <v>654</v>
      </c>
      <c r="H26" s="58">
        <v>721.2</v>
      </c>
      <c r="I26" s="58">
        <v>731.5</v>
      </c>
      <c r="J26" s="58">
        <v>611.6</v>
      </c>
      <c r="K26" s="58">
        <v>758</v>
      </c>
      <c r="L26" s="58">
        <v>690.48760726863884</v>
      </c>
      <c r="M26" s="58">
        <v>540.60953408943692</v>
      </c>
      <c r="N26" s="58">
        <v>1127.5999999999999</v>
      </c>
    </row>
    <row r="27" spans="2:14" ht="12" customHeight="1">
      <c r="B27" s="42" t="s">
        <v>40</v>
      </c>
      <c r="C27" s="41" t="s">
        <v>39</v>
      </c>
      <c r="D27" s="58">
        <v>690</v>
      </c>
      <c r="E27" s="58">
        <v>619.375</v>
      </c>
      <c r="F27" s="76">
        <v>621</v>
      </c>
      <c r="G27" s="58">
        <v>633.25</v>
      </c>
      <c r="H27" s="58">
        <v>696.5</v>
      </c>
      <c r="I27" s="58">
        <v>728.75</v>
      </c>
      <c r="J27" s="58">
        <v>639.25</v>
      </c>
      <c r="K27" s="58">
        <v>736.25</v>
      </c>
      <c r="L27" s="58">
        <v>687.24497575834414</v>
      </c>
      <c r="M27" s="58">
        <v>552.01802656726477</v>
      </c>
      <c r="N27" s="58">
        <v>1160</v>
      </c>
    </row>
    <row r="28" spans="2:14" ht="12" customHeight="1">
      <c r="B28" s="42" t="s">
        <v>41</v>
      </c>
      <c r="C28" s="41" t="s">
        <v>39</v>
      </c>
      <c r="D28" s="58">
        <v>660.6</v>
      </c>
      <c r="E28" s="58">
        <v>630.29999999999995</v>
      </c>
      <c r="F28" s="76">
        <v>629.6</v>
      </c>
      <c r="G28" s="58">
        <v>613.20000000000005</v>
      </c>
      <c r="H28" s="58">
        <v>682.9</v>
      </c>
      <c r="I28" s="58">
        <v>715</v>
      </c>
      <c r="J28" s="58">
        <v>668.7</v>
      </c>
      <c r="K28" s="58">
        <v>718.5</v>
      </c>
      <c r="L28" s="58">
        <v>727.41502560117283</v>
      </c>
      <c r="M28" s="58">
        <v>580.71471580720061</v>
      </c>
      <c r="N28" s="58">
        <v>1160</v>
      </c>
    </row>
    <row r="29" spans="2:14" ht="12" customHeight="1">
      <c r="B29" s="42" t="s">
        <v>42</v>
      </c>
      <c r="C29" s="41" t="s">
        <v>43</v>
      </c>
      <c r="D29" s="58">
        <v>713.625</v>
      </c>
      <c r="E29" s="58">
        <v>657.5</v>
      </c>
      <c r="F29" s="76">
        <v>661.625</v>
      </c>
      <c r="G29" s="58">
        <v>699.5</v>
      </c>
      <c r="H29" s="58">
        <v>739.375</v>
      </c>
      <c r="I29" s="58">
        <v>794.375</v>
      </c>
      <c r="J29" s="58">
        <v>702.75</v>
      </c>
      <c r="K29" s="58">
        <v>781.625</v>
      </c>
      <c r="L29" s="58">
        <v>774.46533323779977</v>
      </c>
      <c r="M29" s="58">
        <v>583.96528235515837</v>
      </c>
      <c r="N29" s="58">
        <v>1160</v>
      </c>
    </row>
    <row r="30" spans="2:14" ht="12" customHeight="1">
      <c r="B30" s="42" t="s">
        <v>44</v>
      </c>
      <c r="C30" s="41" t="s">
        <v>43</v>
      </c>
      <c r="D30" s="58">
        <v>848.5</v>
      </c>
      <c r="E30" s="58">
        <v>766</v>
      </c>
      <c r="F30" s="76">
        <v>782.75</v>
      </c>
      <c r="G30" s="58">
        <v>791.125</v>
      </c>
      <c r="H30" s="58">
        <v>775.5</v>
      </c>
      <c r="I30" s="58">
        <v>882.5</v>
      </c>
      <c r="J30" s="58">
        <v>803.375</v>
      </c>
      <c r="K30" s="58">
        <v>820</v>
      </c>
      <c r="L30" s="58">
        <v>819.84380253200834</v>
      </c>
      <c r="M30" s="58">
        <v>594.75439678460134</v>
      </c>
      <c r="N30" s="58">
        <v>1330</v>
      </c>
    </row>
    <row r="31" spans="2:14" ht="12" customHeight="1">
      <c r="B31" s="42" t="s">
        <v>45</v>
      </c>
      <c r="C31" s="41" t="s">
        <v>43</v>
      </c>
      <c r="D31" s="58">
        <v>906.5</v>
      </c>
      <c r="E31" s="58">
        <v>901</v>
      </c>
      <c r="F31" s="76">
        <v>878.2</v>
      </c>
      <c r="G31" s="58">
        <v>861.3</v>
      </c>
      <c r="H31" s="58">
        <v>802</v>
      </c>
      <c r="I31" s="58">
        <v>936.5</v>
      </c>
      <c r="J31" s="58">
        <v>878.9</v>
      </c>
      <c r="K31" s="58">
        <v>842</v>
      </c>
      <c r="L31" s="58">
        <v>839.26284789394299</v>
      </c>
      <c r="M31" s="58">
        <v>596.64909342641022</v>
      </c>
      <c r="N31" s="58">
        <v>1330</v>
      </c>
    </row>
    <row r="32" spans="2:14" ht="12" customHeight="1">
      <c r="B32" s="42" t="s">
        <v>46</v>
      </c>
      <c r="C32" s="41" t="s">
        <v>47</v>
      </c>
      <c r="D32" s="58">
        <v>905.625</v>
      </c>
      <c r="E32" s="58">
        <v>879.5</v>
      </c>
      <c r="F32" s="76">
        <v>890.125</v>
      </c>
      <c r="G32" s="58">
        <v>850.125</v>
      </c>
      <c r="H32" s="58">
        <v>824.125</v>
      </c>
      <c r="I32" s="58">
        <v>936.875</v>
      </c>
      <c r="J32" s="58">
        <v>917.5</v>
      </c>
      <c r="K32" s="58">
        <v>860.625</v>
      </c>
      <c r="L32" s="58">
        <v>812.67878106450178</v>
      </c>
      <c r="M32" s="58">
        <v>597.79803064997282</v>
      </c>
      <c r="N32" s="58">
        <v>1330</v>
      </c>
    </row>
    <row r="33" spans="2:14" ht="12" customHeight="1">
      <c r="B33" s="42" t="s">
        <v>48</v>
      </c>
      <c r="C33" s="41" t="s">
        <v>47</v>
      </c>
      <c r="D33" s="58">
        <v>901.25</v>
      </c>
      <c r="E33" s="58">
        <v>876.375</v>
      </c>
      <c r="F33" s="76">
        <v>886.875</v>
      </c>
      <c r="G33" s="58">
        <v>841.75</v>
      </c>
      <c r="H33" s="58">
        <v>841.75</v>
      </c>
      <c r="I33" s="58">
        <v>935</v>
      </c>
      <c r="J33" s="58">
        <v>921.25</v>
      </c>
      <c r="K33" s="58">
        <v>875.625</v>
      </c>
      <c r="L33" s="58">
        <v>835.13836758764762</v>
      </c>
      <c r="M33" s="58">
        <v>608.8192828364198</v>
      </c>
      <c r="N33" s="58">
        <v>1330</v>
      </c>
    </row>
    <row r="34" spans="2:14" ht="12" customHeight="1">
      <c r="B34" s="42" t="s">
        <v>49</v>
      </c>
      <c r="C34" s="41" t="s">
        <v>47</v>
      </c>
      <c r="D34" s="58">
        <v>1105.5999999999999</v>
      </c>
      <c r="E34" s="58">
        <v>927.2</v>
      </c>
      <c r="F34" s="76">
        <v>976.3</v>
      </c>
      <c r="G34" s="58">
        <v>943.5</v>
      </c>
      <c r="H34" s="58">
        <v>1158.4000000000001</v>
      </c>
      <c r="I34" s="58">
        <v>1135</v>
      </c>
      <c r="J34" s="58">
        <v>923</v>
      </c>
      <c r="K34" s="58">
        <v>1197.5</v>
      </c>
      <c r="L34" s="58">
        <v>998.87747997009069</v>
      </c>
      <c r="M34" s="58">
        <v>608.73892523223651</v>
      </c>
      <c r="N34" s="58">
        <v>1530</v>
      </c>
    </row>
    <row r="35" spans="2:14" ht="12" customHeight="1">
      <c r="B35" s="42" t="s">
        <v>50</v>
      </c>
      <c r="C35" s="41" t="s">
        <v>51</v>
      </c>
      <c r="D35" s="58">
        <v>1242.5</v>
      </c>
      <c r="E35" s="58">
        <v>1061.25</v>
      </c>
      <c r="F35" s="76">
        <v>1059.375</v>
      </c>
      <c r="G35" s="58">
        <v>813</v>
      </c>
      <c r="H35" s="58">
        <v>1231.375</v>
      </c>
      <c r="I35" s="58">
        <v>1275</v>
      </c>
      <c r="J35" s="58">
        <v>923</v>
      </c>
      <c r="K35" s="58">
        <v>1273.75</v>
      </c>
      <c r="L35" s="58">
        <v>1042.8321308957563</v>
      </c>
      <c r="M35" s="58">
        <v>604.13309666431576</v>
      </c>
      <c r="N35" s="58">
        <v>1530</v>
      </c>
    </row>
    <row r="36" spans="2:14" ht="12" customHeight="1">
      <c r="B36" s="42" t="s">
        <v>52</v>
      </c>
      <c r="C36" s="41" t="s">
        <v>51</v>
      </c>
      <c r="D36" s="58">
        <v>1152.5</v>
      </c>
      <c r="E36" s="58">
        <v>1033.75</v>
      </c>
      <c r="F36" s="76">
        <v>1014.625</v>
      </c>
      <c r="G36" s="58">
        <v>774</v>
      </c>
      <c r="H36" s="58">
        <v>1113.75</v>
      </c>
      <c r="I36" s="58">
        <v>1186.25</v>
      </c>
      <c r="J36" s="58">
        <v>935.75</v>
      </c>
      <c r="K36" s="58">
        <v>1155</v>
      </c>
      <c r="L36" s="58">
        <v>966.81860186547772</v>
      </c>
      <c r="M36" s="58">
        <v>595.51683827743227</v>
      </c>
      <c r="N36" s="58">
        <v>1530</v>
      </c>
    </row>
    <row r="37" spans="2:14" ht="12" customHeight="1">
      <c r="B37" s="42" t="s">
        <v>53</v>
      </c>
      <c r="C37" s="41" t="s">
        <v>51</v>
      </c>
      <c r="D37" s="58">
        <v>1086</v>
      </c>
      <c r="E37" s="58">
        <v>979</v>
      </c>
      <c r="F37" s="76">
        <v>980.3</v>
      </c>
      <c r="G37" s="58">
        <v>863.5</v>
      </c>
      <c r="H37" s="58">
        <v>1007.8</v>
      </c>
      <c r="I37" s="58">
        <v>1114</v>
      </c>
      <c r="J37" s="58">
        <v>920</v>
      </c>
      <c r="K37" s="58">
        <v>1052</v>
      </c>
      <c r="L37" s="58">
        <v>933.06951356852983</v>
      </c>
      <c r="M37" s="58">
        <v>679.62931211743683</v>
      </c>
      <c r="N37" s="58">
        <v>1530</v>
      </c>
    </row>
    <row r="38" spans="2:14" ht="12" customHeight="1">
      <c r="B38" s="42" t="s">
        <v>54</v>
      </c>
      <c r="C38" s="41" t="s">
        <v>55</v>
      </c>
      <c r="D38" s="58">
        <v>987.875</v>
      </c>
      <c r="E38" s="58">
        <v>944</v>
      </c>
      <c r="F38" s="76">
        <v>943.375</v>
      </c>
      <c r="G38" s="58">
        <v>860.5</v>
      </c>
      <c r="H38" s="58">
        <v>932</v>
      </c>
      <c r="I38" s="58">
        <v>1085</v>
      </c>
      <c r="J38" s="58">
        <v>948.75</v>
      </c>
      <c r="K38" s="58">
        <v>968.75</v>
      </c>
      <c r="L38" s="58">
        <v>897.97009430270566</v>
      </c>
      <c r="M38" s="58">
        <v>735.13096509179115</v>
      </c>
      <c r="N38" s="58">
        <v>1715</v>
      </c>
    </row>
    <row r="39" spans="2:14" ht="12" customHeight="1">
      <c r="B39" s="42" t="s">
        <v>56</v>
      </c>
      <c r="C39" s="41" t="s">
        <v>55</v>
      </c>
      <c r="D39" s="58">
        <v>927.625</v>
      </c>
      <c r="E39" s="58">
        <v>873.75</v>
      </c>
      <c r="F39" s="76">
        <v>870.5</v>
      </c>
      <c r="G39" s="58">
        <v>854.25</v>
      </c>
      <c r="H39" s="58">
        <v>839.625</v>
      </c>
      <c r="I39" s="58">
        <v>1045</v>
      </c>
      <c r="J39" s="58">
        <v>889.375</v>
      </c>
      <c r="K39" s="58">
        <v>866.25</v>
      </c>
      <c r="L39" s="58">
        <v>856.81715048933427</v>
      </c>
      <c r="M39" s="58">
        <v>654.25154148598983</v>
      </c>
      <c r="N39" s="58">
        <v>1715</v>
      </c>
    </row>
    <row r="40" spans="2:14" ht="12" customHeight="1">
      <c r="B40" s="42" t="s">
        <v>57</v>
      </c>
      <c r="C40" s="41" t="s">
        <v>55</v>
      </c>
      <c r="D40" s="58">
        <v>850.9</v>
      </c>
      <c r="E40" s="58">
        <v>760</v>
      </c>
      <c r="F40" s="76">
        <v>756.8</v>
      </c>
      <c r="G40" s="58">
        <v>774.7</v>
      </c>
      <c r="H40" s="58">
        <v>717.6</v>
      </c>
      <c r="I40" s="58">
        <v>1000</v>
      </c>
      <c r="J40" s="58">
        <v>770.1</v>
      </c>
      <c r="K40" s="58">
        <v>736.5</v>
      </c>
      <c r="L40" s="58">
        <v>845.65625166494897</v>
      </c>
      <c r="M40" s="58">
        <v>583.35756726978809</v>
      </c>
      <c r="N40" s="58">
        <v>1715</v>
      </c>
    </row>
    <row r="41" spans="2:14" ht="12" customHeight="1">
      <c r="B41" s="42" t="s">
        <v>58</v>
      </c>
      <c r="C41" s="41" t="s">
        <v>59</v>
      </c>
      <c r="D41" s="58">
        <v>787.875</v>
      </c>
      <c r="E41" s="58">
        <v>697.5</v>
      </c>
      <c r="F41" s="76">
        <v>716.125</v>
      </c>
      <c r="G41" s="58">
        <v>707.625</v>
      </c>
      <c r="H41" s="58">
        <v>644.375</v>
      </c>
      <c r="I41" s="58">
        <v>901.75</v>
      </c>
      <c r="J41" s="58">
        <v>733.75</v>
      </c>
      <c r="K41" s="58">
        <v>655</v>
      </c>
      <c r="L41" s="58">
        <v>816.03164367429645</v>
      </c>
      <c r="M41" s="58">
        <v>556.36260405185863</v>
      </c>
      <c r="N41" s="58">
        <v>1190.625</v>
      </c>
    </row>
    <row r="42" spans="2:14" ht="12" customHeight="1">
      <c r="B42" s="42" t="s">
        <v>60</v>
      </c>
      <c r="C42" s="41" t="s">
        <v>59</v>
      </c>
      <c r="D42" s="58">
        <v>745.625</v>
      </c>
      <c r="E42" s="58">
        <v>705.625</v>
      </c>
      <c r="F42" s="76">
        <v>720.5</v>
      </c>
      <c r="G42" s="58">
        <v>686.25</v>
      </c>
      <c r="H42" s="58">
        <v>634.25</v>
      </c>
      <c r="I42" s="58">
        <v>830.625</v>
      </c>
      <c r="J42" s="58">
        <v>743.75</v>
      </c>
      <c r="K42" s="58">
        <v>613.75</v>
      </c>
      <c r="L42" s="58">
        <v>763.80966028612329</v>
      </c>
      <c r="M42" s="58">
        <v>530.04006035667157</v>
      </c>
      <c r="N42" s="58">
        <v>1187.5</v>
      </c>
    </row>
    <row r="43" spans="2:14" ht="12" customHeight="1">
      <c r="B43" s="42" t="s">
        <v>61</v>
      </c>
      <c r="C43" s="41" t="s">
        <v>59</v>
      </c>
      <c r="D43" s="58">
        <v>729.5</v>
      </c>
      <c r="E43" s="58">
        <v>701</v>
      </c>
      <c r="F43" s="76">
        <v>705.5</v>
      </c>
      <c r="G43" s="58">
        <v>699.1</v>
      </c>
      <c r="H43" s="58">
        <v>632.5</v>
      </c>
      <c r="I43" s="58">
        <v>831</v>
      </c>
      <c r="J43" s="58">
        <v>727.2</v>
      </c>
      <c r="K43" s="58">
        <v>624.79999999999995</v>
      </c>
      <c r="L43" s="58">
        <v>700.8860743214816</v>
      </c>
      <c r="M43" s="58">
        <v>573.81120759835972</v>
      </c>
      <c r="N43" s="58">
        <v>1187.5</v>
      </c>
    </row>
    <row r="44" spans="2:14" ht="12" customHeight="1">
      <c r="B44" s="42" t="s">
        <v>62</v>
      </c>
      <c r="C44" s="41" t="s">
        <v>63</v>
      </c>
      <c r="D44" s="58">
        <v>696.75</v>
      </c>
      <c r="E44" s="58">
        <v>659.75</v>
      </c>
      <c r="F44" s="76">
        <v>654</v>
      </c>
      <c r="G44" s="58">
        <v>665.625</v>
      </c>
      <c r="H44" s="58">
        <v>638.125</v>
      </c>
      <c r="I44" s="58">
        <v>809.75</v>
      </c>
      <c r="J44" s="58">
        <v>675.5</v>
      </c>
      <c r="K44" s="58">
        <v>653.75</v>
      </c>
      <c r="L44" s="58">
        <v>692.89431960772424</v>
      </c>
      <c r="M44" s="58">
        <v>589.01640609345122</v>
      </c>
      <c r="N44" s="58">
        <v>1187.5</v>
      </c>
    </row>
    <row r="45" spans="2:14" ht="12" customHeight="1">
      <c r="B45" s="42" t="s">
        <v>64</v>
      </c>
      <c r="C45" s="41" t="s">
        <v>63</v>
      </c>
      <c r="D45" s="58">
        <v>669.625</v>
      </c>
      <c r="E45" s="58">
        <v>633.75</v>
      </c>
      <c r="F45" s="76">
        <v>634.125</v>
      </c>
      <c r="G45" s="58">
        <v>638.125</v>
      </c>
      <c r="H45" s="58">
        <v>635.5</v>
      </c>
      <c r="I45" s="58">
        <v>773.75</v>
      </c>
      <c r="J45" s="58">
        <v>654.625</v>
      </c>
      <c r="K45" s="58">
        <v>655.625</v>
      </c>
      <c r="L45" s="58">
        <v>670.8021700829122</v>
      </c>
      <c r="M45" s="58">
        <v>585.48030264631723</v>
      </c>
      <c r="N45" s="58">
        <v>1050</v>
      </c>
    </row>
    <row r="46" spans="2:14" ht="12" customHeight="1">
      <c r="B46" s="42" t="s">
        <v>65</v>
      </c>
      <c r="C46" s="41" t="s">
        <v>63</v>
      </c>
      <c r="D46" s="58">
        <v>632</v>
      </c>
      <c r="E46" s="58">
        <v>598</v>
      </c>
      <c r="F46" s="76">
        <v>593.6</v>
      </c>
      <c r="G46" s="58">
        <v>607.4</v>
      </c>
      <c r="H46" s="58">
        <v>612.5</v>
      </c>
      <c r="I46" s="58">
        <v>746.9</v>
      </c>
      <c r="J46" s="58">
        <v>614.4</v>
      </c>
      <c r="K46" s="58">
        <v>633.5</v>
      </c>
      <c r="L46" s="58">
        <v>663.59121899061392</v>
      </c>
      <c r="M46" s="58">
        <v>580.54999937698756</v>
      </c>
      <c r="N46" s="58">
        <v>1050</v>
      </c>
    </row>
    <row r="47" spans="2:14" ht="12" customHeight="1">
      <c r="B47" s="42" t="s">
        <v>66</v>
      </c>
      <c r="C47" s="41" t="s">
        <v>67</v>
      </c>
      <c r="D47" s="58">
        <v>574</v>
      </c>
      <c r="E47" s="58">
        <v>539.25</v>
      </c>
      <c r="F47" s="76">
        <v>535.75</v>
      </c>
      <c r="G47" s="58">
        <v>545.75</v>
      </c>
      <c r="H47" s="58">
        <v>564.875</v>
      </c>
      <c r="I47" s="58">
        <v>711.625</v>
      </c>
      <c r="J47" s="58">
        <v>558.25</v>
      </c>
      <c r="K47" s="58">
        <v>585</v>
      </c>
      <c r="L47" s="58">
        <v>684.35140939646635</v>
      </c>
      <c r="M47" s="58">
        <v>580.96581768450153</v>
      </c>
      <c r="N47" s="58">
        <v>1030</v>
      </c>
    </row>
    <row r="48" spans="2:14" ht="12" customHeight="1">
      <c r="B48" s="42" t="s">
        <v>68</v>
      </c>
      <c r="C48" s="41" t="s">
        <v>67</v>
      </c>
      <c r="D48" s="58">
        <v>540.25</v>
      </c>
      <c r="E48" s="58">
        <v>500.875</v>
      </c>
      <c r="F48" s="58">
        <v>493.875</v>
      </c>
      <c r="G48" s="58">
        <v>504.75</v>
      </c>
      <c r="H48" s="58">
        <v>505.125</v>
      </c>
      <c r="I48" s="58">
        <v>668.25</v>
      </c>
      <c r="J48" s="58">
        <v>516.375</v>
      </c>
      <c r="K48" s="58">
        <v>520.625</v>
      </c>
      <c r="L48" s="58">
        <v>587.25618258679322</v>
      </c>
      <c r="M48" s="58">
        <v>572.6661142351843</v>
      </c>
      <c r="N48" s="58">
        <v>970</v>
      </c>
    </row>
    <row r="49" spans="2:14" ht="12" customHeight="1">
      <c r="B49" s="42" t="s">
        <v>69</v>
      </c>
      <c r="C49" s="41" t="s">
        <v>67</v>
      </c>
      <c r="D49" s="58">
        <v>486.9</v>
      </c>
      <c r="E49" s="58">
        <v>457.2</v>
      </c>
      <c r="F49" s="58">
        <v>455.7</v>
      </c>
      <c r="G49" s="58">
        <v>464.6</v>
      </c>
      <c r="H49" s="58">
        <v>423.2</v>
      </c>
      <c r="I49" s="58">
        <v>601.20000000000005</v>
      </c>
      <c r="J49" s="58">
        <v>473.2</v>
      </c>
      <c r="K49" s="58">
        <v>441.5</v>
      </c>
      <c r="L49" s="58">
        <v>546.45230392183873</v>
      </c>
      <c r="M49" s="58">
        <v>546.18530294910636</v>
      </c>
      <c r="N49" s="58">
        <v>946</v>
      </c>
    </row>
    <row r="50" spans="2:14" ht="12" customHeight="1">
      <c r="B50" s="42" t="s">
        <v>70</v>
      </c>
      <c r="C50" s="41" t="s">
        <v>71</v>
      </c>
      <c r="D50" s="58">
        <v>455.125</v>
      </c>
      <c r="E50" s="58">
        <v>426.25</v>
      </c>
      <c r="F50" s="58">
        <v>439.625</v>
      </c>
      <c r="G50" s="58">
        <v>426.5</v>
      </c>
      <c r="H50" s="58">
        <v>446</v>
      </c>
      <c r="I50" s="58">
        <v>552.875</v>
      </c>
      <c r="J50" s="58">
        <v>440.75</v>
      </c>
      <c r="K50" s="58">
        <v>464.375</v>
      </c>
      <c r="L50" s="58">
        <v>524.97561136923559</v>
      </c>
      <c r="M50" s="58">
        <v>500.8378829271557</v>
      </c>
      <c r="N50" s="58">
        <v>850</v>
      </c>
    </row>
    <row r="51" spans="2:14" ht="12" customHeight="1">
      <c r="B51" s="42" t="s">
        <v>72</v>
      </c>
      <c r="C51" s="41" t="s">
        <v>71</v>
      </c>
      <c r="D51" s="58">
        <v>529.79999999999995</v>
      </c>
      <c r="E51" s="58">
        <v>545.5</v>
      </c>
      <c r="F51" s="58">
        <v>519.4</v>
      </c>
      <c r="G51" s="58">
        <v>494.9</v>
      </c>
      <c r="H51" s="58">
        <v>505.6</v>
      </c>
      <c r="I51" s="58">
        <v>578.79999999999995</v>
      </c>
      <c r="J51" s="58">
        <v>537.20000000000005</v>
      </c>
      <c r="K51" s="58">
        <v>520</v>
      </c>
      <c r="L51" s="58">
        <v>605.27896735505988</v>
      </c>
      <c r="M51" s="58">
        <v>501.66810776180597</v>
      </c>
      <c r="N51" s="58">
        <v>850</v>
      </c>
    </row>
    <row r="52" spans="2:14" ht="12" customHeight="1">
      <c r="B52" s="42" t="s">
        <v>73</v>
      </c>
      <c r="C52" s="41" t="s">
        <v>71</v>
      </c>
      <c r="D52" s="58">
        <v>568.75</v>
      </c>
      <c r="E52" s="58">
        <v>577.5</v>
      </c>
      <c r="F52" s="58">
        <v>568</v>
      </c>
      <c r="G52" s="58">
        <v>525.875</v>
      </c>
      <c r="H52" s="58">
        <v>511.625</v>
      </c>
      <c r="I52" s="58">
        <v>611.5</v>
      </c>
      <c r="J52" s="58">
        <v>584.75</v>
      </c>
      <c r="K52" s="58">
        <v>536.875</v>
      </c>
      <c r="L52" s="58">
        <v>623.6324454218269</v>
      </c>
      <c r="M52" s="58">
        <v>530.98825955469431</v>
      </c>
      <c r="N52" s="58">
        <v>850</v>
      </c>
    </row>
    <row r="53" spans="2:14" ht="12" customHeight="1">
      <c r="B53" s="42" t="s">
        <v>74</v>
      </c>
      <c r="C53" s="41" t="s">
        <v>75</v>
      </c>
      <c r="D53" s="58">
        <v>587.375</v>
      </c>
      <c r="E53" s="58">
        <v>579.75</v>
      </c>
      <c r="F53" s="58">
        <v>580.875</v>
      </c>
      <c r="G53" s="58">
        <v>542.875</v>
      </c>
      <c r="H53" s="58">
        <v>525.25</v>
      </c>
      <c r="I53" s="58">
        <v>641.125</v>
      </c>
      <c r="J53" s="58">
        <v>594.875</v>
      </c>
      <c r="K53" s="58">
        <v>550</v>
      </c>
      <c r="L53" s="58">
        <v>621.65747155578345</v>
      </c>
      <c r="M53" s="58">
        <v>539.12942319751483</v>
      </c>
      <c r="N53" s="58">
        <v>985</v>
      </c>
    </row>
    <row r="54" spans="2:14" ht="12" customHeight="1">
      <c r="B54" s="42" t="s">
        <v>76</v>
      </c>
      <c r="C54" s="41" t="s">
        <v>75</v>
      </c>
      <c r="D54" s="58">
        <v>597.4</v>
      </c>
      <c r="E54" s="58">
        <v>577.29999999999995</v>
      </c>
      <c r="F54" s="58">
        <v>575.20000000000005</v>
      </c>
      <c r="G54" s="58">
        <v>556.5</v>
      </c>
      <c r="H54" s="58">
        <v>533.29999999999995</v>
      </c>
      <c r="I54" s="58">
        <v>672.3</v>
      </c>
      <c r="J54" s="58">
        <v>594.4</v>
      </c>
      <c r="K54" s="58">
        <v>560</v>
      </c>
      <c r="L54" s="58">
        <v>618.76390519390566</v>
      </c>
      <c r="M54" s="58">
        <v>541.33062624008028</v>
      </c>
      <c r="N54" s="58">
        <v>985</v>
      </c>
    </row>
    <row r="55" spans="2:14" ht="12" customHeight="1">
      <c r="B55" s="42" t="s">
        <v>77</v>
      </c>
      <c r="C55" s="41" t="s">
        <v>75</v>
      </c>
      <c r="D55" s="58">
        <v>588.5</v>
      </c>
      <c r="E55" s="58">
        <v>581.5</v>
      </c>
      <c r="F55" s="58">
        <v>571.66666666666663</v>
      </c>
      <c r="G55" s="58">
        <v>546.83333333333337</v>
      </c>
      <c r="H55" s="58">
        <v>545</v>
      </c>
      <c r="I55" s="58">
        <v>663.66666666666663</v>
      </c>
      <c r="J55" s="58">
        <v>594.66666666666663</v>
      </c>
      <c r="K55" s="58">
        <v>562.5</v>
      </c>
      <c r="L55" s="58">
        <v>645.77052457143066</v>
      </c>
      <c r="M55" s="58">
        <v>549.88773488535253</v>
      </c>
      <c r="N55" s="58">
        <v>985</v>
      </c>
    </row>
    <row r="56" spans="2:14" s="84" customFormat="1" ht="12" customHeight="1">
      <c r="B56" s="84" t="s">
        <v>87</v>
      </c>
      <c r="C56" s="84" t="s">
        <v>88</v>
      </c>
      <c r="D56" s="59">
        <v>578.375</v>
      </c>
      <c r="E56" s="59">
        <v>583</v>
      </c>
      <c r="F56" s="59">
        <v>573</v>
      </c>
      <c r="G56" s="59">
        <v>534</v>
      </c>
      <c r="H56" s="59">
        <v>536.25</v>
      </c>
      <c r="I56" s="59">
        <v>640.375</v>
      </c>
      <c r="J56" s="59">
        <v>595</v>
      </c>
      <c r="K56" s="59">
        <v>560.625</v>
      </c>
      <c r="L56" s="59">
        <v>670.84809970770402</v>
      </c>
      <c r="M56" s="59">
        <v>568.8462837556425</v>
      </c>
      <c r="N56" s="59">
        <v>985</v>
      </c>
    </row>
    <row r="57" spans="2:14" ht="12" customHeight="1">
      <c r="B57" s="35" t="s">
        <v>89</v>
      </c>
      <c r="C57" s="35" t="s">
        <v>88</v>
      </c>
      <c r="D57" s="58">
        <v>578.9</v>
      </c>
      <c r="E57" s="58">
        <v>588.79999999999995</v>
      </c>
      <c r="F57" s="58">
        <v>573</v>
      </c>
      <c r="G57" s="58">
        <v>549.5</v>
      </c>
      <c r="H57" s="58">
        <v>553</v>
      </c>
      <c r="I57" s="58">
        <v>647.6</v>
      </c>
      <c r="J57" s="58">
        <v>595</v>
      </c>
      <c r="K57" s="58">
        <v>560</v>
      </c>
      <c r="L57" s="58">
        <v>677.29661902845987</v>
      </c>
      <c r="M57" s="58">
        <v>573.85672886120949</v>
      </c>
      <c r="N57" s="58">
        <v>968</v>
      </c>
    </row>
    <row r="58" spans="2:14" ht="12" customHeight="1">
      <c r="B58" s="35" t="s">
        <v>90</v>
      </c>
      <c r="C58" s="35" t="s">
        <v>88</v>
      </c>
      <c r="D58" s="58">
        <v>565</v>
      </c>
      <c r="E58" s="58">
        <v>580.375</v>
      </c>
      <c r="F58" s="58">
        <v>553.5</v>
      </c>
      <c r="G58" s="58">
        <v>540.5</v>
      </c>
      <c r="H58" s="58">
        <v>555.125</v>
      </c>
      <c r="I58" s="58">
        <v>666.375</v>
      </c>
      <c r="J58" s="58">
        <v>586</v>
      </c>
      <c r="K58" s="58">
        <v>564.625</v>
      </c>
      <c r="L58" s="58">
        <v>693.30768623084964</v>
      </c>
      <c r="M58" s="58">
        <v>564.94230821045824</v>
      </c>
      <c r="N58" s="58">
        <v>968</v>
      </c>
    </row>
    <row r="59" spans="2:14" ht="12" customHeight="1">
      <c r="B59" s="35" t="s">
        <v>100</v>
      </c>
      <c r="C59" s="35" t="s">
        <v>101</v>
      </c>
      <c r="D59" s="58">
        <v>542.125</v>
      </c>
      <c r="E59" s="58">
        <v>534</v>
      </c>
      <c r="F59" s="58">
        <v>517.5</v>
      </c>
      <c r="G59" s="58">
        <v>510</v>
      </c>
      <c r="H59" s="58">
        <v>554.5</v>
      </c>
      <c r="I59" s="58">
        <v>645.125</v>
      </c>
      <c r="J59" s="58">
        <v>543.5</v>
      </c>
      <c r="K59" s="58">
        <v>570.75</v>
      </c>
      <c r="L59" s="58">
        <v>628.54691527453974</v>
      </c>
      <c r="M59" s="58">
        <v>569.10228510176512</v>
      </c>
      <c r="N59" s="58">
        <v>958</v>
      </c>
    </row>
    <row r="60" spans="2:14" ht="12" customHeight="1">
      <c r="B60" s="35" t="s">
        <v>102</v>
      </c>
      <c r="C60" s="35" t="s">
        <v>101</v>
      </c>
      <c r="D60" s="58">
        <v>524.1</v>
      </c>
      <c r="E60" s="58">
        <v>503.8</v>
      </c>
      <c r="F60" s="58">
        <v>493.2</v>
      </c>
      <c r="G60" s="58">
        <v>491</v>
      </c>
      <c r="H60" s="58">
        <v>549</v>
      </c>
      <c r="I60" s="58">
        <v>633.79999999999995</v>
      </c>
      <c r="J60" s="58">
        <v>509.6</v>
      </c>
      <c r="K60" s="58">
        <v>569.20000000000005</v>
      </c>
      <c r="L60" s="58">
        <v>607.92451374306233</v>
      </c>
      <c r="M60" s="58">
        <v>502.13025908583319</v>
      </c>
      <c r="N60" s="58">
        <v>948</v>
      </c>
    </row>
    <row r="61" spans="2:14" ht="12" customHeight="1">
      <c r="B61" s="42" t="s">
        <v>108</v>
      </c>
      <c r="C61" s="41" t="s">
        <v>101</v>
      </c>
      <c r="D61" s="58">
        <v>527.5</v>
      </c>
      <c r="E61" s="58">
        <v>530.875</v>
      </c>
      <c r="F61" s="58">
        <v>528.625</v>
      </c>
      <c r="G61" s="58">
        <v>506.875</v>
      </c>
      <c r="H61" s="58">
        <v>583.625</v>
      </c>
      <c r="I61" s="58">
        <v>649.25</v>
      </c>
      <c r="J61" s="58">
        <v>526</v>
      </c>
      <c r="K61" s="58">
        <v>604.625</v>
      </c>
      <c r="L61" s="58">
        <v>636.26309223954695</v>
      </c>
      <c r="M61" s="58">
        <v>505.22207077047335</v>
      </c>
      <c r="N61" s="58">
        <v>948</v>
      </c>
    </row>
    <row r="62" spans="2:14" ht="12" customHeight="1">
      <c r="B62" s="42" t="s">
        <v>109</v>
      </c>
      <c r="C62" s="41" t="s">
        <v>110</v>
      </c>
      <c r="D62" s="58">
        <v>558.625</v>
      </c>
      <c r="E62" s="58">
        <v>579</v>
      </c>
      <c r="F62" s="58">
        <v>549.5</v>
      </c>
      <c r="G62" s="58">
        <v>536.75</v>
      </c>
      <c r="H62" s="58">
        <v>609.125</v>
      </c>
      <c r="I62" s="58">
        <v>674</v>
      </c>
      <c r="J62" s="58">
        <v>558.25</v>
      </c>
      <c r="K62" s="58">
        <v>634.25</v>
      </c>
      <c r="L62" s="58">
        <v>644.02519882934564</v>
      </c>
      <c r="M62" s="58">
        <v>508.06697417922015</v>
      </c>
      <c r="N62" s="58">
        <v>949.5</v>
      </c>
    </row>
    <row r="63" spans="2:14" ht="12" customHeight="1">
      <c r="B63" s="42" t="s">
        <v>111</v>
      </c>
      <c r="C63" s="41" t="s">
        <v>110</v>
      </c>
      <c r="D63" s="58">
        <v>585.5</v>
      </c>
      <c r="E63" s="58">
        <v>603.4</v>
      </c>
      <c r="F63" s="58">
        <v>588.79999999999995</v>
      </c>
      <c r="G63" s="58">
        <v>573.79999999999995</v>
      </c>
      <c r="H63" s="58">
        <v>608.9</v>
      </c>
      <c r="I63" s="58">
        <v>682.2</v>
      </c>
      <c r="J63" s="58">
        <v>613.20000000000005</v>
      </c>
      <c r="K63" s="58">
        <v>634.6</v>
      </c>
      <c r="L63" s="58">
        <v>645.80726827126398</v>
      </c>
      <c r="M63" s="58">
        <v>510.68343717900751</v>
      </c>
      <c r="N63" s="58">
        <v>950</v>
      </c>
    </row>
    <row r="64" spans="2:14" ht="12" customHeight="1">
      <c r="B64" s="42" t="s">
        <v>112</v>
      </c>
      <c r="C64" s="41" t="s">
        <v>110</v>
      </c>
      <c r="D64" s="58">
        <v>603.75</v>
      </c>
      <c r="E64" s="58">
        <v>613.625</v>
      </c>
      <c r="F64" s="58">
        <v>598.375</v>
      </c>
      <c r="G64" s="58">
        <v>587.875</v>
      </c>
      <c r="H64" s="58">
        <v>609</v>
      </c>
      <c r="I64" s="58">
        <v>687.5</v>
      </c>
      <c r="J64" s="58">
        <v>640</v>
      </c>
      <c r="K64" s="58">
        <v>635</v>
      </c>
      <c r="L64" s="58">
        <v>644.02519882934575</v>
      </c>
      <c r="M64" s="58">
        <v>557.38418434658558</v>
      </c>
      <c r="N64" s="58">
        <v>950</v>
      </c>
    </row>
    <row r="65" spans="2:14" ht="12" customHeight="1">
      <c r="B65" s="42" t="s">
        <v>113</v>
      </c>
      <c r="C65" s="41" t="s">
        <v>114</v>
      </c>
      <c r="D65" s="58">
        <v>608.70000000000005</v>
      </c>
      <c r="E65" s="58">
        <v>612.4</v>
      </c>
      <c r="F65" s="58">
        <v>615</v>
      </c>
      <c r="G65" s="58">
        <v>582.4</v>
      </c>
      <c r="H65" s="58">
        <v>610.79999999999995</v>
      </c>
      <c r="I65" s="58">
        <v>663</v>
      </c>
      <c r="J65" s="58">
        <v>647.4</v>
      </c>
      <c r="K65" s="58">
        <v>635</v>
      </c>
      <c r="L65" s="58">
        <v>658.48384471377585</v>
      </c>
      <c r="M65" s="58">
        <v>559.78532768001355</v>
      </c>
      <c r="N65" s="58">
        <v>1060</v>
      </c>
    </row>
    <row r="66" spans="2:14" ht="12" customHeight="1">
      <c r="B66" s="42" t="s">
        <v>115</v>
      </c>
      <c r="C66" s="41" t="s">
        <v>114</v>
      </c>
      <c r="D66" s="58">
        <v>603</v>
      </c>
      <c r="E66" s="58">
        <v>617</v>
      </c>
      <c r="F66" s="58">
        <v>611.25</v>
      </c>
      <c r="G66" s="58">
        <v>570.125</v>
      </c>
      <c r="H66" s="58">
        <v>610.5</v>
      </c>
      <c r="I66" s="58">
        <v>643.5</v>
      </c>
      <c r="J66" s="58">
        <v>638.5</v>
      </c>
      <c r="K66" s="58">
        <v>635</v>
      </c>
      <c r="L66" s="58">
        <v>654.68087178102235</v>
      </c>
      <c r="M66" s="58">
        <v>561.99101206300577</v>
      </c>
      <c r="N66" s="58">
        <v>1060</v>
      </c>
    </row>
    <row r="67" spans="2:14" ht="12" customHeight="1">
      <c r="B67" s="42" t="s">
        <v>116</v>
      </c>
      <c r="C67" s="41" t="s">
        <v>114</v>
      </c>
      <c r="D67" s="58">
        <v>600</v>
      </c>
      <c r="E67" s="58">
        <v>622.5</v>
      </c>
      <c r="F67" s="58">
        <v>611.5</v>
      </c>
      <c r="G67" s="58">
        <v>576.5</v>
      </c>
      <c r="H67" s="58">
        <v>611</v>
      </c>
      <c r="I67" s="58">
        <v>640.66666666666663</v>
      </c>
      <c r="J67" s="58">
        <v>633.16666666666663</v>
      </c>
      <c r="K67" s="58">
        <v>635</v>
      </c>
      <c r="L67" s="58">
        <v>642.09615458809401</v>
      </c>
      <c r="M67" s="58">
        <v>564.0535530995071</v>
      </c>
      <c r="N67" s="58">
        <v>1060</v>
      </c>
    </row>
    <row r="68" spans="2:14" ht="12" customHeight="1">
      <c r="B68" s="42" t="s">
        <v>117</v>
      </c>
      <c r="C68" s="41" t="s">
        <v>118</v>
      </c>
      <c r="D68" s="58">
        <v>603.70000000000005</v>
      </c>
      <c r="E68" s="58">
        <v>620.5</v>
      </c>
      <c r="F68" s="58">
        <v>611.6</v>
      </c>
      <c r="G68" s="58">
        <v>580</v>
      </c>
      <c r="H68" s="58">
        <v>609.79999999999995</v>
      </c>
      <c r="I68" s="58">
        <v>653.20000000000005</v>
      </c>
      <c r="J68" s="58">
        <v>632.5</v>
      </c>
      <c r="K68" s="58">
        <v>634.6</v>
      </c>
      <c r="L68" s="58">
        <v>649.95930635243462</v>
      </c>
      <c r="M68" s="58">
        <v>521.79709317356298</v>
      </c>
      <c r="N68" s="58">
        <v>1055</v>
      </c>
    </row>
    <row r="69" spans="2:14" ht="12" customHeight="1">
      <c r="B69" s="42" t="s">
        <v>120</v>
      </c>
      <c r="C69" s="41" t="s">
        <v>118</v>
      </c>
      <c r="D69" s="58">
        <v>609.625</v>
      </c>
      <c r="E69" s="58">
        <v>618.75</v>
      </c>
      <c r="F69" s="58">
        <v>618</v>
      </c>
      <c r="G69" s="58">
        <v>594.625</v>
      </c>
      <c r="H69" s="58">
        <v>613.25</v>
      </c>
      <c r="I69" s="58">
        <v>688</v>
      </c>
      <c r="J69" s="58">
        <v>634.25</v>
      </c>
      <c r="K69" s="58">
        <v>636.25</v>
      </c>
      <c r="L69" s="58">
        <v>665.42840398228225</v>
      </c>
      <c r="M69" s="58">
        <v>523.551994207387</v>
      </c>
      <c r="N69" s="58">
        <v>1055</v>
      </c>
    </row>
    <row r="70" spans="2:14" ht="12" customHeight="1">
      <c r="B70" s="42" t="s">
        <v>121</v>
      </c>
      <c r="C70" s="41" t="s">
        <v>118</v>
      </c>
      <c r="D70" s="58">
        <v>625.25</v>
      </c>
      <c r="E70" s="58">
        <v>630</v>
      </c>
      <c r="F70" s="58">
        <v>623.875</v>
      </c>
      <c r="G70" s="58">
        <v>609.75</v>
      </c>
      <c r="H70" s="58">
        <v>624.375</v>
      </c>
      <c r="I70" s="58">
        <v>716.5</v>
      </c>
      <c r="J70" s="58">
        <v>642</v>
      </c>
      <c r="K70" s="58">
        <v>649</v>
      </c>
      <c r="L70" s="58">
        <v>683.61653539979898</v>
      </c>
      <c r="M70" s="58">
        <v>525.24213544717429</v>
      </c>
      <c r="N70" s="58">
        <v>1055</v>
      </c>
    </row>
    <row r="71" spans="2:14" ht="12" customHeight="1">
      <c r="B71" s="42" t="s">
        <v>122</v>
      </c>
      <c r="C71" s="41" t="s">
        <v>123</v>
      </c>
      <c r="D71" s="58">
        <v>656.5</v>
      </c>
      <c r="E71" s="58">
        <v>655.625</v>
      </c>
      <c r="F71" s="58">
        <v>657.875</v>
      </c>
      <c r="G71" s="58">
        <v>641.125</v>
      </c>
      <c r="H71" s="58">
        <v>664.75</v>
      </c>
      <c r="I71" s="58">
        <v>733.5</v>
      </c>
      <c r="J71" s="58">
        <v>679.5</v>
      </c>
      <c r="K71" s="58">
        <v>691.25</v>
      </c>
      <c r="L71" s="58">
        <v>701.52908906856567</v>
      </c>
      <c r="M71" s="58">
        <v>526.86969662189267</v>
      </c>
      <c r="N71" s="58">
        <v>1153</v>
      </c>
    </row>
    <row r="72" spans="2:14" ht="12" customHeight="1">
      <c r="B72" s="42" t="s">
        <v>124</v>
      </c>
      <c r="C72" s="41" t="s">
        <v>123</v>
      </c>
      <c r="D72" s="72">
        <f>AVERAGE('Monthly phosphate prices'!D72:E72)</f>
        <v>682.84265274856057</v>
      </c>
      <c r="E72" s="72">
        <f>AVERAGE('Monthly phosphate prices'!F72:G72)</f>
        <v>662.24768527575861</v>
      </c>
      <c r="F72" s="72">
        <f>AVERAGE('Monthly phosphate prices'!H72:I72)</f>
        <v>672.56268209252073</v>
      </c>
      <c r="G72" s="72">
        <f>AVERAGE('Monthly phosphate prices'!J72:K72)</f>
        <v>701.13672703268617</v>
      </c>
      <c r="H72" s="72">
        <f>AVERAGE('Monthly phosphate prices'!L72:M72)</f>
        <v>673.43854324272047</v>
      </c>
      <c r="I72" s="72">
        <f>AVERAGE('Monthly phosphate prices'!N72:O72)</f>
        <v>751.71890472541293</v>
      </c>
      <c r="J72" s="72">
        <f>AVERAGE('Monthly phosphate prices'!P72:Q72)</f>
        <v>720.21244638964538</v>
      </c>
      <c r="K72" s="72">
        <f>AVERAGE('Monthly phosphate prices'!R72:S72)</f>
        <v>713.72422626984167</v>
      </c>
      <c r="L72" s="72">
        <f>AVERAGE('Monthly phosphate prices'!T72:U72)</f>
        <v>700.58514888855507</v>
      </c>
      <c r="M72" s="88">
        <f>AVERAGE('Monthly phosphate prices'!V72:W72)</f>
        <v>530.87811506032278</v>
      </c>
      <c r="N72" s="72">
        <f>AVERAGE('Monthly phosphate prices'!X72:Y72)</f>
        <v>1153</v>
      </c>
    </row>
    <row r="73" spans="2:14" ht="12" customHeight="1">
      <c r="B73" s="42" t="s">
        <v>126</v>
      </c>
      <c r="C73" s="41" t="s">
        <v>123</v>
      </c>
      <c r="D73" s="72">
        <f>AVERAGE('Monthly phosphate prices'!D73:E73)</f>
        <v>647.52839614427467</v>
      </c>
      <c r="E73" s="72">
        <f>AVERAGE('Monthly phosphate prices'!F73:G73)</f>
        <v>665.41059137465663</v>
      </c>
      <c r="F73" s="72">
        <f>AVERAGE('Monthly phosphate prices'!H73:I73)</f>
        <v>660.80340893522748</v>
      </c>
      <c r="G73" s="72">
        <f>AVERAGE('Monthly phosphate prices'!J73:K73)</f>
        <v>694.97295115955546</v>
      </c>
      <c r="H73" s="72">
        <f>AVERAGE('Monthly phosphate prices'!L73:M73)</f>
        <v>684.95310721191333</v>
      </c>
      <c r="I73" s="72">
        <f>AVERAGE('Monthly phosphate prices'!N73:O73)</f>
        <v>675.44154527533431</v>
      </c>
      <c r="J73" s="72">
        <f>AVERAGE('Monthly phosphate prices'!P73:Q73)</f>
        <v>719.02429153686887</v>
      </c>
      <c r="K73" s="72">
        <f>AVERAGE('Monthly phosphate prices'!R73:S73)</f>
        <v>708.19148032976534</v>
      </c>
      <c r="L73" s="72">
        <f>AVERAGE('Monthly phosphate prices'!T73:U73)</f>
        <v>700.58514888855507</v>
      </c>
      <c r="M73" s="88">
        <f>AVERAGE('Monthly phosphate prices'!V73:W73)</f>
        <v>537.34153698425746</v>
      </c>
      <c r="N73" s="72">
        <f>AVERAGE('Monthly phosphate prices'!X73:Y73)</f>
        <v>1153</v>
      </c>
    </row>
    <row r="74" spans="2:14" ht="12" customHeight="1">
      <c r="B74" s="42" t="s">
        <v>127</v>
      </c>
      <c r="C74" s="41" t="s">
        <v>128</v>
      </c>
      <c r="D74" s="72">
        <f>AVERAGE('Monthly phosphate prices'!D74:E74)</f>
        <v>635.07437856981801</v>
      </c>
      <c r="E74" s="72">
        <f>AVERAGE('Monthly phosphate prices'!F74:G74)</f>
        <v>654.8420655674181</v>
      </c>
      <c r="F74" s="72">
        <f>AVERAGE('Monthly phosphate prices'!H74:I74)</f>
        <v>648.93089361149487</v>
      </c>
      <c r="G74" s="72">
        <f>AVERAGE('Monthly phosphate prices'!J74:K74)</f>
        <v>682.88864384955332</v>
      </c>
      <c r="H74" s="72">
        <f>AVERAGE('Monthly phosphate prices'!L74:M74)</f>
        <v>670.94265636442401</v>
      </c>
      <c r="I74" s="72">
        <f>AVERAGE('Monthly phosphate prices'!N74:O74)</f>
        <v>665.82240235198412</v>
      </c>
      <c r="J74" s="72">
        <f>AVERAGE('Monthly phosphate prices'!P74:Q74)</f>
        <v>704.55807422074156</v>
      </c>
      <c r="K74" s="72">
        <f>AVERAGE('Monthly phosphate prices'!R74:S74)</f>
        <v>704.66907200180071</v>
      </c>
      <c r="L74" s="72">
        <f>AVERAGE('Monthly phosphate prices'!T74:U74)</f>
        <v>689.83150933754121</v>
      </c>
      <c r="M74" s="88">
        <f>AVERAGE('Monthly phosphate prices'!V74:W74)</f>
        <v>531.84868275910048</v>
      </c>
      <c r="N74" s="72">
        <f>AVERAGE('Monthly phosphate prices'!X74:Y74)</f>
        <v>997.96769452460694</v>
      </c>
    </row>
    <row r="75" spans="2:14" ht="12" customHeight="1">
      <c r="B75" s="42" t="s">
        <v>278</v>
      </c>
      <c r="C75" s="41" t="s">
        <v>128</v>
      </c>
      <c r="D75" s="72">
        <f>AVERAGE('Monthly phosphate prices'!D75:E75)</f>
        <v>623.81896420380576</v>
      </c>
      <c r="E75" s="72">
        <f>AVERAGE('Monthly phosphate prices'!F75:G75)</f>
        <v>644.57818616530824</v>
      </c>
      <c r="F75" s="72">
        <f>AVERAGE('Monthly phosphate prices'!H75:I75)</f>
        <v>636.52729402278021</v>
      </c>
      <c r="G75" s="72">
        <f>AVERAGE('Monthly phosphate prices'!J75:K75)</f>
        <v>673.95231282631539</v>
      </c>
      <c r="H75" s="72">
        <f>AVERAGE('Monthly phosphate prices'!L75:M75)</f>
        <v>666.30016858255453</v>
      </c>
      <c r="I75" s="72">
        <f>AVERAGE('Monthly phosphate prices'!N75:O75)</f>
        <v>646.16103601233749</v>
      </c>
      <c r="J75" s="72">
        <f>AVERAGE('Monthly phosphate prices'!P75:Q75)</f>
        <v>690.05839288738218</v>
      </c>
      <c r="K75" s="72">
        <f>AVERAGE('Monthly phosphate prices'!R75:S75)</f>
        <v>699.29378385205314</v>
      </c>
      <c r="L75" s="72">
        <f>AVERAGE('Monthly phosphate prices'!T75:U75)</f>
        <v>672.71410149655162</v>
      </c>
      <c r="M75" s="88">
        <f>AVERAGE('Monthly phosphate prices'!V75:W75)</f>
        <v>526.47308999933716</v>
      </c>
      <c r="N75" s="72">
        <f>AVERAGE('Monthly phosphate prices'!X75:Y75)</f>
        <v>997.96769452460694</v>
      </c>
    </row>
    <row r="76" spans="2:14" ht="12" customHeight="1">
      <c r="B76" s="42" t="s">
        <v>279</v>
      </c>
      <c r="C76" s="41" t="s">
        <v>128</v>
      </c>
      <c r="D76" s="72">
        <f>AVERAGE('Monthly phosphate prices'!D76:E76)</f>
        <v>599.8802813442195</v>
      </c>
      <c r="E76" s="72">
        <f>AVERAGE('Monthly phosphate prices'!F76:G76)</f>
        <v>634.24461536031026</v>
      </c>
      <c r="F76" s="72">
        <f>AVERAGE('Monthly phosphate prices'!H76:I76)</f>
        <v>605.61093335499231</v>
      </c>
      <c r="G76" s="72">
        <f>AVERAGE('Monthly phosphate prices'!J76:K76)</f>
        <v>649.76371389330029</v>
      </c>
      <c r="H76" s="72">
        <f>AVERAGE('Monthly phosphate prices'!L76:M76)</f>
        <v>626.71012070935888</v>
      </c>
      <c r="I76" s="72">
        <f>AVERAGE('Monthly phosphate prices'!N76:O76)</f>
        <v>624.57946551411555</v>
      </c>
      <c r="J76" s="72">
        <f>AVERAGE('Monthly phosphate prices'!P76:Q76)</f>
        <v>675.52499035778919</v>
      </c>
      <c r="K76" s="72">
        <f>AVERAGE('Monthly phosphate prices'!R76:S76)</f>
        <v>668.43007248410424</v>
      </c>
      <c r="L76" s="72">
        <f>AVERAGE('Monthly phosphate prices'!T76:U76)</f>
        <v>625.6282749760702</v>
      </c>
      <c r="M76" s="88">
        <f>AVERAGE('Monthly phosphate prices'!V76:W76)</f>
        <v>521.21105764259926</v>
      </c>
      <c r="N76" s="72">
        <f>AVERAGE('Monthly phosphate prices'!X76:Y76)</f>
        <v>997.96769452460694</v>
      </c>
    </row>
    <row r="77" spans="2:14" ht="12" customHeight="1">
      <c r="B77" s="42" t="s">
        <v>307</v>
      </c>
      <c r="C77" s="41" t="s">
        <v>308</v>
      </c>
      <c r="D77" s="72">
        <f>AVERAGE('Monthly phosphate prices'!D77:E77)</f>
        <v>576.99055654467429</v>
      </c>
      <c r="E77" s="72">
        <f>AVERAGE('Monthly phosphate prices'!F77:G77)</f>
        <v>625.58257439815111</v>
      </c>
      <c r="F77" s="72">
        <f>AVERAGE('Monthly phosphate prices'!H77:I77)</f>
        <v>585.57872858801056</v>
      </c>
      <c r="G77" s="72">
        <f>AVERAGE('Monthly phosphate prices'!J77:K77)</f>
        <v>586.35935041187281</v>
      </c>
      <c r="H77" s="72">
        <f>AVERAGE('Monthly phosphate prices'!L77:M77)</f>
        <v>614.24391261759115</v>
      </c>
      <c r="I77" s="72">
        <f>AVERAGE('Monthly phosphate prices'!N77:O77)</f>
        <v>602.27305603146851</v>
      </c>
      <c r="J77" s="72">
        <f>AVERAGE('Monthly phosphate prices'!P77:Q77)</f>
        <v>657.7610087611165</v>
      </c>
      <c r="K77" s="72">
        <f>AVERAGE('Monthly phosphate prices'!R77:S77)</f>
        <v>651.02483945135566</v>
      </c>
      <c r="L77" s="72">
        <f>AVERAGE('Monthly phosphate prices'!T77:U77)</f>
        <v>620.62324877626168</v>
      </c>
      <c r="M77" s="88">
        <f>AVERAGE('Monthly phosphate prices'!V77:W77)</f>
        <v>522.13034652984732</v>
      </c>
      <c r="N77" s="72">
        <f>AVERAGE('Monthly phosphate prices'!X77:Y77)</f>
        <v>928.61311618934212</v>
      </c>
    </row>
    <row r="78" spans="2:14" ht="12" customHeight="1">
      <c r="B78" s="42" t="s">
        <v>315</v>
      </c>
      <c r="C78" s="41" t="s">
        <v>308</v>
      </c>
      <c r="D78" s="72">
        <f>AVERAGE('Monthly phosphate prices'!D78:E78)</f>
        <v>562.42799274100139</v>
      </c>
      <c r="E78" s="72">
        <f>AVERAGE('Monthly phosphate prices'!F78:G78)</f>
        <v>617.73134325077194</v>
      </c>
      <c r="F78" s="72">
        <f>AVERAGE('Monthly phosphate prices'!H78:I78)</f>
        <v>570.72557110626462</v>
      </c>
      <c r="G78" s="72">
        <f>AVERAGE('Monthly phosphate prices'!J78:K78)</f>
        <v>572.47723714042434</v>
      </c>
      <c r="H78" s="72">
        <f>AVERAGE('Monthly phosphate prices'!L78:M78)</f>
        <v>605.40562018843366</v>
      </c>
      <c r="I78" s="72">
        <f>AVERAGE('Monthly phosphate prices'!N78:O78)</f>
        <v>579.93544690724639</v>
      </c>
      <c r="J78" s="72">
        <f>AVERAGE('Monthly phosphate prices'!P78:Q78)</f>
        <v>640.13669354447904</v>
      </c>
      <c r="K78" s="72">
        <f>AVERAGE('Monthly phosphate prices'!R78:S78)</f>
        <v>633.24318620000292</v>
      </c>
      <c r="L78" s="72">
        <f>AVERAGE('Monthly phosphate prices'!T78:U78)</f>
        <v>615.54575472750162</v>
      </c>
      <c r="M78" s="88">
        <f>AVERAGE('Monthly phosphate prices'!V78:W78)</f>
        <v>523.00234372423529</v>
      </c>
      <c r="N78" s="72">
        <f>AVERAGE('Monthly phosphate prices'!X78:Y78)</f>
        <v>928.61311618934212</v>
      </c>
    </row>
    <row r="79" spans="2:14" ht="12" customHeight="1">
      <c r="B79" s="42" t="s">
        <v>328</v>
      </c>
      <c r="C79" s="41" t="s">
        <v>308</v>
      </c>
      <c r="D79" s="72">
        <f>AVERAGE('Monthly phosphate prices'!D79:E79)</f>
        <v>545.66544882052222</v>
      </c>
      <c r="E79" s="72">
        <f>AVERAGE('Monthly phosphate prices'!F79:G79)</f>
        <v>609.24557676881568</v>
      </c>
      <c r="F79" s="72">
        <f>AVERAGE('Monthly phosphate prices'!H79:I79)</f>
        <v>553.764677461171</v>
      </c>
      <c r="G79" s="72">
        <f>AVERAGE('Monthly phosphate prices'!J79:K79)</f>
        <v>554.70185000229708</v>
      </c>
      <c r="H79" s="72">
        <f>AVERAGE('Monthly phosphate prices'!L79:M79)</f>
        <v>590.35711893936445</v>
      </c>
      <c r="I79" s="72">
        <f>AVERAGE('Monthly phosphate prices'!N79:O79)</f>
        <v>568.09134429740413</v>
      </c>
      <c r="J79" s="72">
        <f>AVERAGE('Monthly phosphate prices'!P79:Q79)</f>
        <v>622.64225840681524</v>
      </c>
      <c r="K79" s="72">
        <f>AVERAGE('Monthly phosphate prices'!R79:S79)</f>
        <v>611.05882724090088</v>
      </c>
      <c r="L79" s="72">
        <f>AVERAGE('Monthly phosphate prices'!T79:U79)</f>
        <v>610.85522194142766</v>
      </c>
      <c r="M79" s="88">
        <f>AVERAGE('Monthly phosphate prices'!V79:W79)</f>
        <v>523.82882894748207</v>
      </c>
      <c r="N79" s="72">
        <f>AVERAGE('Monthly phosphate prices'!X79:Y79)</f>
        <v>928.61311618934212</v>
      </c>
    </row>
    <row r="80" spans="2:14" ht="12" customHeight="1">
      <c r="B80" s="42" t="s">
        <v>352</v>
      </c>
      <c r="C80" s="41" t="s">
        <v>353</v>
      </c>
      <c r="D80" s="72">
        <f>AVERAGE('Monthly phosphate prices'!D80:E80)</f>
        <v>544.71048249979037</v>
      </c>
      <c r="E80" s="72">
        <f>AVERAGE('Monthly phosphate prices'!F80:G80)</f>
        <v>595.76109912904201</v>
      </c>
      <c r="F80" s="72">
        <f>AVERAGE('Monthly phosphate prices'!H80:I80)</f>
        <v>553.07621838287707</v>
      </c>
      <c r="G80" s="72">
        <f>AVERAGE('Monthly phosphate prices'!J80:K80)</f>
        <v>553.80685467879152</v>
      </c>
      <c r="H80" s="72">
        <f>AVERAGE('Monthly phosphate prices'!L80:M80)</f>
        <v>562.38445249709969</v>
      </c>
      <c r="I80" s="72">
        <f>AVERAGE('Monthly phosphate prices'!N80:O80)</f>
        <v>581.97615176772024</v>
      </c>
      <c r="J80" s="72">
        <f>AVERAGE('Monthly phosphate prices'!P80:Q80)</f>
        <v>594.86032036766608</v>
      </c>
      <c r="K80" s="72">
        <f>AVERAGE('Monthly phosphate prices'!R80:S80)</f>
        <v>575.88407237349122</v>
      </c>
      <c r="L80" s="72">
        <f>AVERAGE('Monthly phosphate prices'!T80:U80)</f>
        <v>583.88723625592172</v>
      </c>
      <c r="M80" s="88">
        <f>AVERAGE('Monthly phosphate prices'!V80:W80)</f>
        <v>523.48922610546674</v>
      </c>
      <c r="N80" s="72">
        <f>AVERAGE('Monthly phosphate prices'!X80:Y80)</f>
        <v>759.2640984630433</v>
      </c>
    </row>
    <row r="81" spans="2:14" ht="12" customHeight="1">
      <c r="B81" s="42" t="s">
        <v>354</v>
      </c>
      <c r="C81" s="41" t="s">
        <v>353</v>
      </c>
      <c r="D81" s="72">
        <f>AVERAGE('Monthly phosphate prices'!D81:E81)</f>
        <v>539.75509860444106</v>
      </c>
      <c r="E81" s="72">
        <f>AVERAGE('Monthly phosphate prices'!F81:G81)</f>
        <v>581.86545567520079</v>
      </c>
      <c r="F81" s="72">
        <f>AVERAGE('Monthly phosphate prices'!H81:I81)</f>
        <v>547.68390304926129</v>
      </c>
      <c r="G81" s="72">
        <f>AVERAGE('Monthly phosphate prices'!J81:K81)</f>
        <v>547.24506026183167</v>
      </c>
      <c r="H81" s="72">
        <f>AVERAGE('Monthly phosphate prices'!L81:M81)</f>
        <v>545.44585226304412</v>
      </c>
      <c r="I81" s="72">
        <f>AVERAGE('Monthly phosphate prices'!N81:O81)</f>
        <v>595.24596630314068</v>
      </c>
      <c r="J81" s="72">
        <f>AVERAGE('Monthly phosphate prices'!P81:Q81)</f>
        <v>567.0783823285168</v>
      </c>
      <c r="K81" s="72">
        <f>AVERAGE('Monthly phosphate prices'!R81:S81)</f>
        <v>538.90069157886319</v>
      </c>
      <c r="L81" s="72">
        <f>AVERAGE('Monthly phosphate prices'!T81:U81)</f>
        <v>555.44573764173651</v>
      </c>
      <c r="M81" s="88">
        <f>AVERAGE('Monthly phosphate prices'!V81:W81)</f>
        <v>523.15159769857951</v>
      </c>
      <c r="N81" s="72">
        <f>AVERAGE('Monthly phosphate prices'!X81:Y81)</f>
        <v>759.2640984630433</v>
      </c>
    </row>
    <row r="82" spans="2:14" ht="12" customHeight="1">
      <c r="B82" s="42" t="s">
        <v>355</v>
      </c>
      <c r="C82" s="41" t="s">
        <v>353</v>
      </c>
      <c r="D82" s="72">
        <f>AVERAGE('Monthly phosphate prices'!D82:E82)</f>
        <v>532.58232426046402</v>
      </c>
      <c r="E82" s="72">
        <f>AVERAGE('Monthly phosphate prices'!F82:G82)</f>
        <v>565.97179283067715</v>
      </c>
      <c r="F82" s="72">
        <f>AVERAGE('Monthly phosphate prices'!H82:I82)</f>
        <v>520.99772019928184</v>
      </c>
      <c r="G82" s="72">
        <f>AVERAGE('Monthly phosphate prices'!J82:K82)</f>
        <v>521.53064222511716</v>
      </c>
      <c r="H82" s="72">
        <f>AVERAGE('Monthly phosphate prices'!L82:M82)</f>
        <v>526.19468625793502</v>
      </c>
      <c r="I82" s="72">
        <f>AVERAGE('Monthly phosphate prices'!N82:O82)</f>
        <v>620.5995321860662</v>
      </c>
      <c r="J82" s="72">
        <f>AVERAGE('Monthly phosphate prices'!P82:Q82)</f>
        <v>539.29644428936763</v>
      </c>
      <c r="K82" s="72">
        <f>AVERAGE('Monthly phosphate prices'!R82:S82)</f>
        <v>504.78256309415309</v>
      </c>
      <c r="L82" s="72">
        <f>AVERAGE('Monthly phosphate prices'!T82:U82)</f>
        <v>535.08876212805046</v>
      </c>
      <c r="M82" s="88">
        <f>AVERAGE('Monthly phosphate prices'!V82:W82)</f>
        <v>522.81592655781913</v>
      </c>
      <c r="N82" s="72">
        <f>AVERAGE('Monthly phosphate prices'!X82:Y82)</f>
        <v>759.2640984630433</v>
      </c>
    </row>
    <row r="83" spans="2:14" ht="12" customHeight="1">
      <c r="B83" s="42" t="s">
        <v>356</v>
      </c>
      <c r="C83" s="41" t="s">
        <v>357</v>
      </c>
      <c r="D83" s="72">
        <f>AVERAGE('Monthly phosphate prices'!D83:E83)</f>
        <v>527.29992229678635</v>
      </c>
      <c r="E83" s="72">
        <f>AVERAGE('Monthly phosphate prices'!F83:G83)</f>
        <v>560.43456729211618</v>
      </c>
      <c r="F83" s="72">
        <f>AVERAGE('Monthly phosphate prices'!H83:I83)</f>
        <v>514.58233610655338</v>
      </c>
      <c r="G83" s="72">
        <f>AVERAGE('Monthly phosphate prices'!J83:K83)</f>
        <v>523.08651140751169</v>
      </c>
      <c r="H83" s="72">
        <f>AVERAGE('Monthly phosphate prices'!L83:M83)</f>
        <v>525.07573540967132</v>
      </c>
      <c r="I83" s="72">
        <f>AVERAGE('Monthly phosphate prices'!N83:O83)</f>
        <v>610.93287280622087</v>
      </c>
      <c r="J83" s="72">
        <f>AVERAGE('Monthly phosphate prices'!P83:Q83)</f>
        <v>534.62634740382236</v>
      </c>
      <c r="K83" s="72">
        <f>AVERAGE('Monthly phosphate prices'!R83:S83)</f>
        <v>513.63839753440141</v>
      </c>
      <c r="L83" s="72">
        <f>AVERAGE('Monthly phosphate prices'!T83:U83)</f>
        <v>526.59528971331963</v>
      </c>
      <c r="M83" s="88">
        <f>AVERAGE('Monthly phosphate prices'!V83:W83)</f>
        <v>516.51097061881092</v>
      </c>
      <c r="N83" s="72">
        <f>AVERAGE('Monthly phosphate prices'!X83:Y83)</f>
        <v>818.81676153223441</v>
      </c>
    </row>
    <row r="84" spans="2:14" ht="12" customHeight="1">
      <c r="B84" s="42" t="s">
        <v>358</v>
      </c>
      <c r="C84" s="41" t="s">
        <v>357</v>
      </c>
      <c r="D84" s="72">
        <f>AVERAGE('Monthly phosphate prices'!D84:E84)</f>
        <v>519.44090106612055</v>
      </c>
      <c r="E84" s="72">
        <f>AVERAGE('Monthly phosphate prices'!F84:G84)</f>
        <v>547.76202963184937</v>
      </c>
      <c r="F84" s="72">
        <f>AVERAGE('Monthly phosphate prices'!H84:I84)</f>
        <v>468.83535285071082</v>
      </c>
      <c r="G84" s="72">
        <f>AVERAGE('Monthly phosphate prices'!J84:K84)</f>
        <v>494.88337022325584</v>
      </c>
      <c r="H84" s="72">
        <f>AVERAGE('Monthly phosphate prices'!L84:M84)</f>
        <v>502.24574235419664</v>
      </c>
      <c r="I84" s="72">
        <f>AVERAGE('Monthly phosphate prices'!N84:O84)</f>
        <v>607.34109214327714</v>
      </c>
      <c r="J84" s="72">
        <f>AVERAGE('Monthly phosphate prices'!P84:Q84)</f>
        <v>517.91927404745286</v>
      </c>
      <c r="K84" s="72">
        <f>AVERAGE('Monthly phosphate prices'!R84:S84)</f>
        <v>519.64523458245981</v>
      </c>
      <c r="L84" s="72">
        <f>AVERAGE('Monthly phosphate prices'!T84:U84)</f>
        <v>522.60920479583024</v>
      </c>
      <c r="M84" s="88">
        <f>AVERAGE('Monthly phosphate prices'!V84:W84)</f>
        <v>510.38361907245093</v>
      </c>
      <c r="N84" s="72">
        <f>AVERAGE('Monthly phosphate prices'!X84:Y84)</f>
        <v>818.81676153223441</v>
      </c>
    </row>
    <row r="85" spans="2:14" ht="12" customHeight="1">
      <c r="B85" s="42" t="s">
        <v>359</v>
      </c>
      <c r="C85" s="41" t="s">
        <v>357</v>
      </c>
      <c r="D85" s="72">
        <f>AVERAGE('Monthly phosphate prices'!D85:E85)</f>
        <v>518.46011634614774</v>
      </c>
      <c r="E85" s="72">
        <f>AVERAGE('Monthly phosphate prices'!F85:G85)</f>
        <v>535.13692568693136</v>
      </c>
      <c r="F85" s="72">
        <f>AVERAGE('Monthly phosphate prices'!H85:I85)</f>
        <v>464.35247961053062</v>
      </c>
      <c r="G85" s="72">
        <f>AVERAGE('Monthly phosphate prices'!J85:K85)</f>
        <v>491.17550380266482</v>
      </c>
      <c r="H85" s="72">
        <f>AVERAGE('Monthly phosphate prices'!L85:M85)</f>
        <v>502.67653866210372</v>
      </c>
      <c r="I85" s="72">
        <f>AVERAGE('Monthly phosphate prices'!N85:O85)</f>
        <v>597.57676590303129</v>
      </c>
      <c r="J85" s="72">
        <f>AVERAGE('Monthly phosphate prices'!P85:Q85)</f>
        <v>501.21220069108347</v>
      </c>
      <c r="K85" s="72">
        <f>AVERAGE('Monthly phosphate prices'!R85:S85)</f>
        <v>528.45278093131503</v>
      </c>
      <c r="L85" s="72">
        <f>AVERAGE('Monthly phosphate prices'!T85:U85)</f>
        <v>514.04184078278377</v>
      </c>
      <c r="M85" s="88">
        <f>AVERAGE('Monthly phosphate prices'!V85:W85)</f>
        <v>504.42647173571197</v>
      </c>
      <c r="N85" s="72">
        <f>AVERAGE('Monthly phosphate prices'!X85:Y85)</f>
        <v>818.81676153223441</v>
      </c>
    </row>
    <row r="86" spans="2:14" ht="12" customHeight="1">
      <c r="B86" s="42" t="s">
        <v>360</v>
      </c>
      <c r="C86" s="41" t="s">
        <v>361</v>
      </c>
      <c r="D86" s="72">
        <f>AVERAGE('Monthly phosphate prices'!D86:E86)</f>
        <v>514.26961525816387</v>
      </c>
      <c r="E86" s="72">
        <f>AVERAGE('Monthly phosphate prices'!F86:G86)</f>
        <v>526.99251855251453</v>
      </c>
      <c r="F86" s="72">
        <f>AVERAGE('Monthly phosphate prices'!H86:I86)</f>
        <v>455.07646271985891</v>
      </c>
      <c r="G86" s="72">
        <f>AVERAGE('Monthly phosphate prices'!J86:K86)</f>
        <v>491.75883648679985</v>
      </c>
      <c r="H86" s="72">
        <f>AVERAGE('Monthly phosphate prices'!L86:M86)</f>
        <v>505.02685891162128</v>
      </c>
      <c r="I86" s="72">
        <f>AVERAGE('Monthly phosphate prices'!N86:O86)</f>
        <v>580.17692479071172</v>
      </c>
      <c r="J86" s="72">
        <f>AVERAGE('Monthly phosphate prices'!P86:Q86)</f>
        <v>492.85866401289871</v>
      </c>
      <c r="K86" s="72">
        <f>AVERAGE('Monthly phosphate prices'!R86:S86)</f>
        <v>543.59021616720759</v>
      </c>
      <c r="L86" s="72">
        <f>AVERAGE('Monthly phosphate prices'!T86:U86)</f>
        <v>506.88186044300375</v>
      </c>
      <c r="M86" s="88">
        <f>AVERAGE('Monthly phosphate prices'!V86:W86)</f>
        <v>498.63253391504804</v>
      </c>
      <c r="N86" s="72">
        <f>AVERAGE('Monthly phosphate prices'!X86:Y86)</f>
        <v>829.71991201884737</v>
      </c>
    </row>
    <row r="87" spans="2:14" ht="12" customHeight="1">
      <c r="B87" s="42" t="s">
        <v>362</v>
      </c>
      <c r="C87" s="41" t="s">
        <v>361</v>
      </c>
      <c r="D87" s="72">
        <f>AVERAGE('Monthly phosphate prices'!D87:E87)</f>
        <v>515.0411397842845</v>
      </c>
      <c r="E87" s="72">
        <f>AVERAGE('Monthly phosphate prices'!F87:G87)</f>
        <v>519.41975834736934</v>
      </c>
      <c r="F87" s="72">
        <f>AVERAGE('Monthly phosphate prices'!H87:I87)</f>
        <v>456.92723525824499</v>
      </c>
      <c r="G87" s="72">
        <f>AVERAGE('Monthly phosphate prices'!J87:K87)</f>
        <v>496.80009982678831</v>
      </c>
      <c r="H87" s="72">
        <f>AVERAGE('Monthly phosphate prices'!L87:M87)</f>
        <v>507.72076135892974</v>
      </c>
      <c r="I87" s="72">
        <f>AVERAGE('Monthly phosphate prices'!N87:O87)</f>
        <v>566.05399362683318</v>
      </c>
      <c r="J87" s="72">
        <f>AVERAGE('Monthly phosphate prices'!P87:Q87)</f>
        <v>484.50512733471396</v>
      </c>
      <c r="K87" s="72">
        <f>AVERAGE('Monthly phosphate prices'!R87:S87)</f>
        <v>559.62453420791132</v>
      </c>
      <c r="L87" s="72">
        <f>AVERAGE('Monthly phosphate prices'!T87:U87)</f>
        <v>497.2370110069964</v>
      </c>
      <c r="M87" s="88">
        <f>AVERAGE('Monthly phosphate prices'!V87:W87)</f>
        <v>492.99518900845612</v>
      </c>
      <c r="N87" s="72">
        <f>AVERAGE('Monthly phosphate prices'!X87:Y87)</f>
        <v>829.71991201884737</v>
      </c>
    </row>
    <row r="88" spans="2:14" ht="12" customHeight="1">
      <c r="B88" s="42" t="s">
        <v>363</v>
      </c>
      <c r="C88" s="41" t="s">
        <v>361</v>
      </c>
      <c r="D88" s="72">
        <f>AVERAGE('Monthly phosphate prices'!D88:E88)</f>
        <v>506.87850201444996</v>
      </c>
      <c r="E88" s="72">
        <f>AVERAGE('Monthly phosphate prices'!F88:G88)</f>
        <v>511.80315790736108</v>
      </c>
      <c r="F88" s="72">
        <f>AVERAGE('Monthly phosphate prices'!H88:I88)</f>
        <v>445.19899379664542</v>
      </c>
      <c r="G88" s="72">
        <f>AVERAGE('Monthly phosphate prices'!J88:K88)</f>
        <v>492.42054754035883</v>
      </c>
      <c r="H88" s="72">
        <f>AVERAGE('Monthly phosphate prices'!L88:M88)</f>
        <v>495.80039038669571</v>
      </c>
      <c r="I88" s="72">
        <f>AVERAGE('Monthly phosphate prices'!N88:O88)</f>
        <v>549.26010537277705</v>
      </c>
      <c r="J88" s="72">
        <f>AVERAGE('Monthly phosphate prices'!P88:Q88)</f>
        <v>476.15159065652927</v>
      </c>
      <c r="K88" s="72">
        <f>AVERAGE('Monthly phosphate prices'!R88:S88)</f>
        <v>560.12969336229821</v>
      </c>
      <c r="L88" s="72">
        <f>AVERAGE('Monthly phosphate prices'!T88:U88)</f>
        <v>474.45599535713882</v>
      </c>
      <c r="M88" s="88">
        <f>AVERAGE('Monthly phosphate prices'!V88:W88)</f>
        <v>487.50817329937348</v>
      </c>
      <c r="N88" s="72">
        <f>AVERAGE('Monthly phosphate prices'!X88:Y88)</f>
        <v>829.71991201884737</v>
      </c>
    </row>
    <row r="89" spans="2:14" ht="12" customHeight="1">
      <c r="B89" s="42" t="s">
        <v>364</v>
      </c>
      <c r="C89" s="41" t="s">
        <v>365</v>
      </c>
      <c r="D89" s="72">
        <f>AVERAGE('Monthly phosphate prices'!D89:E89)</f>
        <v>500.43632719939114</v>
      </c>
      <c r="E89" s="72">
        <f>AVERAGE('Monthly phosphate prices'!F89:G89)</f>
        <v>519.97828877428651</v>
      </c>
      <c r="F89" s="72">
        <f>AVERAGE('Monthly phosphate prices'!H89:I89)</f>
        <v>477.74436684374189</v>
      </c>
      <c r="G89" s="72">
        <f>AVERAGE('Monthly phosphate prices'!J89:K89)</f>
        <v>483.46102209632596</v>
      </c>
      <c r="H89" s="72">
        <f>AVERAGE('Monthly phosphate prices'!L89:M89)</f>
        <v>490.75199423012089</v>
      </c>
      <c r="I89" s="72">
        <f>AVERAGE('Monthly phosphate prices'!N89:O89)</f>
        <v>558.89624757229944</v>
      </c>
      <c r="J89" s="72">
        <f>AVERAGE('Monthly phosphate prices'!P89:Q89)</f>
        <v>484.50512733471402</v>
      </c>
      <c r="K89" s="72">
        <f>AVERAGE('Monthly phosphate prices'!R89:S89)</f>
        <v>543.15606629071328</v>
      </c>
      <c r="L89" s="72">
        <f>AVERAGE('Monthly phosphate prices'!T89:U89)</f>
        <v>482.77978474936936</v>
      </c>
      <c r="M89" s="88">
        <f>AVERAGE('Monthly phosphate prices'!V89:W89)</f>
        <v>495.1970541659494</v>
      </c>
      <c r="N89" s="72">
        <f>AVERAGE('Monthly phosphate prices'!X89:Y89)</f>
        <v>817.62385541678793</v>
      </c>
    </row>
    <row r="90" spans="2:14" ht="12" customHeight="1">
      <c r="B90" s="42" t="s">
        <v>366</v>
      </c>
      <c r="C90" s="41" t="s">
        <v>365</v>
      </c>
      <c r="D90" s="72">
        <f>AVERAGE('Monthly phosphate prices'!D90:E90)</f>
        <v>500.91361751190317</v>
      </c>
      <c r="E90" s="72">
        <f>AVERAGE('Monthly phosphate prices'!F90:G90)</f>
        <v>529.45874134244514</v>
      </c>
      <c r="F90" s="72">
        <f>AVERAGE('Monthly phosphate prices'!H90:I90)</f>
        <v>491.033999173648</v>
      </c>
      <c r="G90" s="72">
        <f>AVERAGE('Monthly phosphate prices'!J90:K90)</f>
        <v>488.80850905458158</v>
      </c>
      <c r="H90" s="72">
        <f>AVERAGE('Monthly phosphate prices'!L90:M90)</f>
        <v>488.40127468735136</v>
      </c>
      <c r="I90" s="72">
        <f>AVERAGE('Monthly phosphate prices'!N90:O90)</f>
        <v>568.20789349966958</v>
      </c>
      <c r="J90" s="72">
        <f>AVERAGE('Monthly phosphate prices'!P90:Q90)</f>
        <v>492.85866401289877</v>
      </c>
      <c r="K90" s="72">
        <f>AVERAGE('Monthly phosphate prices'!R90:S90)</f>
        <v>525.31792920906219</v>
      </c>
      <c r="L90" s="72">
        <f>AVERAGE('Monthly phosphate prices'!T90:U90)</f>
        <v>490.46628912846313</v>
      </c>
      <c r="M90" s="88">
        <f>AVERAGE('Monthly phosphate prices'!V90:W90)</f>
        <v>503.09658930284246</v>
      </c>
      <c r="N90" s="72">
        <f>AVERAGE('Monthly phosphate prices'!X90:Y90)</f>
        <v>817.62385541678793</v>
      </c>
    </row>
    <row r="91" spans="2:14" ht="12" customHeight="1">
      <c r="B91" s="42" t="s">
        <v>367</v>
      </c>
      <c r="C91" s="41" t="s">
        <v>365</v>
      </c>
      <c r="D91" s="72">
        <f>AVERAGE('Monthly phosphate prices'!D91:E91)</f>
        <v>497.57509604996756</v>
      </c>
      <c r="E91" s="72">
        <f>AVERAGE('Monthly phosphate prices'!F91:G91)</f>
        <v>537.99112828017223</v>
      </c>
      <c r="F91" s="72">
        <f>AVERAGE('Monthly phosphate prices'!H91:I91)</f>
        <v>501.41331174540539</v>
      </c>
      <c r="G91" s="72">
        <f>AVERAGE('Monthly phosphate prices'!J91:K91)</f>
        <v>498.93701458177316</v>
      </c>
      <c r="H91" s="72">
        <f>AVERAGE('Monthly phosphate prices'!L91:M91)</f>
        <v>481.58293878157514</v>
      </c>
      <c r="I91" s="72">
        <f>AVERAGE('Monthly phosphate prices'!N91:O91)</f>
        <v>584.69745236089932</v>
      </c>
      <c r="J91" s="72">
        <f>AVERAGE('Monthly phosphate prices'!P91:Q91)</f>
        <v>501.21220069108347</v>
      </c>
      <c r="K91" s="72">
        <f>AVERAGE('Monthly phosphate prices'!R91:S91)</f>
        <v>504.82039328085904</v>
      </c>
      <c r="L91" s="72">
        <f>AVERAGE('Monthly phosphate prices'!T91:U91)</f>
        <v>499.27449100510535</v>
      </c>
      <c r="M91" s="88">
        <f>AVERAGE('Monthly phosphate prices'!V91:W91)</f>
        <v>511.21555597131601</v>
      </c>
      <c r="N91" s="72">
        <f>AVERAGE('Monthly phosphate prices'!X91:Y91)</f>
        <v>817.62385541678793</v>
      </c>
    </row>
    <row r="92" spans="2:14" ht="12" customHeight="1">
      <c r="B92" s="42" t="s">
        <v>368</v>
      </c>
      <c r="C92" s="41" t="s">
        <v>369</v>
      </c>
      <c r="D92" s="72">
        <f>AVERAGE('Monthly phosphate prices'!D92:E92)</f>
        <v>503.95638212962285</v>
      </c>
      <c r="E92" s="72">
        <f>AVERAGE('Monthly phosphate prices'!F92:G92)</f>
        <v>538.66554817332462</v>
      </c>
      <c r="F92" s="72">
        <f>AVERAGE('Monthly phosphate prices'!H92:I92)</f>
        <v>510.75888871709128</v>
      </c>
      <c r="G92" s="72">
        <f>AVERAGE('Monthly phosphate prices'!J92:K92)</f>
        <v>509.78266785060941</v>
      </c>
      <c r="H92" s="72">
        <f>AVERAGE('Monthly phosphate prices'!L92:M92)</f>
        <v>484.19176857281764</v>
      </c>
      <c r="I92" s="72">
        <f>AVERAGE('Monthly phosphate prices'!N92:O92)</f>
        <v>595.35739938875122</v>
      </c>
      <c r="J92" s="72">
        <f>AVERAGE('Monthly phosphate prices'!P92:Q92)</f>
        <v>492.85866401289871</v>
      </c>
      <c r="K92" s="72">
        <f>AVERAGE('Monthly phosphate prices'!R92:S92)</f>
        <v>498.65038973373072</v>
      </c>
      <c r="L92" s="72">
        <f>AVERAGE('Monthly phosphate prices'!T92:U92)</f>
        <v>509.39269950805152</v>
      </c>
      <c r="M92" s="88">
        <f>AVERAGE('Monthly phosphate prices'!V92:W92)</f>
        <v>519.5632259262253</v>
      </c>
      <c r="N92" s="72">
        <f>AVERAGE('Monthly phosphate prices'!X92:Y92)</f>
        <v>798.76930756775198</v>
      </c>
    </row>
    <row r="93" spans="2:14" ht="12" customHeight="1">
      <c r="B93" s="42" t="s">
        <v>370</v>
      </c>
      <c r="C93" s="41" t="s">
        <v>369</v>
      </c>
      <c r="D93" s="72">
        <f>AVERAGE('Monthly phosphate prices'!D93:E93)</f>
        <v>507.4372147801638</v>
      </c>
      <c r="E93" s="72">
        <f>AVERAGE('Monthly phosphate prices'!F93:G93)</f>
        <v>538.57206613676033</v>
      </c>
      <c r="F93" s="72">
        <f>AVERAGE('Monthly phosphate prices'!H93:I93)</f>
        <v>514.1689699877445</v>
      </c>
      <c r="G93" s="72">
        <f>AVERAGE('Monthly phosphate prices'!J93:K93)</f>
        <v>513.71497205274295</v>
      </c>
      <c r="H93" s="72">
        <f>AVERAGE('Monthly phosphate prices'!L93:M93)</f>
        <v>490.37688129728241</v>
      </c>
      <c r="I93" s="72">
        <f>AVERAGE('Monthly phosphate prices'!N93:O93)</f>
        <v>605.11735675577984</v>
      </c>
      <c r="J93" s="72">
        <f>AVERAGE('Monthly phosphate prices'!P93:Q93)</f>
        <v>484.50512733471396</v>
      </c>
      <c r="K93" s="72">
        <f>AVERAGE('Monthly phosphate prices'!R93:S93)</f>
        <v>490.19868821281995</v>
      </c>
      <c r="L93" s="72">
        <f>AVERAGE('Monthly phosphate prices'!T93:U93)</f>
        <v>517.74339949998671</v>
      </c>
      <c r="M93" s="88">
        <f>AVERAGE('Monthly phosphate prices'!V93:W93)</f>
        <v>528.14940073698915</v>
      </c>
      <c r="N93" s="72">
        <f>AVERAGE('Monthly phosphate prices'!X93:Y93)</f>
        <v>798.76930756775198</v>
      </c>
    </row>
    <row r="94" spans="2:14" ht="12" customHeight="1">
      <c r="B94" s="42" t="s">
        <v>371</v>
      </c>
      <c r="C94" s="41" t="s">
        <v>369</v>
      </c>
      <c r="D94" s="72">
        <f>AVERAGE('Monthly phosphate prices'!D94:E94)</f>
        <v>505.85717785582892</v>
      </c>
      <c r="E94" s="72">
        <f>AVERAGE('Monthly phosphate prices'!F94:G94)</f>
        <v>537.12786998904653</v>
      </c>
      <c r="F94" s="72">
        <f>AVERAGE('Monthly phosphate prices'!H94:I94)</f>
        <v>512.32507095122742</v>
      </c>
      <c r="G94" s="72">
        <f>AVERAGE('Monthly phosphate prices'!J94:K94)</f>
        <v>510.82890547817362</v>
      </c>
      <c r="H94" s="72">
        <f>AVERAGE('Monthly phosphate prices'!L94:M94)</f>
        <v>493.9605623435894</v>
      </c>
      <c r="I94" s="72">
        <f>AVERAGE('Monthly phosphate prices'!N94:O94)</f>
        <v>622.52042980541421</v>
      </c>
      <c r="J94" s="72">
        <f>AVERAGE('Monthly phosphate prices'!P94:Q94)</f>
        <v>476.15159065652927</v>
      </c>
      <c r="K94" s="72">
        <f>AVERAGE('Monthly phosphate prices'!R94:S94)</f>
        <v>485.92899175991528</v>
      </c>
      <c r="L94" s="72">
        <f>AVERAGE('Monthly phosphate prices'!T94:U94)</f>
        <v>533.5479151681335</v>
      </c>
      <c r="M94" s="88">
        <f>AVERAGE('Monthly phosphate prices'!V94:W94)</f>
        <v>536.98445017994925</v>
      </c>
      <c r="N94" s="72">
        <f>AVERAGE('Monthly phosphate prices'!X94:Y94)</f>
        <v>798.76930756775198</v>
      </c>
    </row>
    <row r="95" spans="2:14" ht="12" customHeight="1">
      <c r="B95" s="42" t="s">
        <v>372</v>
      </c>
      <c r="C95" s="41" t="s">
        <v>373</v>
      </c>
      <c r="D95" s="72">
        <f>AVERAGE('Monthly phosphate prices'!D95:E95)</f>
        <v>503.37918006581208</v>
      </c>
      <c r="E95" s="72">
        <f>AVERAGE('Monthly phosphate prices'!F95:G95)</f>
        <v>535.36493079959337</v>
      </c>
      <c r="F95" s="72">
        <f>AVERAGE('Monthly phosphate prices'!H95:I95)</f>
        <v>509.91167109344713</v>
      </c>
      <c r="G95" s="72">
        <f>AVERAGE('Monthly phosphate prices'!J95:K95)</f>
        <v>508.61759605261136</v>
      </c>
      <c r="H95" s="72">
        <f>AVERAGE('Monthly phosphate prices'!L95:M95)</f>
        <v>496.96523432590095</v>
      </c>
      <c r="I95" s="72">
        <f>AVERAGE('Monthly phosphate prices'!N95:O95)</f>
        <v>612.63915314183612</v>
      </c>
      <c r="J95" s="72">
        <f>AVERAGE('Monthly phosphate prices'!P95:Q95)</f>
        <v>478.31764190011921</v>
      </c>
      <c r="K95" s="72">
        <f>AVERAGE('Monthly phosphate prices'!R95:S95)</f>
        <v>494.45406179079106</v>
      </c>
      <c r="L95" s="72">
        <f>AVERAGE('Monthly phosphate prices'!T95:U95)</f>
        <v>525.0789006416552</v>
      </c>
      <c r="M95" s="88">
        <f>AVERAGE('Monthly phosphate prices'!V95:W95)</f>
        <v>530.47708676062484</v>
      </c>
      <c r="N95" s="72">
        <f>AVERAGE('Monthly phosphate prices'!X95:Y95)</f>
        <v>858.58840620892363</v>
      </c>
    </row>
    <row r="96" spans="2:14" ht="12" customHeight="1">
      <c r="B96" s="42" t="s">
        <v>374</v>
      </c>
      <c r="C96" s="41" t="s">
        <v>373</v>
      </c>
      <c r="D96" s="72">
        <f>AVERAGE('Monthly phosphate prices'!D96:E96)</f>
        <v>511.63295734873964</v>
      </c>
      <c r="E96" s="72">
        <f>AVERAGE('Monthly phosphate prices'!F96:G96)</f>
        <v>527.34563747653556</v>
      </c>
      <c r="F96" s="72">
        <f>AVERAGE('Monthly phosphate prices'!H96:I96)</f>
        <v>451.3370853040459</v>
      </c>
      <c r="G96" s="72">
        <f>AVERAGE('Monthly phosphate prices'!J96:K96)</f>
        <v>467.11611352470771</v>
      </c>
      <c r="H96" s="72">
        <f>AVERAGE('Monthly phosphate prices'!L96:M96)</f>
        <v>495.32505494640293</v>
      </c>
      <c r="I96" s="72">
        <f>AVERAGE('Monthly phosphate prices'!N96:O96)</f>
        <v>599.97352503838545</v>
      </c>
      <c r="J96" s="72">
        <f>AVERAGE('Monthly phosphate prices'!P96:Q96)</f>
        <v>469.77625543761712</v>
      </c>
      <c r="K96" s="72">
        <f>AVERAGE('Monthly phosphate prices'!R96:S96)</f>
        <v>506.35434907788209</v>
      </c>
      <c r="L96" s="72">
        <f>AVERAGE('Monthly phosphate prices'!T96:U96)</f>
        <v>520.24620977126244</v>
      </c>
      <c r="M96" s="88">
        <f>AVERAGE('Monthly phosphate prices'!V96:W96)</f>
        <v>524.15302935311252</v>
      </c>
      <c r="N96" s="72">
        <f>AVERAGE('Monthly phosphate prices'!X96:Y96)</f>
        <v>858.58840620892363</v>
      </c>
    </row>
    <row r="97" spans="2:14" ht="12" customHeight="1">
      <c r="B97" s="42" t="s">
        <v>375</v>
      </c>
      <c r="C97" s="41" t="s">
        <v>373</v>
      </c>
      <c r="D97" s="72">
        <f>AVERAGE('Monthly phosphate prices'!D97:E97)</f>
        <v>510.1422886643719</v>
      </c>
      <c r="E97" s="72">
        <f>AVERAGE('Monthly phosphate prices'!F97:G97)</f>
        <v>519.25736206224258</v>
      </c>
      <c r="F97" s="72">
        <f>AVERAGE('Monthly phosphate prices'!H97:I97)</f>
        <v>447.02838068947494</v>
      </c>
      <c r="G97" s="72">
        <f>AVERAGE('Monthly phosphate prices'!J97:K97)</f>
        <v>466.78125487634446</v>
      </c>
      <c r="H97" s="72">
        <f>AVERAGE('Monthly phosphate prices'!L97:M97)</f>
        <v>495.46158429003776</v>
      </c>
      <c r="I97" s="72">
        <f>AVERAGE('Monthly phosphate prices'!N97:O97)</f>
        <v>590.13789348037903</v>
      </c>
      <c r="J97" s="72">
        <f>AVERAGE('Monthly phosphate prices'!P97:Q97)</f>
        <v>461.23486897511498</v>
      </c>
      <c r="K97" s="72">
        <f>AVERAGE('Monthly phosphate prices'!R97:S97)</f>
        <v>514.93662618089706</v>
      </c>
      <c r="L97" s="72">
        <f>AVERAGE('Monthly phosphate prices'!T97:U97)</f>
        <v>511.71758338156951</v>
      </c>
      <c r="M97" s="88">
        <f>AVERAGE('Monthly phosphate prices'!V97:W97)</f>
        <v>518.00464020692004</v>
      </c>
      <c r="N97" s="72">
        <f>AVERAGE('Monthly phosphate prices'!X97:Y97)</f>
        <v>858.58840620892363</v>
      </c>
    </row>
    <row r="98" spans="2:14" ht="12" customHeight="1">
      <c r="B98" s="42" t="s">
        <v>376</v>
      </c>
      <c r="C98" s="41" t="s">
        <v>377</v>
      </c>
      <c r="D98" s="72">
        <f>AVERAGE('Monthly phosphate prices'!D98:E98)</f>
        <v>504.16263984688777</v>
      </c>
      <c r="E98" s="72">
        <f>AVERAGE('Monthly phosphate prices'!F98:G98)</f>
        <v>520.74830823918307</v>
      </c>
      <c r="F98" s="72">
        <f>AVERAGE('Monthly phosphate prices'!H98:I98)</f>
        <v>450.69112205728754</v>
      </c>
      <c r="G98" s="72">
        <f>AVERAGE('Monthly phosphate prices'!J98:K98)</f>
        <v>478.3540963050558</v>
      </c>
      <c r="H98" s="72">
        <f>AVERAGE('Monthly phosphate prices'!L98:M98)</f>
        <v>499.92491833499969</v>
      </c>
      <c r="I98" s="72">
        <f>AVERAGE('Monthly phosphate prices'!N98:O98)</f>
        <v>564.54834709657507</v>
      </c>
      <c r="J98" s="72">
        <f>AVERAGE('Monthly phosphate prices'!P98:Q98)</f>
        <v>469.77625543761707</v>
      </c>
      <c r="K98" s="72">
        <f>AVERAGE('Monthly phosphate prices'!R98:S98)</f>
        <v>534.84504091542215</v>
      </c>
      <c r="L98" s="72">
        <f>AVERAGE('Monthly phosphate prices'!T98:U98)</f>
        <v>503.26132113201385</v>
      </c>
      <c r="M98" s="88">
        <f>AVERAGE('Monthly phosphate prices'!V98:W98)</f>
        <v>512.02470007843124</v>
      </c>
      <c r="N98" s="72">
        <f>AVERAGE('Monthly phosphate prices'!X98:Y98)</f>
        <v>872.16328946865781</v>
      </c>
    </row>
    <row r="99" spans="2:14" ht="12" customHeight="1">
      <c r="B99" s="42" t="s">
        <v>378</v>
      </c>
      <c r="C99" s="41" t="s">
        <v>377</v>
      </c>
      <c r="D99" s="72">
        <f>AVERAGE('Monthly phosphate prices'!D99:E99)</f>
        <v>508.04825654515093</v>
      </c>
      <c r="E99" s="72">
        <f>AVERAGE('Monthly phosphate prices'!F99:G99)</f>
        <v>522.85478296524661</v>
      </c>
      <c r="F99" s="72">
        <f>AVERAGE('Monthly phosphate prices'!H99:I99)</f>
        <v>456.24421849546934</v>
      </c>
      <c r="G99" s="72">
        <f>AVERAGE('Monthly phosphate prices'!J99:K99)</f>
        <v>492.64907604658106</v>
      </c>
      <c r="H99" s="72">
        <f>AVERAGE('Monthly phosphate prices'!L99:M99)</f>
        <v>503.73599872781813</v>
      </c>
      <c r="I99" s="72">
        <f>AVERAGE('Monthly phosphate prices'!N99:O99)</f>
        <v>554.89273204354447</v>
      </c>
      <c r="J99" s="72">
        <f>AVERAGE('Monthly phosphate prices'!P99:Q99)</f>
        <v>478.31764190011916</v>
      </c>
      <c r="K99" s="72">
        <f>AVERAGE('Monthly phosphate prices'!R99:S99)</f>
        <v>551.85472563420012</v>
      </c>
      <c r="L99" s="72">
        <f>AVERAGE('Monthly phosphate prices'!T99:U99)</f>
        <v>494.56060907540683</v>
      </c>
      <c r="M99" s="88">
        <f>AVERAGE('Monthly phosphate prices'!V99:W99)</f>
        <v>506.20637995341531</v>
      </c>
      <c r="N99" s="72">
        <f>AVERAGE('Monthly phosphate prices'!X99:Y99)</f>
        <v>872.16328946865781</v>
      </c>
    </row>
    <row r="100" spans="2:14" ht="12" customHeight="1">
      <c r="B100" s="42" t="s">
        <v>379</v>
      </c>
      <c r="C100" s="41" t="s">
        <v>377</v>
      </c>
      <c r="D100" s="72">
        <f>AVERAGE('Monthly phosphate prices'!D100:E100)</f>
        <v>506.03864067569623</v>
      </c>
      <c r="E100" s="72">
        <f>AVERAGE('Monthly phosphate prices'!F100:G100)</f>
        <v>524.81112855736728</v>
      </c>
      <c r="F100" s="72">
        <f>AVERAGE('Monthly phosphate prices'!H100:I100)</f>
        <v>451.34093012248866</v>
      </c>
      <c r="G100" s="72">
        <f>AVERAGE('Monthly phosphate prices'!J100:K100)</f>
        <v>501.00766010913799</v>
      </c>
      <c r="H100" s="72">
        <f>AVERAGE('Monthly phosphate prices'!L100:M100)</f>
        <v>499.05612767834248</v>
      </c>
      <c r="I100" s="72">
        <f>AVERAGE('Monthly phosphate prices'!N100:O100)</f>
        <v>542.10376391240061</v>
      </c>
      <c r="J100" s="72">
        <f>AVERAGE('Monthly phosphate prices'!P100:Q100)</f>
        <v>486.8590283626213</v>
      </c>
      <c r="K100" s="72">
        <f>AVERAGE('Monthly phosphate prices'!R100:S100)</f>
        <v>561.33333272520179</v>
      </c>
      <c r="L100" s="72">
        <f>AVERAGE('Monthly phosphate prices'!T100:U100)</f>
        <v>477.74489083970786</v>
      </c>
      <c r="M100" s="88">
        <f>AVERAGE('Monthly phosphate prices'!V100:W100)</f>
        <v>500.54321503173315</v>
      </c>
      <c r="N100" s="72">
        <f>AVERAGE('Monthly phosphate prices'!X100:Y100)</f>
        <v>872.16328946865781</v>
      </c>
    </row>
    <row r="101" spans="2:14" ht="12" customHeight="1">
      <c r="B101" s="42" t="s">
        <v>380</v>
      </c>
      <c r="C101" s="41" t="s">
        <v>381</v>
      </c>
      <c r="D101" s="72">
        <f>AVERAGE('Monthly phosphate prices'!D101:E101)</f>
        <v>499.26902646928698</v>
      </c>
      <c r="E101" s="72">
        <f>AVERAGE('Monthly phosphate prices'!F101:G101)</f>
        <v>533.18354626546216</v>
      </c>
      <c r="F101" s="72">
        <f>AVERAGE('Monthly phosphate prices'!H101:I101)</f>
        <v>481.47460092292488</v>
      </c>
      <c r="G101" s="72">
        <f>AVERAGE('Monthly phosphate prices'!J101:K101)</f>
        <v>492.12994588510878</v>
      </c>
      <c r="H101" s="72">
        <f>AVERAGE('Monthly phosphate prices'!L101:M101)</f>
        <v>494.02413778597986</v>
      </c>
      <c r="I101" s="72">
        <f>AVERAGE('Monthly phosphate prices'!N101:O101)</f>
        <v>551.61435626174102</v>
      </c>
      <c r="J101" s="72">
        <f>AVERAGE('Monthly phosphate prices'!P101:Q101)</f>
        <v>495.40041482512351</v>
      </c>
      <c r="K101" s="72">
        <f>AVERAGE('Monthly phosphate prices'!R101:S101)</f>
        <v>544.32323173352893</v>
      </c>
      <c r="L101" s="72">
        <f>AVERAGE('Monthly phosphate prices'!T101:U101)</f>
        <v>486.12638015268516</v>
      </c>
      <c r="M101" s="88">
        <f>AVERAGE('Monthly phosphate prices'!V101:W101)</f>
        <v>508.40824511090852</v>
      </c>
      <c r="N101" s="72">
        <f>AVERAGE('Monthly phosphate prices'!X101:Y101)</f>
        <v>861.04208785672961</v>
      </c>
    </row>
    <row r="102" spans="2:14" ht="12" customHeight="1">
      <c r="B102" s="42" t="s">
        <v>382</v>
      </c>
      <c r="C102" s="41" t="s">
        <v>381</v>
      </c>
      <c r="D102" s="72">
        <f>AVERAGE('Monthly phosphate prices'!D102:E102)</f>
        <v>495.9659634131948</v>
      </c>
      <c r="E102" s="72">
        <f>AVERAGE('Monthly phosphate prices'!F102:G102)</f>
        <v>542.13509865905951</v>
      </c>
      <c r="F102" s="72">
        <f>AVERAGE('Monthly phosphate prices'!H102:I102)</f>
        <v>490.45528076153892</v>
      </c>
      <c r="G102" s="72">
        <f>AVERAGE('Monthly phosphate prices'!J102:K102)</f>
        <v>487.75199529036206</v>
      </c>
      <c r="H102" s="72">
        <f>AVERAGE('Monthly phosphate prices'!L102:M102)</f>
        <v>490.31074820939943</v>
      </c>
      <c r="I102" s="72">
        <f>AVERAGE('Monthly phosphate prices'!N102:O102)</f>
        <v>561.110198780529</v>
      </c>
      <c r="J102" s="72">
        <f>AVERAGE('Monthly phosphate prices'!P102:Q102)</f>
        <v>503.94180128762565</v>
      </c>
      <c r="K102" s="72">
        <f>AVERAGE('Monthly phosphate prices'!R102:S102)</f>
        <v>527.27383483230767</v>
      </c>
      <c r="L102" s="72">
        <f>AVERAGE('Monthly phosphate prices'!T102:U102)</f>
        <v>494.47890196506546</v>
      </c>
      <c r="M102" s="88">
        <f>AVERAGE('Monthly phosphate prices'!V102:W102)</f>
        <v>516.48875546622571</v>
      </c>
      <c r="N102" s="72">
        <f>AVERAGE('Monthly phosphate prices'!X102:Y102)</f>
        <v>861.04208785672961</v>
      </c>
    </row>
    <row r="103" spans="2:14" ht="12" customHeight="1">
      <c r="B103" s="42" t="s">
        <v>383</v>
      </c>
      <c r="C103" s="41" t="s">
        <v>381</v>
      </c>
      <c r="D103" s="72">
        <f>AVERAGE('Monthly phosphate prices'!D103:E103)</f>
        <v>488.87487280359659</v>
      </c>
      <c r="E103" s="72">
        <f>AVERAGE('Monthly phosphate prices'!F103:G103)</f>
        <v>551.19888036314728</v>
      </c>
      <c r="F103" s="72">
        <f>AVERAGE('Monthly phosphate prices'!H103:I103)</f>
        <v>498.07778652105731</v>
      </c>
      <c r="G103" s="72">
        <f>AVERAGE('Monthly phosphate prices'!J103:K103)</f>
        <v>495.42035629902102</v>
      </c>
      <c r="H103" s="72">
        <f>AVERAGE('Monthly phosphate prices'!L103:M103)</f>
        <v>479.63885926306</v>
      </c>
      <c r="I103" s="72">
        <f>AVERAGE('Monthly phosphate prices'!N103:O103)</f>
        <v>567.91658767734566</v>
      </c>
      <c r="J103" s="72">
        <f>AVERAGE('Monthly phosphate prices'!P103:Q103)</f>
        <v>512.48318775012774</v>
      </c>
      <c r="K103" s="72">
        <f>AVERAGE('Monthly phosphate prices'!R103:S103)</f>
        <v>505.10895693232743</v>
      </c>
      <c r="L103" s="72">
        <f>AVERAGE('Monthly phosphate prices'!T103:U103)</f>
        <v>495.26764820917549</v>
      </c>
      <c r="M103" s="88">
        <f>AVERAGE('Monthly phosphate prices'!V103:W103)</f>
        <v>524.79372444252397</v>
      </c>
      <c r="N103" s="72">
        <f>AVERAGE('Monthly phosphate prices'!X103:Y103)</f>
        <v>861.04208785672961</v>
      </c>
    </row>
    <row r="104" spans="2:14" ht="12" customHeight="1"/>
    <row r="105" spans="2:14" ht="12" customHeight="1"/>
    <row r="106" spans="2:14" ht="12" customHeight="1">
      <c r="B106" s="53" t="s">
        <v>914</v>
      </c>
    </row>
    <row r="107" spans="2:14" ht="12" customHeight="1">
      <c r="B107" s="70" t="s">
        <v>327</v>
      </c>
    </row>
    <row r="108" spans="2:14" ht="12" customHeight="1">
      <c r="B108" s="77" t="s">
        <v>4</v>
      </c>
    </row>
    <row r="109" spans="2:14" ht="12" customHeight="1">
      <c r="B109" s="77" t="s">
        <v>403</v>
      </c>
    </row>
    <row r="110" spans="2:14" ht="12" customHeight="1"/>
    <row r="111" spans="2:14" ht="12" customHeight="1"/>
    <row r="112" spans="2:14" ht="12" customHeight="1"/>
    <row r="113" ht="12" customHeight="1"/>
    <row r="114" ht="12" customHeight="1"/>
  </sheetData>
  <phoneticPr fontId="38" type="noConversion"/>
  <conditionalFormatting sqref="C11:D11">
    <cfRule type="cellIs" dxfId="3" priority="1" operator="lessThan">
      <formula>0</formula>
    </cfRule>
  </conditionalFormatting>
  <conditionalFormatting sqref="C13:D14">
    <cfRule type="cellIs" dxfId="2" priority="2" operator="lessThan">
      <formula>0</formula>
    </cfRule>
  </conditionalFormatting>
  <conditionalFormatting sqref="F13:I14">
    <cfRule type="cellIs" dxfId="1" priority="5" operator="lessThan">
      <formula>0</formula>
    </cfRule>
  </conditionalFormatting>
  <hyperlinks>
    <hyperlink ref="B5" location="Index!A1" display="Index" xr:uid="{6575FFDE-C3C3-4A28-B21C-DA75D021DB59}"/>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CA2F9-B20E-4AFA-B720-1146A076C827}">
  <dimension ref="A1:CD96"/>
  <sheetViews>
    <sheetView showGridLines="0" zoomScaleNormal="100" workbookViewId="0">
      <pane ySplit="7" topLeftCell="A8" activePane="bottomLeft" state="frozen"/>
      <selection pane="bottomLeft" activeCell="C43" sqref="C43"/>
    </sheetView>
  </sheetViews>
  <sheetFormatPr defaultColWidth="18.6640625" defaultRowHeight="10"/>
  <cols>
    <col min="1" max="1" width="4.6640625" style="35" customWidth="1"/>
    <col min="2" max="2" width="0.44140625" style="35" customWidth="1"/>
    <col min="3" max="3" width="12" style="35" customWidth="1"/>
    <col min="4" max="25" width="13.33203125" style="35" customWidth="1"/>
    <col min="26" max="16384" width="18.6640625" style="35"/>
  </cols>
  <sheetData>
    <row r="1" spans="1:82" customFormat="1" ht="20.149999999999999" customHeight="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row>
    <row r="2" spans="1:82" customFormat="1" ht="30" customHeight="1">
      <c r="B2" s="1" t="s">
        <v>82</v>
      </c>
      <c r="C2" s="5"/>
      <c r="D2" s="5"/>
      <c r="E2" s="5"/>
      <c r="F2" s="5"/>
      <c r="G2" s="5"/>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row>
    <row r="3" spans="1:82" customFormat="1" ht="18.649999999999999" customHeight="1">
      <c r="B3" s="61"/>
      <c r="C3" s="253" t="s">
        <v>107</v>
      </c>
      <c r="D3" s="253"/>
      <c r="E3" s="253"/>
      <c r="F3" s="5"/>
      <c r="G3" s="5"/>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row>
    <row r="4" spans="1:82" customFormat="1" ht="12" customHeight="1">
      <c r="B4" s="55"/>
      <c r="C4" s="67" t="s">
        <v>2</v>
      </c>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row>
    <row r="5" spans="1:82" s="34" customFormat="1" ht="12" customHeight="1">
      <c r="A5" s="33"/>
      <c r="B5" s="39"/>
      <c r="C5" s="40"/>
      <c r="T5" s="35"/>
    </row>
    <row r="6" spans="1:82" s="37" customFormat="1" ht="12" customHeight="1">
      <c r="A6" s="36"/>
      <c r="B6" s="43"/>
      <c r="C6" s="43"/>
      <c r="D6" s="251" t="s">
        <v>78</v>
      </c>
      <c r="E6" s="251"/>
      <c r="F6" s="251" t="s">
        <v>78</v>
      </c>
      <c r="G6" s="251"/>
      <c r="H6" s="251" t="s">
        <v>78</v>
      </c>
      <c r="I6" s="251"/>
      <c r="J6" s="251" t="s">
        <v>78</v>
      </c>
      <c r="K6" s="251"/>
      <c r="L6" s="251" t="s">
        <v>78</v>
      </c>
      <c r="M6" s="251"/>
      <c r="N6" s="251" t="s">
        <v>79</v>
      </c>
      <c r="O6" s="251"/>
      <c r="P6" s="252" t="s">
        <v>79</v>
      </c>
      <c r="Q6" s="252"/>
      <c r="R6" s="252" t="s">
        <v>80</v>
      </c>
      <c r="S6" s="252"/>
      <c r="T6" s="252" t="s">
        <v>78</v>
      </c>
      <c r="U6" s="252"/>
      <c r="W6" s="74" t="s">
        <v>79</v>
      </c>
      <c r="X6" s="252" t="s">
        <v>81</v>
      </c>
      <c r="Y6" s="252"/>
    </row>
    <row r="7" spans="1:82" s="37" customFormat="1" ht="15" customHeight="1" thickBot="1">
      <c r="A7" s="36"/>
      <c r="B7" s="56"/>
      <c r="C7" s="56" t="s">
        <v>13</v>
      </c>
      <c r="D7" s="249" t="s">
        <v>91</v>
      </c>
      <c r="E7" s="249"/>
      <c r="F7" s="249" t="s">
        <v>92</v>
      </c>
      <c r="G7" s="249"/>
      <c r="H7" s="250" t="s">
        <v>93</v>
      </c>
      <c r="I7" s="250"/>
      <c r="J7" s="249" t="s">
        <v>94</v>
      </c>
      <c r="K7" s="249"/>
      <c r="L7" s="249" t="s">
        <v>95</v>
      </c>
      <c r="M7" s="249"/>
      <c r="N7" s="249" t="s">
        <v>98</v>
      </c>
      <c r="O7" s="249"/>
      <c r="P7" s="249" t="s">
        <v>96</v>
      </c>
      <c r="Q7" s="249"/>
      <c r="R7" s="252" t="s">
        <v>97</v>
      </c>
      <c r="S7" s="252"/>
      <c r="T7" s="252" t="s">
        <v>263</v>
      </c>
      <c r="U7" s="252"/>
      <c r="W7" s="75" t="s">
        <v>125</v>
      </c>
      <c r="X7" s="252" t="s">
        <v>96</v>
      </c>
      <c r="Y7" s="252"/>
    </row>
    <row r="8" spans="1:82" s="37" customFormat="1" ht="12" customHeight="1">
      <c r="A8" s="36"/>
      <c r="B8" s="42"/>
      <c r="C8" s="41" t="s">
        <v>15</v>
      </c>
      <c r="D8" s="58">
        <f>_xlfn.MINIFS('Monthly phosphate prices'!$D:$D,'Monthly phosphate prices'!$C:$C,'Quarterly phosphate prices'!$C8)</f>
        <v>275</v>
      </c>
      <c r="E8" s="58">
        <f>_xlfn.MAXIFS('Monthly phosphate prices'!$E:$E,'Monthly phosphate prices'!$C:$C,'Quarterly phosphate prices'!$C8)</f>
        <v>315</v>
      </c>
      <c r="F8" s="58">
        <f>_xlfn.MINIFS('Monthly phosphate prices'!$F:$F,'Monthly phosphate prices'!$C:$C,'Quarterly phosphate prices'!$C8)</f>
        <v>273</v>
      </c>
      <c r="G8" s="58">
        <f>_xlfn.MAXIFS('Monthly phosphate prices'!$G:$G,'Monthly phosphate prices'!$C:$C,'Quarterly phosphate prices'!$C8)</f>
        <v>310</v>
      </c>
      <c r="H8" s="58">
        <f>_xlfn.MINIFS('Monthly phosphate prices'!$H:$H,'Monthly phosphate prices'!$C:$C,'Quarterly phosphate prices'!$C8)</f>
        <v>255</v>
      </c>
      <c r="I8" s="58">
        <f>_xlfn.MAXIFS('Monthly phosphate prices'!$I:$I,'Monthly phosphate prices'!$C:$C,'Quarterly phosphate prices'!$C8)</f>
        <v>313</v>
      </c>
      <c r="J8" s="58">
        <f>_xlfn.MINIFS('Monthly phosphate prices'!$J:$J,'Monthly phosphate prices'!$C:$C,'Quarterly phosphate prices'!$C8)</f>
        <v>250</v>
      </c>
      <c r="K8" s="58">
        <f>_xlfn.MAXIFS('Monthly phosphate prices'!$K:$K,'Monthly phosphate prices'!$C:$C,'Quarterly phosphate prices'!$C8)</f>
        <v>307</v>
      </c>
      <c r="L8" s="58">
        <f>_xlfn.MINIFS('Monthly phosphate prices'!$L:$L,'Monthly phosphate prices'!$C:$C,'Quarterly phosphate prices'!$C8)</f>
        <v>251</v>
      </c>
      <c r="M8" s="58">
        <f>_xlfn.MAXIFS('Monthly phosphate prices'!$M:$M,'Monthly phosphate prices'!$C:$C,'Quarterly phosphate prices'!$C8)</f>
        <v>315</v>
      </c>
      <c r="N8" s="58">
        <f>_xlfn.MINIFS('Monthly phosphate prices'!$N:$N,'Monthly phosphate prices'!$C:$C,'Quarterly phosphate prices'!$C8)</f>
        <v>320</v>
      </c>
      <c r="O8" s="58">
        <f>_xlfn.MAXIFS('Monthly phosphate prices'!$O:$O,'Monthly phosphate prices'!$C:$C,'Quarterly phosphate prices'!$C8)</f>
        <v>355</v>
      </c>
      <c r="P8" s="58">
        <f>_xlfn.MINIFS('Monthly phosphate prices'!$P:$P,'Monthly phosphate prices'!$C:$C,'Quarterly phosphate prices'!$C8)</f>
        <v>290</v>
      </c>
      <c r="Q8" s="58">
        <f>_xlfn.MAXIFS('Monthly phosphate prices'!$Q:$Q,'Monthly phosphate prices'!$C:$C,'Quarterly phosphate prices'!$C8)</f>
        <v>320</v>
      </c>
      <c r="R8" s="58">
        <f>_xlfn.MINIFS('Monthly phosphate prices'!$R:$R,'Monthly phosphate prices'!$C:$C,'Quarterly phosphate prices'!$C8)</f>
        <v>276</v>
      </c>
      <c r="S8" s="58">
        <f>_xlfn.MAXIFS('Monthly phosphate prices'!$S:$S,'Monthly phosphate prices'!$C:$C,'Quarterly phosphate prices'!$C8)</f>
        <v>330</v>
      </c>
      <c r="T8" s="58">
        <f>_xlfn.MINIFS('Monthly phosphate prices'!$T:$T,'Monthly phosphate prices'!$C:$C,'Quarterly phosphate prices'!$C8)</f>
        <v>264.55463880024473</v>
      </c>
      <c r="U8" s="58">
        <f>_xlfn.MAXIFS('Monthly phosphate prices'!$U:$U,'Monthly phosphate prices'!$C:$C,'Quarterly phosphate prices'!$C8)</f>
        <v>336.20485347531098</v>
      </c>
      <c r="V8" s="58">
        <f>_xlfn.MINIFS('Monthly phosphate prices'!$V:$V,'Monthly phosphate prices'!$C:$C,'Quarterly phosphate prices'!$C8)</f>
        <v>353.72174550748764</v>
      </c>
      <c r="W8" s="58">
        <f>_xlfn.MAXIFS('Monthly phosphate prices'!$W:$W,'Monthly phosphate prices'!$C:$C,'Quarterly phosphate prices'!$C8)</f>
        <v>372.02360732304516</v>
      </c>
      <c r="X8" s="58">
        <f>_xlfn.MINIFS('Monthly phosphate prices'!$X:$X,'Monthly phosphate prices'!$C:$C,'Quarterly phosphate prices'!$C8)</f>
        <v>590</v>
      </c>
      <c r="Y8" s="58">
        <f>_xlfn.MAXIFS('Monthly phosphate prices'!$Y:$Y,'Monthly phosphate prices'!$C:$C,'Quarterly phosphate prices'!$C8)</f>
        <v>590</v>
      </c>
    </row>
    <row r="9" spans="1:82" s="37" customFormat="1" ht="12" customHeight="1">
      <c r="A9" s="36"/>
      <c r="B9" s="42"/>
      <c r="C9" s="41" t="s">
        <v>19</v>
      </c>
      <c r="D9" s="58">
        <f>_xlfn.MINIFS('Monthly phosphate prices'!$D:$D,'Monthly phosphate prices'!$C:$C,'Quarterly phosphate prices'!$C9)</f>
        <v>285</v>
      </c>
      <c r="E9" s="58">
        <f>_xlfn.MAXIFS('Monthly phosphate prices'!$E:$E,'Monthly phosphate prices'!$C:$C,'Quarterly phosphate prices'!$C9)</f>
        <v>315</v>
      </c>
      <c r="F9" s="58">
        <f>_xlfn.MINIFS('Monthly phosphate prices'!$F:$F,'Monthly phosphate prices'!$C:$C,'Quarterly phosphate prices'!$C9)</f>
        <v>305</v>
      </c>
      <c r="G9" s="58">
        <f>_xlfn.MAXIFS('Monthly phosphate prices'!$G:$G,'Monthly phosphate prices'!$C:$C,'Quarterly phosphate prices'!$C9)</f>
        <v>310</v>
      </c>
      <c r="H9" s="58">
        <f>_xlfn.MINIFS('Monthly phosphate prices'!$H:$H,'Monthly phosphate prices'!$C:$C,'Quarterly phosphate prices'!$C9)</f>
        <v>290</v>
      </c>
      <c r="I9" s="58">
        <f>_xlfn.MAXIFS('Monthly phosphate prices'!$I:$I,'Monthly phosphate prices'!$C:$C,'Quarterly phosphate prices'!$C9)</f>
        <v>313</v>
      </c>
      <c r="J9" s="58">
        <f>_xlfn.MINIFS('Monthly phosphate prices'!$J:$J,'Monthly phosphate prices'!$C:$C,'Quarterly phosphate prices'!$C9)</f>
        <v>280</v>
      </c>
      <c r="K9" s="58">
        <f>_xlfn.MAXIFS('Monthly phosphate prices'!$K:$K,'Monthly phosphate prices'!$C:$C,'Quarterly phosphate prices'!$C9)</f>
        <v>307</v>
      </c>
      <c r="L9" s="58">
        <f>_xlfn.MINIFS('Monthly phosphate prices'!$L:$L,'Monthly phosphate prices'!$C:$C,'Quarterly phosphate prices'!$C9)</f>
        <v>287</v>
      </c>
      <c r="M9" s="58">
        <f>_xlfn.MAXIFS('Monthly phosphate prices'!$M:$M,'Monthly phosphate prices'!$C:$C,'Quarterly phosphate prices'!$C9)</f>
        <v>312</v>
      </c>
      <c r="N9" s="58">
        <f>_xlfn.MINIFS('Monthly phosphate prices'!$N:$N,'Monthly phosphate prices'!$C:$C,'Quarterly phosphate prices'!$C9)</f>
        <v>320</v>
      </c>
      <c r="O9" s="58">
        <f>_xlfn.MAXIFS('Monthly phosphate prices'!$O:$O,'Monthly phosphate prices'!$C:$C,'Quarterly phosphate prices'!$C9)</f>
        <v>355</v>
      </c>
      <c r="P9" s="58">
        <f>_xlfn.MINIFS('Monthly phosphate prices'!$P:$P,'Monthly phosphate prices'!$C:$C,'Quarterly phosphate prices'!$C9)</f>
        <v>314</v>
      </c>
      <c r="Q9" s="58">
        <f>_xlfn.MAXIFS('Monthly phosphate prices'!$Q:$Q,'Monthly phosphate prices'!$C:$C,'Quarterly phosphate prices'!$C9)</f>
        <v>327</v>
      </c>
      <c r="R9" s="58">
        <f>_xlfn.MINIFS('Monthly phosphate prices'!$R:$R,'Monthly phosphate prices'!$C:$C,'Quarterly phosphate prices'!$C9)</f>
        <v>300</v>
      </c>
      <c r="S9" s="58">
        <f>_xlfn.MAXIFS('Monthly phosphate prices'!$S:$S,'Monthly phosphate prices'!$C:$C,'Quarterly phosphate prices'!$C9)</f>
        <v>325</v>
      </c>
      <c r="T9" s="58">
        <f>_xlfn.MINIFS('Monthly phosphate prices'!$T:$T,'Monthly phosphate prices'!$C:$C,'Quarterly phosphate prices'!$C9)</f>
        <v>281.08930372526004</v>
      </c>
      <c r="U9" s="58">
        <f>_xlfn.MAXIFS('Monthly phosphate prices'!$U:$U,'Monthly phosphate prices'!$C:$C,'Quarterly phosphate prices'!$C9)</f>
        <v>336.20485347531098</v>
      </c>
      <c r="V9" s="58">
        <f>_xlfn.MINIFS('Monthly phosphate prices'!$V:$V,'Monthly phosphate prices'!$C:$C,'Quarterly phosphate prices'!$C9)</f>
        <v>344.05436124627369</v>
      </c>
      <c r="W9" s="58">
        <f>_xlfn.MAXIFS('Monthly phosphate prices'!$W:$W,'Monthly phosphate prices'!$C:$C,'Quarterly phosphate prices'!$C9)</f>
        <v>360.37823756548067</v>
      </c>
      <c r="X9" s="58">
        <f>_xlfn.MINIFS('Monthly phosphate prices'!$X:$X,'Monthly phosphate prices'!$C:$C,'Quarterly phosphate prices'!$C9)</f>
        <v>590</v>
      </c>
      <c r="Y9" s="58">
        <f>_xlfn.MAXIFS('Monthly phosphate prices'!$Y:$Y,'Monthly phosphate prices'!$C:$C,'Quarterly phosphate prices'!$C9)</f>
        <v>607</v>
      </c>
    </row>
    <row r="10" spans="1:82" s="37" customFormat="1" ht="12" customHeight="1">
      <c r="A10" s="36"/>
      <c r="B10" s="42"/>
      <c r="C10" s="41" t="s">
        <v>23</v>
      </c>
      <c r="D10" s="58">
        <f>_xlfn.MINIFS('Monthly phosphate prices'!$D:$D,'Monthly phosphate prices'!$C:$C,'Quarterly phosphate prices'!$C10)</f>
        <v>285</v>
      </c>
      <c r="E10" s="58">
        <f>_xlfn.MAXIFS('Monthly phosphate prices'!$E:$E,'Monthly phosphate prices'!$C:$C,'Quarterly phosphate prices'!$C10)</f>
        <v>358</v>
      </c>
      <c r="F10" s="58">
        <f>_xlfn.MINIFS('Monthly phosphate prices'!$F:$F,'Monthly phosphate prices'!$C:$C,'Quarterly phosphate prices'!$C10)</f>
        <v>308</v>
      </c>
      <c r="G10" s="58">
        <f>_xlfn.MAXIFS('Monthly phosphate prices'!$G:$G,'Monthly phosphate prices'!$C:$C,'Quarterly phosphate prices'!$C10)</f>
        <v>360</v>
      </c>
      <c r="H10" s="58">
        <f>_xlfn.MINIFS('Monthly phosphate prices'!$H:$H,'Monthly phosphate prices'!$C:$C,'Quarterly phosphate prices'!$C10)</f>
        <v>298</v>
      </c>
      <c r="I10" s="58">
        <f>_xlfn.MAXIFS('Monthly phosphate prices'!$I:$I,'Monthly phosphate prices'!$C:$C,'Quarterly phosphate prices'!$C10)</f>
        <v>359</v>
      </c>
      <c r="J10" s="58">
        <f>_xlfn.MINIFS('Monthly phosphate prices'!$J:$J,'Monthly phosphate prices'!$C:$C,'Quarterly phosphate prices'!$C10)</f>
        <v>280</v>
      </c>
      <c r="K10" s="58">
        <f>_xlfn.MAXIFS('Monthly phosphate prices'!$K:$K,'Monthly phosphate prices'!$C:$C,'Quarterly phosphate prices'!$C10)</f>
        <v>355</v>
      </c>
      <c r="L10" s="58">
        <f>_xlfn.MINIFS('Monthly phosphate prices'!$L:$L,'Monthly phosphate prices'!$C:$C,'Quarterly phosphate prices'!$C10)</f>
        <v>309</v>
      </c>
      <c r="M10" s="58">
        <f>_xlfn.MAXIFS('Monthly phosphate prices'!$M:$M,'Monthly phosphate prices'!$C:$C,'Quarterly phosphate prices'!$C10)</f>
        <v>348</v>
      </c>
      <c r="N10" s="58">
        <f>_xlfn.MINIFS('Monthly phosphate prices'!$N:$N,'Monthly phosphate prices'!$C:$C,'Quarterly phosphate prices'!$C10)</f>
        <v>320</v>
      </c>
      <c r="O10" s="58">
        <f>_xlfn.MAXIFS('Monthly phosphate prices'!$O:$O,'Monthly phosphate prices'!$C:$C,'Quarterly phosphate prices'!$C10)</f>
        <v>375</v>
      </c>
      <c r="P10" s="58">
        <f>_xlfn.MINIFS('Monthly phosphate prices'!$P:$P,'Monthly phosphate prices'!$C:$C,'Quarterly phosphate prices'!$C10)</f>
        <v>317</v>
      </c>
      <c r="Q10" s="58">
        <f>_xlfn.MAXIFS('Monthly phosphate prices'!$Q:$Q,'Monthly phosphate prices'!$C:$C,'Quarterly phosphate prices'!$C10)</f>
        <v>365</v>
      </c>
      <c r="R10" s="58">
        <f>_xlfn.MINIFS('Monthly phosphate prices'!$R:$R,'Monthly phosphate prices'!$C:$C,'Quarterly phosphate prices'!$C10)</f>
        <v>325</v>
      </c>
      <c r="S10" s="58">
        <f>_xlfn.MAXIFS('Monthly phosphate prices'!$S:$S,'Monthly phosphate prices'!$C:$C,'Quarterly phosphate prices'!$C10)</f>
        <v>368</v>
      </c>
      <c r="T10" s="58">
        <f>_xlfn.MINIFS('Monthly phosphate prices'!$T:$T,'Monthly phosphate prices'!$C:$C,'Quarterly phosphate prices'!$C10)</f>
        <v>306.4424566102835</v>
      </c>
      <c r="U10" s="58">
        <f>_xlfn.MAXIFS('Monthly phosphate prices'!$U:$U,'Monthly phosphate prices'!$C:$C,'Quarterly phosphate prices'!$C10)</f>
        <v>418.87817810038746</v>
      </c>
      <c r="V10" s="58">
        <f>_xlfn.MINIFS('Monthly phosphate prices'!$V:$V,'Monthly phosphate prices'!$C:$C,'Quarterly phosphate prices'!$C10)</f>
        <v>342.74259111958014</v>
      </c>
      <c r="W10" s="58">
        <f>_xlfn.MAXIFS('Monthly phosphate prices'!$W:$W,'Monthly phosphate prices'!$C:$C,'Quarterly phosphate prices'!$C10)</f>
        <v>374.32367072563818</v>
      </c>
      <c r="X10" s="58">
        <f>_xlfn.MINIFS('Monthly phosphate prices'!$X:$X,'Monthly phosphate prices'!$C:$C,'Quarterly phosphate prices'!$C10)</f>
        <v>625</v>
      </c>
      <c r="Y10" s="58">
        <f>_xlfn.MAXIFS('Monthly phosphate prices'!$Y:$Y,'Monthly phosphate prices'!$C:$C,'Quarterly phosphate prices'!$C10)</f>
        <v>625</v>
      </c>
    </row>
    <row r="11" spans="1:82" s="37" customFormat="1" ht="12" customHeight="1">
      <c r="A11" s="36"/>
      <c r="B11" s="42"/>
      <c r="C11" s="41" t="s">
        <v>27</v>
      </c>
      <c r="D11" s="58">
        <f>_xlfn.MINIFS('Monthly phosphate prices'!$D:$D,'Monthly phosphate prices'!$C:$C,'Quarterly phosphate prices'!$C11)</f>
        <v>330</v>
      </c>
      <c r="E11" s="58">
        <f>_xlfn.MAXIFS('Monthly phosphate prices'!$E:$E,'Monthly phosphate prices'!$C:$C,'Quarterly phosphate prices'!$C11)</f>
        <v>410</v>
      </c>
      <c r="F11" s="58">
        <f>_xlfn.MINIFS('Monthly phosphate prices'!$F:$F,'Monthly phosphate prices'!$C:$C,'Quarterly phosphate prices'!$C11)</f>
        <v>355</v>
      </c>
      <c r="G11" s="58">
        <f>_xlfn.MAXIFS('Monthly phosphate prices'!$G:$G,'Monthly phosphate prices'!$C:$C,'Quarterly phosphate prices'!$C11)</f>
        <v>375</v>
      </c>
      <c r="H11" s="58">
        <f>_xlfn.MINIFS('Monthly phosphate prices'!$H:$H,'Monthly phosphate prices'!$C:$C,'Quarterly phosphate prices'!$C11)</f>
        <v>347</v>
      </c>
      <c r="I11" s="58">
        <f>_xlfn.MAXIFS('Monthly phosphate prices'!$I:$I,'Monthly phosphate prices'!$C:$C,'Quarterly phosphate prices'!$C11)</f>
        <v>385</v>
      </c>
      <c r="J11" s="58">
        <f>_xlfn.MINIFS('Monthly phosphate prices'!$J:$J,'Monthly phosphate prices'!$C:$C,'Quarterly phosphate prices'!$C11)</f>
        <v>324</v>
      </c>
      <c r="K11" s="58">
        <f>_xlfn.MAXIFS('Monthly phosphate prices'!$K:$K,'Monthly phosphate prices'!$C:$C,'Quarterly phosphate prices'!$C11)</f>
        <v>415</v>
      </c>
      <c r="L11" s="58">
        <f>_xlfn.MINIFS('Monthly phosphate prices'!$L:$L,'Monthly phosphate prices'!$C:$C,'Quarterly phosphate prices'!$C11)</f>
        <v>342</v>
      </c>
      <c r="M11" s="58">
        <f>_xlfn.MAXIFS('Monthly phosphate prices'!$M:$M,'Monthly phosphate prices'!$C:$C,'Quarterly phosphate prices'!$C11)</f>
        <v>390</v>
      </c>
      <c r="N11" s="58">
        <f>_xlfn.MINIFS('Monthly phosphate prices'!$N:$N,'Monthly phosphate prices'!$C:$C,'Quarterly phosphate prices'!$C11)</f>
        <v>375</v>
      </c>
      <c r="O11" s="58">
        <f>_xlfn.MAXIFS('Monthly phosphate prices'!$O:$O,'Monthly phosphate prices'!$C:$C,'Quarterly phosphate prices'!$C11)</f>
        <v>435</v>
      </c>
      <c r="P11" s="58">
        <f>_xlfn.MINIFS('Monthly phosphate prices'!$P:$P,'Monthly phosphate prices'!$C:$C,'Quarterly phosphate prices'!$C11)</f>
        <v>365</v>
      </c>
      <c r="Q11" s="58">
        <f>_xlfn.MAXIFS('Monthly phosphate prices'!$Q:$Q,'Monthly phosphate prices'!$C:$C,'Quarterly phosphate prices'!$C11)</f>
        <v>375</v>
      </c>
      <c r="R11" s="58">
        <f>_xlfn.MINIFS('Monthly phosphate prices'!$R:$R,'Monthly phosphate prices'!$C:$C,'Quarterly phosphate prices'!$C11)</f>
        <v>365</v>
      </c>
      <c r="S11" s="58">
        <f>_xlfn.MAXIFS('Monthly phosphate prices'!$S:$S,'Monthly phosphate prices'!$C:$C,'Quarterly phosphate prices'!$C11)</f>
        <v>410</v>
      </c>
      <c r="T11" s="58">
        <f>_xlfn.MINIFS('Monthly phosphate prices'!$T:$T,'Monthly phosphate prices'!$C:$C,'Quarterly phosphate prices'!$C11)</f>
        <v>383.60422626035484</v>
      </c>
      <c r="U11" s="58">
        <f>_xlfn.MAXIFS('Monthly phosphate prices'!$U:$U,'Monthly phosphate prices'!$C:$C,'Quarterly phosphate prices'!$C11)</f>
        <v>485.01683780044868</v>
      </c>
      <c r="V11" s="58">
        <f>_xlfn.MINIFS('Monthly phosphate prices'!$V:$V,'Monthly phosphate prices'!$C:$C,'Quarterly phosphate prices'!$C11)</f>
        <v>382.71805036277902</v>
      </c>
      <c r="W11" s="58">
        <f>_xlfn.MAXIFS('Monthly phosphate prices'!$W:$W,'Monthly phosphate prices'!$C:$C,'Quarterly phosphate prices'!$C11)</f>
        <v>405.13470024536747</v>
      </c>
      <c r="X11" s="58">
        <f>_xlfn.MINIFS('Monthly phosphate prices'!$X:$X,'Monthly phosphate prices'!$C:$C,'Quarterly phosphate prices'!$C11)</f>
        <v>689</v>
      </c>
      <c r="Y11" s="58">
        <f>_xlfn.MAXIFS('Monthly phosphate prices'!$Y:$Y,'Monthly phosphate prices'!$C:$C,'Quarterly phosphate prices'!$C11)</f>
        <v>689</v>
      </c>
    </row>
    <row r="12" spans="1:82" s="37" customFormat="1" ht="12" customHeight="1">
      <c r="A12" s="36"/>
      <c r="B12" s="42"/>
      <c r="C12" s="41" t="s">
        <v>31</v>
      </c>
      <c r="D12" s="58">
        <f>_xlfn.MINIFS('Monthly phosphate prices'!$D:$D,'Monthly phosphate prices'!$C:$C,'Quarterly phosphate prices'!$C12)</f>
        <v>380</v>
      </c>
      <c r="E12" s="58">
        <f>_xlfn.MAXIFS('Monthly phosphate prices'!$E:$E,'Monthly phosphate prices'!$C:$C,'Quarterly phosphate prices'!$C12)</f>
        <v>602</v>
      </c>
      <c r="F12" s="58">
        <f>_xlfn.MINIFS('Monthly phosphate prices'!$F:$F,'Monthly phosphate prices'!$C:$C,'Quarterly phosphate prices'!$C12)</f>
        <v>390</v>
      </c>
      <c r="G12" s="58">
        <f>_xlfn.MAXIFS('Monthly phosphate prices'!$G:$G,'Monthly phosphate prices'!$C:$C,'Quarterly phosphate prices'!$C12)</f>
        <v>570</v>
      </c>
      <c r="H12" s="58">
        <f>_xlfn.MINIFS('Monthly phosphate prices'!$H:$H,'Monthly phosphate prices'!$C:$C,'Quarterly phosphate prices'!$C12)</f>
        <v>380</v>
      </c>
      <c r="I12" s="58">
        <f>_xlfn.MAXIFS('Monthly phosphate prices'!$I:$I,'Monthly phosphate prices'!$C:$C,'Quarterly phosphate prices'!$C12)</f>
        <v>586</v>
      </c>
      <c r="J12" s="58">
        <f>_xlfn.MINIFS('Monthly phosphate prices'!$J:$J,'Monthly phosphate prices'!$C:$C,'Quarterly phosphate prices'!$C12)</f>
        <v>382</v>
      </c>
      <c r="K12" s="58">
        <f>_xlfn.MAXIFS('Monthly phosphate prices'!$K:$K,'Monthly phosphate prices'!$C:$C,'Quarterly phosphate prices'!$C12)</f>
        <v>591</v>
      </c>
      <c r="L12" s="58">
        <f>_xlfn.MINIFS('Monthly phosphate prices'!$L:$L,'Monthly phosphate prices'!$C:$C,'Quarterly phosphate prices'!$C12)</f>
        <v>387</v>
      </c>
      <c r="M12" s="58">
        <f>_xlfn.MAXIFS('Monthly phosphate prices'!$M:$M,'Monthly phosphate prices'!$C:$C,'Quarterly phosphate prices'!$C12)</f>
        <v>601</v>
      </c>
      <c r="N12" s="58">
        <f>_xlfn.MINIFS('Monthly phosphate prices'!$N:$N,'Monthly phosphate prices'!$C:$C,'Quarterly phosphate prices'!$C12)</f>
        <v>430</v>
      </c>
      <c r="O12" s="58">
        <f>_xlfn.MAXIFS('Monthly phosphate prices'!$O:$O,'Monthly phosphate prices'!$C:$C,'Quarterly phosphate prices'!$C12)</f>
        <v>605</v>
      </c>
      <c r="P12" s="58">
        <f>_xlfn.MINIFS('Monthly phosphate prices'!$P:$P,'Monthly phosphate prices'!$C:$C,'Quarterly phosphate prices'!$C12)</f>
        <v>375</v>
      </c>
      <c r="Q12" s="58">
        <f>_xlfn.MAXIFS('Monthly phosphate prices'!$Q:$Q,'Monthly phosphate prices'!$C:$C,'Quarterly phosphate prices'!$C12)</f>
        <v>515</v>
      </c>
      <c r="R12" s="58">
        <f>_xlfn.MINIFS('Monthly phosphate prices'!$R:$R,'Monthly phosphate prices'!$C:$C,'Quarterly phosphate prices'!$C12)</f>
        <v>415</v>
      </c>
      <c r="S12" s="58">
        <f>_xlfn.MAXIFS('Monthly phosphate prices'!$S:$S,'Monthly phosphate prices'!$C:$C,'Quarterly phosphate prices'!$C12)</f>
        <v>635</v>
      </c>
      <c r="T12" s="58">
        <f>_xlfn.MINIFS('Monthly phosphate prices'!$T:$T,'Monthly phosphate prices'!$C:$C,'Quarterly phosphate prices'!$C12)</f>
        <v>429.90128805039768</v>
      </c>
      <c r="U12" s="58">
        <f>_xlfn.MAXIFS('Monthly phosphate prices'!$U:$U,'Monthly phosphate prices'!$C:$C,'Quarterly phosphate prices'!$C12)</f>
        <v>650.36348705060163</v>
      </c>
      <c r="V12" s="58">
        <f>_xlfn.MINIFS('Monthly phosphate prices'!$V:$V,'Monthly phosphate prices'!$C:$C,'Quarterly phosphate prices'!$C12)</f>
        <v>417.39002115782017</v>
      </c>
      <c r="W12" s="58">
        <f>_xlfn.MAXIFS('Monthly phosphate prices'!$W:$W,'Monthly phosphate prices'!$C:$C,'Quarterly phosphate prices'!$C12)</f>
        <v>487.68282093846415</v>
      </c>
      <c r="X12" s="58">
        <f>_xlfn.MINIFS('Monthly phosphate prices'!$X:$X,'Monthly phosphate prices'!$C:$C,'Quarterly phosphate prices'!$C12)</f>
        <v>689</v>
      </c>
      <c r="Y12" s="58">
        <f>_xlfn.MAXIFS('Monthly phosphate prices'!$Y:$Y,'Monthly phosphate prices'!$C:$C,'Quarterly phosphate prices'!$C12)</f>
        <v>795</v>
      </c>
    </row>
    <row r="13" spans="1:82" s="37" customFormat="1" ht="12" customHeight="1">
      <c r="A13" s="36"/>
      <c r="B13" s="42"/>
      <c r="C13" s="41" t="s">
        <v>35</v>
      </c>
      <c r="D13" s="58">
        <f>_xlfn.MINIFS('Monthly phosphate prices'!$D:$D,'Monthly phosphate prices'!$C:$C,'Quarterly phosphate prices'!$C13)</f>
        <v>523</v>
      </c>
      <c r="E13" s="58">
        <f>_xlfn.MAXIFS('Monthly phosphate prices'!$E:$E,'Monthly phosphate prices'!$C:$C,'Quarterly phosphate prices'!$C13)</f>
        <v>716</v>
      </c>
      <c r="F13" s="58">
        <f>_xlfn.MINIFS('Monthly phosphate prices'!$F:$F,'Monthly phosphate prices'!$C:$C,'Quarterly phosphate prices'!$C13)</f>
        <v>530</v>
      </c>
      <c r="G13" s="58">
        <f>_xlfn.MAXIFS('Monthly phosphate prices'!$G:$G,'Monthly phosphate prices'!$C:$C,'Quarterly phosphate prices'!$C13)</f>
        <v>570</v>
      </c>
      <c r="H13" s="58">
        <f>_xlfn.MINIFS('Monthly phosphate prices'!$H:$H,'Monthly phosphate prices'!$C:$C,'Quarterly phosphate prices'!$C13)</f>
        <v>516</v>
      </c>
      <c r="I13" s="58">
        <f>_xlfn.MAXIFS('Monthly phosphate prices'!$I:$I,'Monthly phosphate prices'!$C:$C,'Quarterly phosphate prices'!$C13)</f>
        <v>616</v>
      </c>
      <c r="J13" s="58">
        <f>_xlfn.MINIFS('Monthly phosphate prices'!$J:$J,'Monthly phosphate prices'!$C:$C,'Quarterly phosphate prices'!$C13)</f>
        <v>524</v>
      </c>
      <c r="K13" s="58">
        <f>_xlfn.MAXIFS('Monthly phosphate prices'!$K:$K,'Monthly phosphate prices'!$C:$C,'Quarterly phosphate prices'!$C13)</f>
        <v>713</v>
      </c>
      <c r="L13" s="58">
        <f>_xlfn.MINIFS('Monthly phosphate prices'!$L:$L,'Monthly phosphate prices'!$C:$C,'Quarterly phosphate prices'!$C13)</f>
        <v>568</v>
      </c>
      <c r="M13" s="58">
        <f>_xlfn.MAXIFS('Monthly phosphate prices'!$M:$M,'Monthly phosphate prices'!$C:$C,'Quarterly phosphate prices'!$C13)</f>
        <v>723</v>
      </c>
      <c r="N13" s="58">
        <f>_xlfn.MINIFS('Monthly phosphate prices'!$N:$N,'Monthly phosphate prices'!$C:$C,'Quarterly phosphate prices'!$C13)</f>
        <v>585</v>
      </c>
      <c r="O13" s="58">
        <f>_xlfn.MAXIFS('Monthly phosphate prices'!$O:$O,'Monthly phosphate prices'!$C:$C,'Quarterly phosphate prices'!$C13)</f>
        <v>730</v>
      </c>
      <c r="P13" s="58">
        <f>_xlfn.MINIFS('Monthly phosphate prices'!$P:$P,'Monthly phosphate prices'!$C:$C,'Quarterly phosphate prices'!$C13)</f>
        <v>543</v>
      </c>
      <c r="Q13" s="58">
        <f>_xlfn.MAXIFS('Monthly phosphate prices'!$Q:$Q,'Monthly phosphate prices'!$C:$C,'Quarterly phosphate prices'!$C13)</f>
        <v>590</v>
      </c>
      <c r="R13" s="58">
        <f>_xlfn.MINIFS('Monthly phosphate prices'!$R:$R,'Monthly phosphate prices'!$C:$C,'Quarterly phosphate prices'!$C13)</f>
        <v>595</v>
      </c>
      <c r="S13" s="58">
        <f>_xlfn.MAXIFS('Monthly phosphate prices'!$S:$S,'Monthly phosphate prices'!$C:$C,'Quarterly phosphate prices'!$C13)</f>
        <v>755</v>
      </c>
      <c r="T13" s="58">
        <f>_xlfn.MINIFS('Monthly phosphate prices'!$T:$T,'Monthly phosphate prices'!$C:$C,'Quarterly phosphate prices'!$C13)</f>
        <v>573.20171740053024</v>
      </c>
      <c r="U13" s="58">
        <f>_xlfn.MAXIFS('Monthly phosphate prices'!$U:$U,'Monthly phosphate prices'!$C:$C,'Quarterly phosphate prices'!$C13)</f>
        <v>727.52525670067303</v>
      </c>
      <c r="V13" s="58">
        <f>_xlfn.MINIFS('Monthly phosphate prices'!$V:$V,'Monthly phosphate prices'!$C:$C,'Quarterly phosphate prices'!$C13)</f>
        <v>487.2704073002572</v>
      </c>
      <c r="W13" s="58">
        <f>_xlfn.MAXIFS('Monthly phosphate prices'!$W:$W,'Monthly phosphate prices'!$C:$C,'Quarterly phosphate prices'!$C13)</f>
        <v>505.36012981734552</v>
      </c>
      <c r="X13" s="58">
        <f>_xlfn.MINIFS('Monthly phosphate prices'!$X:$X,'Monthly phosphate prices'!$C:$C,'Quarterly phosphate prices'!$C13)</f>
        <v>795</v>
      </c>
      <c r="Y13" s="58">
        <f>_xlfn.MAXIFS('Monthly phosphate prices'!$Y:$Y,'Monthly phosphate prices'!$C:$C,'Quarterly phosphate prices'!$C13)</f>
        <v>998</v>
      </c>
    </row>
    <row r="14" spans="1:82" s="37" customFormat="1" ht="12" customHeight="1">
      <c r="A14" s="36"/>
      <c r="B14" s="42"/>
      <c r="C14" s="41" t="s">
        <v>39</v>
      </c>
      <c r="D14" s="58">
        <f>_xlfn.MINIFS('Monthly phosphate prices'!$D:$D,'Monthly phosphate prices'!$C:$C,'Quarterly phosphate prices'!$C14)</f>
        <v>630</v>
      </c>
      <c r="E14" s="58">
        <f>_xlfn.MAXIFS('Monthly phosphate prices'!$E:$E,'Monthly phosphate prices'!$C:$C,'Quarterly phosphate prices'!$C14)</f>
        <v>757</v>
      </c>
      <c r="F14" s="58">
        <f>_xlfn.MINIFS('Monthly phosphate prices'!$F:$F,'Monthly phosphate prices'!$C:$C,'Quarterly phosphate prices'!$C14)</f>
        <v>565</v>
      </c>
      <c r="G14" s="58">
        <f>_xlfn.MAXIFS('Monthly phosphate prices'!$G:$G,'Monthly phosphate prices'!$C:$C,'Quarterly phosphate prices'!$C14)</f>
        <v>635</v>
      </c>
      <c r="H14" s="58">
        <f>_xlfn.MINIFS('Monthly phosphate prices'!$H:$H,'Monthly phosphate prices'!$C:$C,'Quarterly phosphate prices'!$C14)</f>
        <v>557</v>
      </c>
      <c r="I14" s="58">
        <f>_xlfn.MAXIFS('Monthly phosphate prices'!$I:$I,'Monthly phosphate prices'!$C:$C,'Quarterly phosphate prices'!$C14)</f>
        <v>664</v>
      </c>
      <c r="J14" s="58">
        <f>_xlfn.MINIFS('Monthly phosphate prices'!$J:$J,'Monthly phosphate prices'!$C:$C,'Quarterly phosphate prices'!$C14)</f>
        <v>583</v>
      </c>
      <c r="K14" s="58">
        <f>_xlfn.MAXIFS('Monthly phosphate prices'!$K:$K,'Monthly phosphate prices'!$C:$C,'Quarterly phosphate prices'!$C14)</f>
        <v>722</v>
      </c>
      <c r="L14" s="58">
        <f>_xlfn.MINIFS('Monthly phosphate prices'!$L:$L,'Monthly phosphate prices'!$C:$C,'Quarterly phosphate prices'!$C14)</f>
        <v>671</v>
      </c>
      <c r="M14" s="58">
        <f>_xlfn.MAXIFS('Monthly phosphate prices'!$M:$M,'Monthly phosphate prices'!$C:$C,'Quarterly phosphate prices'!$C14)</f>
        <v>734</v>
      </c>
      <c r="N14" s="58">
        <f>_xlfn.MINIFS('Monthly phosphate prices'!$N:$N,'Monthly phosphate prices'!$C:$C,'Quarterly phosphate prices'!$C14)</f>
        <v>695</v>
      </c>
      <c r="O14" s="58">
        <f>_xlfn.MAXIFS('Monthly phosphate prices'!$O:$O,'Monthly phosphate prices'!$C:$C,'Quarterly phosphate prices'!$C14)</f>
        <v>735</v>
      </c>
      <c r="P14" s="58">
        <f>_xlfn.MINIFS('Monthly phosphate prices'!$P:$P,'Monthly phosphate prices'!$C:$C,'Quarterly phosphate prices'!$C14)</f>
        <v>590</v>
      </c>
      <c r="Q14" s="58">
        <f>_xlfn.MAXIFS('Monthly phosphate prices'!$Q:$Q,'Monthly phosphate prices'!$C:$C,'Quarterly phosphate prices'!$C14)</f>
        <v>678</v>
      </c>
      <c r="R14" s="58">
        <f>_xlfn.MINIFS('Monthly phosphate prices'!$R:$R,'Monthly phosphate prices'!$C:$C,'Quarterly phosphate prices'!$C14)</f>
        <v>710</v>
      </c>
      <c r="S14" s="58">
        <f>_xlfn.MAXIFS('Monthly phosphate prices'!$S:$S,'Monthly phosphate prices'!$C:$C,'Quarterly phosphate prices'!$C14)</f>
        <v>770</v>
      </c>
      <c r="T14" s="58">
        <f>_xlfn.MINIFS('Monthly phosphate prices'!$T:$T,'Monthly phosphate prices'!$C:$C,'Quarterly phosphate prices'!$C14)</f>
        <v>655.87504202560672</v>
      </c>
      <c r="U14" s="58">
        <f>_xlfn.MAXIFS('Monthly phosphate prices'!$U:$U,'Monthly phosphate prices'!$C:$C,'Quarterly phosphate prices'!$C14)</f>
        <v>843.26791117578011</v>
      </c>
      <c r="V14" s="58">
        <f>_xlfn.MINIFS('Monthly phosphate prices'!$V:$V,'Monthly phosphate prices'!$C:$C,'Quarterly phosphate prices'!$C14)</f>
        <v>540.60953408943692</v>
      </c>
      <c r="W14" s="58">
        <f>_xlfn.MAXIFS('Monthly phosphate prices'!$W:$W,'Monthly phosphate prices'!$C:$C,'Quarterly phosphate prices'!$C14)</f>
        <v>580.71471580720061</v>
      </c>
      <c r="X14" s="58">
        <f>_xlfn.MINIFS('Monthly phosphate prices'!$X:$X,'Monthly phosphate prices'!$C:$C,'Quarterly phosphate prices'!$C14)</f>
        <v>998</v>
      </c>
      <c r="Y14" s="58">
        <f>_xlfn.MAXIFS('Monthly phosphate prices'!$Y:$Y,'Monthly phosphate prices'!$C:$C,'Quarterly phosphate prices'!$C14)</f>
        <v>1160</v>
      </c>
    </row>
    <row r="15" spans="1:82" s="37" customFormat="1" ht="12" customHeight="1">
      <c r="A15" s="36"/>
      <c r="B15" s="42"/>
      <c r="C15" s="41" t="s">
        <v>43</v>
      </c>
      <c r="D15" s="58">
        <f>_xlfn.MINIFS('Monthly phosphate prices'!$D:$D,'Monthly phosphate prices'!$C:$C,'Quarterly phosphate prices'!$C15)</f>
        <v>637</v>
      </c>
      <c r="E15" s="58">
        <f>_xlfn.MAXIFS('Monthly phosphate prices'!$E:$E,'Monthly phosphate prices'!$C:$C,'Quarterly phosphate prices'!$C15)</f>
        <v>955</v>
      </c>
      <c r="F15" s="58">
        <f>_xlfn.MINIFS('Monthly phosphate prices'!$F:$F,'Monthly phosphate prices'!$C:$C,'Quarterly phosphate prices'!$C15)</f>
        <v>635</v>
      </c>
      <c r="G15" s="58">
        <f>_xlfn.MAXIFS('Monthly phosphate prices'!$G:$G,'Monthly phosphate prices'!$C:$C,'Quarterly phosphate prices'!$C15)</f>
        <v>910</v>
      </c>
      <c r="H15" s="58">
        <f>_xlfn.MINIFS('Monthly phosphate prices'!$H:$H,'Monthly phosphate prices'!$C:$C,'Quarterly phosphate prices'!$C15)</f>
        <v>624</v>
      </c>
      <c r="I15" s="58">
        <f>_xlfn.MAXIFS('Monthly phosphate prices'!$I:$I,'Monthly phosphate prices'!$C:$C,'Quarterly phosphate prices'!$C15)</f>
        <v>915</v>
      </c>
      <c r="J15" s="58">
        <f>_xlfn.MINIFS('Monthly phosphate prices'!$J:$J,'Monthly phosphate prices'!$C:$C,'Quarterly phosphate prices'!$C15)</f>
        <v>629</v>
      </c>
      <c r="K15" s="58">
        <f>_xlfn.MAXIFS('Monthly phosphate prices'!$K:$K,'Monthly phosphate prices'!$C:$C,'Quarterly phosphate prices'!$C15)</f>
        <v>900</v>
      </c>
      <c r="L15" s="58">
        <f>_xlfn.MINIFS('Monthly phosphate prices'!$L:$L,'Monthly phosphate prices'!$C:$C,'Quarterly phosphate prices'!$C15)</f>
        <v>700</v>
      </c>
      <c r="M15" s="58">
        <f>_xlfn.MAXIFS('Monthly phosphate prices'!$M:$M,'Monthly phosphate prices'!$C:$C,'Quarterly phosphate prices'!$C15)</f>
        <v>821</v>
      </c>
      <c r="N15" s="58">
        <f>_xlfn.MINIFS('Monthly phosphate prices'!$N:$N,'Monthly phosphate prices'!$C:$C,'Quarterly phosphate prices'!$C15)</f>
        <v>730</v>
      </c>
      <c r="O15" s="58">
        <f>_xlfn.MAXIFS('Monthly phosphate prices'!$O:$O,'Monthly phosphate prices'!$C:$C,'Quarterly phosphate prices'!$C15)</f>
        <v>940</v>
      </c>
      <c r="P15" s="58">
        <f>_xlfn.MINIFS('Monthly phosphate prices'!$P:$P,'Monthly phosphate prices'!$C:$C,'Quarterly phosphate prices'!$C15)</f>
        <v>674</v>
      </c>
      <c r="Q15" s="58">
        <f>_xlfn.MAXIFS('Monthly phosphate prices'!$Q:$Q,'Monthly phosphate prices'!$C:$C,'Quarterly phosphate prices'!$C15)</f>
        <v>900</v>
      </c>
      <c r="R15" s="58">
        <f>_xlfn.MINIFS('Monthly phosphate prices'!$R:$R,'Monthly phosphate prices'!$C:$C,'Quarterly phosphate prices'!$C15)</f>
        <v>740</v>
      </c>
      <c r="S15" s="58">
        <f>_xlfn.MAXIFS('Monthly phosphate prices'!$S:$S,'Monthly phosphate prices'!$C:$C,'Quarterly phosphate prices'!$C15)</f>
        <v>860</v>
      </c>
      <c r="T15" s="58">
        <f>_xlfn.MINIFS('Monthly phosphate prices'!$T:$T,'Monthly phosphate prices'!$C:$C,'Quarterly phosphate prices'!$C15)</f>
        <v>727.52525670067303</v>
      </c>
      <c r="U15" s="58">
        <f>_xlfn.MAXIFS('Monthly phosphate prices'!$U:$U,'Monthly phosphate prices'!$C:$C,'Quarterly phosphate prices'!$C15)</f>
        <v>865.31413107580045</v>
      </c>
      <c r="V15" s="58">
        <f>_xlfn.MINIFS('Monthly phosphate prices'!$V:$V,'Monthly phosphate prices'!$C:$C,'Quarterly phosphate prices'!$C15)</f>
        <v>583.96528235515837</v>
      </c>
      <c r="W15" s="58">
        <f>_xlfn.MAXIFS('Monthly phosphate prices'!$W:$W,'Monthly phosphate prices'!$C:$C,'Quarterly phosphate prices'!$C15)</f>
        <v>596.64909342641022</v>
      </c>
      <c r="X15" s="58">
        <f>_xlfn.MINIFS('Monthly phosphate prices'!$X:$X,'Monthly phosphate prices'!$C:$C,'Quarterly phosphate prices'!$C15)</f>
        <v>1160</v>
      </c>
      <c r="Y15" s="58">
        <f>_xlfn.MAXIFS('Monthly phosphate prices'!$Y:$Y,'Monthly phosphate prices'!$C:$C,'Quarterly phosphate prices'!$C15)</f>
        <v>1330</v>
      </c>
    </row>
    <row r="16" spans="1:82" s="37" customFormat="1" ht="12" customHeight="1">
      <c r="A16" s="36"/>
      <c r="B16" s="42"/>
      <c r="C16" s="41" t="s">
        <v>47</v>
      </c>
      <c r="D16" s="58">
        <f>_xlfn.MINIFS('Monthly phosphate prices'!$D:$D,'Monthly phosphate prices'!$C:$C,'Quarterly phosphate prices'!$C16)</f>
        <v>814</v>
      </c>
      <c r="E16" s="58">
        <f>_xlfn.MAXIFS('Monthly phosphate prices'!$E:$E,'Monthly phosphate prices'!$C:$C,'Quarterly phosphate prices'!$C16)</f>
        <v>1270</v>
      </c>
      <c r="F16" s="58">
        <f>_xlfn.MINIFS('Monthly phosphate prices'!$F:$F,'Monthly phosphate prices'!$C:$C,'Quarterly phosphate prices'!$C16)</f>
        <v>830</v>
      </c>
      <c r="G16" s="58">
        <f>_xlfn.MAXIFS('Monthly phosphate prices'!$G:$G,'Monthly phosphate prices'!$C:$C,'Quarterly phosphate prices'!$C16)</f>
        <v>1100</v>
      </c>
      <c r="H16" s="58">
        <f>_xlfn.MINIFS('Monthly phosphate prices'!$H:$H,'Monthly phosphate prices'!$C:$C,'Quarterly phosphate prices'!$C16)</f>
        <v>876</v>
      </c>
      <c r="I16" s="58">
        <f>_xlfn.MAXIFS('Monthly phosphate prices'!$I:$I,'Monthly phosphate prices'!$C:$C,'Quarterly phosphate prices'!$C16)</f>
        <v>1139</v>
      </c>
      <c r="J16" s="58">
        <f>_xlfn.MINIFS('Monthly phosphate prices'!$J:$J,'Monthly phosphate prices'!$C:$C,'Quarterly phosphate prices'!$C16)</f>
        <v>810</v>
      </c>
      <c r="K16" s="58">
        <f>_xlfn.MAXIFS('Monthly phosphate prices'!$K:$K,'Monthly phosphate prices'!$C:$C,'Quarterly phosphate prices'!$C16)</f>
        <v>1275</v>
      </c>
      <c r="L16" s="58">
        <f>_xlfn.MINIFS('Monthly phosphate prices'!$L:$L,'Monthly phosphate prices'!$C:$C,'Quarterly phosphate prices'!$C16)</f>
        <v>815</v>
      </c>
      <c r="M16" s="58">
        <f>_xlfn.MAXIFS('Monthly phosphate prices'!$M:$M,'Monthly phosphate prices'!$C:$C,'Quarterly phosphate prices'!$C16)</f>
        <v>1263</v>
      </c>
      <c r="N16" s="58">
        <f>_xlfn.MINIFS('Monthly phosphate prices'!$N:$N,'Monthly phosphate prices'!$C:$C,'Quarterly phosphate prices'!$C16)</f>
        <v>930</v>
      </c>
      <c r="O16" s="58">
        <f>_xlfn.MAXIFS('Monthly phosphate prices'!$O:$O,'Monthly phosphate prices'!$C:$C,'Quarterly phosphate prices'!$C16)</f>
        <v>1300</v>
      </c>
      <c r="P16" s="58">
        <f>_xlfn.MINIFS('Monthly phosphate prices'!$P:$P,'Monthly phosphate prices'!$C:$C,'Quarterly phosphate prices'!$C16)</f>
        <v>910</v>
      </c>
      <c r="Q16" s="58">
        <f>_xlfn.MAXIFS('Monthly phosphate prices'!$Q:$Q,'Monthly phosphate prices'!$C:$C,'Quarterly phosphate prices'!$C16)</f>
        <v>927</v>
      </c>
      <c r="R16" s="58">
        <f>_xlfn.MINIFS('Monthly phosphate prices'!$R:$R,'Monthly phosphate prices'!$C:$C,'Quarterly phosphate prices'!$C16)</f>
        <v>850</v>
      </c>
      <c r="S16" s="58">
        <f>_xlfn.MAXIFS('Monthly phosphate prices'!$S:$S,'Monthly phosphate prices'!$C:$C,'Quarterly phosphate prices'!$C16)</f>
        <v>1300</v>
      </c>
      <c r="T16" s="58">
        <f>_xlfn.MINIFS('Monthly phosphate prices'!$T:$T,'Monthly phosphate prices'!$C:$C,'Quarterly phosphate prices'!$C16)</f>
        <v>733.03681167567811</v>
      </c>
      <c r="U16" s="58">
        <f>_xlfn.MAXIFS('Monthly phosphate prices'!$U:$U,'Monthly phosphate prices'!$C:$C,'Quarterly phosphate prices'!$C16)</f>
        <v>1113.33410495103</v>
      </c>
      <c r="V16" s="58">
        <f>_xlfn.MINIFS('Monthly phosphate prices'!$V:$V,'Monthly phosphate prices'!$C:$C,'Quarterly phosphate prices'!$C16)</f>
        <v>597.79803064997282</v>
      </c>
      <c r="W16" s="58">
        <f>_xlfn.MAXIFS('Monthly phosphate prices'!$W:$W,'Monthly phosphate prices'!$C:$C,'Quarterly phosphate prices'!$C16)</f>
        <v>608.8192828364198</v>
      </c>
      <c r="X16" s="58">
        <f>_xlfn.MINIFS('Monthly phosphate prices'!$X:$X,'Monthly phosphate prices'!$C:$C,'Quarterly phosphate prices'!$C16)</f>
        <v>1330</v>
      </c>
      <c r="Y16" s="58">
        <f>_xlfn.MAXIFS('Monthly phosphate prices'!$Y:$Y,'Monthly phosphate prices'!$C:$C,'Quarterly phosphate prices'!$C16)</f>
        <v>1530</v>
      </c>
    </row>
    <row r="17" spans="1:25" s="37" customFormat="1" ht="12" customHeight="1">
      <c r="A17" s="36"/>
      <c r="B17" s="42"/>
      <c r="C17" s="41" t="s">
        <v>51</v>
      </c>
      <c r="D17" s="58">
        <f>_xlfn.MINIFS('Monthly phosphate prices'!$D:$D,'Monthly phosphate prices'!$C:$C,'Quarterly phosphate prices'!$C17)</f>
        <v>1008</v>
      </c>
      <c r="E17" s="58">
        <f>_xlfn.MAXIFS('Monthly phosphate prices'!$E:$E,'Monthly phosphate prices'!$C:$C,'Quarterly phosphate prices'!$C17)</f>
        <v>1270</v>
      </c>
      <c r="F17" s="58">
        <f>_xlfn.MINIFS('Monthly phosphate prices'!$F:$F,'Monthly phosphate prices'!$C:$C,'Quarterly phosphate prices'!$C17)</f>
        <v>930</v>
      </c>
      <c r="G17" s="58">
        <f>_xlfn.MAXIFS('Monthly phosphate prices'!$G:$G,'Monthly phosphate prices'!$C:$C,'Quarterly phosphate prices'!$C17)</f>
        <v>1100</v>
      </c>
      <c r="H17" s="58">
        <f>_xlfn.MINIFS('Monthly phosphate prices'!$H:$H,'Monthly phosphate prices'!$C:$C,'Quarterly phosphate prices'!$C17)</f>
        <v>894</v>
      </c>
      <c r="I17" s="58">
        <f>_xlfn.MAXIFS('Monthly phosphate prices'!$I:$I,'Monthly phosphate prices'!$C:$C,'Quarterly phosphate prices'!$C17)</f>
        <v>1200</v>
      </c>
      <c r="J17" s="58">
        <f>_xlfn.MINIFS('Monthly phosphate prices'!$J:$J,'Monthly phosphate prices'!$C:$C,'Quarterly phosphate prices'!$C17)</f>
        <v>750</v>
      </c>
      <c r="K17" s="58">
        <f>_xlfn.MAXIFS('Monthly phosphate prices'!$K:$K,'Monthly phosphate prices'!$C:$C,'Quarterly phosphate prices'!$C17)</f>
        <v>1275</v>
      </c>
      <c r="L17" s="58">
        <f>_xlfn.MINIFS('Monthly phosphate prices'!$L:$L,'Monthly phosphate prices'!$C:$C,'Quarterly phosphate prices'!$C17)</f>
        <v>963</v>
      </c>
      <c r="M17" s="58">
        <f>_xlfn.MAXIFS('Monthly phosphate prices'!$M:$M,'Monthly phosphate prices'!$C:$C,'Quarterly phosphate prices'!$C17)</f>
        <v>1263</v>
      </c>
      <c r="N17" s="58">
        <f>_xlfn.MINIFS('Monthly phosphate prices'!$N:$N,'Monthly phosphate prices'!$C:$C,'Quarterly phosphate prices'!$C17)</f>
        <v>1090</v>
      </c>
      <c r="O17" s="58">
        <f>_xlfn.MAXIFS('Monthly phosphate prices'!$O:$O,'Monthly phosphate prices'!$C:$C,'Quarterly phosphate prices'!$C17)</f>
        <v>1300</v>
      </c>
      <c r="P17" s="58">
        <f>_xlfn.MINIFS('Monthly phosphate prices'!$P:$P,'Monthly phosphate prices'!$C:$C,'Quarterly phosphate prices'!$C17)</f>
        <v>920</v>
      </c>
      <c r="Q17" s="58">
        <f>_xlfn.MAXIFS('Monthly phosphate prices'!$Q:$Q,'Monthly phosphate prices'!$C:$C,'Quarterly phosphate prices'!$C17)</f>
        <v>1030</v>
      </c>
      <c r="R17" s="58">
        <f>_xlfn.MINIFS('Monthly phosphate prices'!$R:$R,'Monthly phosphate prices'!$C:$C,'Quarterly phosphate prices'!$C17)</f>
        <v>1000</v>
      </c>
      <c r="S17" s="58">
        <f>_xlfn.MAXIFS('Monthly phosphate prices'!$S:$S,'Monthly phosphate prices'!$C:$C,'Quarterly phosphate prices'!$C17)</f>
        <v>1300</v>
      </c>
      <c r="T17" s="58">
        <f>_xlfn.MINIFS('Monthly phosphate prices'!$T:$T,'Monthly phosphate prices'!$C:$C,'Quarterly phosphate prices'!$C17)</f>
        <v>826.73324625076475</v>
      </c>
      <c r="U17" s="58">
        <f>_xlfn.MAXIFS('Monthly phosphate prices'!$U:$U,'Monthly phosphate prices'!$C:$C,'Quarterly phosphate prices'!$C17)</f>
        <v>1091.2878850510094</v>
      </c>
      <c r="V17" s="58">
        <f>_xlfn.MINIFS('Monthly phosphate prices'!$V:$V,'Monthly phosphate prices'!$C:$C,'Quarterly phosphate prices'!$C17)</f>
        <v>595.51683827743227</v>
      </c>
      <c r="W17" s="58">
        <f>_xlfn.MAXIFS('Monthly phosphate prices'!$W:$W,'Monthly phosphate prices'!$C:$C,'Quarterly phosphate prices'!$C17)</f>
        <v>679.62931211743683</v>
      </c>
      <c r="X17" s="58">
        <f>_xlfn.MINIFS('Monthly phosphate prices'!$X:$X,'Monthly phosphate prices'!$C:$C,'Quarterly phosphate prices'!$C17)</f>
        <v>1530</v>
      </c>
      <c r="Y17" s="58">
        <f>_xlfn.MAXIFS('Monthly phosphate prices'!$Y:$Y,'Monthly phosphate prices'!$C:$C,'Quarterly phosphate prices'!$C17)</f>
        <v>1530</v>
      </c>
    </row>
    <row r="18" spans="1:25" s="37" customFormat="1" ht="12" customHeight="1">
      <c r="A18" s="36"/>
      <c r="B18" s="42"/>
      <c r="C18" s="41" t="s">
        <v>55</v>
      </c>
      <c r="D18" s="58">
        <f>_xlfn.MINIFS('Monthly phosphate prices'!$D:$D,'Monthly phosphate prices'!$C:$C,'Quarterly phosphate prices'!$C18)</f>
        <v>660</v>
      </c>
      <c r="E18" s="58">
        <f>_xlfn.MAXIFS('Monthly phosphate prices'!$E:$E,'Monthly phosphate prices'!$C:$C,'Quarterly phosphate prices'!$C18)</f>
        <v>1073</v>
      </c>
      <c r="F18" s="58">
        <f>_xlfn.MINIFS('Monthly phosphate prices'!$F:$F,'Monthly phosphate prices'!$C:$C,'Quarterly phosphate prices'!$C18)</f>
        <v>710</v>
      </c>
      <c r="G18" s="58">
        <f>_xlfn.MAXIFS('Monthly phosphate prices'!$G:$G,'Monthly phosphate prices'!$C:$C,'Quarterly phosphate prices'!$C18)</f>
        <v>980</v>
      </c>
      <c r="H18" s="58">
        <f>_xlfn.MINIFS('Monthly phosphate prices'!$H:$H,'Monthly phosphate prices'!$C:$C,'Quarterly phosphate prices'!$C18)</f>
        <v>718</v>
      </c>
      <c r="I18" s="58">
        <f>_xlfn.MAXIFS('Monthly phosphate prices'!$I:$I,'Monthly phosphate prices'!$C:$C,'Quarterly phosphate prices'!$C18)</f>
        <v>970</v>
      </c>
      <c r="J18" s="58">
        <f>_xlfn.MINIFS('Monthly phosphate prices'!$J:$J,'Monthly phosphate prices'!$C:$C,'Quarterly phosphate prices'!$C18)</f>
        <v>600</v>
      </c>
      <c r="K18" s="58">
        <f>_xlfn.MAXIFS('Monthly phosphate prices'!$K:$K,'Monthly phosphate prices'!$C:$C,'Quarterly phosphate prices'!$C18)</f>
        <v>1070</v>
      </c>
      <c r="L18" s="58">
        <f>_xlfn.MINIFS('Monthly phosphate prices'!$L:$L,'Monthly phosphate prices'!$C:$C,'Quarterly phosphate prices'!$C18)</f>
        <v>660</v>
      </c>
      <c r="M18" s="58">
        <f>_xlfn.MAXIFS('Monthly phosphate prices'!$M:$M,'Monthly phosphate prices'!$C:$C,'Quarterly phosphate prices'!$C18)</f>
        <v>966</v>
      </c>
      <c r="N18" s="58">
        <f>_xlfn.MINIFS('Monthly phosphate prices'!$N:$N,'Monthly phosphate prices'!$C:$C,'Quarterly phosphate prices'!$C18)</f>
        <v>900</v>
      </c>
      <c r="O18" s="58">
        <f>_xlfn.MAXIFS('Monthly phosphate prices'!$O:$O,'Monthly phosphate prices'!$C:$C,'Quarterly phosphate prices'!$C18)</f>
        <v>1100</v>
      </c>
      <c r="P18" s="58">
        <f>_xlfn.MINIFS('Monthly phosphate prices'!$P:$P,'Monthly phosphate prices'!$C:$C,'Quarterly phosphate prices'!$C18)</f>
        <v>720</v>
      </c>
      <c r="Q18" s="58">
        <f>_xlfn.MAXIFS('Monthly phosphate prices'!$Q:$Q,'Monthly phosphate prices'!$C:$C,'Quarterly phosphate prices'!$C18)</f>
        <v>960</v>
      </c>
      <c r="R18" s="58">
        <f>_xlfn.MINIFS('Monthly phosphate prices'!$R:$R,'Monthly phosphate prices'!$C:$C,'Quarterly phosphate prices'!$C18)</f>
        <v>690</v>
      </c>
      <c r="S18" s="58">
        <f>_xlfn.MAXIFS('Monthly phosphate prices'!$S:$S,'Monthly phosphate prices'!$C:$C,'Quarterly phosphate prices'!$C18)</f>
        <v>1000</v>
      </c>
      <c r="T18" s="58">
        <f>_xlfn.MINIFS('Monthly phosphate prices'!$T:$T,'Monthly phosphate prices'!$C:$C,'Quarterly phosphate prices'!$C18)</f>
        <v>810.1985813257495</v>
      </c>
      <c r="U18" s="58">
        <f>_xlfn.MAXIFS('Monthly phosphate prices'!$U:$U,'Monthly phosphate prices'!$C:$C,'Quarterly phosphate prices'!$C18)</f>
        <v>931.45279077586167</v>
      </c>
      <c r="V18" s="58">
        <f>_xlfn.MINIFS('Monthly phosphate prices'!$V:$V,'Monthly phosphate prices'!$C:$C,'Quarterly phosphate prices'!$C18)</f>
        <v>583.35756726978809</v>
      </c>
      <c r="W18" s="58">
        <f>_xlfn.MAXIFS('Monthly phosphate prices'!$W:$W,'Monthly phosphate prices'!$C:$C,'Quarterly phosphate prices'!$C18)</f>
        <v>735.13096509179115</v>
      </c>
      <c r="X18" s="58">
        <f>_xlfn.MINIFS('Monthly phosphate prices'!$X:$X,'Monthly phosphate prices'!$C:$C,'Quarterly phosphate prices'!$C18)</f>
        <v>1715</v>
      </c>
      <c r="Y18" s="58">
        <f>_xlfn.MAXIFS('Monthly phosphate prices'!$Y:$Y,'Monthly phosphate prices'!$C:$C,'Quarterly phosphate prices'!$C18)</f>
        <v>1715</v>
      </c>
    </row>
    <row r="19" spans="1:25" s="37" customFormat="1" ht="12" customHeight="1">
      <c r="A19" s="36"/>
      <c r="B19" s="42"/>
      <c r="C19" s="41" t="s">
        <v>59</v>
      </c>
      <c r="D19" s="59">
        <f>_xlfn.MINIFS('Monthly phosphate prices'!$D:$D,'Monthly phosphate prices'!$C:$C,'Quarterly phosphate prices'!$C19)</f>
        <v>565</v>
      </c>
      <c r="E19" s="59">
        <f>_xlfn.MAXIFS('Monthly phosphate prices'!$E:$E,'Monthly phosphate prices'!$C:$C,'Quarterly phosphate prices'!$C19)</f>
        <v>890</v>
      </c>
      <c r="F19" s="59">
        <f>_xlfn.MINIFS('Monthly phosphate prices'!$F:$F,'Monthly phosphate prices'!$C:$C,'Quarterly phosphate prices'!$C19)</f>
        <v>680</v>
      </c>
      <c r="G19" s="59">
        <f>_xlfn.MAXIFS('Monthly phosphate prices'!$G:$G,'Monthly phosphate prices'!$C:$C,'Quarterly phosphate prices'!$C19)</f>
        <v>725</v>
      </c>
      <c r="H19" s="59">
        <f>_xlfn.MINIFS('Monthly phosphate prices'!$H:$H,'Monthly phosphate prices'!$C:$C,'Quarterly phosphate prices'!$C19)</f>
        <v>698</v>
      </c>
      <c r="I19" s="59">
        <f>_xlfn.MAXIFS('Monthly phosphate prices'!$I:$I,'Monthly phosphate prices'!$C:$C,'Quarterly phosphate prices'!$C19)</f>
        <v>736</v>
      </c>
      <c r="J19" s="59">
        <f>_xlfn.MINIFS('Monthly phosphate prices'!$J:$J,'Monthly phosphate prices'!$C:$C,'Quarterly phosphate prices'!$C19)</f>
        <v>520</v>
      </c>
      <c r="K19" s="59">
        <f>_xlfn.MAXIFS('Monthly phosphate prices'!$K:$K,'Monthly phosphate prices'!$C:$C,'Quarterly phosphate prices'!$C19)</f>
        <v>900</v>
      </c>
      <c r="L19" s="59">
        <f>_xlfn.MINIFS('Monthly phosphate prices'!$L:$L,'Monthly phosphate prices'!$C:$C,'Quarterly phosphate prices'!$C19)</f>
        <v>569</v>
      </c>
      <c r="M19" s="59">
        <f>_xlfn.MAXIFS('Monthly phosphate prices'!$M:$M,'Monthly phosphate prices'!$C:$C,'Quarterly phosphate prices'!$C19)</f>
        <v>700</v>
      </c>
      <c r="N19" s="59">
        <f>_xlfn.MINIFS('Monthly phosphate prices'!$N:$N,'Monthly phosphate prices'!$C:$C,'Quarterly phosphate prices'!$C19)</f>
        <v>800</v>
      </c>
      <c r="O19" s="59">
        <f>_xlfn.MAXIFS('Monthly phosphate prices'!$O:$O,'Monthly phosphate prices'!$C:$C,'Quarterly phosphate prices'!$C19)</f>
        <v>930</v>
      </c>
      <c r="P19" s="59">
        <f>_xlfn.MINIFS('Monthly phosphate prices'!$P:$P,'Monthly phosphate prices'!$C:$C,'Quarterly phosphate prices'!$C19)</f>
        <v>720</v>
      </c>
      <c r="Q19" s="59">
        <f>_xlfn.MAXIFS('Monthly phosphate prices'!$Q:$Q,'Monthly phosphate prices'!$C:$C,'Quarterly phosphate prices'!$C19)</f>
        <v>755</v>
      </c>
      <c r="R19" s="59">
        <f>_xlfn.MINIFS('Monthly phosphate prices'!$R:$R,'Monthly phosphate prices'!$C:$C,'Quarterly phosphate prices'!$C19)</f>
        <v>600</v>
      </c>
      <c r="S19" s="59">
        <f>_xlfn.MAXIFS('Monthly phosphate prices'!$S:$S,'Monthly phosphate prices'!$C:$C,'Quarterly phosphate prices'!$C19)</f>
        <v>680</v>
      </c>
      <c r="T19" s="59">
        <f>_xlfn.MINIFS('Monthly phosphate prices'!$T:$T,'Monthly phosphate prices'!$C:$C,'Quarterly phosphate prices'!$C19)</f>
        <v>655.87504202560672</v>
      </c>
      <c r="U19" s="59">
        <f>_xlfn.MAXIFS('Monthly phosphate prices'!$U:$U,'Monthly phosphate prices'!$C:$C,'Quarterly phosphate prices'!$C19)</f>
        <v>848.7794661507852</v>
      </c>
      <c r="V19" s="58">
        <f>_xlfn.MINIFS('Monthly phosphate prices'!$V:$V,'Monthly phosphate prices'!$C:$C,'Quarterly phosphate prices'!$C19)</f>
        <v>530.04006035667157</v>
      </c>
      <c r="W19" s="58">
        <f>_xlfn.MAXIFS('Monthly phosphate prices'!$W:$W,'Monthly phosphate prices'!$C:$C,'Quarterly phosphate prices'!$C19)</f>
        <v>573.81120759835972</v>
      </c>
      <c r="X19" s="59">
        <f>_xlfn.MINIFS('Monthly phosphate prices'!$X:$X,'Monthly phosphate prices'!$C:$C,'Quarterly phosphate prices'!$C19)</f>
        <v>1175</v>
      </c>
      <c r="Y19" s="59">
        <f>_xlfn.MAXIFS('Monthly phosphate prices'!$Y:$Y,'Monthly phosphate prices'!$C:$C,'Quarterly phosphate prices'!$C19)</f>
        <v>1200</v>
      </c>
    </row>
    <row r="20" spans="1:25" s="37" customFormat="1" ht="12" customHeight="1">
      <c r="A20" s="36"/>
      <c r="B20" s="42"/>
      <c r="C20" s="41" t="s">
        <v>63</v>
      </c>
      <c r="D20" s="58">
        <f>_xlfn.MINIFS('Monthly phosphate prices'!$D:$D,'Monthly phosphate prices'!$C:$C,'Quarterly phosphate prices'!$C20)</f>
        <v>543</v>
      </c>
      <c r="E20" s="58">
        <f>_xlfn.MAXIFS('Monthly phosphate prices'!$E:$E,'Monthly phosphate prices'!$C:$C,'Quarterly phosphate prices'!$C20)</f>
        <v>770</v>
      </c>
      <c r="F20" s="58">
        <f>_xlfn.MINIFS('Monthly phosphate prices'!$F:$F,'Monthly phosphate prices'!$C:$C,'Quarterly phosphate prices'!$C20)</f>
        <v>555</v>
      </c>
      <c r="G20" s="58">
        <f>_xlfn.MAXIFS('Monthly phosphate prices'!$G:$G,'Monthly phosphate prices'!$C:$C,'Quarterly phosphate prices'!$C20)</f>
        <v>690</v>
      </c>
      <c r="H20" s="58">
        <f>_xlfn.MINIFS('Monthly phosphate prices'!$H:$H,'Monthly phosphate prices'!$C:$C,'Quarterly phosphate prices'!$C20)</f>
        <v>551</v>
      </c>
      <c r="I20" s="58">
        <f>_xlfn.MAXIFS('Monthly phosphate prices'!$I:$I,'Monthly phosphate prices'!$C:$C,'Quarterly phosphate prices'!$C20)</f>
        <v>677</v>
      </c>
      <c r="J20" s="58">
        <f>_xlfn.MINIFS('Monthly phosphate prices'!$J:$J,'Monthly phosphate prices'!$C:$C,'Quarterly phosphate prices'!$C20)</f>
        <v>525</v>
      </c>
      <c r="K20" s="58">
        <f>_xlfn.MAXIFS('Monthly phosphate prices'!$K:$K,'Monthly phosphate prices'!$C:$C,'Quarterly phosphate prices'!$C20)</f>
        <v>800</v>
      </c>
      <c r="L20" s="58">
        <f>_xlfn.MINIFS('Monthly phosphate prices'!$L:$L,'Monthly phosphate prices'!$C:$C,'Quarterly phosphate prices'!$C20)</f>
        <v>574</v>
      </c>
      <c r="M20" s="58">
        <f>_xlfn.MAXIFS('Monthly phosphate prices'!$M:$M,'Monthly phosphate prices'!$C:$C,'Quarterly phosphate prices'!$C20)</f>
        <v>670</v>
      </c>
      <c r="N20" s="58">
        <f>_xlfn.MINIFS('Monthly phosphate prices'!$N:$N,'Monthly phosphate prices'!$C:$C,'Quarterly phosphate prices'!$C20)</f>
        <v>710</v>
      </c>
      <c r="O20" s="58">
        <f>_xlfn.MAXIFS('Monthly phosphate prices'!$O:$O,'Monthly phosphate prices'!$C:$C,'Quarterly phosphate prices'!$C20)</f>
        <v>830</v>
      </c>
      <c r="P20" s="58">
        <f>_xlfn.MINIFS('Monthly phosphate prices'!$P:$P,'Monthly phosphate prices'!$C:$C,'Quarterly phosphate prices'!$C20)</f>
        <v>578</v>
      </c>
      <c r="Q20" s="58">
        <f>_xlfn.MAXIFS('Monthly phosphate prices'!$Q:$Q,'Monthly phosphate prices'!$C:$C,'Quarterly phosphate prices'!$C20)</f>
        <v>695</v>
      </c>
      <c r="R20" s="58">
        <f>_xlfn.MINIFS('Monthly phosphate prices'!$R:$R,'Monthly phosphate prices'!$C:$C,'Quarterly phosphate prices'!$C20)</f>
        <v>600</v>
      </c>
      <c r="S20" s="58">
        <f>_xlfn.MAXIFS('Monthly phosphate prices'!$S:$S,'Monthly phosphate prices'!$C:$C,'Quarterly phosphate prices'!$C20)</f>
        <v>660</v>
      </c>
      <c r="T20" s="58">
        <f>_xlfn.MINIFS('Monthly phosphate prices'!$T:$T,'Monthly phosphate prices'!$C:$C,'Quarterly phosphate prices'!$C20)</f>
        <v>606.27104725056085</v>
      </c>
      <c r="U20" s="58">
        <f>_xlfn.MAXIFS('Monthly phosphate prices'!$U:$U,'Monthly phosphate prices'!$C:$C,'Quarterly phosphate prices'!$C20)</f>
        <v>716.50214675066286</v>
      </c>
      <c r="V20" s="58">
        <f>_xlfn.MINIFS('Monthly phosphate prices'!$V:$V,'Monthly phosphate prices'!$C:$C,'Quarterly phosphate prices'!$C20)</f>
        <v>580.54999937698756</v>
      </c>
      <c r="W20" s="58">
        <f>_xlfn.MAXIFS('Monthly phosphate prices'!$W:$W,'Monthly phosphate prices'!$C:$C,'Quarterly phosphate prices'!$C20)</f>
        <v>589.01640609345122</v>
      </c>
      <c r="X20" s="58">
        <f>_xlfn.MINIFS('Monthly phosphate prices'!$X:$X,'Monthly phosphate prices'!$C:$C,'Quarterly phosphate prices'!$C20)</f>
        <v>1050</v>
      </c>
      <c r="Y20" s="58">
        <f>_xlfn.MAXIFS('Monthly phosphate prices'!$Y:$Y,'Monthly phosphate prices'!$C:$C,'Quarterly phosphate prices'!$C20)</f>
        <v>1200</v>
      </c>
    </row>
    <row r="21" spans="1:25" s="37" customFormat="1" ht="12" customHeight="1">
      <c r="A21" s="36"/>
      <c r="B21" s="42"/>
      <c r="C21" s="41" t="s">
        <v>67</v>
      </c>
      <c r="D21" s="58">
        <f>_xlfn.MINIFS('Monthly phosphate prices'!$D:$D,'Monthly phosphate prices'!$C:$C,'Quarterly phosphate prices'!$C21)</f>
        <v>408</v>
      </c>
      <c r="E21" s="58">
        <f>_xlfn.MAXIFS('Monthly phosphate prices'!$E:$E,'Monthly phosphate prices'!$C:$C,'Quarterly phosphate prices'!$C21)</f>
        <v>650</v>
      </c>
      <c r="F21" s="58">
        <f>_xlfn.MINIFS('Monthly phosphate prices'!$F:$F,'Monthly phosphate prices'!$C:$C,'Quarterly phosphate prices'!$C21)</f>
        <v>440</v>
      </c>
      <c r="G21" s="58">
        <f>_xlfn.MAXIFS('Monthly phosphate prices'!$G:$G,'Monthly phosphate prices'!$C:$C,'Quarterly phosphate prices'!$C21)</f>
        <v>560</v>
      </c>
      <c r="H21" s="58">
        <f>_xlfn.MINIFS('Monthly phosphate prices'!$H:$H,'Monthly phosphate prices'!$C:$C,'Quarterly phosphate prices'!$C21)</f>
        <v>434</v>
      </c>
      <c r="I21" s="58">
        <f>_xlfn.MAXIFS('Monthly phosphate prices'!$I:$I,'Monthly phosphate prices'!$C:$C,'Quarterly phosphate prices'!$C21)</f>
        <v>578</v>
      </c>
      <c r="J21" s="58">
        <f>_xlfn.MINIFS('Monthly phosphate prices'!$J:$J,'Monthly phosphate prices'!$C:$C,'Quarterly phosphate prices'!$C21)</f>
        <v>385</v>
      </c>
      <c r="K21" s="58">
        <f>_xlfn.MAXIFS('Monthly phosphate prices'!$K:$K,'Monthly phosphate prices'!$C:$C,'Quarterly phosphate prices'!$C21)</f>
        <v>708</v>
      </c>
      <c r="L21" s="58">
        <f>_xlfn.MINIFS('Monthly phosphate prices'!$L:$L,'Monthly phosphate prices'!$C:$C,'Quarterly phosphate prices'!$C21)</f>
        <v>409</v>
      </c>
      <c r="M21" s="58">
        <f>_xlfn.MAXIFS('Monthly phosphate prices'!$M:$M,'Monthly phosphate prices'!$C:$C,'Quarterly phosphate prices'!$C21)</f>
        <v>610</v>
      </c>
      <c r="N21" s="58">
        <f>_xlfn.MINIFS('Monthly phosphate prices'!$N:$N,'Monthly phosphate prices'!$C:$C,'Quarterly phosphate prices'!$C21)</f>
        <v>545</v>
      </c>
      <c r="O21" s="58">
        <f>_xlfn.MAXIFS('Monthly phosphate prices'!$O:$O,'Monthly phosphate prices'!$C:$C,'Quarterly phosphate prices'!$C21)</f>
        <v>738</v>
      </c>
      <c r="P21" s="58">
        <f>_xlfn.MINIFS('Monthly phosphate prices'!$P:$P,'Monthly phosphate prices'!$C:$C,'Quarterly phosphate prices'!$C21)</f>
        <v>455</v>
      </c>
      <c r="Q21" s="58">
        <f>_xlfn.MAXIFS('Monthly phosphate prices'!$Q:$Q,'Monthly phosphate prices'!$C:$C,'Quarterly phosphate prices'!$C21)</f>
        <v>575</v>
      </c>
      <c r="R21" s="58">
        <f>_xlfn.MINIFS('Monthly phosphate prices'!$R:$R,'Monthly phosphate prices'!$C:$C,'Quarterly phosphate prices'!$C21)</f>
        <v>430</v>
      </c>
      <c r="S21" s="58">
        <f>_xlfn.MAXIFS('Monthly phosphate prices'!$S:$S,'Monthly phosphate prices'!$C:$C,'Quarterly phosphate prices'!$C21)</f>
        <v>600</v>
      </c>
      <c r="T21" s="58">
        <f>_xlfn.MINIFS('Monthly phosphate prices'!$T:$T,'Monthly phosphate prices'!$C:$C,'Quarterly phosphate prices'!$C21)</f>
        <v>485.01683780044868</v>
      </c>
      <c r="U21" s="58">
        <f>_xlfn.MAXIFS('Monthly phosphate prices'!$U:$U,'Monthly phosphate prices'!$C:$C,'Quarterly phosphate prices'!$C21)</f>
        <v>727.52525670067303</v>
      </c>
      <c r="V21" s="58">
        <f>_xlfn.MINIFS('Monthly phosphate prices'!$V:$V,'Monthly phosphate prices'!$C:$C,'Quarterly phosphate prices'!$C21)</f>
        <v>546.18530294910636</v>
      </c>
      <c r="W21" s="58">
        <f>_xlfn.MAXIFS('Monthly phosphate prices'!$W:$W,'Monthly phosphate prices'!$C:$C,'Quarterly phosphate prices'!$C21)</f>
        <v>580.96581768450153</v>
      </c>
      <c r="X21" s="58">
        <f>_xlfn.MINIFS('Monthly phosphate prices'!$X:$X,'Monthly phosphate prices'!$C:$C,'Quarterly phosphate prices'!$C21)</f>
        <v>850</v>
      </c>
      <c r="Y21" s="58">
        <f>_xlfn.MAXIFS('Monthly phosphate prices'!$Y:$Y,'Monthly phosphate prices'!$C:$C,'Quarterly phosphate prices'!$C21)</f>
        <v>1050</v>
      </c>
    </row>
    <row r="22" spans="1:25" s="37" customFormat="1" ht="12" customHeight="1">
      <c r="A22" s="36"/>
      <c r="B22" s="42"/>
      <c r="C22" s="41" t="s">
        <v>71</v>
      </c>
      <c r="D22" s="59">
        <f>_xlfn.MINIFS('Monthly phosphate prices'!$D:$D,'Monthly phosphate prices'!$C:$C,'Quarterly phosphate prices'!$C22)</f>
        <v>402</v>
      </c>
      <c r="E22" s="59">
        <f>_xlfn.MAXIFS('Monthly phosphate prices'!$E:$E,'Monthly phosphate prices'!$C:$C,'Quarterly phosphate prices'!$C22)</f>
        <v>589</v>
      </c>
      <c r="F22" s="59">
        <f>_xlfn.MINIFS('Monthly phosphate prices'!$F:$F,'Monthly phosphate prices'!$C:$C,'Quarterly phosphate prices'!$C22)</f>
        <v>410</v>
      </c>
      <c r="G22" s="59">
        <f>_xlfn.MAXIFS('Monthly phosphate prices'!$G:$G,'Monthly phosphate prices'!$C:$C,'Quarterly phosphate prices'!$C22)</f>
        <v>590</v>
      </c>
      <c r="H22" s="59">
        <f>_xlfn.MINIFS('Monthly phosphate prices'!$H:$H,'Monthly phosphate prices'!$C:$C,'Quarterly phosphate prices'!$C22)</f>
        <v>416</v>
      </c>
      <c r="I22" s="59">
        <f>_xlfn.MAXIFS('Monthly phosphate prices'!$I:$I,'Monthly phosphate prices'!$C:$C,'Quarterly phosphate prices'!$C22)</f>
        <v>586</v>
      </c>
      <c r="J22" s="59">
        <f>_xlfn.MINIFS('Monthly phosphate prices'!$J:$J,'Monthly phosphate prices'!$C:$C,'Quarterly phosphate prices'!$C22)</f>
        <v>394</v>
      </c>
      <c r="K22" s="59">
        <f>_xlfn.MAXIFS('Monthly phosphate prices'!$K:$K,'Monthly phosphate prices'!$C:$C,'Quarterly phosphate prices'!$C22)</f>
        <v>589</v>
      </c>
      <c r="L22" s="59">
        <f>_xlfn.MINIFS('Monthly phosphate prices'!$L:$L,'Monthly phosphate prices'!$C:$C,'Quarterly phosphate prices'!$C22)</f>
        <v>432</v>
      </c>
      <c r="M22" s="59">
        <f>_xlfn.MAXIFS('Monthly phosphate prices'!$M:$M,'Monthly phosphate prices'!$C:$C,'Quarterly phosphate prices'!$C22)</f>
        <v>523</v>
      </c>
      <c r="N22" s="59">
        <f>_xlfn.MINIFS('Monthly phosphate prices'!$N:$N,'Monthly phosphate prices'!$C:$C,'Quarterly phosphate prices'!$C22)</f>
        <v>525</v>
      </c>
      <c r="O22" s="59">
        <f>_xlfn.MAXIFS('Monthly phosphate prices'!$O:$O,'Monthly phosphate prices'!$C:$C,'Quarterly phosphate prices'!$C22)</f>
        <v>622</v>
      </c>
      <c r="P22" s="59">
        <f>_xlfn.MINIFS('Monthly phosphate prices'!$P:$P,'Monthly phosphate prices'!$C:$C,'Quarterly phosphate prices'!$C22)</f>
        <v>437</v>
      </c>
      <c r="Q22" s="59">
        <f>_xlfn.MAXIFS('Monthly phosphate prices'!$Q:$Q,'Monthly phosphate prices'!$C:$C,'Quarterly phosphate prices'!$C22)</f>
        <v>595</v>
      </c>
      <c r="R22" s="59">
        <f>_xlfn.MINIFS('Monthly phosphate prices'!$R:$R,'Monthly phosphate prices'!$C:$C,'Quarterly phosphate prices'!$C22)</f>
        <v>450</v>
      </c>
      <c r="S22" s="59">
        <f>_xlfn.MAXIFS('Monthly phosphate prices'!$S:$S,'Monthly phosphate prices'!$C:$C,'Quarterly phosphate prices'!$C22)</f>
        <v>550</v>
      </c>
      <c r="T22" s="59">
        <f>_xlfn.MINIFS('Monthly phosphate prices'!$T:$T,'Monthly phosphate prices'!$C:$C,'Quarterly phosphate prices'!$C22)</f>
        <v>479.50528282544354</v>
      </c>
      <c r="U22" s="59">
        <f>_xlfn.MAXIFS('Monthly phosphate prices'!$U:$U,'Monthly phosphate prices'!$C:$C,'Quarterly phosphate prices'!$C22)</f>
        <v>719.80907973566582</v>
      </c>
      <c r="V22" s="58">
        <f>_xlfn.MINIFS('Monthly phosphate prices'!$V:$V,'Monthly phosphate prices'!$C:$C,'Quarterly phosphate prices'!$C22)</f>
        <v>500.8378829271557</v>
      </c>
      <c r="W22" s="58">
        <f>_xlfn.MAXIFS('Monthly phosphate prices'!$W:$W,'Monthly phosphate prices'!$C:$C,'Quarterly phosphate prices'!$C22)</f>
        <v>530.98825955469431</v>
      </c>
      <c r="X22" s="59">
        <f>_xlfn.MINIFS('Monthly phosphate prices'!$X:$X,'Monthly phosphate prices'!$C:$C,'Quarterly phosphate prices'!$C22)</f>
        <v>850</v>
      </c>
      <c r="Y22" s="59">
        <f>_xlfn.MAXIFS('Monthly phosphate prices'!$Y:$Y,'Monthly phosphate prices'!$C:$C,'Quarterly phosphate prices'!$C22)</f>
        <v>850</v>
      </c>
    </row>
    <row r="23" spans="1:25" s="38" customFormat="1" ht="12" customHeight="1">
      <c r="B23" s="42"/>
      <c r="C23" s="41" t="s">
        <v>75</v>
      </c>
      <c r="D23" s="59">
        <f>_xlfn.MINIFS('Monthly phosphate prices'!$D:$D,'Monthly phosphate prices'!$C:$C,'Quarterly phosphate prices'!$C23)</f>
        <v>518</v>
      </c>
      <c r="E23" s="59">
        <f>_xlfn.MAXIFS('Monthly phosphate prices'!$E:$E,'Monthly phosphate prices'!$C:$C,'Quarterly phosphate prices'!$C23)</f>
        <v>634</v>
      </c>
      <c r="F23" s="59">
        <f>_xlfn.MINIFS('Monthly phosphate prices'!$F:$F,'Monthly phosphate prices'!$C:$C,'Quarterly phosphate prices'!$C23)</f>
        <v>570</v>
      </c>
      <c r="G23" s="59">
        <f>_xlfn.MAXIFS('Monthly phosphate prices'!$G:$G,'Monthly phosphate prices'!$C:$C,'Quarterly phosphate prices'!$C23)</f>
        <v>592</v>
      </c>
      <c r="H23" s="59">
        <f>_xlfn.MINIFS('Monthly phosphate prices'!$H:$H,'Monthly phosphate prices'!$C:$C,'Quarterly phosphate prices'!$C23)</f>
        <v>569</v>
      </c>
      <c r="I23" s="59">
        <f>_xlfn.MAXIFS('Monthly phosphate prices'!$I:$I,'Monthly phosphate prices'!$C:$C,'Quarterly phosphate prices'!$C23)</f>
        <v>611</v>
      </c>
      <c r="J23" s="59">
        <f>_xlfn.MINIFS('Monthly phosphate prices'!$J:$J,'Monthly phosphate prices'!$C:$C,'Quarterly phosphate prices'!$C23)</f>
        <v>495</v>
      </c>
      <c r="K23" s="59">
        <f>_xlfn.MAXIFS('Monthly phosphate prices'!$K:$K,'Monthly phosphate prices'!$C:$C,'Quarterly phosphate prices'!$C23)</f>
        <v>640</v>
      </c>
      <c r="L23" s="59">
        <f>_xlfn.MINIFS('Monthly phosphate prices'!$L:$L,'Monthly phosphate prices'!$C:$C,'Quarterly phosphate prices'!$C23)</f>
        <v>521</v>
      </c>
      <c r="M23" s="59">
        <f>_xlfn.MAXIFS('Monthly phosphate prices'!$M:$M,'Monthly phosphate prices'!$C:$C,'Quarterly phosphate prices'!$C23)</f>
        <v>567</v>
      </c>
      <c r="N23" s="59">
        <f>_xlfn.MINIFS('Monthly phosphate prices'!$N:$N,'Monthly phosphate prices'!$C:$C,'Quarterly phosphate prices'!$C23)</f>
        <v>630</v>
      </c>
      <c r="O23" s="59">
        <f>_xlfn.MAXIFS('Monthly phosphate prices'!$O:$O,'Monthly phosphate prices'!$C:$C,'Quarterly phosphate prices'!$C23)</f>
        <v>687</v>
      </c>
      <c r="P23" s="59">
        <f>_xlfn.MINIFS('Monthly phosphate prices'!$P:$P,'Monthly phosphate prices'!$C:$C,'Quarterly phosphate prices'!$C23)</f>
        <v>594</v>
      </c>
      <c r="Q23" s="59">
        <f>_xlfn.MAXIFS('Monthly phosphate prices'!$Q:$Q,'Monthly phosphate prices'!$C:$C,'Quarterly phosphate prices'!$C23)</f>
        <v>596</v>
      </c>
      <c r="R23" s="59">
        <f>_xlfn.MINIFS('Monthly phosphate prices'!$R:$R,'Monthly phosphate prices'!$C:$C,'Quarterly phosphate prices'!$C23)</f>
        <v>550</v>
      </c>
      <c r="S23" s="59">
        <f>_xlfn.MAXIFS('Monthly phosphate prices'!$S:$S,'Monthly phosphate prices'!$C:$C,'Quarterly phosphate prices'!$C23)</f>
        <v>565</v>
      </c>
      <c r="T23" s="59">
        <f>_xlfn.MINIFS('Monthly phosphate prices'!$T:$T,'Monthly phosphate prices'!$C:$C,'Quarterly phosphate prices'!$C23)</f>
        <v>578.71327237553533</v>
      </c>
      <c r="U23" s="59">
        <f>_xlfn.MAXIFS('Monthly phosphate prices'!$U:$U,'Monthly phosphate prices'!$C:$C,'Quarterly phosphate prices'!$C23)</f>
        <v>716.50214675066286</v>
      </c>
      <c r="V23" s="58">
        <f>_xlfn.MINIFS('Monthly phosphate prices'!$V:$V,'Monthly phosphate prices'!$C:$C,'Quarterly phosphate prices'!$C23)</f>
        <v>539.12942319751483</v>
      </c>
      <c r="W23" s="58">
        <f>_xlfn.MAXIFS('Monthly phosphate prices'!$W:$W,'Monthly phosphate prices'!$C:$C,'Quarterly phosphate prices'!$C23)</f>
        <v>549.88773488535253</v>
      </c>
      <c r="X23" s="59">
        <f>_xlfn.MINIFS('Monthly phosphate prices'!$X:$X,'Monthly phosphate prices'!$C:$C,'Quarterly phosphate prices'!$C23)</f>
        <v>985</v>
      </c>
      <c r="Y23" s="59">
        <f>_xlfn.MAXIFS('Monthly phosphate prices'!$Y:$Y,'Monthly phosphate prices'!$C:$C,'Quarterly phosphate prices'!$C23)</f>
        <v>985</v>
      </c>
    </row>
    <row r="24" spans="1:25" ht="12" customHeight="1">
      <c r="C24" s="41" t="s">
        <v>88</v>
      </c>
      <c r="D24" s="59">
        <f>_xlfn.MINIFS('Monthly phosphate prices'!$D:$D,'Monthly phosphate prices'!$C:$C,'Quarterly phosphate prices'!$C24)</f>
        <v>524</v>
      </c>
      <c r="E24" s="59">
        <f>_xlfn.MAXIFS('Monthly phosphate prices'!$E:$E,'Monthly phosphate prices'!$C:$C,'Quarterly phosphate prices'!$C24)</f>
        <v>622</v>
      </c>
      <c r="F24" s="59">
        <f>_xlfn.MINIFS('Monthly phosphate prices'!$F:$F,'Monthly phosphate prices'!$C:$C,'Quarterly phosphate prices'!$C24)</f>
        <v>555</v>
      </c>
      <c r="G24" s="59">
        <f>_xlfn.MAXIFS('Monthly phosphate prices'!$G:$G,'Monthly phosphate prices'!$C:$C,'Quarterly phosphate prices'!$C24)</f>
        <v>605</v>
      </c>
      <c r="H24" s="59">
        <f>_xlfn.MINIFS('Monthly phosphate prices'!$H:$H,'Monthly phosphate prices'!$C:$C,'Quarterly phosphate prices'!$C24)</f>
        <v>547</v>
      </c>
      <c r="I24" s="59">
        <f>_xlfn.MAXIFS('Monthly phosphate prices'!$I:$I,'Monthly phosphate prices'!$C:$C,'Quarterly phosphate prices'!$C24)</f>
        <v>617</v>
      </c>
      <c r="J24" s="59">
        <f>_xlfn.MINIFS('Monthly phosphate prices'!$J:$J,'Monthly phosphate prices'!$C:$C,'Quarterly phosphate prices'!$C24)</f>
        <v>490</v>
      </c>
      <c r="K24" s="59">
        <f>_xlfn.MAXIFS('Monthly phosphate prices'!$K:$K,'Monthly phosphate prices'!$C:$C,'Quarterly phosphate prices'!$C24)</f>
        <v>626</v>
      </c>
      <c r="L24" s="59">
        <f>_xlfn.MINIFS('Monthly phosphate prices'!$L:$L,'Monthly phosphate prices'!$C:$C,'Quarterly phosphate prices'!$C24)</f>
        <v>527</v>
      </c>
      <c r="M24" s="59">
        <f>_xlfn.MAXIFS('Monthly phosphate prices'!$M:$M,'Monthly phosphate prices'!$C:$C,'Quarterly phosphate prices'!$C24)</f>
        <v>570</v>
      </c>
      <c r="N24" s="59">
        <f>_xlfn.MINIFS('Monthly phosphate prices'!$N:$N,'Monthly phosphate prices'!$C:$C,'Quarterly phosphate prices'!$C24)</f>
        <v>625</v>
      </c>
      <c r="O24" s="59">
        <f>_xlfn.MAXIFS('Monthly phosphate prices'!$O:$O,'Monthly phosphate prices'!$C:$C,'Quarterly phosphate prices'!$C24)</f>
        <v>673</v>
      </c>
      <c r="P24" s="59">
        <f>_xlfn.MINIFS('Monthly phosphate prices'!$P:$P,'Monthly phosphate prices'!$C:$C,'Quarterly phosphate prices'!$C24)</f>
        <v>575</v>
      </c>
      <c r="Q24" s="59">
        <f>_xlfn.MAXIFS('Monthly phosphate prices'!$Q:$Q,'Monthly phosphate prices'!$C:$C,'Quarterly phosphate prices'!$C24)</f>
        <v>595</v>
      </c>
      <c r="R24" s="59">
        <f>_xlfn.MINIFS('Monthly phosphate prices'!$R:$R,'Monthly phosphate prices'!$C:$C,'Quarterly phosphate prices'!$C24)</f>
        <v>560</v>
      </c>
      <c r="S24" s="59">
        <f>_xlfn.MAXIFS('Monthly phosphate prices'!$S:$S,'Monthly phosphate prices'!$C:$C,'Quarterly phosphate prices'!$C24)</f>
        <v>572</v>
      </c>
      <c r="T24" s="59">
        <f>_xlfn.MINIFS('Monthly phosphate prices'!$T:$T,'Monthly phosphate prices'!$C:$C,'Quarterly phosphate prices'!$C24)</f>
        <v>633.82882212558627</v>
      </c>
      <c r="U24" s="59">
        <f>_xlfn.MAXIFS('Monthly phosphate prices'!$U:$U,'Monthly phosphate prices'!$C:$C,'Quarterly phosphate prices'!$C24)</f>
        <v>727.52525670067303</v>
      </c>
      <c r="V24" s="58">
        <f>_xlfn.MINIFS('Monthly phosphate prices'!$V:$V,'Monthly phosphate prices'!$C:$C,'Quarterly phosphate prices'!$C24)</f>
        <v>564.94230821045824</v>
      </c>
      <c r="W24" s="58">
        <f>_xlfn.MAXIFS('Monthly phosphate prices'!$W:$W,'Monthly phosphate prices'!$C:$C,'Quarterly phosphate prices'!$C24)</f>
        <v>573.85672886120949</v>
      </c>
      <c r="X24" s="59">
        <f>_xlfn.MINIFS('Monthly phosphate prices'!$X:$X,'Monthly phosphate prices'!$C:$C,'Quarterly phosphate prices'!$C24)</f>
        <v>968</v>
      </c>
      <c r="Y24" s="59">
        <f>_xlfn.MAXIFS('Monthly phosphate prices'!$Y:$Y,'Monthly phosphate prices'!$C:$C,'Quarterly phosphate prices'!$C24)</f>
        <v>985</v>
      </c>
    </row>
    <row r="25" spans="1:25" ht="12" customHeight="1">
      <c r="C25" s="41" t="s">
        <v>101</v>
      </c>
      <c r="D25" s="58">
        <f>_xlfn.MINIFS('Monthly phosphate prices'!$D:$D,'Monthly phosphate prices'!$C:$C,'Quarterly phosphate prices'!$C25)</f>
        <v>452</v>
      </c>
      <c r="E25" s="58">
        <f>_xlfn.MAXIFS('Monthly phosphate prices'!$E:$E,'Monthly phosphate prices'!$C:$C,'Quarterly phosphate prices'!$C25)</f>
        <v>601</v>
      </c>
      <c r="F25" s="58">
        <f>_xlfn.MINIFS('Monthly phosphate prices'!$F:$F,'Monthly phosphate prices'!$C:$C,'Quarterly phosphate prices'!$C25)</f>
        <v>490</v>
      </c>
      <c r="G25" s="58">
        <f>_xlfn.MAXIFS('Monthly phosphate prices'!$G:$G,'Monthly phosphate prices'!$C:$C,'Quarterly phosphate prices'!$C25)</f>
        <v>564</v>
      </c>
      <c r="H25" s="58">
        <f>_xlfn.MINIFS('Monthly phosphate prices'!$H:$H,'Monthly phosphate prices'!$C:$C,'Quarterly phosphate prices'!$C25)</f>
        <v>475</v>
      </c>
      <c r="I25" s="58">
        <f>_xlfn.MAXIFS('Monthly phosphate prices'!$I:$I,'Monthly phosphate prices'!$C:$C,'Quarterly phosphate prices'!$C25)</f>
        <v>585</v>
      </c>
      <c r="J25" s="58">
        <f>_xlfn.MINIFS('Monthly phosphate prices'!$J:$J,'Monthly phosphate prices'!$C:$C,'Quarterly phosphate prices'!$C25)</f>
        <v>446</v>
      </c>
      <c r="K25" s="58">
        <f>_xlfn.MAXIFS('Monthly phosphate prices'!$K:$K,'Monthly phosphate prices'!$C:$C,'Quarterly phosphate prices'!$C25)</f>
        <v>618</v>
      </c>
      <c r="L25" s="58">
        <f>_xlfn.MINIFS('Monthly phosphate prices'!$L:$L,'Monthly phosphate prices'!$C:$C,'Quarterly phosphate prices'!$C25)</f>
        <v>534</v>
      </c>
      <c r="M25" s="58">
        <f>_xlfn.MAXIFS('Monthly phosphate prices'!$M:$M,'Monthly phosphate prices'!$C:$C,'Quarterly phosphate prices'!$C25)</f>
        <v>598</v>
      </c>
      <c r="N25" s="58">
        <f>_xlfn.MINIFS('Monthly phosphate prices'!$N:$N,'Monthly phosphate prices'!$C:$C,'Quarterly phosphate prices'!$C25)</f>
        <v>625</v>
      </c>
      <c r="O25" s="58">
        <f>_xlfn.MAXIFS('Monthly phosphate prices'!$O:$O,'Monthly phosphate prices'!$C:$C,'Quarterly phosphate prices'!$C25)</f>
        <v>665</v>
      </c>
      <c r="P25" s="58">
        <f>_xlfn.MINIFS('Monthly phosphate prices'!$P:$P,'Monthly phosphate prices'!$C:$C,'Quarterly phosphate prices'!$C25)</f>
        <v>503</v>
      </c>
      <c r="Q25" s="58">
        <f>_xlfn.MAXIFS('Monthly phosphate prices'!$Q:$Q,'Monthly phosphate prices'!$C:$C,'Quarterly phosphate prices'!$C25)</f>
        <v>560</v>
      </c>
      <c r="R25" s="58">
        <f>_xlfn.MINIFS('Monthly phosphate prices'!$R:$R,'Monthly phosphate prices'!$C:$C,'Quarterly phosphate prices'!$C25)</f>
        <v>555</v>
      </c>
      <c r="S25" s="58">
        <f>_xlfn.MAXIFS('Monthly phosphate prices'!$S:$S,'Monthly phosphate prices'!$C:$C,'Quarterly phosphate prices'!$C25)</f>
        <v>621</v>
      </c>
      <c r="T25" s="58">
        <f>_xlfn.MINIFS('Monthly phosphate prices'!$T:$T,'Monthly phosphate prices'!$C:$C,'Quarterly phosphate prices'!$C25)</f>
        <v>534.62083257549455</v>
      </c>
      <c r="U25" s="58">
        <f>_xlfn.MAXIFS('Monthly phosphate prices'!$U:$U,'Monthly phosphate prices'!$C:$C,'Quarterly phosphate prices'!$C25)</f>
        <v>716.50214675066286</v>
      </c>
      <c r="V25" s="58">
        <f>_xlfn.MINIFS('Monthly phosphate prices'!$V:$V,'Monthly phosphate prices'!$C:$C,'Quarterly phosphate prices'!$C25)</f>
        <v>502.13025908583319</v>
      </c>
      <c r="W25" s="58">
        <f>_xlfn.MAXIFS('Monthly phosphate prices'!$W:$W,'Monthly phosphate prices'!$C:$C,'Quarterly phosphate prices'!$C25)</f>
        <v>569.10228510176512</v>
      </c>
      <c r="X25" s="58">
        <f>_xlfn.MINIFS('Monthly phosphate prices'!$X:$X,'Monthly phosphate prices'!$C:$C,'Quarterly phosphate prices'!$C25)</f>
        <v>948</v>
      </c>
      <c r="Y25" s="58">
        <f>_xlfn.MAXIFS('Monthly phosphate prices'!$Y:$Y,'Monthly phosphate prices'!$C:$C,'Quarterly phosphate prices'!$C25)</f>
        <v>968</v>
      </c>
    </row>
    <row r="26" spans="1:25" ht="12" customHeight="1">
      <c r="C26" s="41" t="s">
        <v>110</v>
      </c>
      <c r="D26" s="58">
        <f>_xlfn.MINIFS('Monthly phosphate prices'!$D:$D,'Monthly phosphate prices'!$C:$C,'Quarterly phosphate prices'!$C26)</f>
        <v>502</v>
      </c>
      <c r="E26" s="58">
        <f>_xlfn.MAXIFS('Monthly phosphate prices'!$E:$E,'Monthly phosphate prices'!$C:$C,'Quarterly phosphate prices'!$C26)</f>
        <v>625</v>
      </c>
      <c r="F26" s="58">
        <f>_xlfn.MINIFS('Monthly phosphate prices'!$F:$F,'Monthly phosphate prices'!$C:$C,'Quarterly phosphate prices'!$C26)</f>
        <v>556</v>
      </c>
      <c r="G26" s="58">
        <f>_xlfn.MAXIFS('Monthly phosphate prices'!$G:$G,'Monthly phosphate prices'!$C:$C,'Quarterly phosphate prices'!$C26)</f>
        <v>620</v>
      </c>
      <c r="H26" s="58">
        <f>_xlfn.MINIFS('Monthly phosphate prices'!$H:$H,'Monthly phosphate prices'!$C:$C,'Quarterly phosphate prices'!$C26)</f>
        <v>525</v>
      </c>
      <c r="I26" s="58">
        <f>_xlfn.MAXIFS('Monthly phosphate prices'!$I:$I,'Monthly phosphate prices'!$C:$C,'Quarterly phosphate prices'!$C26)</f>
        <v>635</v>
      </c>
      <c r="J26" s="58">
        <f>_xlfn.MINIFS('Monthly phosphate prices'!$J:$J,'Monthly phosphate prices'!$C:$C,'Quarterly phosphate prices'!$C26)</f>
        <v>496</v>
      </c>
      <c r="K26" s="58">
        <f>_xlfn.MAXIFS('Monthly phosphate prices'!$K:$K,'Monthly phosphate prices'!$C:$C,'Quarterly phosphate prices'!$C26)</f>
        <v>653</v>
      </c>
      <c r="L26" s="58">
        <f>_xlfn.MINIFS('Monthly phosphate prices'!$L:$L,'Monthly phosphate prices'!$C:$C,'Quarterly phosphate prices'!$C26)</f>
        <v>604</v>
      </c>
      <c r="M26" s="58">
        <f>_xlfn.MAXIFS('Monthly phosphate prices'!$M:$M,'Monthly phosphate prices'!$C:$C,'Quarterly phosphate prices'!$C26)</f>
        <v>615</v>
      </c>
      <c r="N26" s="58">
        <f>_xlfn.MINIFS('Monthly phosphate prices'!$N:$N,'Monthly phosphate prices'!$C:$C,'Quarterly phosphate prices'!$C26)</f>
        <v>665</v>
      </c>
      <c r="O26" s="58">
        <f>_xlfn.MAXIFS('Monthly phosphate prices'!$O:$O,'Monthly phosphate prices'!$C:$C,'Quarterly phosphate prices'!$C26)</f>
        <v>693</v>
      </c>
      <c r="P26" s="58">
        <f>_xlfn.MINIFS('Monthly phosphate prices'!$P:$P,'Monthly phosphate prices'!$C:$C,'Quarterly phosphate prices'!$C26)</f>
        <v>553</v>
      </c>
      <c r="Q26" s="58">
        <f>_xlfn.MAXIFS('Monthly phosphate prices'!$Q:$Q,'Monthly phosphate prices'!$C:$C,'Quarterly phosphate prices'!$C26)</f>
        <v>659</v>
      </c>
      <c r="R26" s="58">
        <f>_xlfn.MINIFS('Monthly phosphate prices'!$R:$R,'Monthly phosphate prices'!$C:$C,'Quarterly phosphate prices'!$C26)</f>
        <v>631</v>
      </c>
      <c r="S26" s="58">
        <f>_xlfn.MAXIFS('Monthly phosphate prices'!$S:$S,'Monthly phosphate prices'!$C:$C,'Quarterly phosphate prices'!$C26)</f>
        <v>636</v>
      </c>
      <c r="T26" s="58">
        <f>_xlfn.MINIFS('Monthly phosphate prices'!$T:$T,'Monthly phosphate prices'!$C:$C,'Quarterly phosphate prices'!$C26)</f>
        <v>584.22482735054041</v>
      </c>
      <c r="U26" s="58">
        <f>_xlfn.MAXIFS('Monthly phosphate prices'!$U:$U,'Monthly phosphate prices'!$C:$C,'Quarterly phosphate prices'!$C26)</f>
        <v>716.50214675066286</v>
      </c>
      <c r="V26" s="58">
        <f>_xlfn.MINIFS('Monthly phosphate prices'!$V:$V,'Monthly phosphate prices'!$C:$C,'Quarterly phosphate prices'!$C26)</f>
        <v>508.06697417922015</v>
      </c>
      <c r="W26" s="58">
        <f>_xlfn.MAXIFS('Monthly phosphate prices'!$W:$W,'Monthly phosphate prices'!$C:$C,'Quarterly phosphate prices'!$C26)</f>
        <v>557.38418434658558</v>
      </c>
      <c r="X26" s="58">
        <f>_xlfn.MINIFS('Monthly phosphate prices'!$X:$X,'Monthly phosphate prices'!$C:$C,'Quarterly phosphate prices'!$C26)</f>
        <v>948</v>
      </c>
      <c r="Y26" s="58">
        <f>_xlfn.MAXIFS('Monthly phosphate prices'!$Y:$Y,'Monthly phosphate prices'!$C:$C,'Quarterly phosphate prices'!$C26)</f>
        <v>950</v>
      </c>
    </row>
    <row r="27" spans="1:25" s="84" customFormat="1" ht="12" customHeight="1">
      <c r="C27" s="141" t="s">
        <v>114</v>
      </c>
      <c r="D27" s="59">
        <f>_xlfn.MINIFS('Monthly phosphate prices'!$D:$D,'Monthly phosphate prices'!$C:$C,'Quarterly phosphate prices'!$C27)</f>
        <v>585</v>
      </c>
      <c r="E27" s="59">
        <f>_xlfn.MAXIFS('Monthly phosphate prices'!$E:$E,'Monthly phosphate prices'!$C:$C,'Quarterly phosphate prices'!$C27)</f>
        <v>625</v>
      </c>
      <c r="F27" s="59">
        <f>_xlfn.MINIFS('Monthly phosphate prices'!$F:$F,'Monthly phosphate prices'!$C:$C,'Quarterly phosphate prices'!$C27)</f>
        <v>605</v>
      </c>
      <c r="G27" s="59">
        <f>_xlfn.MAXIFS('Monthly phosphate prices'!$G:$G,'Monthly phosphate prices'!$C:$C,'Quarterly phosphate prices'!$C27)</f>
        <v>625</v>
      </c>
      <c r="H27" s="59">
        <f>_xlfn.MINIFS('Monthly phosphate prices'!$H:$H,'Monthly phosphate prices'!$C:$C,'Quarterly phosphate prices'!$C27)</f>
        <v>600</v>
      </c>
      <c r="I27" s="59">
        <f>_xlfn.MAXIFS('Monthly phosphate prices'!$I:$I,'Monthly phosphate prices'!$C:$C,'Quarterly phosphate prices'!$C27)</f>
        <v>637</v>
      </c>
      <c r="J27" s="59">
        <f>_xlfn.MINIFS('Monthly phosphate prices'!$J:$J,'Monthly phosphate prices'!$C:$C,'Quarterly phosphate prices'!$C27)</f>
        <v>551</v>
      </c>
      <c r="K27" s="59">
        <f>_xlfn.MAXIFS('Monthly phosphate prices'!$K:$K,'Monthly phosphate prices'!$C:$C,'Quarterly phosphate prices'!$C27)</f>
        <v>642</v>
      </c>
      <c r="L27" s="59">
        <f>_xlfn.MINIFS('Monthly phosphate prices'!$L:$L,'Monthly phosphate prices'!$C:$C,'Quarterly phosphate prices'!$C27)</f>
        <v>609</v>
      </c>
      <c r="M27" s="59">
        <f>_xlfn.MAXIFS('Monthly phosphate prices'!$M:$M,'Monthly phosphate prices'!$C:$C,'Quarterly phosphate prices'!$C27)</f>
        <v>612</v>
      </c>
      <c r="N27" s="59">
        <f>_xlfn.MINIFS('Monthly phosphate prices'!$N:$N,'Monthly phosphate prices'!$C:$C,'Quarterly phosphate prices'!$C27)</f>
        <v>636</v>
      </c>
      <c r="O27" s="59">
        <f>_xlfn.MAXIFS('Monthly phosphate prices'!$O:$O,'Monthly phosphate prices'!$C:$C,'Quarterly phosphate prices'!$C27)</f>
        <v>682</v>
      </c>
      <c r="P27" s="59">
        <f>_xlfn.MINIFS('Monthly phosphate prices'!$P:$P,'Monthly phosphate prices'!$C:$C,'Quarterly phosphate prices'!$C27)</f>
        <v>632</v>
      </c>
      <c r="Q27" s="59">
        <f>_xlfn.MAXIFS('Monthly phosphate prices'!$Q:$Q,'Monthly phosphate prices'!$C:$C,'Quarterly phosphate prices'!$C27)</f>
        <v>659</v>
      </c>
      <c r="R27" s="59">
        <f>_xlfn.MINIFS('Monthly phosphate prices'!$R:$R,'Monthly phosphate prices'!$C:$C,'Quarterly phosphate prices'!$C27)</f>
        <v>635</v>
      </c>
      <c r="S27" s="59">
        <f>_xlfn.MAXIFS('Monthly phosphate prices'!$S:$S,'Monthly phosphate prices'!$C:$C,'Quarterly phosphate prices'!$C27)</f>
        <v>635</v>
      </c>
      <c r="T27" s="59">
        <f>_xlfn.MINIFS('Monthly phosphate prices'!$T:$T,'Monthly phosphate prices'!$C:$C,'Quarterly phosphate prices'!$C27)</f>
        <v>611.78260222556594</v>
      </c>
      <c r="U27" s="59">
        <f>_xlfn.MAXIFS('Monthly phosphate prices'!$U:$U,'Monthly phosphate prices'!$C:$C,'Quarterly phosphate prices'!$C27)</f>
        <v>718.70676874066487</v>
      </c>
      <c r="V27" s="59">
        <f>_xlfn.MINIFS('Monthly phosphate prices'!$V:$V,'Monthly phosphate prices'!$C:$C,'Quarterly phosphate prices'!$C27)</f>
        <v>559.78532768001355</v>
      </c>
      <c r="W27" s="59">
        <f>_xlfn.MAXIFS('Monthly phosphate prices'!$W:$W,'Monthly phosphate prices'!$C:$C,'Quarterly phosphate prices'!$C27)</f>
        <v>564.0535530995071</v>
      </c>
      <c r="X27" s="59">
        <f>_xlfn.MINIFS('Monthly phosphate prices'!$X:$X,'Monthly phosphate prices'!$C:$C,'Quarterly phosphate prices'!$C27)</f>
        <v>950</v>
      </c>
      <c r="Y27" s="59">
        <f>_xlfn.MAXIFS('Monthly phosphate prices'!$Y:$Y,'Monthly phosphate prices'!$C:$C,'Quarterly phosphate prices'!$C27)</f>
        <v>1060</v>
      </c>
    </row>
    <row r="28" spans="1:25" s="84" customFormat="1" ht="12" customHeight="1">
      <c r="B28" s="181"/>
      <c r="C28" s="181" t="s">
        <v>118</v>
      </c>
      <c r="D28" s="59">
        <f>_xlfn.MINIFS('Monthly phosphate prices'!$D:$D,'Monthly phosphate prices'!$C:$C,'Quarterly phosphate prices'!$C28)</f>
        <v>585</v>
      </c>
      <c r="E28" s="59">
        <f>_xlfn.MAXIFS('Monthly phosphate prices'!$E:$E,'Monthly phosphate prices'!$C:$C,'Quarterly phosphate prices'!$C28)</f>
        <v>645</v>
      </c>
      <c r="F28" s="59">
        <f>_xlfn.MINIFS('Monthly phosphate prices'!$F:$F,'Monthly phosphate prices'!$C:$C,'Quarterly phosphate prices'!$C28)</f>
        <v>615</v>
      </c>
      <c r="G28" s="59">
        <f>_xlfn.MAXIFS('Monthly phosphate prices'!$G:$G,'Monthly phosphate prices'!$C:$C,'Quarterly phosphate prices'!$C28)</f>
        <v>625</v>
      </c>
      <c r="H28" s="59">
        <f>_xlfn.MINIFS('Monthly phosphate prices'!$H:$H,'Monthly phosphate prices'!$C:$C,'Quarterly phosphate prices'!$C28)</f>
        <v>608</v>
      </c>
      <c r="I28" s="59">
        <f>_xlfn.MAXIFS('Monthly phosphate prices'!$I:$I,'Monthly phosphate prices'!$C:$C,'Quarterly phosphate prices'!$C28)</f>
        <v>645</v>
      </c>
      <c r="J28" s="59">
        <f>_xlfn.MINIFS('Monthly phosphate prices'!$J:$J,'Monthly phosphate prices'!$C:$C,'Quarterly phosphate prices'!$C28)</f>
        <v>558</v>
      </c>
      <c r="K28" s="59">
        <f>_xlfn.MAXIFS('Monthly phosphate prices'!$K:$K,'Monthly phosphate prices'!$C:$C,'Quarterly phosphate prices'!$C28)</f>
        <v>679</v>
      </c>
      <c r="L28" s="59">
        <f>_xlfn.MINIFS('Monthly phosphate prices'!$L:$L,'Monthly phosphate prices'!$C:$C,'Quarterly phosphate prices'!$C28)</f>
        <v>600</v>
      </c>
      <c r="M28" s="59">
        <f>_xlfn.MAXIFS('Monthly phosphate prices'!$M:$M,'Monthly phosphate prices'!$C:$C,'Quarterly phosphate prices'!$C28)</f>
        <v>634</v>
      </c>
      <c r="N28" s="59">
        <f>_xlfn.MINIFS('Monthly phosphate prices'!$N:$N,'Monthly phosphate prices'!$C:$C,'Quarterly phosphate prices'!$C28)</f>
        <v>640</v>
      </c>
      <c r="O28" s="59">
        <f>_xlfn.MAXIFS('Monthly phosphate prices'!$O:$O,'Monthly phosphate prices'!$C:$C,'Quarterly phosphate prices'!$C28)</f>
        <v>716.5</v>
      </c>
      <c r="P28" s="59">
        <f>_xlfn.MINIFS('Monthly phosphate prices'!$P:$P,'Monthly phosphate prices'!$C:$C,'Quarterly phosphate prices'!$C28)</f>
        <v>632</v>
      </c>
      <c r="Q28" s="59">
        <f>_xlfn.MAXIFS('Monthly phosphate prices'!$Q:$Q,'Monthly phosphate prices'!$C:$C,'Quarterly phosphate prices'!$C28)</f>
        <v>642</v>
      </c>
      <c r="R28" s="59">
        <f>_xlfn.MINIFS('Monthly phosphate prices'!$R:$R,'Monthly phosphate prices'!$C:$C,'Quarterly phosphate prices'!$C28)</f>
        <v>634</v>
      </c>
      <c r="S28" s="59">
        <f>_xlfn.MAXIFS('Monthly phosphate prices'!$S:$S,'Monthly phosphate prices'!$C:$C,'Quarterly phosphate prices'!$C28)</f>
        <v>649</v>
      </c>
      <c r="T28" s="59">
        <f>_xlfn.MINIFS('Monthly phosphate prices'!$T:$T,'Monthly phosphate prices'!$C:$C,'Quarterly phosphate prices'!$C28)</f>
        <v>638.23806610559041</v>
      </c>
      <c r="U28" s="59">
        <f>_xlfn.MAXIFS('Monthly phosphate prices'!$U:$U,'Monthly phosphate prices'!$C:$C,'Quarterly phosphate prices'!$C28)</f>
        <v>698.86517083064643</v>
      </c>
      <c r="V28" s="59">
        <f>_xlfn.MINIFS('Monthly phosphate prices'!$V:$V,'Monthly phosphate prices'!$C:$C,'Quarterly phosphate prices'!$C28)</f>
        <v>521.79709317356298</v>
      </c>
      <c r="W28" s="59">
        <f>_xlfn.MAXIFS('Monthly phosphate prices'!$W:$W,'Monthly phosphate prices'!$C:$C,'Quarterly phosphate prices'!$C28)</f>
        <v>525.24213544717429</v>
      </c>
      <c r="X28" s="59">
        <f>_xlfn.MINIFS('Monthly phosphate prices'!$X:$X,'Monthly phosphate prices'!$C:$C,'Quarterly phosphate prices'!$C28)</f>
        <v>1055</v>
      </c>
      <c r="Y28" s="59">
        <f>_xlfn.MAXIFS('Monthly phosphate prices'!$Y:$Y,'Monthly phosphate prices'!$C:$C,'Quarterly phosphate prices'!$C28)</f>
        <v>1060</v>
      </c>
    </row>
    <row r="29" spans="1:25" ht="12" customHeight="1">
      <c r="B29" s="53"/>
      <c r="C29" s="53" t="s">
        <v>123</v>
      </c>
      <c r="D29" s="72">
        <f>_xlfn.MINIFS('Monthly phosphate prices'!$D:$D,'Monthly phosphate prices'!$C:$C,'Quarterly phosphate prices'!$C29)</f>
        <v>604.88484863877284</v>
      </c>
      <c r="E29" s="72">
        <f>_xlfn.MAXIFS('Monthly phosphate prices'!$E:$E,'Monthly phosphate prices'!$C:$C,'Quarterly phosphate prices'!$C29)</f>
        <v>719.70582415163869</v>
      </c>
      <c r="F29" s="72">
        <f>_xlfn.MINIFS('Monthly phosphate prices'!$F:$F,'Monthly phosphate prices'!$C:$C,'Quarterly phosphate prices'!$C29)</f>
        <v>615</v>
      </c>
      <c r="G29" s="72">
        <f>_xlfn.MAXIFS('Monthly phosphate prices'!$G:$G,'Monthly phosphate prices'!$C:$C,'Quarterly phosphate prices'!$C29)</f>
        <v>700.12564588158318</v>
      </c>
      <c r="H29" s="72">
        <f>_xlfn.MINIFS('Monthly phosphate prices'!$H:$H,'Monthly phosphate prices'!$C:$C,'Quarterly phosphate prices'!$C29)</f>
        <v>619.42067728652466</v>
      </c>
      <c r="I29" s="72">
        <f>_xlfn.MAXIFS('Monthly phosphate prices'!$I:$I,'Monthly phosphate prices'!$C:$C,'Quarterly phosphate prices'!$C29)</f>
        <v>703.06936863777048</v>
      </c>
      <c r="J29" s="72">
        <f>_xlfn.MINIFS('Monthly phosphate prices'!$J:$J,'Monthly phosphate prices'!$C:$C,'Quarterly phosphate prices'!$C29)</f>
        <v>604</v>
      </c>
      <c r="K29" s="72">
        <f>_xlfn.MAXIFS('Monthly phosphate prices'!$K:$K,'Monthly phosphate prices'!$C:$C,'Quarterly phosphate prices'!$C29)</f>
        <v>744.50565476436361</v>
      </c>
      <c r="L29" s="72">
        <f>_xlfn.MINIFS('Monthly phosphate prices'!$L:$L,'Monthly phosphate prices'!$C:$C,'Quarterly phosphate prices'!$C29)</f>
        <v>642</v>
      </c>
      <c r="M29" s="72">
        <f>_xlfn.MAXIFS('Monthly phosphate prices'!$M:$M,'Monthly phosphate prices'!$C:$C,'Quarterly phosphate prices'!$C29)</f>
        <v>713.34215040129868</v>
      </c>
      <c r="N29" s="72">
        <f>_xlfn.MINIFS('Monthly phosphate prices'!$N:$N,'Monthly phosphate prices'!$C:$C,'Quarterly phosphate prices'!$C29)</f>
        <v>675.44154527533431</v>
      </c>
      <c r="O29" s="72">
        <f>_xlfn.MAXIFS('Monthly phosphate prices'!$O:$O,'Monthly phosphate prices'!$C:$C,'Quarterly phosphate prices'!$C29)</f>
        <v>751.71890472541293</v>
      </c>
      <c r="P29" s="72">
        <f>_xlfn.MINIFS('Monthly phosphate prices'!$P:$P,'Monthly phosphate prices'!$C:$C,'Quarterly phosphate prices'!$C29)</f>
        <v>679.5</v>
      </c>
      <c r="Q29" s="72">
        <f>_xlfn.MAXIFS('Monthly phosphate prices'!$Q:$Q,'Monthly phosphate prices'!$C:$C,'Quarterly phosphate prices'!$C29)</f>
        <v>720.21244638964538</v>
      </c>
      <c r="R29" s="72">
        <f>_xlfn.MINIFS('Monthly phosphate prices'!$R:$R,'Monthly phosphate prices'!$C:$C,'Quarterly phosphate prices'!$C29)</f>
        <v>691.25</v>
      </c>
      <c r="S29" s="72">
        <f>_xlfn.MAXIFS('Monthly phosphate prices'!$S:$S,'Monthly phosphate prices'!$C:$C,'Quarterly phosphate prices'!$C29)</f>
        <v>713.72422626984167</v>
      </c>
      <c r="T29" s="72">
        <f>_xlfn.MINIFS('Monthly phosphate prices'!$T:$T,'Monthly phosphate prices'!$C:$C,'Quarterly phosphate prices'!$C29)</f>
        <v>700.58514888855507</v>
      </c>
      <c r="U29" s="72">
        <f>_xlfn.MAXIFS('Monthly phosphate prices'!$U:$U,'Monthly phosphate prices'!$C:$C,'Quarterly phosphate prices'!$C29)</f>
        <v>701.52908906856578</v>
      </c>
      <c r="V29" s="88">
        <f>_xlfn.MINIFS('Monthly phosphate prices'!$V:$V,'Monthly phosphate prices'!$C:$C,'Quarterly phosphate prices'!$C29)</f>
        <v>526.86969662189267</v>
      </c>
      <c r="W29" s="88">
        <f>_xlfn.MAXIFS('Monthly phosphate prices'!$W:$W,'Monthly phosphate prices'!$C:$C,'Quarterly phosphate prices'!$C29)</f>
        <v>537.34153698425746</v>
      </c>
      <c r="X29" s="72">
        <f>_xlfn.MINIFS('Monthly phosphate prices'!$X:$X,'Monthly phosphate prices'!$C:$C,'Quarterly phosphate prices'!$C29)</f>
        <v>1153</v>
      </c>
      <c r="Y29" s="72">
        <f>_xlfn.MAXIFS('Monthly phosphate prices'!$Y:$Y,'Monthly phosphate prices'!$C:$C,'Quarterly phosphate prices'!$C29)</f>
        <v>1153</v>
      </c>
    </row>
    <row r="30" spans="1:25" ht="12" customHeight="1">
      <c r="B30" s="53"/>
      <c r="C30" s="53" t="s">
        <v>128</v>
      </c>
      <c r="D30" s="72">
        <f>_xlfn.MINIFS('Monthly phosphate prices'!$D:$D,'Monthly phosphate prices'!$C:$C,'Quarterly phosphate prices'!$C30)</f>
        <v>555.18022318111991</v>
      </c>
      <c r="E30" s="72">
        <f>_xlfn.MAXIFS('Monthly phosphate prices'!$E:$E,'Monthly phosphate prices'!$C:$C,'Quarterly phosphate prices'!$C30)</f>
        <v>676.13809088423113</v>
      </c>
      <c r="F30" s="72">
        <f>_xlfn.MINIFS('Monthly phosphate prices'!$F:$F,'Monthly phosphate prices'!$C:$C,'Quarterly phosphate prices'!$C30)</f>
        <v>613.70125947946929</v>
      </c>
      <c r="G30" s="72">
        <f>_xlfn.MAXIFS('Monthly phosphate prices'!$G:$G,'Monthly phosphate prices'!$C:$C,'Quarterly phosphate prices'!$C30)</f>
        <v>683.59056370825476</v>
      </c>
      <c r="H30" s="72">
        <f>_xlfn.MINIFS('Monthly phosphate prices'!$H:$H,'Monthly phosphate prices'!$C:$C,'Quarterly phosphate prices'!$C30)</f>
        <v>554.07489361798287</v>
      </c>
      <c r="I30" s="72">
        <f>_xlfn.MAXIFS('Monthly phosphate prices'!$I:$I,'Monthly phosphate prices'!$C:$C,'Quarterly phosphate prices'!$C30)</f>
        <v>686.19103222181502</v>
      </c>
      <c r="J30" s="72">
        <f>_xlfn.MINIFS('Monthly phosphate prices'!$J:$J,'Monthly phosphate prices'!$C:$C,'Quarterly phosphate prices'!$C30)</f>
        <v>612.03026569531312</v>
      </c>
      <c r="K30" s="72">
        <f>_xlfn.MAXIFS('Monthly phosphate prices'!$K:$K,'Monthly phosphate prices'!$C:$C,'Quarterly phosphate prices'!$C30)</f>
        <v>719.69607354289451</v>
      </c>
      <c r="L30" s="72">
        <f>_xlfn.MINIFS('Monthly phosphate prices'!$L:$L,'Monthly phosphate prices'!$C:$C,'Quarterly phosphate prices'!$C30)</f>
        <v>606.64032670833808</v>
      </c>
      <c r="M30" s="72">
        <f>_xlfn.MAXIFS('Monthly phosphate prices'!$M:$M,'Monthly phosphate prices'!$C:$C,'Quarterly phosphate prices'!$C30)</f>
        <v>696.27585317860269</v>
      </c>
      <c r="N30" s="72">
        <f>_xlfn.MINIFS('Monthly phosphate prices'!$N:$N,'Monthly phosphate prices'!$C:$C,'Quarterly phosphate prices'!$C30)</f>
        <v>624.57946551411555</v>
      </c>
      <c r="O30" s="72">
        <f>_xlfn.MAXIFS('Monthly phosphate prices'!$O:$O,'Monthly phosphate prices'!$C:$C,'Quarterly phosphate prices'!$C30)</f>
        <v>665.82240235198412</v>
      </c>
      <c r="P30" s="72">
        <f>_xlfn.MINIFS('Monthly phosphate prices'!$P:$P,'Monthly phosphate prices'!$C:$C,'Quarterly phosphate prices'!$C30)</f>
        <v>675.52499035778919</v>
      </c>
      <c r="Q30" s="72">
        <f>_xlfn.MAXIFS('Monthly phosphate prices'!$Q:$Q,'Monthly phosphate prices'!$C:$C,'Quarterly phosphate prices'!$C30)</f>
        <v>704.55807422074156</v>
      </c>
      <c r="R30" s="72">
        <f>_xlfn.MINIFS('Monthly phosphate prices'!$R:$R,'Monthly phosphate prices'!$C:$C,'Quarterly phosphate prices'!$C30)</f>
        <v>668.43007248410424</v>
      </c>
      <c r="S30" s="72">
        <f>_xlfn.MAXIFS('Monthly phosphate prices'!$S:$S,'Monthly phosphate prices'!$C:$C,'Quarterly phosphate prices'!$C30)</f>
        <v>704.66907200180071</v>
      </c>
      <c r="T30" s="72">
        <f>_xlfn.MINIFS('Monthly phosphate prices'!$T:$T,'Monthly phosphate prices'!$C:$C,'Quarterly phosphate prices'!$C30)</f>
        <v>625.6282749760702</v>
      </c>
      <c r="U30" s="72">
        <f>_xlfn.MAXIFS('Monthly phosphate prices'!$U:$U,'Monthly phosphate prices'!$C:$C,'Quarterly phosphate prices'!$C30)</f>
        <v>689.83150933754121</v>
      </c>
      <c r="V30" s="88">
        <f>_xlfn.MINIFS('Monthly phosphate prices'!$V:$V,'Monthly phosphate prices'!$C:$C,'Quarterly phosphate prices'!$C30)</f>
        <v>521.21105764259926</v>
      </c>
      <c r="W30" s="88">
        <f>_xlfn.MAXIFS('Monthly phosphate prices'!$W:$W,'Monthly phosphate prices'!$C:$C,'Quarterly phosphate prices'!$C30)</f>
        <v>531.84868275910048</v>
      </c>
      <c r="X30" s="72">
        <f>_xlfn.MINIFS('Monthly phosphate prices'!$X:$X,'Monthly phosphate prices'!$C:$C,'Quarterly phosphate prices'!$C30)</f>
        <v>997.96769452460694</v>
      </c>
      <c r="Y30" s="72">
        <f>_xlfn.MAXIFS('Monthly phosphate prices'!$Y:$Y,'Monthly phosphate prices'!$C:$C,'Quarterly phosphate prices'!$C30)</f>
        <v>997.96769452460694</v>
      </c>
    </row>
    <row r="31" spans="1:25" ht="12" customHeight="1">
      <c r="B31" s="53"/>
      <c r="C31" s="53" t="s">
        <v>308</v>
      </c>
      <c r="D31" s="98">
        <f>_xlfn.MINIFS('Monthly phosphate prices'!$D:$D,'Monthly phosphate prices'!$C:$C,'Quarterly phosphate prices'!$C31)</f>
        <v>500.89976933621676</v>
      </c>
      <c r="E31" s="98">
        <f>_xlfn.MAXIFS('Monthly phosphate prices'!$E:$E,'Monthly phosphate prices'!$C:$C,'Quarterly phosphate prices'!$C31)</f>
        <v>623.01865463587546</v>
      </c>
      <c r="F31" s="98">
        <f>_xlfn.MINIFS('Monthly phosphate prices'!$F:$F,'Monthly phosphate prices'!$C:$C,'Quarterly phosphate prices'!$C31)</f>
        <v>601.49949015265929</v>
      </c>
      <c r="G31" s="98">
        <f>_xlfn.MAXIFS('Monthly phosphate prices'!$G:$G,'Monthly phosphate prices'!$C:$C,'Quarterly phosphate prices'!$C31)</f>
        <v>635.03275561873352</v>
      </c>
      <c r="H31" s="98">
        <f>_xlfn.MINIFS('Monthly phosphate prices'!$H:$H,'Monthly phosphate prices'!$C:$C,'Quarterly phosphate prices'!$C31)</f>
        <v>504.28570905549572</v>
      </c>
      <c r="I31" s="98">
        <f>_xlfn.MAXIFS('Monthly phosphate prices'!$I:$I,'Monthly phosphate prices'!$C:$C,'Quarterly phosphate prices'!$C31)</f>
        <v>636.79197604015951</v>
      </c>
      <c r="J31" s="98">
        <f>_xlfn.MINIFS('Monthly phosphate prices'!$J:$J,'Monthly phosphate prices'!$C:$C,'Quarterly phosphate prices'!$C31)</f>
        <v>480.50404750343296</v>
      </c>
      <c r="K31" s="98">
        <f>_xlfn.MAXIFS('Monthly phosphate prices'!$K:$K,'Monthly phosphate prices'!$C:$C,'Quarterly phosphate prices'!$C31)</f>
        <v>663.44608411741524</v>
      </c>
      <c r="L31" s="98">
        <f>_xlfn.MINIFS('Monthly phosphate prices'!$L:$L,'Monthly phosphate prices'!$C:$C,'Quarterly phosphate prices'!$C31)</f>
        <v>571.07033487606668</v>
      </c>
      <c r="M31" s="98">
        <f>_xlfn.MAXIFS('Monthly phosphate prices'!$M:$M,'Monthly phosphate prices'!$C:$C,'Quarterly phosphate prices'!$C31)</f>
        <v>641.10647805517442</v>
      </c>
      <c r="N31" s="98">
        <f>_xlfn.MINIFS('Monthly phosphate prices'!$N:$N,'Monthly phosphate prices'!$C:$C,'Quarterly phosphate prices'!$C31)</f>
        <v>568.09134429740413</v>
      </c>
      <c r="O31" s="98">
        <f>_xlfn.MAXIFS('Monthly phosphate prices'!$O:$O,'Monthly phosphate prices'!$C:$C,'Quarterly phosphate prices'!$C31)</f>
        <v>602.27305603146851</v>
      </c>
      <c r="P31" s="98">
        <f>_xlfn.MINIFS('Monthly phosphate prices'!$P:$P,'Monthly phosphate prices'!$C:$C,'Quarterly phosphate prices'!$C31)</f>
        <v>622.64225840681524</v>
      </c>
      <c r="Q31" s="98">
        <f>_xlfn.MAXIFS('Monthly phosphate prices'!$Q:$Q,'Monthly phosphate prices'!$C:$C,'Quarterly phosphate prices'!$C31)</f>
        <v>657.7610087611165</v>
      </c>
      <c r="R31" s="98">
        <f>_xlfn.MINIFS('Monthly phosphate prices'!$R:$R,'Monthly phosphate prices'!$C:$C,'Quarterly phosphate prices'!$C31)</f>
        <v>611.05882724090088</v>
      </c>
      <c r="S31" s="98">
        <f>_xlfn.MAXIFS('Monthly phosphate prices'!$S:$S,'Monthly phosphate prices'!$C:$C,'Quarterly phosphate prices'!$C31)</f>
        <v>651.02483945135566</v>
      </c>
      <c r="T31" s="98">
        <f>_xlfn.MINIFS('Monthly phosphate prices'!$T:$T,'Monthly phosphate prices'!$C:$C,'Quarterly phosphate prices'!$C31)</f>
        <v>610.85522194142766</v>
      </c>
      <c r="U31" s="98">
        <f>_xlfn.MAXIFS('Monthly phosphate prices'!$U:$U,'Monthly phosphate prices'!$C:$C,'Quarterly phosphate prices'!$C31)</f>
        <v>620.62324877626168</v>
      </c>
      <c r="V31" s="99">
        <f>_xlfn.MINIFS('Monthly phosphate prices'!$V:$V,'Monthly phosphate prices'!$C:$C,'Quarterly phosphate prices'!$C31)</f>
        <v>522.13034652984732</v>
      </c>
      <c r="W31" s="99">
        <f>_xlfn.MAXIFS('Monthly phosphate prices'!$W:$W,'Monthly phosphate prices'!$C:$C,'Quarterly phosphate prices'!$C31)</f>
        <v>523.82882894748207</v>
      </c>
      <c r="X31" s="98">
        <f>_xlfn.MINIFS('Monthly phosphate prices'!$X:$X,'Monthly phosphate prices'!$C:$C,'Quarterly phosphate prices'!$C31)</f>
        <v>928.61311618934212</v>
      </c>
      <c r="Y31" s="98">
        <f>_xlfn.MAXIFS('Monthly phosphate prices'!$Y:$Y,'Monthly phosphate prices'!$C:$C,'Quarterly phosphate prices'!$C31)</f>
        <v>928.61311618934212</v>
      </c>
    </row>
    <row r="32" spans="1:25" ht="12" customHeight="1">
      <c r="B32" s="53"/>
      <c r="C32" s="53" t="s">
        <v>353</v>
      </c>
      <c r="D32" s="98">
        <f>_xlfn.MINIFS('Monthly phosphate prices'!$D:$D,'Monthly phosphate prices'!$C:$C,'Quarterly phosphate prices'!$C32)</f>
        <v>477.93496638763355</v>
      </c>
      <c r="E32" s="98">
        <f>_xlfn.MAXIFS('Monthly phosphate prices'!$E:$E,'Monthly phosphate prices'!$C:$C,'Quarterly phosphate prices'!$C32)</f>
        <v>587.22968213329455</v>
      </c>
      <c r="F32" s="98">
        <f>_xlfn.MINIFS('Monthly phosphate prices'!$F:$F,'Monthly phosphate prices'!$C:$C,'Quarterly phosphate prices'!$C32)</f>
        <v>534.88492855335096</v>
      </c>
      <c r="G32" s="98">
        <f>_xlfn.MAXIFS('Monthly phosphate prices'!$G:$G,'Monthly phosphate prices'!$C:$C,'Quarterly phosphate prices'!$C32)</f>
        <v>613.92230411902676</v>
      </c>
      <c r="H32" s="98">
        <f>_xlfn.MINIFS('Monthly phosphate prices'!$H:$H,'Monthly phosphate prices'!$C:$C,'Quarterly phosphate prices'!$C32)</f>
        <v>466.95545028075628</v>
      </c>
      <c r="I32" s="98">
        <f>_xlfn.MAXIFS('Monthly phosphate prices'!$I:$I,'Monthly phosphate prices'!$C:$C,'Quarterly phosphate prices'!$C32)</f>
        <v>579.88928698226891</v>
      </c>
      <c r="J32" s="98">
        <f>_xlfn.MINIFS('Monthly phosphate prices'!$J:$J,'Monthly phosphate prices'!$C:$C,'Quarterly phosphate prices'!$C32)</f>
        <v>452.94644597049165</v>
      </c>
      <c r="K32" s="98">
        <f>_xlfn.MAXIFS('Monthly phosphate prices'!$K:$K,'Monthly phosphate prices'!$C:$C,'Quarterly phosphate prices'!$C32)</f>
        <v>607.75827050778116</v>
      </c>
      <c r="L32" s="98">
        <f>_xlfn.MINIFS('Monthly phosphate prices'!$L:$L,'Monthly phosphate prices'!$C:$C,'Quarterly phosphate prices'!$C32)</f>
        <v>500.54532297985315</v>
      </c>
      <c r="M32" s="98">
        <f>_xlfn.MAXIFS('Monthly phosphate prices'!$M:$M,'Monthly phosphate prices'!$C:$C,'Quarterly phosphate prices'!$C32)</f>
        <v>578.58051153450936</v>
      </c>
      <c r="N32" s="98">
        <f>_xlfn.MINIFS('Monthly phosphate prices'!$N:$N,'Monthly phosphate prices'!$C:$C,'Quarterly phosphate prices'!$C32)</f>
        <v>581.97615176772024</v>
      </c>
      <c r="O32" s="98">
        <f>_xlfn.MAXIFS('Monthly phosphate prices'!$O:$O,'Monthly phosphate prices'!$C:$C,'Quarterly phosphate prices'!$C32)</f>
        <v>620.5995321860662</v>
      </c>
      <c r="P32" s="98">
        <f>_xlfn.MINIFS('Monthly phosphate prices'!$P:$P,'Monthly phosphate prices'!$C:$C,'Quarterly phosphate prices'!$C32)</f>
        <v>539.29644428936763</v>
      </c>
      <c r="Q32" s="98">
        <f>_xlfn.MAXIFS('Monthly phosphate prices'!$Q:$Q,'Monthly phosphate prices'!$C:$C,'Quarterly phosphate prices'!$C32)</f>
        <v>594.86032036766608</v>
      </c>
      <c r="R32" s="98">
        <f>_xlfn.MINIFS('Monthly phosphate prices'!$R:$R,'Monthly phosphate prices'!$C:$C,'Quarterly phosphate prices'!$C32)</f>
        <v>504.78256309415309</v>
      </c>
      <c r="S32" s="98">
        <f>_xlfn.MAXIFS('Monthly phosphate prices'!$S:$S,'Monthly phosphate prices'!$C:$C,'Quarterly phosphate prices'!$C32)</f>
        <v>575.88407237349122</v>
      </c>
      <c r="T32" s="98">
        <f>_xlfn.MINIFS('Monthly phosphate prices'!$T:$T,'Monthly phosphate prices'!$C:$C,'Quarterly phosphate prices'!$C32)</f>
        <v>535.08876212805046</v>
      </c>
      <c r="U32" s="98">
        <f>_xlfn.MAXIFS('Monthly phosphate prices'!$U:$U,'Monthly phosphate prices'!$C:$C,'Quarterly phosphate prices'!$C32)</f>
        <v>583.88723625592172</v>
      </c>
      <c r="V32" s="99">
        <f>_xlfn.MINIFS('Monthly phosphate prices'!$V:$V,'Monthly phosphate prices'!$C:$C,'Quarterly phosphate prices'!$C32)</f>
        <v>522.81592655781913</v>
      </c>
      <c r="W32" s="99">
        <f>_xlfn.MAXIFS('Monthly phosphate prices'!$W:$W,'Monthly phosphate prices'!$C:$C,'Quarterly phosphate prices'!$C32)</f>
        <v>523.48922610546674</v>
      </c>
      <c r="X32" s="98">
        <f>_xlfn.MINIFS('Monthly phosphate prices'!$X:$X,'Monthly phosphate prices'!$C:$C,'Quarterly phosphate prices'!$C32)</f>
        <v>759.2640984630433</v>
      </c>
      <c r="Y32" s="98">
        <f>_xlfn.MAXIFS('Monthly phosphate prices'!$Y:$Y,'Monthly phosphate prices'!$C:$C,'Quarterly phosphate prices'!$C32)</f>
        <v>759.2640984630433</v>
      </c>
    </row>
    <row r="33" spans="2:25" ht="12" customHeight="1">
      <c r="B33" s="53"/>
      <c r="C33" s="53" t="s">
        <v>357</v>
      </c>
      <c r="D33" s="98">
        <f>_xlfn.MINIFS('Monthly phosphate prices'!$D:$D,'Monthly phosphate prices'!$C:$C,'Quarterly phosphate prices'!$C33)</f>
        <v>463.29044005067624</v>
      </c>
      <c r="E33" s="98">
        <f>_xlfn.MAXIFS('Monthly phosphate prices'!$E:$E,'Monthly phosphate prices'!$C:$C,'Quarterly phosphate prices'!$C33)</f>
        <v>579.23254508493369</v>
      </c>
      <c r="F33" s="98">
        <f>_xlfn.MINIFS('Monthly phosphate prices'!$F:$F,'Monthly phosphate prices'!$C:$C,'Quarterly phosphate prices'!$C33)</f>
        <v>515.9319093610884</v>
      </c>
      <c r="G33" s="98">
        <f>_xlfn.MAXIFS('Monthly phosphate prices'!$G:$G,'Monthly phosphate prices'!$C:$C,'Quarterly phosphate prices'!$C33)</f>
        <v>592.94492518472248</v>
      </c>
      <c r="H33" s="98">
        <f>_xlfn.MINIFS('Monthly phosphate prices'!$H:$H,'Monthly phosphate prices'!$C:$C,'Quarterly phosphate prices'!$C33)</f>
        <v>437.6370946508531</v>
      </c>
      <c r="I33" s="98">
        <f>_xlfn.MAXIFS('Monthly phosphate prices'!$I:$I,'Monthly phosphate prices'!$C:$C,'Quarterly phosphate prices'!$C33)</f>
        <v>567.70517391642773</v>
      </c>
      <c r="J33" s="98">
        <f>_xlfn.MINIFS('Monthly phosphate prices'!$J:$J,'Monthly phosphate prices'!$C:$C,'Quarterly phosphate prices'!$C33)</f>
        <v>450.59524331658025</v>
      </c>
      <c r="K33" s="98">
        <f>_xlfn.MAXIFS('Monthly phosphate prices'!$K:$K,'Monthly phosphate prices'!$C:$C,'Quarterly phosphate prices'!$C33)</f>
        <v>582.27991166112417</v>
      </c>
      <c r="L33" s="98">
        <f>_xlfn.MINIFS('Monthly phosphate prices'!$L:$L,'Monthly phosphate prices'!$C:$C,'Quarterly phosphate prices'!$C33)</f>
        <v>479.47136016227535</v>
      </c>
      <c r="M33" s="98">
        <f>_xlfn.MAXIFS('Monthly phosphate prices'!$M:$M,'Monthly phosphate prices'!$C:$C,'Quarterly phosphate prices'!$C33)</f>
        <v>543.15542062574104</v>
      </c>
      <c r="N33" s="98">
        <f>_xlfn.MINIFS('Monthly phosphate prices'!$N:$N,'Monthly phosphate prices'!$C:$C,'Quarterly phosphate prices'!$C33)</f>
        <v>597.57676590303129</v>
      </c>
      <c r="O33" s="98">
        <f>_xlfn.MAXIFS('Monthly phosphate prices'!$O:$O,'Monthly phosphate prices'!$C:$C,'Quarterly phosphate prices'!$C33)</f>
        <v>610.93287280622087</v>
      </c>
      <c r="P33" s="98">
        <f>_xlfn.MINIFS('Monthly phosphate prices'!$P:$P,'Monthly phosphate prices'!$C:$C,'Quarterly phosphate prices'!$C33)</f>
        <v>501.21220069108347</v>
      </c>
      <c r="Q33" s="98">
        <f>_xlfn.MAXIFS('Monthly phosphate prices'!$Q:$Q,'Monthly phosphate prices'!$C:$C,'Quarterly phosphate prices'!$C33)</f>
        <v>534.62634740382236</v>
      </c>
      <c r="R33" s="98">
        <f>_xlfn.MINIFS('Monthly phosphate prices'!$R:$R,'Monthly phosphate prices'!$C:$C,'Quarterly phosphate prices'!$C33)</f>
        <v>513.63839753440141</v>
      </c>
      <c r="S33" s="98">
        <f>_xlfn.MAXIFS('Monthly phosphate prices'!$S:$S,'Monthly phosphate prices'!$C:$C,'Quarterly phosphate prices'!$C33)</f>
        <v>528.45278093131503</v>
      </c>
      <c r="T33" s="98">
        <f>_xlfn.MINIFS('Monthly phosphate prices'!$T:$T,'Monthly phosphate prices'!$C:$C,'Quarterly phosphate prices'!$C33)</f>
        <v>514.04184078278377</v>
      </c>
      <c r="U33" s="98">
        <f>_xlfn.MAXIFS('Monthly phosphate prices'!$U:$U,'Monthly phosphate prices'!$C:$C,'Quarterly phosphate prices'!$C33)</f>
        <v>526.59528971331963</v>
      </c>
      <c r="V33" s="99">
        <f>_xlfn.MINIFS('Monthly phosphate prices'!$V:$V,'Monthly phosphate prices'!$C:$C,'Quarterly phosphate prices'!$C33)</f>
        <v>504.42647173571197</v>
      </c>
      <c r="W33" s="99">
        <f>_xlfn.MAXIFS('Monthly phosphate prices'!$W:$W,'Monthly phosphate prices'!$C:$C,'Quarterly phosphate prices'!$C33)</f>
        <v>516.51097061881092</v>
      </c>
      <c r="X33" s="98">
        <f>_xlfn.MINIFS('Monthly phosphate prices'!$X:$X,'Monthly phosphate prices'!$C:$C,'Quarterly phosphate prices'!$C33)</f>
        <v>818.81676153223441</v>
      </c>
      <c r="Y33" s="98">
        <f>_xlfn.MAXIFS('Monthly phosphate prices'!$Y:$Y,'Monthly phosphate prices'!$C:$C,'Quarterly phosphate prices'!$C33)</f>
        <v>818.81676153223441</v>
      </c>
    </row>
    <row r="34" spans="2:25" ht="12" customHeight="1">
      <c r="B34" s="53"/>
      <c r="C34" s="53" t="s">
        <v>361</v>
      </c>
      <c r="D34" s="98">
        <f>_xlfn.MINIFS('Monthly phosphate prices'!$D:$D,'Monthly phosphate prices'!$C:$C,'Quarterly phosphate prices'!$C34)</f>
        <v>483.22852928963897</v>
      </c>
      <c r="E34" s="98">
        <f>_xlfn.MAXIFS('Monthly phosphate prices'!$E:$E,'Monthly phosphate prices'!$C:$C,'Quarterly phosphate prices'!$C34)</f>
        <v>545.31070122668871</v>
      </c>
      <c r="F34" s="98">
        <f>_xlfn.MINIFS('Monthly phosphate prices'!$F:$F,'Monthly phosphate prices'!$C:$C,'Quarterly phosphate prices'!$C34)</f>
        <v>500.02764974263874</v>
      </c>
      <c r="G34" s="98">
        <f>_xlfn.MAXIFS('Monthly phosphate prices'!$G:$G,'Monthly phosphate prices'!$C:$C,'Quarterly phosphate prices'!$C34)</f>
        <v>542.87800090832377</v>
      </c>
      <c r="H34" s="98">
        <f>_xlfn.MINIFS('Monthly phosphate prices'!$H:$H,'Monthly phosphate prices'!$C:$C,'Quarterly phosphate prices'!$C34)</f>
        <v>405.59289302663626</v>
      </c>
      <c r="I34" s="98">
        <f>_xlfn.MAXIFS('Monthly phosphate prices'!$I:$I,'Monthly phosphate prices'!$C:$C,'Quarterly phosphate prices'!$C34)</f>
        <v>485.27941912322842</v>
      </c>
      <c r="J34" s="98">
        <f>_xlfn.MINIFS('Monthly phosphate prices'!$J:$J,'Monthly phosphate prices'!$C:$C,'Quarterly phosphate prices'!$C34)</f>
        <v>422.45818173697882</v>
      </c>
      <c r="K34" s="98">
        <f>_xlfn.MAXIFS('Monthly phosphate prices'!$K:$K,'Monthly phosphate prices'!$C:$C,'Quarterly phosphate prices'!$C34)</f>
        <v>562.41818015552269</v>
      </c>
      <c r="L34" s="98">
        <f>_xlfn.MINIFS('Monthly phosphate prices'!$L:$L,'Monthly phosphate prices'!$C:$C,'Quarterly phosphate prices'!$C34)</f>
        <v>487.9688401566687</v>
      </c>
      <c r="M34" s="98">
        <f>_xlfn.MAXIFS('Monthly phosphate prices'!$M:$M,'Monthly phosphate prices'!$C:$C,'Quarterly phosphate prices'!$C34)</f>
        <v>522.0848776665739</v>
      </c>
      <c r="N34" s="98">
        <f>_xlfn.MINIFS('Monthly phosphate prices'!$N:$N,'Monthly phosphate prices'!$C:$C,'Quarterly phosphate prices'!$C34)</f>
        <v>549.26010537277705</v>
      </c>
      <c r="O34" s="98">
        <f>_xlfn.MAXIFS('Monthly phosphate prices'!$O:$O,'Monthly phosphate prices'!$C:$C,'Quarterly phosphate prices'!$C34)</f>
        <v>580.17692479071172</v>
      </c>
      <c r="P34" s="98">
        <f>_xlfn.MINIFS('Monthly phosphate prices'!$P:$P,'Monthly phosphate prices'!$C:$C,'Quarterly phosphate prices'!$C34)</f>
        <v>476.15159065652927</v>
      </c>
      <c r="Q34" s="98">
        <f>_xlfn.MAXIFS('Monthly phosphate prices'!$Q:$Q,'Monthly phosphate prices'!$C:$C,'Quarterly phosphate prices'!$C34)</f>
        <v>492.85866401289871</v>
      </c>
      <c r="R34" s="98">
        <f>_xlfn.MINIFS('Monthly phosphate prices'!$R:$R,'Monthly phosphate prices'!$C:$C,'Quarterly phosphate prices'!$C34)</f>
        <v>543.59021616720759</v>
      </c>
      <c r="S34" s="98">
        <f>_xlfn.MAXIFS('Monthly phosphate prices'!$S:$S,'Monthly phosphate prices'!$C:$C,'Quarterly phosphate prices'!$C34)</f>
        <v>560.12969336229821</v>
      </c>
      <c r="T34" s="98">
        <f>_xlfn.MINIFS('Monthly phosphate prices'!$T:$T,'Monthly phosphate prices'!$C:$C,'Quarterly phosphate prices'!$C34)</f>
        <v>474.45599535713882</v>
      </c>
      <c r="U34" s="98">
        <f>_xlfn.MAXIFS('Monthly phosphate prices'!$U:$U,'Monthly phosphate prices'!$C:$C,'Quarterly phosphate prices'!$C34)</f>
        <v>506.88186044300375</v>
      </c>
      <c r="V34" s="99">
        <f>_xlfn.MINIFS('Monthly phosphate prices'!$V:$V,'Monthly phosphate prices'!$C:$C,'Quarterly phosphate prices'!$C34)</f>
        <v>487.50817329937348</v>
      </c>
      <c r="W34" s="99">
        <f>_xlfn.MAXIFS('Monthly phosphate prices'!$W:$W,'Monthly phosphate prices'!$C:$C,'Quarterly phosphate prices'!$C34)</f>
        <v>498.63253391504804</v>
      </c>
      <c r="X34" s="98">
        <f>_xlfn.MINIFS('Monthly phosphate prices'!$X:$X,'Monthly phosphate prices'!$C:$C,'Quarterly phosphate prices'!$C34)</f>
        <v>829.71991201884737</v>
      </c>
      <c r="Y34" s="98">
        <f>_xlfn.MAXIFS('Monthly phosphate prices'!$Y:$Y,'Monthly phosphate prices'!$C:$C,'Quarterly phosphate prices'!$C34)</f>
        <v>829.71991201884737</v>
      </c>
    </row>
    <row r="35" spans="2:25" ht="12" customHeight="1">
      <c r="B35" s="54"/>
      <c r="C35" s="53" t="s">
        <v>365</v>
      </c>
      <c r="D35" s="98">
        <f>_xlfn.MINIFS('Monthly phosphate prices'!$D:$D,'Monthly phosphate prices'!$C:$C,'Quarterly phosphate prices'!$C35)</f>
        <v>445.8389754198617</v>
      </c>
      <c r="E35" s="98">
        <f>_xlfn.MAXIFS('Monthly phosphate prices'!$E:$E,'Monthly phosphate prices'!$C:$C,'Quarterly phosphate prices'!$C35)</f>
        <v>549.31121668007336</v>
      </c>
      <c r="F35" s="98">
        <f>_xlfn.MINIFS('Monthly phosphate prices'!$F:$F,'Monthly phosphate prices'!$C:$C,'Quarterly phosphate prices'!$C35)</f>
        <v>508.74764295027398</v>
      </c>
      <c r="G35" s="98">
        <f>_xlfn.MAXIFS('Monthly phosphate prices'!$G:$G,'Monthly phosphate prices'!$C:$C,'Quarterly phosphate prices'!$C35)</f>
        <v>552.08234036460965</v>
      </c>
      <c r="H35" s="98">
        <f>_xlfn.MINIFS('Monthly phosphate prices'!$H:$H,'Monthly phosphate prices'!$C:$C,'Quarterly phosphate prices'!$C35)</f>
        <v>448.25587077074346</v>
      </c>
      <c r="I35" s="98">
        <f>_xlfn.MAXIFS('Monthly phosphate prices'!$I:$I,'Monthly phosphate prices'!$C:$C,'Quarterly phosphate prices'!$C35)</f>
        <v>536.50001285341023</v>
      </c>
      <c r="J35" s="98">
        <f>_xlfn.MINIFS('Monthly phosphate prices'!$J:$J,'Monthly phosphate prices'!$C:$C,'Quarterly phosphate prices'!$C35)</f>
        <v>427.00674627653154</v>
      </c>
      <c r="K35" s="98">
        <f>_xlfn.MAXIFS('Monthly phosphate prices'!$K:$K,'Monthly phosphate prices'!$C:$C,'Quarterly phosphate prices'!$C35)</f>
        <v>551.43818149062326</v>
      </c>
      <c r="L35" s="98">
        <f>_xlfn.MINIFS('Monthly phosphate prices'!$L:$L,'Monthly phosphate prices'!$C:$C,'Quarterly phosphate prices'!$C35)</f>
        <v>465.06905238378403</v>
      </c>
      <c r="M35" s="98">
        <f>_xlfn.MAXIFS('Monthly phosphate prices'!$M:$M,'Monthly phosphate prices'!$C:$C,'Quarterly phosphate prices'!$C35)</f>
        <v>505.02736767782267</v>
      </c>
      <c r="N35" s="98">
        <f>_xlfn.MINIFS('Monthly phosphate prices'!$N:$N,'Monthly phosphate prices'!$C:$C,'Quarterly phosphate prices'!$C35)</f>
        <v>558.89624757229944</v>
      </c>
      <c r="O35" s="98">
        <f>_xlfn.MAXIFS('Monthly phosphate prices'!$O:$O,'Monthly phosphate prices'!$C:$C,'Quarterly phosphate prices'!$C35)</f>
        <v>584.69745236089932</v>
      </c>
      <c r="P35" s="98">
        <f>_xlfn.MINIFS('Monthly phosphate prices'!$P:$P,'Monthly phosphate prices'!$C:$C,'Quarterly phosphate prices'!$C35)</f>
        <v>484.50512733471402</v>
      </c>
      <c r="Q35" s="98">
        <f>_xlfn.MAXIFS('Monthly phosphate prices'!$Q:$Q,'Monthly phosphate prices'!$C:$C,'Quarterly phosphate prices'!$C35)</f>
        <v>501.21220069108347</v>
      </c>
      <c r="R35" s="98">
        <f>_xlfn.MINIFS('Monthly phosphate prices'!$R:$R,'Monthly phosphate prices'!$C:$C,'Quarterly phosphate prices'!$C35)</f>
        <v>504.82039328085904</v>
      </c>
      <c r="S35" s="98">
        <f>_xlfn.MAXIFS('Monthly phosphate prices'!$S:$S,'Monthly phosphate prices'!$C:$C,'Quarterly phosphate prices'!$C35)</f>
        <v>543.15606629071328</v>
      </c>
      <c r="T35" s="98">
        <f>_xlfn.MINIFS('Monthly phosphate prices'!$T:$T,'Monthly phosphate prices'!$C:$C,'Quarterly phosphate prices'!$C35)</f>
        <v>482.77978474936936</v>
      </c>
      <c r="U35" s="98">
        <f>_xlfn.MAXIFS('Monthly phosphate prices'!$U:$U,'Monthly phosphate prices'!$C:$C,'Quarterly phosphate prices'!$C35)</f>
        <v>499.27449100510535</v>
      </c>
      <c r="V35" s="99">
        <f>_xlfn.MINIFS('Monthly phosphate prices'!$V:$V,'Monthly phosphate prices'!$C:$C,'Quarterly phosphate prices'!$C35)</f>
        <v>495.1970541659494</v>
      </c>
      <c r="W35" s="99">
        <f>_xlfn.MAXIFS('Monthly phosphate prices'!$W:$W,'Monthly phosphate prices'!$C:$C,'Quarterly phosphate prices'!$C35)</f>
        <v>511.21555597131601</v>
      </c>
      <c r="X35" s="98">
        <f>_xlfn.MINIFS('Monthly phosphate prices'!$X:$X,'Monthly phosphate prices'!$C:$C,'Quarterly phosphate prices'!$C35)</f>
        <v>817.62385541678793</v>
      </c>
      <c r="Y35" s="98">
        <f>_xlfn.MAXIFS('Monthly phosphate prices'!$Y:$Y,'Monthly phosphate prices'!$C:$C,'Quarterly phosphate prices'!$C35)</f>
        <v>817.62385541678793</v>
      </c>
    </row>
    <row r="36" spans="2:25" ht="12" customHeight="1">
      <c r="B36" s="54"/>
      <c r="C36" s="53" t="s">
        <v>369</v>
      </c>
      <c r="D36" s="98">
        <f>_xlfn.MINIFS('Monthly phosphate prices'!$D:$D,'Monthly phosphate prices'!$C:$C,'Quarterly phosphate prices'!$C36)</f>
        <v>420.31092481235947</v>
      </c>
      <c r="E36" s="98">
        <f>_xlfn.MAXIFS('Monthly phosphate prices'!$E:$E,'Monthly phosphate prices'!$C:$C,'Quarterly phosphate prices'!$C36)</f>
        <v>591.40343089929831</v>
      </c>
      <c r="F36" s="98">
        <f>_xlfn.MINIFS('Monthly phosphate prices'!$F:$F,'Monthly phosphate prices'!$C:$C,'Quarterly phosphate prices'!$C36)</f>
        <v>526.03161039065492</v>
      </c>
      <c r="G36" s="98">
        <f>_xlfn.MAXIFS('Monthly phosphate prices'!$G:$G,'Monthly phosphate prices'!$C:$C,'Quarterly phosphate prices'!$C36)</f>
        <v>548.22412958743814</v>
      </c>
      <c r="H36" s="98">
        <f>_xlfn.MINIFS('Monthly phosphate prices'!$H:$H,'Monthly phosphate prices'!$C:$C,'Quarterly phosphate prices'!$C36)</f>
        <v>444.59878720472045</v>
      </c>
      <c r="I36" s="98">
        <f>_xlfn.MAXIFS('Monthly phosphate prices'!$I:$I,'Monthly phosphate prices'!$C:$C,'Quarterly phosphate prices'!$C36)</f>
        <v>580.0513546977345</v>
      </c>
      <c r="J36" s="98">
        <f>_xlfn.MINIFS('Monthly phosphate prices'!$J:$J,'Monthly phosphate prices'!$C:$C,'Quarterly phosphate prices'!$C36)</f>
        <v>426.97347580267683</v>
      </c>
      <c r="K36" s="98">
        <f>_xlfn.MAXIFS('Monthly phosphate prices'!$K:$K,'Monthly phosphate prices'!$C:$C,'Quarterly phosphate prices'!$C36)</f>
        <v>594.68433515367042</v>
      </c>
      <c r="L36" s="98">
        <f>_xlfn.MINIFS('Monthly phosphate prices'!$L:$L,'Monthly phosphate prices'!$C:$C,'Quarterly phosphate prices'!$C36)</f>
        <v>475.58220506548929</v>
      </c>
      <c r="M36" s="98">
        <f>_xlfn.MAXIFS('Monthly phosphate prices'!$M:$M,'Monthly phosphate prices'!$C:$C,'Quarterly phosphate prices'!$C36)</f>
        <v>498.08628759735529</v>
      </c>
      <c r="N36" s="98">
        <f>_xlfn.MINIFS('Monthly phosphate prices'!$N:$N,'Monthly phosphate prices'!$C:$C,'Quarterly phosphate prices'!$C36)</f>
        <v>595.35739938875122</v>
      </c>
      <c r="O36" s="98">
        <f>_xlfn.MAXIFS('Monthly phosphate prices'!$O:$O,'Monthly phosphate prices'!$C:$C,'Quarterly phosphate prices'!$C36)</f>
        <v>622.52042980541421</v>
      </c>
      <c r="P36" s="98">
        <f>_xlfn.MINIFS('Monthly phosphate prices'!$P:$P,'Monthly phosphate prices'!$C:$C,'Quarterly phosphate prices'!$C36)</f>
        <v>476.15159065652927</v>
      </c>
      <c r="Q36" s="98">
        <f>_xlfn.MAXIFS('Monthly phosphate prices'!$Q:$Q,'Monthly phosphate prices'!$C:$C,'Quarterly phosphate prices'!$C36)</f>
        <v>492.85866401289871</v>
      </c>
      <c r="R36" s="98">
        <f>_xlfn.MINIFS('Monthly phosphate prices'!$R:$R,'Monthly phosphate prices'!$C:$C,'Quarterly phosphate prices'!$C36)</f>
        <v>485.92899175991528</v>
      </c>
      <c r="S36" s="98">
        <f>_xlfn.MAXIFS('Monthly phosphate prices'!$S:$S,'Monthly phosphate prices'!$C:$C,'Quarterly phosphate prices'!$C36)</f>
        <v>498.65038973373072</v>
      </c>
      <c r="T36" s="98">
        <f>_xlfn.MINIFS('Monthly phosphate prices'!$T:$T,'Monthly phosphate prices'!$C:$C,'Quarterly phosphate prices'!$C36)</f>
        <v>509.39269950805152</v>
      </c>
      <c r="U36" s="98">
        <f>_xlfn.MAXIFS('Monthly phosphate prices'!$U:$U,'Monthly phosphate prices'!$C:$C,'Quarterly phosphate prices'!$C36)</f>
        <v>533.5479151681335</v>
      </c>
      <c r="V36" s="99">
        <f>_xlfn.MINIFS('Monthly phosphate prices'!$V:$V,'Monthly phosphate prices'!$C:$C,'Quarterly phosphate prices'!$C36)</f>
        <v>519.5632259262253</v>
      </c>
      <c r="W36" s="99">
        <f>_xlfn.MAXIFS('Monthly phosphate prices'!$W:$W,'Monthly phosphate prices'!$C:$C,'Quarterly phosphate prices'!$C36)</f>
        <v>536.98445017994925</v>
      </c>
      <c r="X36" s="98">
        <f>_xlfn.MINIFS('Monthly phosphate prices'!$X:$X,'Monthly phosphate prices'!$C:$C,'Quarterly phosphate prices'!$C36)</f>
        <v>798.76930756775198</v>
      </c>
      <c r="Y36" s="98">
        <f>_xlfn.MAXIFS('Monthly phosphate prices'!$Y:$Y,'Monthly phosphate prices'!$C:$C,'Quarterly phosphate prices'!$C36)</f>
        <v>798.76930756775198</v>
      </c>
    </row>
    <row r="37" spans="2:25" ht="12" customHeight="1">
      <c r="C37" s="53" t="s">
        <v>373</v>
      </c>
      <c r="D37" s="98">
        <f>_xlfn.MINIFS('Monthly phosphate prices'!$D:$D,'Monthly phosphate prices'!$C:$C,'Quarterly phosphate prices'!$C37)</f>
        <v>423.89376376394324</v>
      </c>
      <c r="E37" s="98">
        <f>_xlfn.MAXIFS('Monthly phosphate prices'!$E:$E,'Monthly phosphate prices'!$C:$C,'Quarterly phosphate prices'!$C37)</f>
        <v>582.86459636768097</v>
      </c>
      <c r="F37" s="98">
        <f>_xlfn.MINIFS('Monthly phosphate prices'!$F:$F,'Monthly phosphate prices'!$C:$C,'Quarterly phosphate prices'!$C37)</f>
        <v>509.6991580224921</v>
      </c>
      <c r="G37" s="98">
        <f>_xlfn.MAXIFS('Monthly phosphate prices'!$G:$G,'Monthly phosphate prices'!$C:$C,'Quarterly phosphate prices'!$C37)</f>
        <v>541.18164677507048</v>
      </c>
      <c r="H37" s="98">
        <f>_xlfn.MINIFS('Monthly phosphate prices'!$H:$H,'Monthly phosphate prices'!$C:$C,'Quarterly phosphate prices'!$C37)</f>
        <v>429.82766338632007</v>
      </c>
      <c r="I37" s="98">
        <f>_xlfn.MAXIFS('Monthly phosphate prices'!$I:$I,'Monthly phosphate prices'!$C:$C,'Quarterly phosphate prices'!$C37)</f>
        <v>572.05299075309085</v>
      </c>
      <c r="J37" s="98">
        <f>_xlfn.MINIFS('Monthly phosphate prices'!$J:$J,'Monthly phosphate prices'!$C:$C,'Quarterly phosphate prices'!$C37)</f>
        <v>413.86778794091788</v>
      </c>
      <c r="K37" s="98">
        <f>_xlfn.MAXIFS('Monthly phosphate prices'!$K:$K,'Monthly phosphate prices'!$C:$C,'Quarterly phosphate prices'!$C37)</f>
        <v>586.25101373172561</v>
      </c>
      <c r="L37" s="98">
        <f>_xlfn.MINIFS('Monthly phosphate prices'!$L:$L,'Monthly phosphate prices'!$C:$C,'Quarterly phosphate prices'!$C37)</f>
        <v>477.48324434571788</v>
      </c>
      <c r="M37" s="98">
        <f>_xlfn.MAXIFS('Monthly phosphate prices'!$M:$M,'Monthly phosphate prices'!$C:$C,'Quarterly phosphate prices'!$C37)</f>
        <v>513.4399242343577</v>
      </c>
      <c r="N37" s="98">
        <f>_xlfn.MINIFS('Monthly phosphate prices'!$N:$N,'Monthly phosphate prices'!$C:$C,'Quarterly phosphate prices'!$C37)</f>
        <v>590.13789348037903</v>
      </c>
      <c r="O37" s="98">
        <f>_xlfn.MAXIFS('Monthly phosphate prices'!$O:$O,'Monthly phosphate prices'!$C:$C,'Quarterly phosphate prices'!$C37)</f>
        <v>612.63915314183612</v>
      </c>
      <c r="P37" s="98">
        <f>_xlfn.MINIFS('Monthly phosphate prices'!$P:$P,'Monthly phosphate prices'!$C:$C,'Quarterly phosphate prices'!$C37)</f>
        <v>461.23486897511498</v>
      </c>
      <c r="Q37" s="98">
        <f>_xlfn.MAXIFS('Monthly phosphate prices'!$Q:$Q,'Monthly phosphate prices'!$C:$C,'Quarterly phosphate prices'!$C37)</f>
        <v>478.31764190011921</v>
      </c>
      <c r="R37" s="98">
        <f>_xlfn.MINIFS('Monthly phosphate prices'!$R:$R,'Monthly phosphate prices'!$C:$C,'Quarterly phosphate prices'!$C37)</f>
        <v>494.45406179079106</v>
      </c>
      <c r="S37" s="98">
        <f>_xlfn.MAXIFS('Monthly phosphate prices'!$S:$S,'Monthly phosphate prices'!$C:$C,'Quarterly phosphate prices'!$C37)</f>
        <v>514.93662618089706</v>
      </c>
      <c r="T37" s="98">
        <f>_xlfn.MINIFS('Monthly phosphate prices'!$T:$T,'Monthly phosphate prices'!$C:$C,'Quarterly phosphate prices'!$C37)</f>
        <v>511.71758338156951</v>
      </c>
      <c r="U37" s="98">
        <f>_xlfn.MAXIFS('Monthly phosphate prices'!$U:$U,'Monthly phosphate prices'!$C:$C,'Quarterly phosphate prices'!$C37)</f>
        <v>525.0789006416552</v>
      </c>
      <c r="V37" s="99">
        <f>_xlfn.MINIFS('Monthly phosphate prices'!$V:$V,'Monthly phosphate prices'!$C:$C,'Quarterly phosphate prices'!$C37)</f>
        <v>518.00464020692004</v>
      </c>
      <c r="W37" s="99">
        <f>_xlfn.MAXIFS('Monthly phosphate prices'!$W:$W,'Monthly phosphate prices'!$C:$C,'Quarterly phosphate prices'!$C37)</f>
        <v>530.47708676062484</v>
      </c>
      <c r="X37" s="98">
        <f>_xlfn.MINIFS('Monthly phosphate prices'!$X:$X,'Monthly phosphate prices'!$C:$C,'Quarterly phosphate prices'!$C37)</f>
        <v>858.58840620892363</v>
      </c>
      <c r="Y37" s="98">
        <f>_xlfn.MAXIFS('Monthly phosphate prices'!$Y:$Y,'Monthly phosphate prices'!$C:$C,'Quarterly phosphate prices'!$C37)</f>
        <v>858.58840620892363</v>
      </c>
    </row>
    <row r="38" spans="2:25" ht="12" customHeight="1">
      <c r="C38" s="53" t="s">
        <v>377</v>
      </c>
      <c r="D38" s="98">
        <f>_xlfn.MINIFS('Monthly phosphate prices'!$D:$D,'Monthly phosphate prices'!$C:$C,'Quarterly phosphate prices'!$C38)</f>
        <v>476.84795131345788</v>
      </c>
      <c r="E38" s="98">
        <f>_xlfn.MAXIFS('Monthly phosphate prices'!$E:$E,'Monthly phosphate prices'!$C:$C,'Quarterly phosphate prices'!$C38)</f>
        <v>533.60041038315694</v>
      </c>
      <c r="F38" s="98">
        <f>_xlfn.MINIFS('Monthly phosphate prices'!$F:$F,'Monthly phosphate prices'!$C:$C,'Quarterly phosphate prices'!$C38)</f>
        <v>512.33467743247468</v>
      </c>
      <c r="G38" s="98">
        <f>_xlfn.MAXIFS('Monthly phosphate prices'!$G:$G,'Monthly phosphate prices'!$C:$C,'Quarterly phosphate prices'!$C38)</f>
        <v>537.28757968226</v>
      </c>
      <c r="H38" s="98">
        <f>_xlfn.MINIFS('Monthly phosphate prices'!$H:$H,'Monthly phosphate prices'!$C:$C,'Quarterly phosphate prices'!$C38)</f>
        <v>411.95520715091641</v>
      </c>
      <c r="I38" s="98">
        <f>_xlfn.MAXIFS('Monthly phosphate prices'!$I:$I,'Monthly phosphate prices'!$C:$C,'Quarterly phosphate prices'!$C38)</f>
        <v>490.72665309406091</v>
      </c>
      <c r="J38" s="98">
        <f>_xlfn.MINIFS('Monthly phosphate prices'!$J:$J,'Monthly phosphate prices'!$C:$C,'Quarterly phosphate prices'!$C38)</f>
        <v>418.92538386072755</v>
      </c>
      <c r="K38" s="98">
        <f>_xlfn.MAXIFS('Monthly phosphate prices'!$K:$K,'Monthly phosphate prices'!$C:$C,'Quarterly phosphate prices'!$C38)</f>
        <v>566.49531921236292</v>
      </c>
      <c r="L38" s="98">
        <f>_xlfn.MINIFS('Monthly phosphate prices'!$L:$L,'Monthly phosphate prices'!$C:$C,'Quarterly phosphate prices'!$C38)</f>
        <v>481.31292810719975</v>
      </c>
      <c r="M38" s="98">
        <f>_xlfn.MAXIFS('Monthly phosphate prices'!$M:$M,'Monthly phosphate prices'!$C:$C,'Quarterly phosphate prices'!$C38)</f>
        <v>518.53690856279968</v>
      </c>
      <c r="N38" s="98">
        <f>_xlfn.MINIFS('Monthly phosphate prices'!$N:$N,'Monthly phosphate prices'!$C:$C,'Quarterly phosphate prices'!$C38)</f>
        <v>542.10376391240061</v>
      </c>
      <c r="O38" s="98">
        <f>_xlfn.MAXIFS('Monthly phosphate prices'!$O:$O,'Monthly phosphate prices'!$C:$C,'Quarterly phosphate prices'!$C38)</f>
        <v>564.54834709657507</v>
      </c>
      <c r="P38" s="98">
        <f>_xlfn.MINIFS('Monthly phosphate prices'!$P:$P,'Monthly phosphate prices'!$C:$C,'Quarterly phosphate prices'!$C38)</f>
        <v>469.77625543761707</v>
      </c>
      <c r="Q38" s="98">
        <f>_xlfn.MAXIFS('Monthly phosphate prices'!$Q:$Q,'Monthly phosphate prices'!$C:$C,'Quarterly phosphate prices'!$C38)</f>
        <v>486.8590283626213</v>
      </c>
      <c r="R38" s="98">
        <f>_xlfn.MINIFS('Monthly phosphate prices'!$R:$R,'Monthly phosphate prices'!$C:$C,'Quarterly phosphate prices'!$C38)</f>
        <v>534.84504091542215</v>
      </c>
      <c r="S38" s="98">
        <f>_xlfn.MAXIFS('Monthly phosphate prices'!$S:$S,'Monthly phosphate prices'!$C:$C,'Quarterly phosphate prices'!$C38)</f>
        <v>561.33333272520179</v>
      </c>
      <c r="T38" s="98">
        <f>_xlfn.MINIFS('Monthly phosphate prices'!$T:$T,'Monthly phosphate prices'!$C:$C,'Quarterly phosphate prices'!$C38)</f>
        <v>477.74489083970786</v>
      </c>
      <c r="U38" s="98">
        <f>_xlfn.MAXIFS('Monthly phosphate prices'!$U:$U,'Monthly phosphate prices'!$C:$C,'Quarterly phosphate prices'!$C38)</f>
        <v>503.26132113201385</v>
      </c>
      <c r="V38" s="99">
        <f>_xlfn.MINIFS('Monthly phosphate prices'!$V:$V,'Monthly phosphate prices'!$C:$C,'Quarterly phosphate prices'!$C38)</f>
        <v>500.54321503173315</v>
      </c>
      <c r="W38" s="99">
        <f>_xlfn.MAXIFS('Monthly phosphate prices'!$W:$W,'Monthly phosphate prices'!$C:$C,'Quarterly phosphate prices'!$C38)</f>
        <v>512.02470007843124</v>
      </c>
      <c r="X38" s="98">
        <f>_xlfn.MINIFS('Monthly phosphate prices'!$X:$X,'Monthly phosphate prices'!$C:$C,'Quarterly phosphate prices'!$C38)</f>
        <v>872.16328946865781</v>
      </c>
      <c r="Y38" s="98">
        <f>_xlfn.MAXIFS('Monthly phosphate prices'!$Y:$Y,'Monthly phosphate prices'!$C:$C,'Quarterly phosphate prices'!$C38)</f>
        <v>872.16328946865781</v>
      </c>
    </row>
    <row r="39" spans="2:25" ht="12" customHeight="1">
      <c r="C39" s="53" t="s">
        <v>381</v>
      </c>
      <c r="D39" s="98">
        <f>_xlfn.MINIFS('Monthly phosphate prices'!$D:$D,'Monthly phosphate prices'!$C:$C,'Quarterly phosphate prices'!$C39)</f>
        <v>445.75241656264484</v>
      </c>
      <c r="E39" s="98">
        <f>_xlfn.MAXIFS('Monthly phosphate prices'!$E:$E,'Monthly phosphate prices'!$C:$C,'Quarterly phosphate prices'!$C39)</f>
        <v>531.99732904454834</v>
      </c>
      <c r="F39" s="98">
        <f>_xlfn.MINIFS('Monthly phosphate prices'!$F:$F,'Monthly phosphate prices'!$C:$C,'Quarterly phosphate prices'!$C39)</f>
        <v>521.2282047060462</v>
      </c>
      <c r="G39" s="98">
        <f>_xlfn.MAXIFS('Monthly phosphate prices'!$G:$G,'Monthly phosphate prices'!$C:$C,'Quarterly phosphate prices'!$C39)</f>
        <v>564.78407668863304</v>
      </c>
      <c r="H39" s="98">
        <f>_xlfn.MINIFS('Monthly phosphate prices'!$H:$H,'Monthly phosphate prices'!$C:$C,'Quarterly phosphate prices'!$C39)</f>
        <v>460.36528572215116</v>
      </c>
      <c r="I39" s="98">
        <f>_xlfn.MAXIFS('Monthly phosphate prices'!$I:$I,'Monthly phosphate prices'!$C:$C,'Quarterly phosphate prices'!$C39)</f>
        <v>519.04916985345926</v>
      </c>
      <c r="J39" s="98">
        <f>_xlfn.MINIFS('Monthly phosphate prices'!$J:$J,'Monthly phosphate prices'!$C:$C,'Quarterly phosphate prices'!$C39)</f>
        <v>440.26188491915616</v>
      </c>
      <c r="K39" s="98">
        <f>_xlfn.MAXIFS('Monthly phosphate prices'!$K:$K,'Monthly phosphate prices'!$C:$C,'Quarterly phosphate prices'!$C39)</f>
        <v>543.9980068510614</v>
      </c>
      <c r="L39" s="98">
        <f>_xlfn.MINIFS('Monthly phosphate prices'!$L:$L,'Monthly phosphate prices'!$C:$C,'Quarterly phosphate prices'!$C39)</f>
        <v>461.21961192692311</v>
      </c>
      <c r="M39" s="98">
        <f>_xlfn.MAXIFS('Monthly phosphate prices'!$M:$M,'Monthly phosphate prices'!$C:$C,'Quarterly phosphate prices'!$C39)</f>
        <v>508.94086120502055</v>
      </c>
      <c r="N39" s="98">
        <f>_xlfn.MINIFS('Monthly phosphate prices'!$N:$N,'Monthly phosphate prices'!$C:$C,'Quarterly phosphate prices'!$C39)</f>
        <v>551.61435626174102</v>
      </c>
      <c r="O39" s="98">
        <f>_xlfn.MAXIFS('Monthly phosphate prices'!$O:$O,'Monthly phosphate prices'!$C:$C,'Quarterly phosphate prices'!$C39)</f>
        <v>567.91658767734566</v>
      </c>
      <c r="P39" s="98">
        <f>_xlfn.MINIFS('Monthly phosphate prices'!$P:$P,'Monthly phosphate prices'!$C:$C,'Quarterly phosphate prices'!$C39)</f>
        <v>495.40041482512351</v>
      </c>
      <c r="Q39" s="98">
        <f>_xlfn.MAXIFS('Monthly phosphate prices'!$Q:$Q,'Monthly phosphate prices'!$C:$C,'Quarterly phosphate prices'!$C39)</f>
        <v>512.48318775012774</v>
      </c>
      <c r="R39" s="98">
        <f>_xlfn.MINIFS('Monthly phosphate prices'!$R:$R,'Monthly phosphate prices'!$C:$C,'Quarterly phosphate prices'!$C39)</f>
        <v>505.10895693232743</v>
      </c>
      <c r="S39" s="98">
        <f>_xlfn.MAXIFS('Monthly phosphate prices'!$S:$S,'Monthly phosphate prices'!$C:$C,'Quarterly phosphate prices'!$C39)</f>
        <v>544.32323173352893</v>
      </c>
      <c r="T39" s="98">
        <f>_xlfn.MINIFS('Monthly phosphate prices'!$T:$T,'Monthly phosphate prices'!$C:$C,'Quarterly phosphate prices'!$C39)</f>
        <v>486.12638015268516</v>
      </c>
      <c r="U39" s="98">
        <f>_xlfn.MAXIFS('Monthly phosphate prices'!$U:$U,'Monthly phosphate prices'!$C:$C,'Quarterly phosphate prices'!$C39)</f>
        <v>495.26764820917549</v>
      </c>
      <c r="V39" s="99">
        <f>_xlfn.MINIFS('Monthly phosphate prices'!$V:$V,'Monthly phosphate prices'!$C:$C,'Quarterly phosphate prices'!$C39)</f>
        <v>508.40824511090852</v>
      </c>
      <c r="W39" s="99">
        <f>_xlfn.MAXIFS('Monthly phosphate prices'!$W:$W,'Monthly phosphate prices'!$C:$C,'Quarterly phosphate prices'!$C39)</f>
        <v>524.79372444252397</v>
      </c>
      <c r="X39" s="98">
        <f>_xlfn.MINIFS('Monthly phosphate prices'!$X:$X,'Monthly phosphate prices'!$C:$C,'Quarterly phosphate prices'!$C39)</f>
        <v>861.04208785672961</v>
      </c>
      <c r="Y39" s="98">
        <f>_xlfn.MAXIFS('Monthly phosphate prices'!$Y:$Y,'Monthly phosphate prices'!$C:$C,'Quarterly phosphate prices'!$C39)</f>
        <v>861.04208785672961</v>
      </c>
    </row>
    <row r="40" spans="2:25" ht="12" customHeight="1"/>
    <row r="41" spans="2:25" ht="12" customHeight="1"/>
    <row r="42" spans="2:25" ht="12" customHeight="1">
      <c r="C42" s="53" t="s">
        <v>914</v>
      </c>
    </row>
    <row r="43" spans="2:25" ht="12" customHeight="1">
      <c r="C43" s="35" t="s">
        <v>99</v>
      </c>
    </row>
    <row r="44" spans="2:25" ht="12" customHeight="1">
      <c r="C44" s="53" t="s">
        <v>329</v>
      </c>
    </row>
    <row r="45" spans="2:25" ht="12" customHeight="1">
      <c r="C45" s="54" t="s">
        <v>4</v>
      </c>
    </row>
    <row r="46" spans="2:25" ht="12" customHeight="1">
      <c r="C46" s="54" t="s">
        <v>403</v>
      </c>
    </row>
    <row r="47" spans="2:25" ht="12" customHeight="1"/>
    <row r="48" spans="2:25"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sheetData>
  <mergeCells count="21">
    <mergeCell ref="C3:E3"/>
    <mergeCell ref="F6:G6"/>
    <mergeCell ref="H6:I6"/>
    <mergeCell ref="J6:K6"/>
    <mergeCell ref="L6:M6"/>
    <mergeCell ref="N6:O6"/>
    <mergeCell ref="R7:S7"/>
    <mergeCell ref="T7:U7"/>
    <mergeCell ref="X7:Y7"/>
    <mergeCell ref="D6:E6"/>
    <mergeCell ref="R6:S6"/>
    <mergeCell ref="T6:U6"/>
    <mergeCell ref="X6:Y6"/>
    <mergeCell ref="P7:Q7"/>
    <mergeCell ref="D7:E7"/>
    <mergeCell ref="F7:G7"/>
    <mergeCell ref="H7:I7"/>
    <mergeCell ref="J7:K7"/>
    <mergeCell ref="L7:M7"/>
    <mergeCell ref="N7:O7"/>
    <mergeCell ref="P6:Q6"/>
  </mergeCells>
  <phoneticPr fontId="38" type="noConversion"/>
  <conditionalFormatting sqref="C23:C27">
    <cfRule type="cellIs" dxfId="0" priority="5" operator="lessThan">
      <formula>0</formula>
    </cfRule>
  </conditionalFormatting>
  <hyperlinks>
    <hyperlink ref="C4" location="Index!A1" display="Index" xr:uid="{E7146040-1F86-4348-B55F-118F40D1B092}"/>
  </hyperlinks>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CD64D-14E2-4494-9AFF-8221A1698615}">
  <dimension ref="A1:U1120"/>
  <sheetViews>
    <sheetView zoomScale="73" zoomScaleNormal="100" workbookViewId="0">
      <pane ySplit="1" topLeftCell="A2" activePane="bottomLeft" state="frozen"/>
      <selection pane="bottomLeft" activeCell="A732" sqref="A732"/>
    </sheetView>
  </sheetViews>
  <sheetFormatPr defaultColWidth="10.44140625" defaultRowHeight="12.5"/>
  <cols>
    <col min="1" max="1" width="17.33203125" style="89" customWidth="1"/>
    <col min="2" max="2" width="13.44140625" style="89" bestFit="1" customWidth="1"/>
    <col min="3" max="3" width="36.6640625" style="89" bestFit="1" customWidth="1"/>
    <col min="4" max="4" width="13.44140625" style="89" bestFit="1" customWidth="1"/>
    <col min="5" max="5" width="10.44140625" style="94" bestFit="1" customWidth="1"/>
    <col min="6" max="6" width="18.77734375" style="89" bestFit="1" customWidth="1"/>
    <col min="7" max="7" width="17.6640625" style="89" bestFit="1" customWidth="1"/>
    <col min="8" max="8" width="12.77734375" style="89" bestFit="1" customWidth="1"/>
    <col min="9" max="9" width="17.6640625" style="89" bestFit="1" customWidth="1"/>
    <col min="10" max="10" width="11.44140625" style="89" bestFit="1" customWidth="1"/>
    <col min="11" max="11" width="14" style="95" bestFit="1" customWidth="1"/>
    <col min="12" max="12" width="20.109375" style="89" bestFit="1" customWidth="1"/>
    <col min="13" max="13" width="22.44140625" style="89" bestFit="1" customWidth="1"/>
    <col min="14" max="14" width="15.33203125" style="89" bestFit="1" customWidth="1"/>
    <col min="15" max="15" width="11" style="89" bestFit="1" customWidth="1"/>
    <col min="16" max="16" width="14" style="95" bestFit="1" customWidth="1"/>
    <col min="17" max="17" width="9.109375" style="97" bestFit="1" customWidth="1"/>
    <col min="18" max="18" width="10.44140625" style="91" bestFit="1" customWidth="1"/>
    <col min="19" max="16384" width="10.44140625" style="89"/>
  </cols>
  <sheetData>
    <row r="1" spans="1:18" ht="39">
      <c r="A1" s="182" t="s">
        <v>305</v>
      </c>
      <c r="B1" s="182" t="s">
        <v>304</v>
      </c>
      <c r="C1" s="182" t="s">
        <v>129</v>
      </c>
      <c r="D1" s="182" t="s">
        <v>130</v>
      </c>
      <c r="E1" s="182" t="s">
        <v>131</v>
      </c>
      <c r="F1" s="182" t="s">
        <v>132</v>
      </c>
      <c r="G1" s="182" t="s">
        <v>133</v>
      </c>
      <c r="H1" s="182" t="s">
        <v>134</v>
      </c>
      <c r="I1" s="182" t="s">
        <v>135</v>
      </c>
      <c r="J1" s="182" t="s">
        <v>136</v>
      </c>
      <c r="K1" s="183" t="s">
        <v>915</v>
      </c>
      <c r="L1" s="182" t="s">
        <v>137</v>
      </c>
      <c r="M1" s="182" t="s">
        <v>138</v>
      </c>
      <c r="N1" s="182" t="s">
        <v>135</v>
      </c>
      <c r="O1" s="183" t="s">
        <v>136</v>
      </c>
      <c r="P1" s="184" t="s">
        <v>916</v>
      </c>
      <c r="Q1" s="182" t="s">
        <v>139</v>
      </c>
      <c r="R1" s="182" t="s">
        <v>140</v>
      </c>
    </row>
    <row r="2" spans="1:18" ht="13">
      <c r="A2" s="147" t="s">
        <v>299</v>
      </c>
      <c r="B2" s="147" t="s">
        <v>295</v>
      </c>
      <c r="C2" s="152" t="s">
        <v>386</v>
      </c>
      <c r="D2" s="147" t="s">
        <v>141</v>
      </c>
      <c r="E2" s="148">
        <v>56897</v>
      </c>
      <c r="F2" s="185"/>
      <c r="G2" s="147" t="s">
        <v>142</v>
      </c>
      <c r="H2" s="147" t="s">
        <v>143</v>
      </c>
      <c r="I2" s="147" t="s">
        <v>144</v>
      </c>
      <c r="J2" s="147" t="s">
        <v>145</v>
      </c>
      <c r="K2" s="154">
        <v>45653</v>
      </c>
      <c r="L2" s="185"/>
      <c r="M2" s="147" t="s">
        <v>202</v>
      </c>
      <c r="N2" s="147" t="s">
        <v>203</v>
      </c>
      <c r="O2" s="147" t="s">
        <v>154</v>
      </c>
      <c r="P2" s="186">
        <v>45690</v>
      </c>
      <c r="Q2" s="185"/>
      <c r="R2" s="185"/>
    </row>
    <row r="3" spans="1:18" ht="13">
      <c r="A3" s="147" t="s">
        <v>299</v>
      </c>
      <c r="B3" s="147" t="s">
        <v>295</v>
      </c>
      <c r="C3" s="152" t="s">
        <v>387</v>
      </c>
      <c r="D3" s="147" t="s">
        <v>141</v>
      </c>
      <c r="E3" s="148">
        <v>52454</v>
      </c>
      <c r="F3" s="185"/>
      <c r="G3" s="147" t="s">
        <v>142</v>
      </c>
      <c r="H3" s="147" t="s">
        <v>143</v>
      </c>
      <c r="I3" s="147" t="s">
        <v>144</v>
      </c>
      <c r="J3" s="147" t="s">
        <v>145</v>
      </c>
      <c r="K3" s="154">
        <v>45657</v>
      </c>
      <c r="L3" s="185"/>
      <c r="M3" s="147" t="s">
        <v>316</v>
      </c>
      <c r="N3" s="147" t="s">
        <v>203</v>
      </c>
      <c r="O3" s="147" t="s">
        <v>154</v>
      </c>
      <c r="P3" s="186">
        <v>45693</v>
      </c>
      <c r="Q3" s="185"/>
      <c r="R3" s="185"/>
    </row>
    <row r="4" spans="1:18" ht="13">
      <c r="A4" s="147" t="s">
        <v>299</v>
      </c>
      <c r="B4" s="147" t="s">
        <v>295</v>
      </c>
      <c r="C4" s="152" t="s">
        <v>388</v>
      </c>
      <c r="D4" s="147" t="s">
        <v>141</v>
      </c>
      <c r="E4" s="148">
        <v>37930</v>
      </c>
      <c r="F4" s="185"/>
      <c r="G4" s="147" t="s">
        <v>142</v>
      </c>
      <c r="H4" s="147" t="s">
        <v>143</v>
      </c>
      <c r="I4" s="147" t="s">
        <v>144</v>
      </c>
      <c r="J4" s="147" t="s">
        <v>145</v>
      </c>
      <c r="K4" s="154">
        <v>45658</v>
      </c>
      <c r="L4" s="185"/>
      <c r="M4" s="147" t="s">
        <v>157</v>
      </c>
      <c r="N4" s="147" t="s">
        <v>158</v>
      </c>
      <c r="O4" s="147" t="s">
        <v>146</v>
      </c>
      <c r="P4" s="186">
        <v>45675</v>
      </c>
      <c r="Q4" s="185"/>
      <c r="R4" s="185"/>
    </row>
    <row r="5" spans="1:18" ht="13">
      <c r="A5" s="147" t="s">
        <v>299</v>
      </c>
      <c r="B5" s="147" t="s">
        <v>295</v>
      </c>
      <c r="C5" s="152" t="s">
        <v>404</v>
      </c>
      <c r="D5" s="147" t="s">
        <v>141</v>
      </c>
      <c r="E5" s="148">
        <v>63345</v>
      </c>
      <c r="F5" s="185"/>
      <c r="G5" s="147" t="s">
        <v>142</v>
      </c>
      <c r="H5" s="147" t="s">
        <v>405</v>
      </c>
      <c r="I5" s="147" t="s">
        <v>144</v>
      </c>
      <c r="J5" s="147" t="s">
        <v>145</v>
      </c>
      <c r="K5" s="154">
        <v>45659</v>
      </c>
      <c r="L5" s="185"/>
      <c r="M5" s="147" t="s">
        <v>202</v>
      </c>
      <c r="N5" s="147" t="s">
        <v>203</v>
      </c>
      <c r="O5" s="147" t="s">
        <v>154</v>
      </c>
      <c r="P5" s="186">
        <v>45698</v>
      </c>
      <c r="Q5" s="185"/>
      <c r="R5" s="185"/>
    </row>
    <row r="6" spans="1:18" ht="13">
      <c r="A6" s="147" t="s">
        <v>299</v>
      </c>
      <c r="B6" s="147" t="s">
        <v>295</v>
      </c>
      <c r="C6" s="152" t="s">
        <v>406</v>
      </c>
      <c r="D6" s="147" t="s">
        <v>141</v>
      </c>
      <c r="E6" s="148">
        <v>5150</v>
      </c>
      <c r="F6" s="185"/>
      <c r="G6" s="147" t="s">
        <v>142</v>
      </c>
      <c r="H6" s="147" t="s">
        <v>405</v>
      </c>
      <c r="I6" s="147" t="s">
        <v>144</v>
      </c>
      <c r="J6" s="147" t="s">
        <v>145</v>
      </c>
      <c r="K6" s="154">
        <v>45660</v>
      </c>
      <c r="L6" s="185"/>
      <c r="M6" s="147" t="s">
        <v>407</v>
      </c>
      <c r="N6" s="147" t="s">
        <v>162</v>
      </c>
      <c r="O6" s="147" t="s">
        <v>145</v>
      </c>
      <c r="P6" s="186">
        <v>45665</v>
      </c>
      <c r="Q6" s="185"/>
      <c r="R6" s="185"/>
    </row>
    <row r="7" spans="1:18" ht="13">
      <c r="A7" s="147" t="s">
        <v>299</v>
      </c>
      <c r="B7" s="147" t="s">
        <v>295</v>
      </c>
      <c r="C7" s="152" t="s">
        <v>310</v>
      </c>
      <c r="D7" s="147" t="s">
        <v>141</v>
      </c>
      <c r="E7" s="148">
        <v>37189</v>
      </c>
      <c r="F7" s="185"/>
      <c r="G7" s="147" t="s">
        <v>142</v>
      </c>
      <c r="H7" s="147" t="s">
        <v>405</v>
      </c>
      <c r="I7" s="147" t="s">
        <v>144</v>
      </c>
      <c r="J7" s="147" t="s">
        <v>145</v>
      </c>
      <c r="K7" s="154">
        <v>45661</v>
      </c>
      <c r="L7" s="185"/>
      <c r="M7" s="147" t="s">
        <v>155</v>
      </c>
      <c r="N7" s="147" t="s">
        <v>148</v>
      </c>
      <c r="O7" s="147" t="s">
        <v>146</v>
      </c>
      <c r="P7" s="186">
        <v>45676</v>
      </c>
      <c r="Q7" s="185"/>
      <c r="R7" s="185"/>
    </row>
    <row r="8" spans="1:18" ht="13">
      <c r="A8" s="147" t="s">
        <v>299</v>
      </c>
      <c r="B8" s="147" t="s">
        <v>295</v>
      </c>
      <c r="C8" s="152" t="s">
        <v>408</v>
      </c>
      <c r="D8" s="147" t="s">
        <v>141</v>
      </c>
      <c r="E8" s="148">
        <v>35169</v>
      </c>
      <c r="F8" s="185"/>
      <c r="G8" s="147" t="s">
        <v>142</v>
      </c>
      <c r="H8" s="147" t="s">
        <v>405</v>
      </c>
      <c r="I8" s="147" t="s">
        <v>144</v>
      </c>
      <c r="J8" s="147" t="s">
        <v>145</v>
      </c>
      <c r="K8" s="154">
        <v>45662</v>
      </c>
      <c r="L8" s="185"/>
      <c r="M8" s="147" t="s">
        <v>185</v>
      </c>
      <c r="N8" s="147" t="s">
        <v>180</v>
      </c>
      <c r="O8" s="147" t="s">
        <v>145</v>
      </c>
      <c r="P8" s="186">
        <v>45671</v>
      </c>
      <c r="Q8" s="185"/>
      <c r="R8" s="185"/>
    </row>
    <row r="9" spans="1:18" ht="13">
      <c r="A9" s="147" t="s">
        <v>299</v>
      </c>
      <c r="B9" s="147" t="s">
        <v>295</v>
      </c>
      <c r="C9" s="152" t="s">
        <v>409</v>
      </c>
      <c r="D9" s="147" t="s">
        <v>141</v>
      </c>
      <c r="E9" s="148">
        <v>4327</v>
      </c>
      <c r="F9" s="185"/>
      <c r="G9" s="147" t="s">
        <v>142</v>
      </c>
      <c r="H9" s="147" t="s">
        <v>405</v>
      </c>
      <c r="I9" s="147" t="s">
        <v>144</v>
      </c>
      <c r="J9" s="147" t="s">
        <v>145</v>
      </c>
      <c r="K9" s="154">
        <v>45663</v>
      </c>
      <c r="L9" s="185"/>
      <c r="M9" s="147" t="s">
        <v>410</v>
      </c>
      <c r="N9" s="147" t="s">
        <v>162</v>
      </c>
      <c r="O9" s="147" t="s">
        <v>145</v>
      </c>
      <c r="P9" s="186">
        <v>45672</v>
      </c>
      <c r="Q9" s="185"/>
      <c r="R9" s="185"/>
    </row>
    <row r="10" spans="1:18" ht="13">
      <c r="A10" s="147" t="s">
        <v>299</v>
      </c>
      <c r="B10" s="147" t="s">
        <v>295</v>
      </c>
      <c r="C10" s="152" t="s">
        <v>411</v>
      </c>
      <c r="D10" s="147" t="s">
        <v>141</v>
      </c>
      <c r="E10" s="148">
        <v>26477</v>
      </c>
      <c r="F10" s="185"/>
      <c r="G10" s="147" t="s">
        <v>142</v>
      </c>
      <c r="H10" s="147" t="s">
        <v>405</v>
      </c>
      <c r="I10" s="147" t="s">
        <v>144</v>
      </c>
      <c r="J10" s="147" t="s">
        <v>145</v>
      </c>
      <c r="K10" s="154">
        <v>45664</v>
      </c>
      <c r="L10" s="185"/>
      <c r="M10" s="147" t="s">
        <v>298</v>
      </c>
      <c r="N10" s="147" t="s">
        <v>180</v>
      </c>
      <c r="O10" s="147" t="s">
        <v>145</v>
      </c>
      <c r="P10" s="186">
        <v>45672</v>
      </c>
      <c r="Q10" s="185"/>
      <c r="R10" s="185"/>
    </row>
    <row r="11" spans="1:18" ht="13">
      <c r="A11" s="147" t="s">
        <v>299</v>
      </c>
      <c r="B11" s="147" t="s">
        <v>295</v>
      </c>
      <c r="C11" s="152" t="s">
        <v>412</v>
      </c>
      <c r="D11" s="147" t="s">
        <v>141</v>
      </c>
      <c r="E11" s="148">
        <v>5001</v>
      </c>
      <c r="F11" s="185"/>
      <c r="G11" s="147" t="s">
        <v>142</v>
      </c>
      <c r="H11" s="147" t="s">
        <v>405</v>
      </c>
      <c r="I11" s="147" t="s">
        <v>144</v>
      </c>
      <c r="J11" s="147" t="s">
        <v>145</v>
      </c>
      <c r="K11" s="154">
        <v>45669</v>
      </c>
      <c r="L11" s="185"/>
      <c r="M11" s="147" t="s">
        <v>413</v>
      </c>
      <c r="N11" s="147" t="s">
        <v>162</v>
      </c>
      <c r="O11" s="147" t="s">
        <v>145</v>
      </c>
      <c r="P11" s="186">
        <v>45675</v>
      </c>
      <c r="Q11" s="185"/>
      <c r="R11" s="185"/>
    </row>
    <row r="12" spans="1:18" ht="13">
      <c r="A12" s="147" t="s">
        <v>299</v>
      </c>
      <c r="B12" s="147" t="s">
        <v>295</v>
      </c>
      <c r="C12" s="152" t="s">
        <v>414</v>
      </c>
      <c r="D12" s="147" t="s">
        <v>141</v>
      </c>
      <c r="E12" s="148">
        <v>37811</v>
      </c>
      <c r="F12" s="185"/>
      <c r="G12" s="147" t="s">
        <v>142</v>
      </c>
      <c r="H12" s="147" t="s">
        <v>405</v>
      </c>
      <c r="I12" s="147" t="s">
        <v>144</v>
      </c>
      <c r="J12" s="147" t="s">
        <v>145</v>
      </c>
      <c r="K12" s="154">
        <v>45666</v>
      </c>
      <c r="L12" s="185"/>
      <c r="M12" s="147" t="s">
        <v>147</v>
      </c>
      <c r="N12" s="147" t="s">
        <v>148</v>
      </c>
      <c r="O12" s="147" t="s">
        <v>146</v>
      </c>
      <c r="P12" s="186">
        <v>45678</v>
      </c>
      <c r="Q12" s="185"/>
      <c r="R12" s="185"/>
    </row>
    <row r="13" spans="1:18" ht="13">
      <c r="A13" s="147" t="s">
        <v>299</v>
      </c>
      <c r="B13" s="147" t="s">
        <v>295</v>
      </c>
      <c r="C13" s="152" t="s">
        <v>415</v>
      </c>
      <c r="D13" s="147" t="s">
        <v>141</v>
      </c>
      <c r="E13" s="148">
        <v>9067</v>
      </c>
      <c r="F13" s="185"/>
      <c r="G13" s="147" t="s">
        <v>142</v>
      </c>
      <c r="H13" s="147" t="s">
        <v>405</v>
      </c>
      <c r="I13" s="147" t="s">
        <v>144</v>
      </c>
      <c r="J13" s="147" t="s">
        <v>145</v>
      </c>
      <c r="K13" s="154">
        <v>45666</v>
      </c>
      <c r="L13" s="185"/>
      <c r="M13" s="147" t="s">
        <v>416</v>
      </c>
      <c r="N13" s="147" t="s">
        <v>156</v>
      </c>
      <c r="O13" s="147" t="s">
        <v>145</v>
      </c>
      <c r="P13" s="186">
        <v>45673</v>
      </c>
      <c r="Q13" s="185"/>
      <c r="R13" s="185"/>
    </row>
    <row r="14" spans="1:18" ht="13">
      <c r="A14" s="147" t="s">
        <v>299</v>
      </c>
      <c r="B14" s="147" t="s">
        <v>295</v>
      </c>
      <c r="C14" s="152" t="s">
        <v>417</v>
      </c>
      <c r="D14" s="147" t="s">
        <v>141</v>
      </c>
      <c r="E14" s="148">
        <v>21461</v>
      </c>
      <c r="F14" s="185"/>
      <c r="G14" s="147" t="s">
        <v>142</v>
      </c>
      <c r="H14" s="147" t="s">
        <v>405</v>
      </c>
      <c r="I14" s="147" t="s">
        <v>144</v>
      </c>
      <c r="J14" s="147" t="s">
        <v>145</v>
      </c>
      <c r="K14" s="154">
        <v>45667</v>
      </c>
      <c r="L14" s="185"/>
      <c r="M14" s="147" t="s">
        <v>176</v>
      </c>
      <c r="N14" s="147" t="s">
        <v>188</v>
      </c>
      <c r="O14" s="147" t="s">
        <v>146</v>
      </c>
      <c r="P14" s="186">
        <v>45676</v>
      </c>
      <c r="Q14" s="185"/>
      <c r="R14" s="185"/>
    </row>
    <row r="15" spans="1:18" ht="13">
      <c r="A15" s="147" t="s">
        <v>299</v>
      </c>
      <c r="B15" s="147" t="s">
        <v>295</v>
      </c>
      <c r="C15" s="152" t="s">
        <v>418</v>
      </c>
      <c r="D15" s="147" t="s">
        <v>141</v>
      </c>
      <c r="E15" s="148">
        <v>5203</v>
      </c>
      <c r="F15" s="185"/>
      <c r="G15" s="147" t="s">
        <v>142</v>
      </c>
      <c r="H15" s="147" t="s">
        <v>405</v>
      </c>
      <c r="I15" s="147" t="s">
        <v>144</v>
      </c>
      <c r="J15" s="147" t="s">
        <v>145</v>
      </c>
      <c r="K15" s="154">
        <v>45668</v>
      </c>
      <c r="L15" s="185"/>
      <c r="M15" s="147" t="s">
        <v>303</v>
      </c>
      <c r="N15" s="147" t="s">
        <v>288</v>
      </c>
      <c r="O15" s="147" t="s">
        <v>145</v>
      </c>
      <c r="P15" s="186">
        <v>45677</v>
      </c>
      <c r="Q15" s="185"/>
      <c r="R15" s="185"/>
    </row>
    <row r="16" spans="1:18" ht="13">
      <c r="A16" s="147" t="s">
        <v>299</v>
      </c>
      <c r="B16" s="147" t="s">
        <v>295</v>
      </c>
      <c r="C16" s="152" t="s">
        <v>419</v>
      </c>
      <c r="D16" s="147" t="s">
        <v>141</v>
      </c>
      <c r="E16" s="148">
        <v>7825</v>
      </c>
      <c r="F16" s="185"/>
      <c r="G16" s="147" t="s">
        <v>142</v>
      </c>
      <c r="H16" s="147" t="s">
        <v>405</v>
      </c>
      <c r="I16" s="147" t="s">
        <v>144</v>
      </c>
      <c r="J16" s="147" t="s">
        <v>145</v>
      </c>
      <c r="K16" s="154">
        <v>45670</v>
      </c>
      <c r="L16" s="185"/>
      <c r="M16" s="147" t="s">
        <v>410</v>
      </c>
      <c r="N16" s="147" t="s">
        <v>162</v>
      </c>
      <c r="O16" s="147" t="s">
        <v>145</v>
      </c>
      <c r="P16" s="186">
        <v>45678</v>
      </c>
      <c r="Q16" s="185"/>
      <c r="R16" s="185"/>
    </row>
    <row r="17" spans="1:18" ht="13">
      <c r="A17" s="147" t="s">
        <v>299</v>
      </c>
      <c r="B17" s="147" t="s">
        <v>295</v>
      </c>
      <c r="C17" s="152" t="s">
        <v>420</v>
      </c>
      <c r="D17" s="147" t="s">
        <v>141</v>
      </c>
      <c r="E17" s="148">
        <v>35956</v>
      </c>
      <c r="F17" s="185"/>
      <c r="G17" s="147" t="s">
        <v>142</v>
      </c>
      <c r="H17" s="147" t="s">
        <v>405</v>
      </c>
      <c r="I17" s="147" t="s">
        <v>144</v>
      </c>
      <c r="J17" s="147" t="s">
        <v>145</v>
      </c>
      <c r="K17" s="154">
        <v>45671</v>
      </c>
      <c r="L17" s="185"/>
      <c r="M17" s="147" t="s">
        <v>176</v>
      </c>
      <c r="N17" s="147" t="s">
        <v>188</v>
      </c>
      <c r="O17" s="147" t="s">
        <v>146</v>
      </c>
      <c r="P17" s="186">
        <v>45682</v>
      </c>
      <c r="Q17" s="185"/>
      <c r="R17" s="185"/>
    </row>
    <row r="18" spans="1:18" ht="13">
      <c r="A18" s="147" t="s">
        <v>299</v>
      </c>
      <c r="B18" s="147" t="s">
        <v>295</v>
      </c>
      <c r="C18" s="152" t="s">
        <v>421</v>
      </c>
      <c r="D18" s="147" t="s">
        <v>141</v>
      </c>
      <c r="E18" s="148">
        <v>38190</v>
      </c>
      <c r="F18" s="185"/>
      <c r="G18" s="147" t="s">
        <v>142</v>
      </c>
      <c r="H18" s="147" t="s">
        <v>405</v>
      </c>
      <c r="I18" s="147" t="s">
        <v>144</v>
      </c>
      <c r="J18" s="147" t="s">
        <v>145</v>
      </c>
      <c r="K18" s="154">
        <v>45673</v>
      </c>
      <c r="L18" s="185"/>
      <c r="M18" s="147" t="s">
        <v>157</v>
      </c>
      <c r="N18" s="147" t="s">
        <v>158</v>
      </c>
      <c r="O18" s="147" t="s">
        <v>146</v>
      </c>
      <c r="P18" s="186">
        <v>45694</v>
      </c>
      <c r="Q18" s="185"/>
      <c r="R18" s="185"/>
    </row>
    <row r="19" spans="1:18" ht="13">
      <c r="A19" s="147" t="s">
        <v>299</v>
      </c>
      <c r="B19" s="147" t="s">
        <v>295</v>
      </c>
      <c r="C19" s="152" t="s">
        <v>422</v>
      </c>
      <c r="D19" s="147" t="s">
        <v>141</v>
      </c>
      <c r="E19" s="148">
        <v>84860</v>
      </c>
      <c r="F19" s="185"/>
      <c r="G19" s="147" t="s">
        <v>142</v>
      </c>
      <c r="H19" s="147" t="s">
        <v>405</v>
      </c>
      <c r="I19" s="147" t="s">
        <v>144</v>
      </c>
      <c r="J19" s="147" t="s">
        <v>145</v>
      </c>
      <c r="K19" s="154">
        <v>45676</v>
      </c>
      <c r="L19" s="185"/>
      <c r="M19" s="147" t="s">
        <v>213</v>
      </c>
      <c r="N19" s="147" t="s">
        <v>148</v>
      </c>
      <c r="O19" s="147" t="s">
        <v>146</v>
      </c>
      <c r="P19" s="186">
        <v>45687</v>
      </c>
      <c r="Q19" s="185"/>
      <c r="R19" s="185"/>
    </row>
    <row r="20" spans="1:18" ht="13">
      <c r="A20" s="147" t="s">
        <v>299</v>
      </c>
      <c r="B20" s="147" t="s">
        <v>295</v>
      </c>
      <c r="C20" s="152" t="s">
        <v>423</v>
      </c>
      <c r="D20" s="147" t="s">
        <v>141</v>
      </c>
      <c r="E20" s="148">
        <v>5000</v>
      </c>
      <c r="F20" s="185"/>
      <c r="G20" s="147" t="s">
        <v>142</v>
      </c>
      <c r="H20" s="147" t="s">
        <v>405</v>
      </c>
      <c r="I20" s="147" t="s">
        <v>144</v>
      </c>
      <c r="J20" s="147" t="s">
        <v>145</v>
      </c>
      <c r="K20" s="154">
        <v>45677</v>
      </c>
      <c r="L20" s="185"/>
      <c r="M20" s="147" t="s">
        <v>166</v>
      </c>
      <c r="N20" s="147" t="s">
        <v>167</v>
      </c>
      <c r="O20" s="147" t="s">
        <v>145</v>
      </c>
      <c r="P20" s="186">
        <v>45678</v>
      </c>
      <c r="Q20" s="185"/>
      <c r="R20" s="185"/>
    </row>
    <row r="21" spans="1:18" ht="12.75" customHeight="1">
      <c r="A21" s="147" t="s">
        <v>299</v>
      </c>
      <c r="B21" s="147" t="s">
        <v>295</v>
      </c>
      <c r="C21" s="152" t="s">
        <v>424</v>
      </c>
      <c r="D21" s="147" t="s">
        <v>141</v>
      </c>
      <c r="E21" s="148">
        <v>53565</v>
      </c>
      <c r="F21" s="185"/>
      <c r="G21" s="147" t="s">
        <v>142</v>
      </c>
      <c r="H21" s="147" t="s">
        <v>405</v>
      </c>
      <c r="I21" s="147" t="s">
        <v>144</v>
      </c>
      <c r="J21" s="147" t="s">
        <v>145</v>
      </c>
      <c r="K21" s="154">
        <v>45677</v>
      </c>
      <c r="L21" s="185"/>
      <c r="M21" s="147" t="s">
        <v>301</v>
      </c>
      <c r="N21" s="147" t="s">
        <v>300</v>
      </c>
      <c r="O21" s="147" t="s">
        <v>145</v>
      </c>
      <c r="P21" s="186">
        <v>45692</v>
      </c>
      <c r="Q21" s="185"/>
      <c r="R21" s="185"/>
    </row>
    <row r="22" spans="1:18" ht="13">
      <c r="A22" s="147" t="s">
        <v>299</v>
      </c>
      <c r="B22" s="147" t="s">
        <v>295</v>
      </c>
      <c r="C22" s="152" t="s">
        <v>425</v>
      </c>
      <c r="D22" s="147" t="s">
        <v>141</v>
      </c>
      <c r="E22" s="148">
        <v>40013</v>
      </c>
      <c r="F22" s="185"/>
      <c r="G22" s="147" t="s">
        <v>142</v>
      </c>
      <c r="H22" s="147" t="s">
        <v>405</v>
      </c>
      <c r="I22" s="147" t="s">
        <v>144</v>
      </c>
      <c r="J22" s="147" t="s">
        <v>145</v>
      </c>
      <c r="K22" s="154">
        <v>45678</v>
      </c>
      <c r="L22" s="185"/>
      <c r="M22" s="147" t="s">
        <v>202</v>
      </c>
      <c r="N22" s="147" t="s">
        <v>203</v>
      </c>
      <c r="O22" s="147" t="s">
        <v>154</v>
      </c>
      <c r="P22" s="186">
        <v>45715</v>
      </c>
      <c r="Q22" s="185"/>
      <c r="R22" s="185"/>
    </row>
    <row r="23" spans="1:18" ht="13">
      <c r="A23" s="147" t="s">
        <v>299</v>
      </c>
      <c r="B23" s="147" t="s">
        <v>295</v>
      </c>
      <c r="C23" s="152" t="s">
        <v>251</v>
      </c>
      <c r="D23" s="147" t="s">
        <v>141</v>
      </c>
      <c r="E23" s="148">
        <v>59941</v>
      </c>
      <c r="F23" s="185"/>
      <c r="G23" s="147" t="s">
        <v>142</v>
      </c>
      <c r="H23" s="147" t="s">
        <v>405</v>
      </c>
      <c r="I23" s="147" t="s">
        <v>144</v>
      </c>
      <c r="J23" s="147" t="s">
        <v>145</v>
      </c>
      <c r="K23" s="154">
        <v>45678</v>
      </c>
      <c r="L23" s="185"/>
      <c r="M23" s="147" t="s">
        <v>301</v>
      </c>
      <c r="N23" s="147" t="s">
        <v>300</v>
      </c>
      <c r="O23" s="147" t="s">
        <v>145</v>
      </c>
      <c r="P23" s="186">
        <v>45705</v>
      </c>
      <c r="Q23" s="185"/>
      <c r="R23" s="185"/>
    </row>
    <row r="24" spans="1:18" s="93" customFormat="1" ht="13">
      <c r="A24" s="147" t="s">
        <v>299</v>
      </c>
      <c r="B24" s="147" t="s">
        <v>295</v>
      </c>
      <c r="C24" s="152" t="s">
        <v>186</v>
      </c>
      <c r="D24" s="147" t="s">
        <v>141</v>
      </c>
      <c r="E24" s="148">
        <v>12497</v>
      </c>
      <c r="F24" s="185"/>
      <c r="G24" s="147" t="s">
        <v>142</v>
      </c>
      <c r="H24" s="147" t="s">
        <v>405</v>
      </c>
      <c r="I24" s="147" t="s">
        <v>144</v>
      </c>
      <c r="J24" s="147" t="s">
        <v>145</v>
      </c>
      <c r="K24" s="154">
        <v>45679</v>
      </c>
      <c r="L24" s="185"/>
      <c r="M24" s="147" t="s">
        <v>264</v>
      </c>
      <c r="N24" s="147" t="s">
        <v>149</v>
      </c>
      <c r="O24" s="147" t="s">
        <v>145</v>
      </c>
      <c r="P24" s="186">
        <v>45692</v>
      </c>
      <c r="Q24" s="185"/>
      <c r="R24" s="185"/>
    </row>
    <row r="25" spans="1:18" ht="13">
      <c r="A25" s="147" t="s">
        <v>299</v>
      </c>
      <c r="B25" s="147" t="s">
        <v>295</v>
      </c>
      <c r="C25" s="152" t="s">
        <v>184</v>
      </c>
      <c r="D25" s="147" t="s">
        <v>141</v>
      </c>
      <c r="E25" s="148">
        <v>42823</v>
      </c>
      <c r="F25" s="185"/>
      <c r="G25" s="147" t="s">
        <v>142</v>
      </c>
      <c r="H25" s="147" t="s">
        <v>405</v>
      </c>
      <c r="I25" s="147" t="s">
        <v>144</v>
      </c>
      <c r="J25" s="147" t="s">
        <v>145</v>
      </c>
      <c r="K25" s="154">
        <v>45680</v>
      </c>
      <c r="L25" s="185"/>
      <c r="M25" s="147" t="s">
        <v>160</v>
      </c>
      <c r="N25" s="147" t="s">
        <v>161</v>
      </c>
      <c r="O25" s="147" t="s">
        <v>146</v>
      </c>
      <c r="P25" s="186">
        <v>45698</v>
      </c>
      <c r="Q25" s="185"/>
      <c r="R25" s="185"/>
    </row>
    <row r="26" spans="1:18" ht="13">
      <c r="A26" s="147" t="s">
        <v>299</v>
      </c>
      <c r="B26" s="147" t="s">
        <v>295</v>
      </c>
      <c r="C26" s="152" t="s">
        <v>150</v>
      </c>
      <c r="D26" s="147" t="s">
        <v>141</v>
      </c>
      <c r="E26" s="148">
        <v>10860</v>
      </c>
      <c r="F26" s="185"/>
      <c r="G26" s="147" t="s">
        <v>142</v>
      </c>
      <c r="H26" s="147" t="s">
        <v>405</v>
      </c>
      <c r="I26" s="147" t="s">
        <v>144</v>
      </c>
      <c r="J26" s="147" t="s">
        <v>145</v>
      </c>
      <c r="K26" s="154">
        <v>45681</v>
      </c>
      <c r="L26" s="185"/>
      <c r="M26" s="147" t="s">
        <v>171</v>
      </c>
      <c r="N26" s="147" t="s">
        <v>172</v>
      </c>
      <c r="O26" s="147" t="s">
        <v>145</v>
      </c>
      <c r="P26" s="186">
        <v>45691</v>
      </c>
      <c r="Q26" s="185"/>
      <c r="R26" s="185"/>
    </row>
    <row r="27" spans="1:18" ht="13">
      <c r="A27" s="147" t="s">
        <v>299</v>
      </c>
      <c r="B27" s="147" t="s">
        <v>295</v>
      </c>
      <c r="C27" s="152" t="s">
        <v>426</v>
      </c>
      <c r="D27" s="147" t="s">
        <v>141</v>
      </c>
      <c r="E27" s="148">
        <v>38271</v>
      </c>
      <c r="F27" s="185"/>
      <c r="G27" s="147" t="s">
        <v>142</v>
      </c>
      <c r="H27" s="147" t="s">
        <v>405</v>
      </c>
      <c r="I27" s="147" t="s">
        <v>144</v>
      </c>
      <c r="J27" s="147" t="s">
        <v>145</v>
      </c>
      <c r="K27" s="154">
        <v>45682</v>
      </c>
      <c r="L27" s="185"/>
      <c r="M27" s="147" t="s">
        <v>189</v>
      </c>
      <c r="N27" s="147" t="s">
        <v>165</v>
      </c>
      <c r="O27" s="147" t="s">
        <v>145</v>
      </c>
      <c r="P27" s="186">
        <v>45709</v>
      </c>
      <c r="Q27" s="185"/>
      <c r="R27" s="185"/>
    </row>
    <row r="28" spans="1:18" ht="13">
      <c r="A28" s="147" t="s">
        <v>299</v>
      </c>
      <c r="B28" s="147" t="s">
        <v>295</v>
      </c>
      <c r="C28" s="152" t="s">
        <v>427</v>
      </c>
      <c r="D28" s="147" t="s">
        <v>141</v>
      </c>
      <c r="E28" s="148">
        <v>3789</v>
      </c>
      <c r="F28" s="185"/>
      <c r="G28" s="147" t="s">
        <v>142</v>
      </c>
      <c r="H28" s="147" t="s">
        <v>405</v>
      </c>
      <c r="I28" s="147" t="s">
        <v>144</v>
      </c>
      <c r="J28" s="147" t="s">
        <v>145</v>
      </c>
      <c r="K28" s="154">
        <v>45682</v>
      </c>
      <c r="L28" s="185"/>
      <c r="M28" s="147" t="s">
        <v>266</v>
      </c>
      <c r="N28" s="147" t="s">
        <v>159</v>
      </c>
      <c r="O28" s="147" t="s">
        <v>145</v>
      </c>
      <c r="P28" s="186">
        <v>45687</v>
      </c>
      <c r="Q28" s="185"/>
      <c r="R28" s="185"/>
    </row>
    <row r="29" spans="1:18" ht="13">
      <c r="A29" s="147" t="s">
        <v>299</v>
      </c>
      <c r="B29" s="147" t="s">
        <v>295</v>
      </c>
      <c r="C29" s="152" t="s">
        <v>265</v>
      </c>
      <c r="D29" s="147" t="s">
        <v>141</v>
      </c>
      <c r="E29" s="148">
        <v>10334</v>
      </c>
      <c r="F29" s="185"/>
      <c r="G29" s="147" t="s">
        <v>142</v>
      </c>
      <c r="H29" s="147" t="s">
        <v>405</v>
      </c>
      <c r="I29" s="147" t="s">
        <v>144</v>
      </c>
      <c r="J29" s="147" t="s">
        <v>145</v>
      </c>
      <c r="K29" s="154">
        <v>45682</v>
      </c>
      <c r="L29" s="185"/>
      <c r="M29" s="147" t="s">
        <v>178</v>
      </c>
      <c r="N29" s="147" t="s">
        <v>179</v>
      </c>
      <c r="O29" s="147" t="s">
        <v>145</v>
      </c>
      <c r="P29" s="186">
        <v>45697</v>
      </c>
      <c r="Q29" s="185"/>
      <c r="R29" s="185"/>
    </row>
    <row r="30" spans="1:18" ht="13">
      <c r="A30" s="147" t="s">
        <v>299</v>
      </c>
      <c r="B30" s="147" t="s">
        <v>295</v>
      </c>
      <c r="C30" s="152" t="s">
        <v>428</v>
      </c>
      <c r="D30" s="147" t="s">
        <v>141</v>
      </c>
      <c r="E30" s="148">
        <v>8129</v>
      </c>
      <c r="F30" s="185"/>
      <c r="G30" s="147" t="s">
        <v>142</v>
      </c>
      <c r="H30" s="147" t="s">
        <v>405</v>
      </c>
      <c r="I30" s="147" t="s">
        <v>144</v>
      </c>
      <c r="J30" s="147" t="s">
        <v>145</v>
      </c>
      <c r="K30" s="154">
        <v>45683</v>
      </c>
      <c r="L30" s="185"/>
      <c r="M30" s="147" t="s">
        <v>429</v>
      </c>
      <c r="N30" s="147" t="s">
        <v>162</v>
      </c>
      <c r="O30" s="147" t="s">
        <v>145</v>
      </c>
      <c r="P30" s="186">
        <v>45688</v>
      </c>
      <c r="Q30" s="185"/>
      <c r="R30" s="185"/>
    </row>
    <row r="31" spans="1:18" ht="13">
      <c r="A31" s="147" t="s">
        <v>299</v>
      </c>
      <c r="B31" s="147" t="s">
        <v>295</v>
      </c>
      <c r="C31" s="152" t="s">
        <v>430</v>
      </c>
      <c r="D31" s="147" t="s">
        <v>141</v>
      </c>
      <c r="E31" s="148">
        <v>39128</v>
      </c>
      <c r="F31" s="185"/>
      <c r="G31" s="147" t="s">
        <v>142</v>
      </c>
      <c r="H31" s="147" t="s">
        <v>405</v>
      </c>
      <c r="I31" s="147" t="s">
        <v>144</v>
      </c>
      <c r="J31" s="147" t="s">
        <v>145</v>
      </c>
      <c r="K31" s="154">
        <v>45688</v>
      </c>
      <c r="L31" s="185"/>
      <c r="M31" s="147" t="s">
        <v>174</v>
      </c>
      <c r="N31" s="147" t="s">
        <v>174</v>
      </c>
      <c r="O31" s="147" t="s">
        <v>174</v>
      </c>
      <c r="P31" s="187" t="s">
        <v>174</v>
      </c>
      <c r="Q31" s="185"/>
      <c r="R31" s="185"/>
    </row>
    <row r="32" spans="1:18" ht="13">
      <c r="A32" s="147" t="s">
        <v>299</v>
      </c>
      <c r="B32" s="147" t="s">
        <v>295</v>
      </c>
      <c r="C32" s="152" t="s">
        <v>431</v>
      </c>
      <c r="D32" s="147" t="s">
        <v>141</v>
      </c>
      <c r="E32" s="148">
        <v>36071</v>
      </c>
      <c r="F32" s="185"/>
      <c r="G32" s="147" t="s">
        <v>142</v>
      </c>
      <c r="H32" s="147" t="s">
        <v>405</v>
      </c>
      <c r="I32" s="147" t="s">
        <v>144</v>
      </c>
      <c r="J32" s="147" t="s">
        <v>145</v>
      </c>
      <c r="K32" s="154">
        <v>45688</v>
      </c>
      <c r="L32" s="185"/>
      <c r="M32" s="147" t="s">
        <v>174</v>
      </c>
      <c r="N32" s="147" t="s">
        <v>174</v>
      </c>
      <c r="O32" s="147" t="s">
        <v>174</v>
      </c>
      <c r="P32" s="187" t="s">
        <v>174</v>
      </c>
      <c r="Q32" s="185"/>
      <c r="R32" s="185"/>
    </row>
    <row r="33" spans="1:18" ht="13">
      <c r="A33" s="147" t="s">
        <v>299</v>
      </c>
      <c r="B33" s="147" t="s">
        <v>295</v>
      </c>
      <c r="C33" s="152" t="s">
        <v>432</v>
      </c>
      <c r="D33" s="147" t="s">
        <v>141</v>
      </c>
      <c r="E33" s="148">
        <v>3262</v>
      </c>
      <c r="F33" s="185"/>
      <c r="G33" s="147" t="s">
        <v>142</v>
      </c>
      <c r="H33" s="147" t="s">
        <v>405</v>
      </c>
      <c r="I33" s="147" t="s">
        <v>144</v>
      </c>
      <c r="J33" s="147" t="s">
        <v>145</v>
      </c>
      <c r="K33" s="154">
        <v>45689</v>
      </c>
      <c r="L33" s="185"/>
      <c r="M33" s="147" t="s">
        <v>168</v>
      </c>
      <c r="N33" s="147" t="s">
        <v>169</v>
      </c>
      <c r="O33" s="147" t="s">
        <v>145</v>
      </c>
      <c r="P33" s="186">
        <v>45696</v>
      </c>
      <c r="Q33" s="185"/>
      <c r="R33" s="185"/>
    </row>
    <row r="34" spans="1:18" ht="13">
      <c r="A34" s="147" t="s">
        <v>299</v>
      </c>
      <c r="B34" s="147" t="s">
        <v>295</v>
      </c>
      <c r="C34" s="152" t="s">
        <v>163</v>
      </c>
      <c r="D34" s="147" t="s">
        <v>141</v>
      </c>
      <c r="E34" s="148">
        <v>38072</v>
      </c>
      <c r="F34" s="185"/>
      <c r="G34" s="147" t="s">
        <v>142</v>
      </c>
      <c r="H34" s="147" t="s">
        <v>405</v>
      </c>
      <c r="I34" s="147" t="s">
        <v>144</v>
      </c>
      <c r="J34" s="147" t="s">
        <v>145</v>
      </c>
      <c r="K34" s="154">
        <v>45689</v>
      </c>
      <c r="L34" s="185"/>
      <c r="M34" s="147" t="s">
        <v>147</v>
      </c>
      <c r="N34" s="147" t="s">
        <v>148</v>
      </c>
      <c r="O34" s="147" t="s">
        <v>146</v>
      </c>
      <c r="P34" s="187" t="s">
        <v>174</v>
      </c>
      <c r="Q34" s="185"/>
      <c r="R34" s="185"/>
    </row>
    <row r="35" spans="1:18" ht="13">
      <c r="A35" s="147" t="s">
        <v>299</v>
      </c>
      <c r="B35" s="147" t="s">
        <v>295</v>
      </c>
      <c r="C35" s="152" t="s">
        <v>175</v>
      </c>
      <c r="D35" s="147" t="s">
        <v>141</v>
      </c>
      <c r="E35" s="148">
        <v>35052</v>
      </c>
      <c r="F35" s="185"/>
      <c r="G35" s="147" t="s">
        <v>142</v>
      </c>
      <c r="H35" s="147" t="s">
        <v>405</v>
      </c>
      <c r="I35" s="147" t="s">
        <v>144</v>
      </c>
      <c r="J35" s="147" t="s">
        <v>145</v>
      </c>
      <c r="K35" s="154">
        <v>45691</v>
      </c>
      <c r="L35" s="185"/>
      <c r="M35" s="147" t="s">
        <v>433</v>
      </c>
      <c r="N35" s="147" t="s">
        <v>434</v>
      </c>
      <c r="O35" s="147" t="s">
        <v>145</v>
      </c>
      <c r="P35" s="186">
        <v>45693</v>
      </c>
      <c r="Q35" s="185"/>
      <c r="R35" s="185"/>
    </row>
    <row r="36" spans="1:18" ht="13">
      <c r="A36" s="147" t="s">
        <v>299</v>
      </c>
      <c r="B36" s="147" t="s">
        <v>295</v>
      </c>
      <c r="C36" s="152" t="s">
        <v>302</v>
      </c>
      <c r="D36" s="147" t="s">
        <v>141</v>
      </c>
      <c r="E36" s="148">
        <v>17789</v>
      </c>
      <c r="F36" s="185"/>
      <c r="G36" s="147" t="s">
        <v>142</v>
      </c>
      <c r="H36" s="147" t="s">
        <v>405</v>
      </c>
      <c r="I36" s="147" t="s">
        <v>144</v>
      </c>
      <c r="J36" s="147" t="s">
        <v>145</v>
      </c>
      <c r="K36" s="154">
        <v>45691</v>
      </c>
      <c r="L36" s="185"/>
      <c r="M36" s="147" t="s">
        <v>435</v>
      </c>
      <c r="N36" s="147" t="s">
        <v>183</v>
      </c>
      <c r="O36" s="147" t="s">
        <v>145</v>
      </c>
      <c r="P36" s="186">
        <v>45704</v>
      </c>
      <c r="Q36" s="185"/>
      <c r="R36" s="185"/>
    </row>
    <row r="37" spans="1:18" ht="13">
      <c r="A37" s="147" t="s">
        <v>299</v>
      </c>
      <c r="B37" s="147" t="s">
        <v>295</v>
      </c>
      <c r="C37" s="152" t="s">
        <v>495</v>
      </c>
      <c r="D37" s="147" t="s">
        <v>141</v>
      </c>
      <c r="E37" s="148">
        <v>32345</v>
      </c>
      <c r="F37" s="185"/>
      <c r="G37" s="147" t="s">
        <v>142</v>
      </c>
      <c r="H37" s="147" t="s">
        <v>405</v>
      </c>
      <c r="I37" s="147" t="s">
        <v>144</v>
      </c>
      <c r="J37" s="147" t="s">
        <v>145</v>
      </c>
      <c r="K37" s="154">
        <v>45692</v>
      </c>
      <c r="L37" s="185"/>
      <c r="M37" s="147" t="s">
        <v>202</v>
      </c>
      <c r="N37" s="147" t="s">
        <v>203</v>
      </c>
      <c r="O37" s="147" t="s">
        <v>154</v>
      </c>
      <c r="P37" s="186">
        <v>45732</v>
      </c>
      <c r="Q37" s="185"/>
      <c r="R37" s="185"/>
    </row>
    <row r="38" spans="1:18" ht="13">
      <c r="A38" s="147" t="s">
        <v>299</v>
      </c>
      <c r="B38" s="147" t="s">
        <v>295</v>
      </c>
      <c r="C38" s="152" t="s">
        <v>496</v>
      </c>
      <c r="D38" s="147" t="s">
        <v>141</v>
      </c>
      <c r="E38" s="148">
        <v>13347</v>
      </c>
      <c r="F38" s="185"/>
      <c r="G38" s="147" t="s">
        <v>142</v>
      </c>
      <c r="H38" s="147" t="s">
        <v>405</v>
      </c>
      <c r="I38" s="147" t="s">
        <v>144</v>
      </c>
      <c r="J38" s="147" t="s">
        <v>145</v>
      </c>
      <c r="K38" s="154">
        <v>45693</v>
      </c>
      <c r="L38" s="185"/>
      <c r="M38" s="147" t="s">
        <v>497</v>
      </c>
      <c r="N38" s="147" t="s">
        <v>183</v>
      </c>
      <c r="O38" s="147" t="s">
        <v>145</v>
      </c>
      <c r="P38" s="186">
        <v>45705</v>
      </c>
      <c r="Q38" s="185"/>
      <c r="R38" s="185"/>
    </row>
    <row r="39" spans="1:18" ht="13">
      <c r="A39" s="147" t="s">
        <v>299</v>
      </c>
      <c r="B39" s="147" t="s">
        <v>295</v>
      </c>
      <c r="C39" s="152" t="s">
        <v>498</v>
      </c>
      <c r="D39" s="147" t="s">
        <v>141</v>
      </c>
      <c r="E39" s="148">
        <v>40435</v>
      </c>
      <c r="F39" s="185"/>
      <c r="G39" s="147" t="s">
        <v>142</v>
      </c>
      <c r="H39" s="147" t="s">
        <v>405</v>
      </c>
      <c r="I39" s="147" t="s">
        <v>144</v>
      </c>
      <c r="J39" s="147" t="s">
        <v>145</v>
      </c>
      <c r="K39" s="154">
        <v>45693</v>
      </c>
      <c r="L39" s="185"/>
      <c r="M39" s="147" t="s">
        <v>499</v>
      </c>
      <c r="N39" s="147" t="s">
        <v>253</v>
      </c>
      <c r="O39" s="147" t="s">
        <v>154</v>
      </c>
      <c r="P39" s="186">
        <v>45729</v>
      </c>
      <c r="Q39" s="185"/>
      <c r="R39" s="185"/>
    </row>
    <row r="40" spans="1:18" ht="13">
      <c r="A40" s="147" t="s">
        <v>299</v>
      </c>
      <c r="B40" s="147" t="s">
        <v>295</v>
      </c>
      <c r="C40" s="152" t="s">
        <v>500</v>
      </c>
      <c r="D40" s="147" t="s">
        <v>141</v>
      </c>
      <c r="E40" s="148">
        <v>38241</v>
      </c>
      <c r="F40" s="185"/>
      <c r="G40" s="147" t="s">
        <v>142</v>
      </c>
      <c r="H40" s="147" t="s">
        <v>405</v>
      </c>
      <c r="I40" s="147" t="s">
        <v>144</v>
      </c>
      <c r="J40" s="147" t="s">
        <v>145</v>
      </c>
      <c r="K40" s="154">
        <v>45694</v>
      </c>
      <c r="L40" s="185"/>
      <c r="M40" s="147" t="s">
        <v>174</v>
      </c>
      <c r="N40" s="147" t="s">
        <v>174</v>
      </c>
      <c r="O40" s="147" t="s">
        <v>174</v>
      </c>
      <c r="P40" s="187" t="s">
        <v>174</v>
      </c>
      <c r="Q40" s="185"/>
      <c r="R40" s="185"/>
    </row>
    <row r="41" spans="1:18" ht="13">
      <c r="A41" s="147" t="s">
        <v>299</v>
      </c>
      <c r="B41" s="147" t="s">
        <v>295</v>
      </c>
      <c r="C41" s="152" t="s">
        <v>501</v>
      </c>
      <c r="D41" s="147" t="s">
        <v>141</v>
      </c>
      <c r="E41" s="148">
        <v>31931</v>
      </c>
      <c r="F41" s="185"/>
      <c r="G41" s="147" t="s">
        <v>142</v>
      </c>
      <c r="H41" s="147" t="s">
        <v>405</v>
      </c>
      <c r="I41" s="147" t="s">
        <v>144</v>
      </c>
      <c r="J41" s="147" t="s">
        <v>145</v>
      </c>
      <c r="K41" s="154">
        <v>45695</v>
      </c>
      <c r="L41" s="185"/>
      <c r="M41" s="147" t="s">
        <v>502</v>
      </c>
      <c r="N41" s="147" t="s">
        <v>503</v>
      </c>
      <c r="O41" s="147" t="s">
        <v>145</v>
      </c>
      <c r="P41" s="186">
        <v>45701</v>
      </c>
      <c r="Q41" s="185"/>
      <c r="R41" s="185"/>
    </row>
    <row r="42" spans="1:18" ht="13">
      <c r="A42" s="147" t="s">
        <v>299</v>
      </c>
      <c r="B42" s="147" t="s">
        <v>295</v>
      </c>
      <c r="C42" s="152" t="s">
        <v>504</v>
      </c>
      <c r="D42" s="147" t="s">
        <v>141</v>
      </c>
      <c r="E42" s="148">
        <v>56823</v>
      </c>
      <c r="F42" s="185"/>
      <c r="G42" s="147" t="s">
        <v>142</v>
      </c>
      <c r="H42" s="147" t="s">
        <v>405</v>
      </c>
      <c r="I42" s="147" t="s">
        <v>144</v>
      </c>
      <c r="J42" s="147" t="s">
        <v>145</v>
      </c>
      <c r="K42" s="154">
        <v>45696</v>
      </c>
      <c r="L42" s="185"/>
      <c r="M42" s="147" t="s">
        <v>301</v>
      </c>
      <c r="N42" s="147" t="s">
        <v>300</v>
      </c>
      <c r="O42" s="147" t="s">
        <v>145</v>
      </c>
      <c r="P42" s="186">
        <v>45712</v>
      </c>
      <c r="Q42" s="185"/>
      <c r="R42" s="185"/>
    </row>
    <row r="43" spans="1:18" ht="13">
      <c r="A43" s="147" t="s">
        <v>299</v>
      </c>
      <c r="B43" s="147" t="s">
        <v>295</v>
      </c>
      <c r="C43" s="152" t="s">
        <v>505</v>
      </c>
      <c r="D43" s="147" t="s">
        <v>141</v>
      </c>
      <c r="E43" s="148">
        <v>58045</v>
      </c>
      <c r="F43" s="185"/>
      <c r="G43" s="147" t="s">
        <v>142</v>
      </c>
      <c r="H43" s="147" t="s">
        <v>405</v>
      </c>
      <c r="I43" s="147" t="s">
        <v>144</v>
      </c>
      <c r="J43" s="147" t="s">
        <v>145</v>
      </c>
      <c r="K43" s="154">
        <v>45698</v>
      </c>
      <c r="L43" s="185"/>
      <c r="M43" s="147" t="s">
        <v>506</v>
      </c>
      <c r="N43" s="147" t="s">
        <v>507</v>
      </c>
      <c r="O43" s="147" t="s">
        <v>145</v>
      </c>
      <c r="P43" s="186">
        <v>45709</v>
      </c>
      <c r="Q43" s="185"/>
      <c r="R43" s="185"/>
    </row>
    <row r="44" spans="1:18" ht="13">
      <c r="A44" s="147" t="s">
        <v>299</v>
      </c>
      <c r="B44" s="147" t="s">
        <v>295</v>
      </c>
      <c r="C44" s="152" t="s">
        <v>508</v>
      </c>
      <c r="D44" s="147" t="s">
        <v>141</v>
      </c>
      <c r="E44" s="148">
        <v>3680</v>
      </c>
      <c r="F44" s="185"/>
      <c r="G44" s="147" t="s">
        <v>142</v>
      </c>
      <c r="H44" s="147" t="s">
        <v>405</v>
      </c>
      <c r="I44" s="147" t="s">
        <v>144</v>
      </c>
      <c r="J44" s="147" t="s">
        <v>145</v>
      </c>
      <c r="K44" s="154">
        <v>45698</v>
      </c>
      <c r="L44" s="185"/>
      <c r="M44" s="147" t="s">
        <v>509</v>
      </c>
      <c r="N44" s="147" t="s">
        <v>159</v>
      </c>
      <c r="O44" s="147" t="s">
        <v>145</v>
      </c>
      <c r="P44" s="186">
        <v>45703</v>
      </c>
      <c r="Q44" s="185"/>
      <c r="R44" s="185"/>
    </row>
    <row r="45" spans="1:18" ht="13">
      <c r="A45" s="147" t="s">
        <v>299</v>
      </c>
      <c r="B45" s="147" t="s">
        <v>295</v>
      </c>
      <c r="C45" s="152" t="s">
        <v>510</v>
      </c>
      <c r="D45" s="147" t="s">
        <v>141</v>
      </c>
      <c r="E45" s="148">
        <v>6432</v>
      </c>
      <c r="F45" s="185"/>
      <c r="G45" s="147" t="s">
        <v>142</v>
      </c>
      <c r="H45" s="147" t="s">
        <v>405</v>
      </c>
      <c r="I45" s="147" t="s">
        <v>144</v>
      </c>
      <c r="J45" s="147" t="s">
        <v>145</v>
      </c>
      <c r="K45" s="154">
        <v>45699</v>
      </c>
      <c r="L45" s="185"/>
      <c r="M45" s="147" t="s">
        <v>511</v>
      </c>
      <c r="N45" s="147" t="s">
        <v>512</v>
      </c>
      <c r="O45" s="147" t="s">
        <v>513</v>
      </c>
      <c r="P45" s="186">
        <v>45706</v>
      </c>
      <c r="Q45" s="185"/>
      <c r="R45" s="185"/>
    </row>
    <row r="46" spans="1:18" ht="13">
      <c r="A46" s="147" t="s">
        <v>299</v>
      </c>
      <c r="B46" s="147" t="s">
        <v>295</v>
      </c>
      <c r="C46" s="152" t="s">
        <v>514</v>
      </c>
      <c r="D46" s="147" t="s">
        <v>141</v>
      </c>
      <c r="E46" s="148">
        <v>4372</v>
      </c>
      <c r="F46" s="185"/>
      <c r="G46" s="147" t="s">
        <v>142</v>
      </c>
      <c r="H46" s="147" t="s">
        <v>405</v>
      </c>
      <c r="I46" s="147" t="s">
        <v>144</v>
      </c>
      <c r="J46" s="147" t="s">
        <v>145</v>
      </c>
      <c r="K46" s="154">
        <v>45700</v>
      </c>
      <c r="L46" s="185"/>
      <c r="M46" s="147" t="s">
        <v>515</v>
      </c>
      <c r="N46" s="147" t="s">
        <v>169</v>
      </c>
      <c r="O46" s="147" t="s">
        <v>513</v>
      </c>
      <c r="P46" s="186">
        <v>45706</v>
      </c>
      <c r="Q46" s="185"/>
      <c r="R46" s="185"/>
    </row>
    <row r="47" spans="1:18" ht="13">
      <c r="A47" s="147" t="s">
        <v>299</v>
      </c>
      <c r="B47" s="147" t="s">
        <v>295</v>
      </c>
      <c r="C47" s="152" t="s">
        <v>516</v>
      </c>
      <c r="D47" s="147" t="s">
        <v>141</v>
      </c>
      <c r="E47" s="148">
        <v>56469</v>
      </c>
      <c r="F47" s="185"/>
      <c r="G47" s="147" t="s">
        <v>142</v>
      </c>
      <c r="H47" s="147" t="s">
        <v>405</v>
      </c>
      <c r="I47" s="147" t="s">
        <v>144</v>
      </c>
      <c r="J47" s="147" t="s">
        <v>145</v>
      </c>
      <c r="K47" s="154">
        <v>45701</v>
      </c>
      <c r="L47" s="185"/>
      <c r="M47" s="147" t="s">
        <v>517</v>
      </c>
      <c r="N47" s="147" t="s">
        <v>518</v>
      </c>
      <c r="O47" s="147" t="s">
        <v>513</v>
      </c>
      <c r="P47" s="186">
        <v>45728</v>
      </c>
      <c r="Q47" s="185"/>
      <c r="R47" s="185"/>
    </row>
    <row r="48" spans="1:18" ht="13">
      <c r="A48" s="147" t="s">
        <v>299</v>
      </c>
      <c r="B48" s="147" t="s">
        <v>295</v>
      </c>
      <c r="C48" s="152" t="s">
        <v>519</v>
      </c>
      <c r="D48" s="147" t="s">
        <v>141</v>
      </c>
      <c r="E48" s="148">
        <v>28892</v>
      </c>
      <c r="F48" s="185"/>
      <c r="G48" s="147" t="s">
        <v>142</v>
      </c>
      <c r="H48" s="147" t="s">
        <v>405</v>
      </c>
      <c r="I48" s="147" t="s">
        <v>144</v>
      </c>
      <c r="J48" s="147" t="s">
        <v>145</v>
      </c>
      <c r="K48" s="154">
        <v>45703</v>
      </c>
      <c r="L48" s="185"/>
      <c r="M48" s="147" t="s">
        <v>298</v>
      </c>
      <c r="N48" s="147" t="s">
        <v>180</v>
      </c>
      <c r="O48" s="147" t="s">
        <v>513</v>
      </c>
      <c r="P48" s="186">
        <v>45711</v>
      </c>
      <c r="Q48" s="185"/>
      <c r="R48" s="185"/>
    </row>
    <row r="49" spans="1:21" ht="13">
      <c r="A49" s="147" t="s">
        <v>299</v>
      </c>
      <c r="B49" s="147" t="s">
        <v>295</v>
      </c>
      <c r="C49" s="152" t="s">
        <v>520</v>
      </c>
      <c r="D49" s="147" t="s">
        <v>141</v>
      </c>
      <c r="E49" s="148">
        <v>40101</v>
      </c>
      <c r="F49" s="185"/>
      <c r="G49" s="147" t="s">
        <v>142</v>
      </c>
      <c r="H49" s="147" t="s">
        <v>405</v>
      </c>
      <c r="I49" s="147" t="s">
        <v>144</v>
      </c>
      <c r="J49" s="147" t="s">
        <v>145</v>
      </c>
      <c r="K49" s="154">
        <v>45706</v>
      </c>
      <c r="L49" s="185"/>
      <c r="M49" s="147" t="s">
        <v>521</v>
      </c>
      <c r="N49" s="147" t="s">
        <v>522</v>
      </c>
      <c r="O49" s="147" t="s">
        <v>145</v>
      </c>
      <c r="P49" s="186">
        <v>45729</v>
      </c>
      <c r="Q49" s="185"/>
      <c r="R49" s="185"/>
    </row>
    <row r="50" spans="1:21" ht="13">
      <c r="A50" s="147" t="s">
        <v>299</v>
      </c>
      <c r="B50" s="147" t="s">
        <v>295</v>
      </c>
      <c r="C50" s="152" t="s">
        <v>523</v>
      </c>
      <c r="D50" s="147" t="s">
        <v>141</v>
      </c>
      <c r="E50" s="148">
        <v>62964</v>
      </c>
      <c r="F50" s="185"/>
      <c r="G50" s="147" t="s">
        <v>142</v>
      </c>
      <c r="H50" s="147" t="s">
        <v>405</v>
      </c>
      <c r="I50" s="147" t="s">
        <v>144</v>
      </c>
      <c r="J50" s="147" t="s">
        <v>145</v>
      </c>
      <c r="K50" s="154">
        <v>45706</v>
      </c>
      <c r="L50" s="185"/>
      <c r="M50" s="147" t="s">
        <v>301</v>
      </c>
      <c r="N50" s="147" t="s">
        <v>300</v>
      </c>
      <c r="O50" s="147" t="s">
        <v>145</v>
      </c>
      <c r="P50" s="186">
        <v>45719</v>
      </c>
      <c r="Q50" s="185"/>
      <c r="R50" s="185"/>
    </row>
    <row r="51" spans="1:21" ht="13">
      <c r="A51" s="147" t="s">
        <v>299</v>
      </c>
      <c r="B51" s="147" t="s">
        <v>295</v>
      </c>
      <c r="C51" s="152" t="s">
        <v>524</v>
      </c>
      <c r="D51" s="147" t="s">
        <v>141</v>
      </c>
      <c r="E51" s="148">
        <v>4743</v>
      </c>
      <c r="F51" s="185"/>
      <c r="G51" s="147" t="s">
        <v>142</v>
      </c>
      <c r="H51" s="147" t="s">
        <v>405</v>
      </c>
      <c r="I51" s="147" t="s">
        <v>144</v>
      </c>
      <c r="J51" s="147" t="s">
        <v>145</v>
      </c>
      <c r="K51" s="154">
        <v>45707</v>
      </c>
      <c r="L51" s="185"/>
      <c r="M51" s="185" t="s">
        <v>410</v>
      </c>
      <c r="N51" s="185" t="s">
        <v>162</v>
      </c>
      <c r="O51" s="185" t="s">
        <v>145</v>
      </c>
      <c r="P51" s="186">
        <v>45715</v>
      </c>
      <c r="Q51" s="185"/>
      <c r="R51" s="185"/>
    </row>
    <row r="52" spans="1:21" ht="13">
      <c r="A52" s="147" t="s">
        <v>299</v>
      </c>
      <c r="B52" s="147" t="s">
        <v>295</v>
      </c>
      <c r="C52" s="152" t="s">
        <v>525</v>
      </c>
      <c r="D52" s="147" t="s">
        <v>141</v>
      </c>
      <c r="E52" s="148">
        <v>31963</v>
      </c>
      <c r="F52" s="185"/>
      <c r="G52" s="147" t="s">
        <v>142</v>
      </c>
      <c r="H52" s="147" t="s">
        <v>405</v>
      </c>
      <c r="I52" s="147" t="s">
        <v>144</v>
      </c>
      <c r="J52" s="147" t="s">
        <v>145</v>
      </c>
      <c r="K52" s="154">
        <v>45708</v>
      </c>
      <c r="L52" s="185"/>
      <c r="M52" s="185" t="s">
        <v>174</v>
      </c>
      <c r="N52" s="185" t="s">
        <v>174</v>
      </c>
      <c r="O52" s="185" t="s">
        <v>174</v>
      </c>
      <c r="P52" s="187" t="s">
        <v>174</v>
      </c>
      <c r="Q52" s="185"/>
      <c r="R52" s="185"/>
    </row>
    <row r="53" spans="1:21" ht="13">
      <c r="A53" s="147" t="s">
        <v>299</v>
      </c>
      <c r="B53" s="147" t="s">
        <v>295</v>
      </c>
      <c r="C53" s="152" t="s">
        <v>526</v>
      </c>
      <c r="D53" s="147" t="s">
        <v>141</v>
      </c>
      <c r="E53" s="148">
        <v>5646</v>
      </c>
      <c r="F53" s="185"/>
      <c r="G53" s="147" t="s">
        <v>142</v>
      </c>
      <c r="H53" s="147" t="s">
        <v>405</v>
      </c>
      <c r="I53" s="147" t="s">
        <v>144</v>
      </c>
      <c r="J53" s="147" t="s">
        <v>145</v>
      </c>
      <c r="K53" s="154">
        <v>45708</v>
      </c>
      <c r="L53" s="185"/>
      <c r="M53" s="185" t="s">
        <v>527</v>
      </c>
      <c r="N53" s="185" t="s">
        <v>149</v>
      </c>
      <c r="O53" s="185" t="s">
        <v>145</v>
      </c>
      <c r="P53" s="186">
        <v>45716</v>
      </c>
      <c r="Q53" s="185"/>
      <c r="R53" s="185"/>
    </row>
    <row r="54" spans="1:21" ht="13">
      <c r="A54" s="147" t="s">
        <v>299</v>
      </c>
      <c r="B54" s="147" t="s">
        <v>295</v>
      </c>
      <c r="C54" s="152" t="s">
        <v>528</v>
      </c>
      <c r="D54" s="147" t="s">
        <v>141</v>
      </c>
      <c r="E54" s="148">
        <v>24997</v>
      </c>
      <c r="F54" s="185"/>
      <c r="G54" s="147" t="s">
        <v>142</v>
      </c>
      <c r="H54" s="147" t="s">
        <v>405</v>
      </c>
      <c r="I54" s="147" t="s">
        <v>144</v>
      </c>
      <c r="J54" s="147" t="s">
        <v>145</v>
      </c>
      <c r="K54" s="154">
        <v>45709</v>
      </c>
      <c r="L54" s="185"/>
      <c r="M54" s="147" t="s">
        <v>176</v>
      </c>
      <c r="N54" s="147" t="s">
        <v>529</v>
      </c>
      <c r="O54" s="147" t="s">
        <v>145</v>
      </c>
      <c r="P54" s="186">
        <v>45718</v>
      </c>
      <c r="Q54" s="185"/>
      <c r="R54" s="185"/>
    </row>
    <row r="55" spans="1:21" s="93" customFormat="1" ht="13">
      <c r="A55" s="147" t="s">
        <v>299</v>
      </c>
      <c r="B55" s="147" t="s">
        <v>295</v>
      </c>
      <c r="C55" s="152" t="s">
        <v>530</v>
      </c>
      <c r="D55" s="147" t="s">
        <v>141</v>
      </c>
      <c r="E55" s="148">
        <v>38037</v>
      </c>
      <c r="F55" s="185"/>
      <c r="G55" s="147" t="s">
        <v>142</v>
      </c>
      <c r="H55" s="147" t="s">
        <v>405</v>
      </c>
      <c r="I55" s="147" t="s">
        <v>144</v>
      </c>
      <c r="J55" s="147" t="s">
        <v>145</v>
      </c>
      <c r="K55" s="154">
        <v>45709</v>
      </c>
      <c r="L55" s="185"/>
      <c r="M55" s="147" t="s">
        <v>531</v>
      </c>
      <c r="N55" s="147" t="s">
        <v>532</v>
      </c>
      <c r="O55" s="147" t="s">
        <v>145</v>
      </c>
      <c r="P55" s="186">
        <v>45716</v>
      </c>
      <c r="Q55" s="185"/>
      <c r="R55" s="185"/>
    </row>
    <row r="56" spans="1:21" s="93" customFormat="1" ht="13">
      <c r="A56" s="147" t="s">
        <v>299</v>
      </c>
      <c r="B56" s="147" t="s">
        <v>295</v>
      </c>
      <c r="C56" s="152" t="s">
        <v>533</v>
      </c>
      <c r="D56" s="147" t="s">
        <v>141</v>
      </c>
      <c r="E56" s="148">
        <v>5613</v>
      </c>
      <c r="F56" s="185"/>
      <c r="G56" s="147" t="s">
        <v>142</v>
      </c>
      <c r="H56" s="147" t="s">
        <v>405</v>
      </c>
      <c r="I56" s="147" t="s">
        <v>144</v>
      </c>
      <c r="J56" s="147" t="s">
        <v>145</v>
      </c>
      <c r="K56" s="154">
        <v>45710</v>
      </c>
      <c r="L56" s="185"/>
      <c r="M56" s="147" t="s">
        <v>534</v>
      </c>
      <c r="N56" s="147" t="s">
        <v>149</v>
      </c>
      <c r="O56" s="147" t="s">
        <v>145</v>
      </c>
      <c r="P56" s="186">
        <v>45713</v>
      </c>
      <c r="Q56" s="185"/>
      <c r="R56" s="185"/>
    </row>
    <row r="57" spans="1:21" s="93" customFormat="1" ht="13">
      <c r="A57" s="147" t="s">
        <v>299</v>
      </c>
      <c r="B57" s="147" t="s">
        <v>295</v>
      </c>
      <c r="C57" s="152" t="s">
        <v>535</v>
      </c>
      <c r="D57" s="147" t="s">
        <v>141</v>
      </c>
      <c r="E57" s="148">
        <v>4979</v>
      </c>
      <c r="F57" s="185"/>
      <c r="G57" s="147" t="s">
        <v>142</v>
      </c>
      <c r="H57" s="147" t="s">
        <v>405</v>
      </c>
      <c r="I57" s="147" t="s">
        <v>144</v>
      </c>
      <c r="J57" s="147" t="s">
        <v>145</v>
      </c>
      <c r="K57" s="154">
        <v>45710</v>
      </c>
      <c r="L57" s="185"/>
      <c r="M57" s="185" t="s">
        <v>536</v>
      </c>
      <c r="N57" s="185" t="s">
        <v>149</v>
      </c>
      <c r="O57" s="185" t="s">
        <v>145</v>
      </c>
      <c r="P57" s="186">
        <v>45713</v>
      </c>
      <c r="Q57" s="185"/>
      <c r="R57" s="185"/>
    </row>
    <row r="58" spans="1:21" s="93" customFormat="1" ht="13">
      <c r="A58" s="147" t="s">
        <v>299</v>
      </c>
      <c r="B58" s="147" t="s">
        <v>295</v>
      </c>
      <c r="C58" s="152" t="s">
        <v>537</v>
      </c>
      <c r="D58" s="147" t="s">
        <v>141</v>
      </c>
      <c r="E58" s="148">
        <v>5750</v>
      </c>
      <c r="F58" s="185"/>
      <c r="G58" s="147" t="s">
        <v>142</v>
      </c>
      <c r="H58" s="147" t="s">
        <v>405</v>
      </c>
      <c r="I58" s="147" t="s">
        <v>144</v>
      </c>
      <c r="J58" s="147" t="s">
        <v>145</v>
      </c>
      <c r="K58" s="154">
        <v>45711</v>
      </c>
      <c r="L58" s="185"/>
      <c r="M58" s="185" t="s">
        <v>538</v>
      </c>
      <c r="N58" s="185" t="s">
        <v>169</v>
      </c>
      <c r="O58" s="185" t="s">
        <v>145</v>
      </c>
      <c r="P58" s="186">
        <v>45716</v>
      </c>
      <c r="Q58" s="185"/>
      <c r="R58" s="185"/>
    </row>
    <row r="59" spans="1:21" s="93" customFormat="1" ht="13">
      <c r="A59" s="147" t="s">
        <v>299</v>
      </c>
      <c r="B59" s="147" t="s">
        <v>295</v>
      </c>
      <c r="C59" s="152" t="s">
        <v>539</v>
      </c>
      <c r="D59" s="147" t="s">
        <v>141</v>
      </c>
      <c r="E59" s="148">
        <v>7601</v>
      </c>
      <c r="F59" s="185"/>
      <c r="G59" s="147" t="s">
        <v>142</v>
      </c>
      <c r="H59" s="147" t="s">
        <v>405</v>
      </c>
      <c r="I59" s="147" t="s">
        <v>144</v>
      </c>
      <c r="J59" s="147" t="s">
        <v>145</v>
      </c>
      <c r="K59" s="154">
        <v>45712</v>
      </c>
      <c r="L59" s="185"/>
      <c r="M59" s="185" t="s">
        <v>537</v>
      </c>
      <c r="N59" s="185" t="s">
        <v>149</v>
      </c>
      <c r="O59" s="185" t="s">
        <v>145</v>
      </c>
      <c r="P59" s="186">
        <v>45716</v>
      </c>
      <c r="Q59" s="185"/>
      <c r="R59" s="185"/>
      <c r="U59" s="90"/>
    </row>
    <row r="60" spans="1:21" s="93" customFormat="1" ht="13">
      <c r="A60" s="147" t="s">
        <v>299</v>
      </c>
      <c r="B60" s="147" t="s">
        <v>295</v>
      </c>
      <c r="C60" s="152" t="s">
        <v>540</v>
      </c>
      <c r="D60" s="147" t="s">
        <v>141</v>
      </c>
      <c r="E60" s="148">
        <v>12232</v>
      </c>
      <c r="F60" s="185"/>
      <c r="G60" s="147" t="s">
        <v>142</v>
      </c>
      <c r="H60" s="147" t="s">
        <v>405</v>
      </c>
      <c r="I60" s="147" t="s">
        <v>144</v>
      </c>
      <c r="J60" s="147" t="s">
        <v>145</v>
      </c>
      <c r="K60" s="154">
        <v>45712</v>
      </c>
      <c r="L60" s="185"/>
      <c r="M60" s="185" t="s">
        <v>541</v>
      </c>
      <c r="N60" s="185" t="s">
        <v>542</v>
      </c>
      <c r="O60" s="185" t="s">
        <v>145</v>
      </c>
      <c r="P60" s="186">
        <v>45722</v>
      </c>
      <c r="Q60" s="185"/>
      <c r="R60" s="185"/>
      <c r="U60" s="90"/>
    </row>
    <row r="61" spans="1:21" s="93" customFormat="1" ht="13">
      <c r="A61" s="147" t="s">
        <v>299</v>
      </c>
      <c r="B61" s="147" t="s">
        <v>295</v>
      </c>
      <c r="C61" s="152" t="s">
        <v>543</v>
      </c>
      <c r="D61" s="147" t="s">
        <v>141</v>
      </c>
      <c r="E61" s="148">
        <v>36722</v>
      </c>
      <c r="F61" s="185"/>
      <c r="G61" s="147" t="s">
        <v>142</v>
      </c>
      <c r="H61" s="147" t="s">
        <v>405</v>
      </c>
      <c r="I61" s="147" t="s">
        <v>144</v>
      </c>
      <c r="J61" s="147" t="s">
        <v>145</v>
      </c>
      <c r="K61" s="154">
        <v>45713</v>
      </c>
      <c r="L61" s="185"/>
      <c r="M61" s="185" t="s">
        <v>544</v>
      </c>
      <c r="N61" s="185" t="s">
        <v>545</v>
      </c>
      <c r="O61" s="185" t="s">
        <v>145</v>
      </c>
      <c r="P61" s="186">
        <v>45729</v>
      </c>
      <c r="Q61" s="185"/>
      <c r="R61" s="185"/>
      <c r="U61" s="90"/>
    </row>
    <row r="62" spans="1:21" s="93" customFormat="1" ht="13">
      <c r="A62" s="147" t="s">
        <v>299</v>
      </c>
      <c r="B62" s="147" t="s">
        <v>295</v>
      </c>
      <c r="C62" s="152" t="s">
        <v>546</v>
      </c>
      <c r="D62" s="147" t="s">
        <v>141</v>
      </c>
      <c r="E62" s="148">
        <v>34763</v>
      </c>
      <c r="F62" s="185"/>
      <c r="G62" s="147" t="s">
        <v>142</v>
      </c>
      <c r="H62" s="147" t="s">
        <v>405</v>
      </c>
      <c r="I62" s="147" t="s">
        <v>144</v>
      </c>
      <c r="J62" s="147" t="s">
        <v>145</v>
      </c>
      <c r="K62" s="154">
        <v>45713</v>
      </c>
      <c r="L62" s="185"/>
      <c r="M62" s="185" t="s">
        <v>547</v>
      </c>
      <c r="N62" s="185" t="s">
        <v>548</v>
      </c>
      <c r="O62" s="185" t="s">
        <v>145</v>
      </c>
      <c r="P62" s="186">
        <v>45724</v>
      </c>
      <c r="Q62" s="185"/>
      <c r="R62" s="185"/>
      <c r="U62" s="90"/>
    </row>
    <row r="63" spans="1:21" s="93" customFormat="1" ht="13">
      <c r="A63" s="147" t="s">
        <v>299</v>
      </c>
      <c r="B63" s="147" t="s">
        <v>295</v>
      </c>
      <c r="C63" s="152" t="s">
        <v>549</v>
      </c>
      <c r="D63" s="147" t="s">
        <v>141</v>
      </c>
      <c r="E63" s="148">
        <v>6200</v>
      </c>
      <c r="F63" s="185"/>
      <c r="G63" s="147" t="s">
        <v>142</v>
      </c>
      <c r="H63" s="147" t="s">
        <v>405</v>
      </c>
      <c r="I63" s="147" t="s">
        <v>144</v>
      </c>
      <c r="J63" s="147" t="s">
        <v>145</v>
      </c>
      <c r="K63" s="154">
        <v>45714</v>
      </c>
      <c r="L63" s="185"/>
      <c r="M63" s="185" t="s">
        <v>538</v>
      </c>
      <c r="N63" s="185" t="s">
        <v>169</v>
      </c>
      <c r="O63" s="185" t="s">
        <v>145</v>
      </c>
      <c r="P63" s="186">
        <v>45719</v>
      </c>
      <c r="Q63" s="185"/>
      <c r="R63" s="185"/>
      <c r="U63" s="90"/>
    </row>
    <row r="64" spans="1:21" s="93" customFormat="1" ht="13">
      <c r="A64" s="147" t="s">
        <v>299</v>
      </c>
      <c r="B64" s="147" t="s">
        <v>295</v>
      </c>
      <c r="C64" s="152" t="s">
        <v>549</v>
      </c>
      <c r="D64" s="147" t="s">
        <v>141</v>
      </c>
      <c r="E64" s="148">
        <v>6200</v>
      </c>
      <c r="F64" s="185"/>
      <c r="G64" s="147" t="s">
        <v>142</v>
      </c>
      <c r="H64" s="147" t="s">
        <v>405</v>
      </c>
      <c r="I64" s="147" t="s">
        <v>144</v>
      </c>
      <c r="J64" s="147" t="s">
        <v>145</v>
      </c>
      <c r="K64" s="154">
        <v>45714</v>
      </c>
      <c r="L64" s="185"/>
      <c r="M64" s="185" t="s">
        <v>538</v>
      </c>
      <c r="N64" s="185" t="s">
        <v>169</v>
      </c>
      <c r="O64" s="185" t="s">
        <v>145</v>
      </c>
      <c r="P64" s="186">
        <v>45719</v>
      </c>
      <c r="Q64" s="185"/>
      <c r="R64" s="185"/>
    </row>
    <row r="65" spans="1:18" s="93" customFormat="1" ht="13">
      <c r="A65" s="147" t="s">
        <v>299</v>
      </c>
      <c r="B65" s="147" t="s">
        <v>295</v>
      </c>
      <c r="C65" s="152" t="s">
        <v>550</v>
      </c>
      <c r="D65" s="147" t="s">
        <v>141</v>
      </c>
      <c r="E65" s="148">
        <v>31646</v>
      </c>
      <c r="F65" s="185"/>
      <c r="G65" s="147" t="s">
        <v>142</v>
      </c>
      <c r="H65" s="147" t="s">
        <v>405</v>
      </c>
      <c r="I65" s="147" t="s">
        <v>144</v>
      </c>
      <c r="J65" s="147" t="s">
        <v>145</v>
      </c>
      <c r="K65" s="154">
        <v>45714</v>
      </c>
      <c r="L65" s="185"/>
      <c r="M65" s="185" t="s">
        <v>551</v>
      </c>
      <c r="N65" s="185" t="s">
        <v>529</v>
      </c>
      <c r="O65" s="185" t="s">
        <v>145</v>
      </c>
      <c r="P65" s="186">
        <v>45725</v>
      </c>
      <c r="Q65" s="185"/>
      <c r="R65" s="185"/>
    </row>
    <row r="66" spans="1:18" s="93" customFormat="1" ht="13">
      <c r="A66" s="147" t="s">
        <v>299</v>
      </c>
      <c r="B66" s="147" t="s">
        <v>295</v>
      </c>
      <c r="C66" s="152" t="s">
        <v>552</v>
      </c>
      <c r="D66" s="147" t="s">
        <v>141</v>
      </c>
      <c r="E66" s="148">
        <v>80897</v>
      </c>
      <c r="F66" s="185"/>
      <c r="G66" s="147" t="s">
        <v>142</v>
      </c>
      <c r="H66" s="147" t="s">
        <v>405</v>
      </c>
      <c r="I66" s="147" t="s">
        <v>144</v>
      </c>
      <c r="J66" s="147" t="s">
        <v>145</v>
      </c>
      <c r="K66" s="154">
        <v>45714</v>
      </c>
      <c r="L66" s="185"/>
      <c r="M66" s="185" t="s">
        <v>553</v>
      </c>
      <c r="N66" s="185" t="s">
        <v>148</v>
      </c>
      <c r="O66" s="185" t="s">
        <v>146</v>
      </c>
      <c r="P66" s="186">
        <v>45725</v>
      </c>
      <c r="Q66" s="185"/>
      <c r="R66" s="185"/>
    </row>
    <row r="67" spans="1:18" s="93" customFormat="1" ht="13">
      <c r="A67" s="147" t="s">
        <v>299</v>
      </c>
      <c r="B67" s="147" t="s">
        <v>295</v>
      </c>
      <c r="C67" s="152" t="s">
        <v>436</v>
      </c>
      <c r="D67" s="147" t="s">
        <v>141</v>
      </c>
      <c r="E67" s="148">
        <v>32583</v>
      </c>
      <c r="F67" s="185"/>
      <c r="G67" s="147" t="s">
        <v>142</v>
      </c>
      <c r="H67" s="147" t="s">
        <v>405</v>
      </c>
      <c r="I67" s="147" t="s">
        <v>144</v>
      </c>
      <c r="J67" s="147" t="s">
        <v>145</v>
      </c>
      <c r="K67" s="154">
        <v>45715</v>
      </c>
      <c r="L67" s="185"/>
      <c r="M67" s="147" t="s">
        <v>209</v>
      </c>
      <c r="N67" s="147" t="s">
        <v>148</v>
      </c>
      <c r="O67" s="147" t="s">
        <v>146</v>
      </c>
      <c r="P67" s="186">
        <v>45726</v>
      </c>
      <c r="Q67" s="185"/>
      <c r="R67" s="185"/>
    </row>
    <row r="68" spans="1:18" s="93" customFormat="1" ht="13">
      <c r="A68" s="147" t="s">
        <v>299</v>
      </c>
      <c r="B68" s="147" t="s">
        <v>295</v>
      </c>
      <c r="C68" s="152" t="s">
        <v>555</v>
      </c>
      <c r="D68" s="147" t="s">
        <v>141</v>
      </c>
      <c r="E68" s="148">
        <v>18820</v>
      </c>
      <c r="F68" s="185"/>
      <c r="G68" s="147" t="s">
        <v>142</v>
      </c>
      <c r="H68" s="147" t="s">
        <v>405</v>
      </c>
      <c r="I68" s="147" t="s">
        <v>144</v>
      </c>
      <c r="J68" s="147" t="s">
        <v>145</v>
      </c>
      <c r="K68" s="154">
        <v>45717</v>
      </c>
      <c r="L68" s="185"/>
      <c r="M68" s="147" t="s">
        <v>410</v>
      </c>
      <c r="N68" s="147" t="s">
        <v>162</v>
      </c>
      <c r="O68" s="147" t="s">
        <v>513</v>
      </c>
      <c r="P68" s="186">
        <v>45726</v>
      </c>
      <c r="Q68" s="185"/>
      <c r="R68" s="185"/>
    </row>
    <row r="69" spans="1:18" s="93" customFormat="1" ht="13">
      <c r="A69" s="147" t="s">
        <v>299</v>
      </c>
      <c r="B69" s="147" t="s">
        <v>295</v>
      </c>
      <c r="C69" s="152" t="s">
        <v>556</v>
      </c>
      <c r="D69" s="147" t="s">
        <v>141</v>
      </c>
      <c r="E69" s="148">
        <v>54286</v>
      </c>
      <c r="F69" s="185"/>
      <c r="G69" s="147" t="s">
        <v>142</v>
      </c>
      <c r="H69" s="147" t="s">
        <v>405</v>
      </c>
      <c r="I69" s="147" t="s">
        <v>144</v>
      </c>
      <c r="J69" s="147" t="s">
        <v>145</v>
      </c>
      <c r="K69" s="154">
        <v>45717</v>
      </c>
      <c r="L69" s="185"/>
      <c r="M69" s="147" t="s">
        <v>174</v>
      </c>
      <c r="N69" s="147" t="s">
        <v>174</v>
      </c>
      <c r="O69" s="147" t="s">
        <v>174</v>
      </c>
      <c r="P69" s="187" t="s">
        <v>174</v>
      </c>
      <c r="Q69" s="185"/>
      <c r="R69" s="185"/>
    </row>
    <row r="70" spans="1:18" s="93" customFormat="1" ht="13">
      <c r="A70" s="147" t="s">
        <v>299</v>
      </c>
      <c r="B70" s="147" t="s">
        <v>295</v>
      </c>
      <c r="C70" s="152" t="s">
        <v>557</v>
      </c>
      <c r="D70" s="147" t="s">
        <v>141</v>
      </c>
      <c r="E70" s="148">
        <v>37899</v>
      </c>
      <c r="F70" s="185"/>
      <c r="G70" s="147" t="s">
        <v>142</v>
      </c>
      <c r="H70" s="147" t="s">
        <v>405</v>
      </c>
      <c r="I70" s="147" t="s">
        <v>144</v>
      </c>
      <c r="J70" s="147" t="s">
        <v>145</v>
      </c>
      <c r="K70" s="154">
        <v>45718</v>
      </c>
      <c r="L70" s="185"/>
      <c r="M70" s="185" t="s">
        <v>174</v>
      </c>
      <c r="N70" s="185" t="s">
        <v>174</v>
      </c>
      <c r="O70" s="185" t="s">
        <v>174</v>
      </c>
      <c r="P70" s="187" t="s">
        <v>174</v>
      </c>
      <c r="Q70" s="185"/>
      <c r="R70" s="185"/>
    </row>
    <row r="71" spans="1:18" s="93" customFormat="1" ht="13">
      <c r="A71" s="147" t="s">
        <v>299</v>
      </c>
      <c r="B71" s="147" t="s">
        <v>295</v>
      </c>
      <c r="C71" s="152" t="s">
        <v>558</v>
      </c>
      <c r="D71" s="147" t="s">
        <v>141</v>
      </c>
      <c r="E71" s="148">
        <v>34428</v>
      </c>
      <c r="F71" s="185"/>
      <c r="G71" s="147" t="s">
        <v>142</v>
      </c>
      <c r="H71" s="147" t="s">
        <v>405</v>
      </c>
      <c r="I71" s="147" t="s">
        <v>144</v>
      </c>
      <c r="J71" s="147" t="s">
        <v>145</v>
      </c>
      <c r="K71" s="154">
        <v>45718</v>
      </c>
      <c r="L71" s="185"/>
      <c r="M71" s="147" t="s">
        <v>185</v>
      </c>
      <c r="N71" s="147" t="s">
        <v>180</v>
      </c>
      <c r="O71" s="147" t="s">
        <v>513</v>
      </c>
      <c r="P71" s="186">
        <v>45727</v>
      </c>
      <c r="Q71" s="185"/>
      <c r="R71" s="185"/>
    </row>
    <row r="72" spans="1:18" s="93" customFormat="1" ht="13">
      <c r="A72" s="147" t="s">
        <v>299</v>
      </c>
      <c r="B72" s="147" t="s">
        <v>295</v>
      </c>
      <c r="C72" s="152" t="s">
        <v>559</v>
      </c>
      <c r="D72" s="147" t="s">
        <v>141</v>
      </c>
      <c r="E72" s="148">
        <v>7580</v>
      </c>
      <c r="F72" s="185"/>
      <c r="G72" s="147" t="s">
        <v>142</v>
      </c>
      <c r="H72" s="147" t="s">
        <v>405</v>
      </c>
      <c r="I72" s="147" t="s">
        <v>144</v>
      </c>
      <c r="J72" s="147" t="s">
        <v>145</v>
      </c>
      <c r="K72" s="154">
        <v>45718</v>
      </c>
      <c r="L72" s="185"/>
      <c r="M72" s="147" t="s">
        <v>560</v>
      </c>
      <c r="N72" s="147" t="s">
        <v>561</v>
      </c>
      <c r="O72" s="147" t="s">
        <v>513</v>
      </c>
      <c r="P72" s="186">
        <v>45720</v>
      </c>
      <c r="Q72" s="185"/>
      <c r="R72" s="185"/>
    </row>
    <row r="73" spans="1:18" s="93" customFormat="1" ht="13">
      <c r="A73" s="147" t="s">
        <v>299</v>
      </c>
      <c r="B73" s="147" t="s">
        <v>295</v>
      </c>
      <c r="C73" s="185" t="s">
        <v>562</v>
      </c>
      <c r="D73" s="147" t="s">
        <v>141</v>
      </c>
      <c r="E73" s="188">
        <v>5193</v>
      </c>
      <c r="F73" s="185"/>
      <c r="G73" s="147" t="s">
        <v>142</v>
      </c>
      <c r="H73" s="147" t="s">
        <v>405</v>
      </c>
      <c r="I73" s="147" t="s">
        <v>144</v>
      </c>
      <c r="J73" s="147" t="s">
        <v>145</v>
      </c>
      <c r="K73" s="189">
        <v>45719</v>
      </c>
      <c r="L73" s="185"/>
      <c r="M73" s="185" t="s">
        <v>264</v>
      </c>
      <c r="N73" s="185" t="s">
        <v>149</v>
      </c>
      <c r="O73" s="185" t="s">
        <v>513</v>
      </c>
      <c r="P73" s="190">
        <v>45722</v>
      </c>
      <c r="Q73" s="185"/>
      <c r="R73" s="185"/>
    </row>
    <row r="74" spans="1:18" s="93" customFormat="1" ht="13">
      <c r="A74" s="147" t="s">
        <v>299</v>
      </c>
      <c r="B74" s="147" t="s">
        <v>295</v>
      </c>
      <c r="C74" s="152" t="s">
        <v>752</v>
      </c>
      <c r="D74" s="185" t="s">
        <v>141</v>
      </c>
      <c r="E74" s="148">
        <v>43532</v>
      </c>
      <c r="F74" s="185"/>
      <c r="G74" s="185" t="s">
        <v>142</v>
      </c>
      <c r="H74" s="147" t="s">
        <v>143</v>
      </c>
      <c r="I74" s="147" t="s">
        <v>144</v>
      </c>
      <c r="J74" s="147" t="s">
        <v>145</v>
      </c>
      <c r="K74" s="154">
        <v>45720</v>
      </c>
      <c r="L74" s="185"/>
      <c r="M74" s="147" t="s">
        <v>176</v>
      </c>
      <c r="N74" s="147" t="s">
        <v>753</v>
      </c>
      <c r="O74" s="147" t="s">
        <v>145</v>
      </c>
      <c r="P74" s="186">
        <v>45729</v>
      </c>
      <c r="Q74" s="185"/>
      <c r="R74" s="185"/>
    </row>
    <row r="75" spans="1:18" s="93" customFormat="1" ht="13">
      <c r="A75" s="147" t="s">
        <v>299</v>
      </c>
      <c r="B75" s="147" t="s">
        <v>295</v>
      </c>
      <c r="C75" s="152" t="s">
        <v>754</v>
      </c>
      <c r="D75" s="147" t="s">
        <v>141</v>
      </c>
      <c r="E75" s="148">
        <v>45210</v>
      </c>
      <c r="F75" s="185"/>
      <c r="G75" s="147" t="s">
        <v>142</v>
      </c>
      <c r="H75" s="147" t="s">
        <v>405</v>
      </c>
      <c r="I75" s="147" t="s">
        <v>144</v>
      </c>
      <c r="J75" s="147" t="s">
        <v>145</v>
      </c>
      <c r="K75" s="154">
        <v>45720</v>
      </c>
      <c r="L75" s="185"/>
      <c r="M75" s="147" t="s">
        <v>608</v>
      </c>
      <c r="N75" s="147" t="s">
        <v>609</v>
      </c>
      <c r="O75" s="147" t="s">
        <v>146</v>
      </c>
      <c r="P75" s="186">
        <v>45737</v>
      </c>
      <c r="Q75" s="185"/>
      <c r="R75" s="185"/>
    </row>
    <row r="76" spans="1:18" s="93" customFormat="1" ht="13">
      <c r="A76" s="147" t="s">
        <v>299</v>
      </c>
      <c r="B76" s="147" t="s">
        <v>295</v>
      </c>
      <c r="C76" s="152" t="s">
        <v>755</v>
      </c>
      <c r="D76" s="147" t="s">
        <v>141</v>
      </c>
      <c r="E76" s="148">
        <v>3850</v>
      </c>
      <c r="F76" s="185"/>
      <c r="G76" s="147" t="s">
        <v>142</v>
      </c>
      <c r="H76" s="147" t="s">
        <v>405</v>
      </c>
      <c r="I76" s="147" t="s">
        <v>144</v>
      </c>
      <c r="J76" s="147" t="s">
        <v>145</v>
      </c>
      <c r="K76" s="154">
        <v>45720</v>
      </c>
      <c r="L76" s="185"/>
      <c r="M76" s="147" t="s">
        <v>756</v>
      </c>
      <c r="N76" s="147" t="s">
        <v>512</v>
      </c>
      <c r="O76" s="147" t="s">
        <v>145</v>
      </c>
      <c r="P76" s="186">
        <v>45727</v>
      </c>
      <c r="Q76" s="185"/>
      <c r="R76" s="185"/>
    </row>
    <row r="77" spans="1:18" s="93" customFormat="1" ht="13">
      <c r="A77" s="147" t="s">
        <v>299</v>
      </c>
      <c r="B77" s="147" t="s">
        <v>295</v>
      </c>
      <c r="C77" s="152" t="s">
        <v>757</v>
      </c>
      <c r="D77" s="147" t="s">
        <v>141</v>
      </c>
      <c r="E77" s="148">
        <v>5192</v>
      </c>
      <c r="F77" s="185"/>
      <c r="G77" s="147" t="s">
        <v>142</v>
      </c>
      <c r="H77" s="147" t="s">
        <v>405</v>
      </c>
      <c r="I77" s="147" t="s">
        <v>144</v>
      </c>
      <c r="J77" s="147" t="s">
        <v>145</v>
      </c>
      <c r="K77" s="154">
        <v>45721</v>
      </c>
      <c r="L77" s="185"/>
      <c r="M77" s="147" t="s">
        <v>266</v>
      </c>
      <c r="N77" s="147" t="s">
        <v>159</v>
      </c>
      <c r="O77" s="147" t="s">
        <v>145</v>
      </c>
      <c r="P77" s="186">
        <v>45726</v>
      </c>
      <c r="Q77" s="185"/>
      <c r="R77" s="185"/>
    </row>
    <row r="78" spans="1:18" s="93" customFormat="1" ht="13">
      <c r="A78" s="147" t="s">
        <v>299</v>
      </c>
      <c r="B78" s="147" t="s">
        <v>295</v>
      </c>
      <c r="C78" s="152" t="s">
        <v>758</v>
      </c>
      <c r="D78" s="147" t="s">
        <v>141</v>
      </c>
      <c r="E78" s="148">
        <v>58215</v>
      </c>
      <c r="F78" s="185"/>
      <c r="G78" s="147" t="s">
        <v>142</v>
      </c>
      <c r="H78" s="147" t="s">
        <v>405</v>
      </c>
      <c r="I78" s="147" t="s">
        <v>144</v>
      </c>
      <c r="J78" s="147" t="s">
        <v>145</v>
      </c>
      <c r="K78" s="154">
        <v>45722</v>
      </c>
      <c r="L78" s="185"/>
      <c r="M78" s="147" t="s">
        <v>202</v>
      </c>
      <c r="N78" s="147" t="s">
        <v>203</v>
      </c>
      <c r="O78" s="147" t="s">
        <v>154</v>
      </c>
      <c r="P78" s="186">
        <v>45764</v>
      </c>
      <c r="Q78" s="185"/>
      <c r="R78" s="185"/>
    </row>
    <row r="79" spans="1:18" s="93" customFormat="1" ht="13">
      <c r="A79" s="147" t="s">
        <v>299</v>
      </c>
      <c r="B79" s="147" t="s">
        <v>295</v>
      </c>
      <c r="C79" s="152" t="s">
        <v>759</v>
      </c>
      <c r="D79" s="147" t="s">
        <v>141</v>
      </c>
      <c r="E79" s="148">
        <v>32034</v>
      </c>
      <c r="F79" s="185"/>
      <c r="G79" s="147" t="s">
        <v>142</v>
      </c>
      <c r="H79" s="147" t="s">
        <v>405</v>
      </c>
      <c r="I79" s="147" t="s">
        <v>144</v>
      </c>
      <c r="J79" s="147" t="s">
        <v>145</v>
      </c>
      <c r="K79" s="154">
        <v>45722</v>
      </c>
      <c r="L79" s="185"/>
      <c r="M79" s="147" t="s">
        <v>157</v>
      </c>
      <c r="N79" s="147" t="s">
        <v>760</v>
      </c>
      <c r="O79" s="147" t="s">
        <v>146</v>
      </c>
      <c r="P79" s="186">
        <v>45742</v>
      </c>
      <c r="Q79" s="185"/>
      <c r="R79" s="185"/>
    </row>
    <row r="80" spans="1:18" s="93" customFormat="1" ht="13">
      <c r="A80" s="147" t="s">
        <v>299</v>
      </c>
      <c r="B80" s="147" t="s">
        <v>295</v>
      </c>
      <c r="C80" s="152" t="s">
        <v>761</v>
      </c>
      <c r="D80" s="147" t="s">
        <v>141</v>
      </c>
      <c r="E80" s="148">
        <v>37592</v>
      </c>
      <c r="F80" s="185"/>
      <c r="G80" s="147" t="s">
        <v>142</v>
      </c>
      <c r="H80" s="147" t="s">
        <v>405</v>
      </c>
      <c r="I80" s="147" t="s">
        <v>144</v>
      </c>
      <c r="J80" s="147" t="s">
        <v>145</v>
      </c>
      <c r="K80" s="154">
        <v>45723</v>
      </c>
      <c r="L80" s="185"/>
      <c r="M80" s="147" t="s">
        <v>762</v>
      </c>
      <c r="N80" s="147" t="s">
        <v>542</v>
      </c>
      <c r="O80" s="147" t="s">
        <v>145</v>
      </c>
      <c r="P80" s="186">
        <v>45732</v>
      </c>
      <c r="Q80" s="185"/>
      <c r="R80" s="185"/>
    </row>
    <row r="81" spans="1:18" s="93" customFormat="1" ht="13">
      <c r="A81" s="147" t="s">
        <v>299</v>
      </c>
      <c r="B81" s="147" t="s">
        <v>295</v>
      </c>
      <c r="C81" s="152" t="s">
        <v>554</v>
      </c>
      <c r="D81" s="147" t="s">
        <v>141</v>
      </c>
      <c r="E81" s="148">
        <v>35977</v>
      </c>
      <c r="F81" s="185"/>
      <c r="G81" s="147" t="s">
        <v>142</v>
      </c>
      <c r="H81" s="147" t="s">
        <v>405</v>
      </c>
      <c r="I81" s="147" t="s">
        <v>144</v>
      </c>
      <c r="J81" s="147" t="s">
        <v>145</v>
      </c>
      <c r="K81" s="154">
        <v>45723</v>
      </c>
      <c r="L81" s="185"/>
      <c r="M81" s="147" t="s">
        <v>170</v>
      </c>
      <c r="N81" s="147" t="s">
        <v>148</v>
      </c>
      <c r="O81" s="147" t="s">
        <v>146</v>
      </c>
      <c r="P81" s="186">
        <v>45744</v>
      </c>
      <c r="Q81" s="185"/>
      <c r="R81" s="185"/>
    </row>
    <row r="82" spans="1:18" s="93" customFormat="1" ht="13">
      <c r="A82" s="147" t="s">
        <v>299</v>
      </c>
      <c r="B82" s="147" t="s">
        <v>295</v>
      </c>
      <c r="C82" s="152" t="s">
        <v>763</v>
      </c>
      <c r="D82" s="147" t="s">
        <v>141</v>
      </c>
      <c r="E82" s="148">
        <v>5000</v>
      </c>
      <c r="F82" s="185"/>
      <c r="G82" s="147" t="s">
        <v>142</v>
      </c>
      <c r="H82" s="147" t="s">
        <v>405</v>
      </c>
      <c r="I82" s="147" t="s">
        <v>144</v>
      </c>
      <c r="J82" s="147" t="s">
        <v>145</v>
      </c>
      <c r="K82" s="154">
        <v>45726</v>
      </c>
      <c r="L82" s="185"/>
      <c r="M82" s="147" t="s">
        <v>764</v>
      </c>
      <c r="N82" s="147" t="s">
        <v>159</v>
      </c>
      <c r="O82" s="147" t="s">
        <v>145</v>
      </c>
      <c r="P82" s="186">
        <v>45731</v>
      </c>
      <c r="Q82" s="185"/>
      <c r="R82" s="185"/>
    </row>
    <row r="83" spans="1:18" s="93" customFormat="1" ht="13">
      <c r="A83" s="147" t="s">
        <v>299</v>
      </c>
      <c r="B83" s="147" t="s">
        <v>295</v>
      </c>
      <c r="C83" s="152" t="s">
        <v>557</v>
      </c>
      <c r="D83" s="147" t="s">
        <v>141</v>
      </c>
      <c r="E83" s="148">
        <v>37899</v>
      </c>
      <c r="F83" s="185"/>
      <c r="G83" s="147" t="s">
        <v>142</v>
      </c>
      <c r="H83" s="147" t="s">
        <v>405</v>
      </c>
      <c r="I83" s="147" t="s">
        <v>144</v>
      </c>
      <c r="J83" s="147" t="s">
        <v>145</v>
      </c>
      <c r="K83" s="154">
        <v>45726</v>
      </c>
      <c r="L83" s="185"/>
      <c r="M83" s="147" t="s">
        <v>765</v>
      </c>
      <c r="N83" s="147" t="s">
        <v>148</v>
      </c>
      <c r="O83" s="147" t="s">
        <v>146</v>
      </c>
      <c r="P83" s="186">
        <v>45743</v>
      </c>
      <c r="Q83" s="185"/>
      <c r="R83" s="185"/>
    </row>
    <row r="84" spans="1:18" s="93" customFormat="1" ht="13">
      <c r="A84" s="147" t="s">
        <v>299</v>
      </c>
      <c r="B84" s="147" t="s">
        <v>295</v>
      </c>
      <c r="C84" s="152" t="s">
        <v>766</v>
      </c>
      <c r="D84" s="147" t="s">
        <v>141</v>
      </c>
      <c r="E84" s="148">
        <v>36782</v>
      </c>
      <c r="F84" s="185"/>
      <c r="G84" s="147" t="s">
        <v>142</v>
      </c>
      <c r="H84" s="147" t="s">
        <v>405</v>
      </c>
      <c r="I84" s="147" t="s">
        <v>144</v>
      </c>
      <c r="J84" s="147" t="s">
        <v>145</v>
      </c>
      <c r="K84" s="154">
        <v>45726</v>
      </c>
      <c r="L84" s="185"/>
      <c r="M84" s="147" t="s">
        <v>174</v>
      </c>
      <c r="N84" s="147" t="s">
        <v>174</v>
      </c>
      <c r="O84" s="147" t="s">
        <v>174</v>
      </c>
      <c r="P84" s="187" t="s">
        <v>174</v>
      </c>
      <c r="Q84" s="185"/>
      <c r="R84" s="185"/>
    </row>
    <row r="85" spans="1:18" s="93" customFormat="1" ht="13">
      <c r="A85" s="147" t="s">
        <v>299</v>
      </c>
      <c r="B85" s="147" t="s">
        <v>295</v>
      </c>
      <c r="C85" s="152" t="s">
        <v>678</v>
      </c>
      <c r="D85" s="147" t="s">
        <v>141</v>
      </c>
      <c r="E85" s="148">
        <v>65523</v>
      </c>
      <c r="F85" s="185"/>
      <c r="G85" s="147" t="s">
        <v>142</v>
      </c>
      <c r="H85" s="147" t="s">
        <v>405</v>
      </c>
      <c r="I85" s="147" t="s">
        <v>144</v>
      </c>
      <c r="J85" s="147" t="s">
        <v>145</v>
      </c>
      <c r="K85" s="154">
        <v>45731</v>
      </c>
      <c r="L85" s="185"/>
      <c r="M85" s="147" t="s">
        <v>181</v>
      </c>
      <c r="N85" s="147" t="s">
        <v>148</v>
      </c>
      <c r="O85" s="147" t="s">
        <v>146</v>
      </c>
      <c r="P85" s="186">
        <v>45750</v>
      </c>
      <c r="Q85" s="185"/>
      <c r="R85" s="185"/>
    </row>
    <row r="86" spans="1:18" s="93" customFormat="1" ht="13">
      <c r="A86" s="147" t="s">
        <v>299</v>
      </c>
      <c r="B86" s="147" t="s">
        <v>295</v>
      </c>
      <c r="C86" s="152" t="s">
        <v>767</v>
      </c>
      <c r="D86" s="147" t="s">
        <v>141</v>
      </c>
      <c r="E86" s="148">
        <v>4933</v>
      </c>
      <c r="F86" s="185"/>
      <c r="G86" s="147" t="s">
        <v>142</v>
      </c>
      <c r="H86" s="147" t="s">
        <v>405</v>
      </c>
      <c r="I86" s="147" t="s">
        <v>144</v>
      </c>
      <c r="J86" s="147" t="s">
        <v>145</v>
      </c>
      <c r="K86" s="154">
        <v>45732</v>
      </c>
      <c r="L86" s="185"/>
      <c r="M86" s="147" t="s">
        <v>768</v>
      </c>
      <c r="N86" s="147" t="s">
        <v>149</v>
      </c>
      <c r="O86" s="147" t="s">
        <v>145</v>
      </c>
      <c r="P86" s="186">
        <v>45737</v>
      </c>
      <c r="Q86" s="185"/>
      <c r="R86" s="185"/>
    </row>
    <row r="87" spans="1:18" s="93" customFormat="1" ht="13">
      <c r="A87" s="147" t="s">
        <v>299</v>
      </c>
      <c r="B87" s="147" t="s">
        <v>295</v>
      </c>
      <c r="C87" s="152" t="s">
        <v>769</v>
      </c>
      <c r="D87" s="147" t="s">
        <v>141</v>
      </c>
      <c r="E87" s="148">
        <v>36489</v>
      </c>
      <c r="F87" s="185"/>
      <c r="G87" s="147" t="s">
        <v>142</v>
      </c>
      <c r="H87" s="147" t="s">
        <v>405</v>
      </c>
      <c r="I87" s="147" t="s">
        <v>144</v>
      </c>
      <c r="J87" s="147" t="s">
        <v>145</v>
      </c>
      <c r="K87" s="154">
        <v>45732</v>
      </c>
      <c r="L87" s="185"/>
      <c r="M87" s="147" t="s">
        <v>770</v>
      </c>
      <c r="N87" s="147" t="s">
        <v>548</v>
      </c>
      <c r="O87" s="147" t="s">
        <v>146</v>
      </c>
      <c r="P87" s="186">
        <v>45744</v>
      </c>
      <c r="Q87" s="185"/>
      <c r="R87" s="185"/>
    </row>
    <row r="88" spans="1:18" s="93" customFormat="1" ht="13">
      <c r="A88" s="147" t="s">
        <v>299</v>
      </c>
      <c r="B88" s="147" t="s">
        <v>295</v>
      </c>
      <c r="C88" s="152" t="s">
        <v>771</v>
      </c>
      <c r="D88" s="147" t="s">
        <v>141</v>
      </c>
      <c r="E88" s="148">
        <v>30185</v>
      </c>
      <c r="F88" s="185"/>
      <c r="G88" s="147" t="s">
        <v>142</v>
      </c>
      <c r="H88" s="147" t="s">
        <v>405</v>
      </c>
      <c r="I88" s="147" t="s">
        <v>144</v>
      </c>
      <c r="J88" s="147" t="s">
        <v>145</v>
      </c>
      <c r="K88" s="154">
        <v>45732</v>
      </c>
      <c r="L88" s="185"/>
      <c r="M88" s="147" t="s">
        <v>772</v>
      </c>
      <c r="N88" s="147" t="s">
        <v>548</v>
      </c>
      <c r="O88" s="147" t="s">
        <v>146</v>
      </c>
      <c r="P88" s="186">
        <v>45387</v>
      </c>
      <c r="Q88" s="185"/>
      <c r="R88" s="185"/>
    </row>
    <row r="89" spans="1:18" s="93" customFormat="1" ht="13">
      <c r="A89" s="147" t="s">
        <v>299</v>
      </c>
      <c r="B89" s="147" t="s">
        <v>295</v>
      </c>
      <c r="C89" s="152" t="s">
        <v>774</v>
      </c>
      <c r="D89" s="147" t="s">
        <v>141</v>
      </c>
      <c r="E89" s="148">
        <v>63702</v>
      </c>
      <c r="F89" s="185"/>
      <c r="G89" s="147" t="s">
        <v>142</v>
      </c>
      <c r="H89" s="147" t="s">
        <v>405</v>
      </c>
      <c r="I89" s="147" t="s">
        <v>144</v>
      </c>
      <c r="J89" s="147" t="s">
        <v>145</v>
      </c>
      <c r="K89" s="154">
        <v>45733</v>
      </c>
      <c r="L89" s="185"/>
      <c r="M89" s="147" t="s">
        <v>506</v>
      </c>
      <c r="N89" s="147" t="s">
        <v>507</v>
      </c>
      <c r="O89" s="147" t="s">
        <v>145</v>
      </c>
      <c r="P89" s="186">
        <v>45743</v>
      </c>
      <c r="Q89" s="185"/>
      <c r="R89" s="185"/>
    </row>
    <row r="90" spans="1:18" s="93" customFormat="1" ht="13">
      <c r="A90" s="147" t="s">
        <v>299</v>
      </c>
      <c r="B90" s="147" t="s">
        <v>295</v>
      </c>
      <c r="C90" s="156" t="s">
        <v>775</v>
      </c>
      <c r="D90" s="147" t="s">
        <v>141</v>
      </c>
      <c r="E90" s="148">
        <v>6270</v>
      </c>
      <c r="F90" s="185"/>
      <c r="G90" s="147" t="s">
        <v>142</v>
      </c>
      <c r="H90" s="147" t="s">
        <v>405</v>
      </c>
      <c r="I90" s="147" t="s">
        <v>144</v>
      </c>
      <c r="J90" s="147" t="s">
        <v>145</v>
      </c>
      <c r="K90" s="154">
        <v>45734</v>
      </c>
      <c r="L90" s="185"/>
      <c r="M90" s="147" t="s">
        <v>615</v>
      </c>
      <c r="N90" s="147" t="s">
        <v>512</v>
      </c>
      <c r="O90" s="147" t="s">
        <v>513</v>
      </c>
      <c r="P90" s="186">
        <v>45740</v>
      </c>
      <c r="Q90" s="185"/>
      <c r="R90" s="185"/>
    </row>
    <row r="91" spans="1:18" s="93" customFormat="1" ht="13">
      <c r="A91" s="147" t="s">
        <v>299</v>
      </c>
      <c r="B91" s="147" t="s">
        <v>295</v>
      </c>
      <c r="C91" s="156" t="s">
        <v>597</v>
      </c>
      <c r="D91" s="147" t="s">
        <v>141</v>
      </c>
      <c r="E91" s="148">
        <v>7560</v>
      </c>
      <c r="F91" s="185"/>
      <c r="G91" s="147" t="s">
        <v>142</v>
      </c>
      <c r="H91" s="147" t="s">
        <v>405</v>
      </c>
      <c r="I91" s="147" t="s">
        <v>144</v>
      </c>
      <c r="J91" s="147" t="s">
        <v>145</v>
      </c>
      <c r="K91" s="154">
        <v>45734</v>
      </c>
      <c r="L91" s="185"/>
      <c r="M91" s="147" t="s">
        <v>776</v>
      </c>
      <c r="N91" s="147" t="s">
        <v>159</v>
      </c>
      <c r="O91" s="147" t="s">
        <v>513</v>
      </c>
      <c r="P91" s="186">
        <v>45739</v>
      </c>
      <c r="Q91" s="185"/>
      <c r="R91" s="185"/>
    </row>
    <row r="92" spans="1:18" s="93" customFormat="1" ht="13">
      <c r="A92" s="147" t="s">
        <v>299</v>
      </c>
      <c r="B92" s="147" t="s">
        <v>295</v>
      </c>
      <c r="C92" s="156" t="s">
        <v>777</v>
      </c>
      <c r="D92" s="147" t="s">
        <v>141</v>
      </c>
      <c r="E92" s="148">
        <v>6270</v>
      </c>
      <c r="F92" s="185"/>
      <c r="G92" s="147" t="s">
        <v>142</v>
      </c>
      <c r="H92" s="147" t="s">
        <v>405</v>
      </c>
      <c r="I92" s="147" t="s">
        <v>144</v>
      </c>
      <c r="J92" s="147" t="s">
        <v>145</v>
      </c>
      <c r="K92" s="154">
        <v>45735</v>
      </c>
      <c r="L92" s="185"/>
      <c r="M92" s="147" t="s">
        <v>778</v>
      </c>
      <c r="N92" s="147" t="s">
        <v>149</v>
      </c>
      <c r="O92" s="147" t="s">
        <v>513</v>
      </c>
      <c r="P92" s="186">
        <v>45738</v>
      </c>
      <c r="Q92" s="185"/>
      <c r="R92" s="185"/>
    </row>
    <row r="93" spans="1:18" s="93" customFormat="1" ht="13">
      <c r="A93" s="147" t="s">
        <v>299</v>
      </c>
      <c r="B93" s="147" t="s">
        <v>295</v>
      </c>
      <c r="C93" s="156" t="s">
        <v>779</v>
      </c>
      <c r="D93" s="147" t="s">
        <v>141</v>
      </c>
      <c r="E93" s="148">
        <v>40255</v>
      </c>
      <c r="F93" s="185"/>
      <c r="G93" s="147" t="s">
        <v>142</v>
      </c>
      <c r="H93" s="147" t="s">
        <v>405</v>
      </c>
      <c r="I93" s="147" t="s">
        <v>144</v>
      </c>
      <c r="J93" s="147" t="s">
        <v>145</v>
      </c>
      <c r="K93" s="154">
        <v>45735</v>
      </c>
      <c r="L93" s="185"/>
      <c r="M93" s="147" t="s">
        <v>174</v>
      </c>
      <c r="N93" s="147" t="s">
        <v>174</v>
      </c>
      <c r="O93" s="147" t="s">
        <v>174</v>
      </c>
      <c r="P93" s="186" t="s">
        <v>174</v>
      </c>
      <c r="Q93" s="185"/>
      <c r="R93" s="185"/>
    </row>
    <row r="94" spans="1:18" s="93" customFormat="1" ht="13">
      <c r="A94" s="147" t="s">
        <v>299</v>
      </c>
      <c r="B94" s="147" t="s">
        <v>295</v>
      </c>
      <c r="C94" s="156" t="s">
        <v>780</v>
      </c>
      <c r="D94" s="147" t="s">
        <v>141</v>
      </c>
      <c r="E94" s="148">
        <v>4748</v>
      </c>
      <c r="F94" s="185"/>
      <c r="G94" s="147" t="s">
        <v>142</v>
      </c>
      <c r="H94" s="147" t="s">
        <v>405</v>
      </c>
      <c r="I94" s="147" t="s">
        <v>144</v>
      </c>
      <c r="J94" s="147" t="s">
        <v>145</v>
      </c>
      <c r="K94" s="154">
        <v>45737</v>
      </c>
      <c r="L94" s="185"/>
      <c r="M94" s="147" t="s">
        <v>756</v>
      </c>
      <c r="N94" s="147" t="s">
        <v>512</v>
      </c>
      <c r="O94" s="147" t="s">
        <v>513</v>
      </c>
      <c r="P94" s="186">
        <v>45750</v>
      </c>
      <c r="Q94" s="185"/>
      <c r="R94" s="185"/>
    </row>
    <row r="95" spans="1:18" s="93" customFormat="1" ht="13">
      <c r="A95" s="147" t="s">
        <v>299</v>
      </c>
      <c r="B95" s="147" t="s">
        <v>295</v>
      </c>
      <c r="C95" s="156" t="s">
        <v>781</v>
      </c>
      <c r="D95" s="147" t="s">
        <v>141</v>
      </c>
      <c r="E95" s="148">
        <v>55804</v>
      </c>
      <c r="F95" s="185"/>
      <c r="G95" s="147" t="s">
        <v>142</v>
      </c>
      <c r="H95" s="147" t="s">
        <v>405</v>
      </c>
      <c r="I95" s="147" t="s">
        <v>144</v>
      </c>
      <c r="J95" s="147" t="s">
        <v>145</v>
      </c>
      <c r="K95" s="154">
        <v>45737</v>
      </c>
      <c r="L95" s="185"/>
      <c r="M95" s="147" t="s">
        <v>208</v>
      </c>
      <c r="N95" s="147" t="s">
        <v>148</v>
      </c>
      <c r="O95" s="147" t="s">
        <v>146</v>
      </c>
      <c r="P95" s="186">
        <v>45747</v>
      </c>
      <c r="Q95" s="185"/>
      <c r="R95" s="185"/>
    </row>
    <row r="96" spans="1:18" s="93" customFormat="1" ht="13">
      <c r="A96" s="147" t="s">
        <v>299</v>
      </c>
      <c r="B96" s="147" t="s">
        <v>295</v>
      </c>
      <c r="C96" s="156" t="s">
        <v>782</v>
      </c>
      <c r="D96" s="147" t="s">
        <v>141</v>
      </c>
      <c r="E96" s="148">
        <v>37592</v>
      </c>
      <c r="F96" s="185"/>
      <c r="G96" s="147" t="s">
        <v>142</v>
      </c>
      <c r="H96" s="147" t="s">
        <v>405</v>
      </c>
      <c r="I96" s="147" t="s">
        <v>144</v>
      </c>
      <c r="J96" s="147" t="s">
        <v>145</v>
      </c>
      <c r="K96" s="154">
        <v>45737</v>
      </c>
      <c r="L96" s="185"/>
      <c r="M96" s="147" t="s">
        <v>783</v>
      </c>
      <c r="N96" s="147" t="s">
        <v>548</v>
      </c>
      <c r="O96" s="147" t="s">
        <v>146</v>
      </c>
      <c r="P96" s="186">
        <v>45748</v>
      </c>
      <c r="Q96" s="185"/>
      <c r="R96" s="185"/>
    </row>
    <row r="97" spans="1:18" s="93" customFormat="1" ht="13">
      <c r="A97" s="147" t="s">
        <v>299</v>
      </c>
      <c r="B97" s="147" t="s">
        <v>295</v>
      </c>
      <c r="C97" s="156" t="s">
        <v>784</v>
      </c>
      <c r="D97" s="147" t="s">
        <v>141</v>
      </c>
      <c r="E97" s="148">
        <v>37076</v>
      </c>
      <c r="F97" s="185"/>
      <c r="G97" s="147" t="s">
        <v>142</v>
      </c>
      <c r="H97" s="147" t="s">
        <v>405</v>
      </c>
      <c r="I97" s="147" t="s">
        <v>144</v>
      </c>
      <c r="J97" s="147" t="s">
        <v>145</v>
      </c>
      <c r="K97" s="154">
        <v>45738</v>
      </c>
      <c r="L97" s="185"/>
      <c r="M97" s="147" t="s">
        <v>785</v>
      </c>
      <c r="N97" s="147" t="s">
        <v>786</v>
      </c>
      <c r="O97" s="147" t="s">
        <v>146</v>
      </c>
      <c r="P97" s="186">
        <v>45398</v>
      </c>
      <c r="Q97" s="185"/>
      <c r="R97" s="185"/>
    </row>
    <row r="98" spans="1:18" s="93" customFormat="1" ht="13">
      <c r="A98" s="147" t="s">
        <v>299</v>
      </c>
      <c r="B98" s="147" t="s">
        <v>295</v>
      </c>
      <c r="C98" s="156" t="s">
        <v>787</v>
      </c>
      <c r="D98" s="147" t="s">
        <v>141</v>
      </c>
      <c r="E98" s="148">
        <v>30182</v>
      </c>
      <c r="F98" s="185"/>
      <c r="G98" s="147" t="s">
        <v>142</v>
      </c>
      <c r="H98" s="147" t="s">
        <v>405</v>
      </c>
      <c r="I98" s="147" t="s">
        <v>144</v>
      </c>
      <c r="J98" s="147" t="s">
        <v>145</v>
      </c>
      <c r="K98" s="154">
        <v>45738</v>
      </c>
      <c r="L98" s="185"/>
      <c r="M98" s="147" t="s">
        <v>762</v>
      </c>
      <c r="N98" s="147" t="s">
        <v>542</v>
      </c>
      <c r="O98" s="147" t="s">
        <v>513</v>
      </c>
      <c r="P98" s="186">
        <v>45748</v>
      </c>
      <c r="Q98" s="185"/>
      <c r="R98" s="185"/>
    </row>
    <row r="99" spans="1:18" s="93" customFormat="1" ht="13">
      <c r="A99" s="147" t="s">
        <v>299</v>
      </c>
      <c r="B99" s="147" t="s">
        <v>295</v>
      </c>
      <c r="C99" s="156" t="s">
        <v>788</v>
      </c>
      <c r="D99" s="147" t="s">
        <v>141</v>
      </c>
      <c r="E99" s="148">
        <v>16648</v>
      </c>
      <c r="F99" s="185"/>
      <c r="G99" s="147" t="s">
        <v>142</v>
      </c>
      <c r="H99" s="147" t="s">
        <v>405</v>
      </c>
      <c r="I99" s="147" t="s">
        <v>144</v>
      </c>
      <c r="J99" s="147" t="s">
        <v>145</v>
      </c>
      <c r="K99" s="154">
        <v>45739</v>
      </c>
      <c r="L99" s="185"/>
      <c r="M99" s="147" t="s">
        <v>789</v>
      </c>
      <c r="N99" s="147" t="s">
        <v>156</v>
      </c>
      <c r="O99" s="147" t="s">
        <v>513</v>
      </c>
      <c r="P99" s="186">
        <v>45747</v>
      </c>
      <c r="Q99" s="185"/>
      <c r="R99" s="185"/>
    </row>
    <row r="100" spans="1:18" s="93" customFormat="1" ht="13">
      <c r="A100" s="147" t="s">
        <v>299</v>
      </c>
      <c r="B100" s="147" t="s">
        <v>295</v>
      </c>
      <c r="C100" s="156" t="s">
        <v>790</v>
      </c>
      <c r="D100" s="147" t="s">
        <v>141</v>
      </c>
      <c r="E100" s="148">
        <v>28208</v>
      </c>
      <c r="F100" s="185"/>
      <c r="G100" s="147" t="s">
        <v>142</v>
      </c>
      <c r="H100" s="147" t="s">
        <v>405</v>
      </c>
      <c r="I100" s="147" t="s">
        <v>144</v>
      </c>
      <c r="J100" s="147" t="s">
        <v>145</v>
      </c>
      <c r="K100" s="154">
        <v>45740</v>
      </c>
      <c r="L100" s="185"/>
      <c r="M100" s="147" t="s">
        <v>178</v>
      </c>
      <c r="N100" s="147" t="s">
        <v>179</v>
      </c>
      <c r="O100" s="147" t="s">
        <v>513</v>
      </c>
      <c r="P100" s="186">
        <v>45754</v>
      </c>
      <c r="Q100" s="185"/>
      <c r="R100" s="185"/>
    </row>
    <row r="101" spans="1:18" s="93" customFormat="1" ht="13">
      <c r="A101" s="147" t="s">
        <v>299</v>
      </c>
      <c r="B101" s="147" t="s">
        <v>295</v>
      </c>
      <c r="C101" s="156" t="s">
        <v>791</v>
      </c>
      <c r="D101" s="147" t="s">
        <v>141</v>
      </c>
      <c r="E101" s="148">
        <v>63238</v>
      </c>
      <c r="F101" s="185"/>
      <c r="G101" s="147" t="s">
        <v>142</v>
      </c>
      <c r="H101" s="147" t="s">
        <v>405</v>
      </c>
      <c r="I101" s="147" t="s">
        <v>144</v>
      </c>
      <c r="J101" s="147" t="s">
        <v>145</v>
      </c>
      <c r="K101" s="157">
        <v>45742</v>
      </c>
      <c r="L101" s="185"/>
      <c r="M101" s="147" t="s">
        <v>506</v>
      </c>
      <c r="N101" s="147" t="s">
        <v>507</v>
      </c>
      <c r="O101" s="147" t="s">
        <v>145</v>
      </c>
      <c r="P101" s="186">
        <v>45757</v>
      </c>
      <c r="Q101" s="185"/>
      <c r="R101" s="185"/>
    </row>
    <row r="102" spans="1:18" s="93" customFormat="1" ht="13">
      <c r="A102" s="147" t="s">
        <v>299</v>
      </c>
      <c r="B102" s="147" t="s">
        <v>295</v>
      </c>
      <c r="C102" s="156" t="s">
        <v>917</v>
      </c>
      <c r="D102" s="147" t="s">
        <v>141</v>
      </c>
      <c r="E102" s="148">
        <v>6962</v>
      </c>
      <c r="F102" s="185"/>
      <c r="G102" s="147" t="s">
        <v>142</v>
      </c>
      <c r="H102" s="147" t="s">
        <v>405</v>
      </c>
      <c r="I102" s="147" t="s">
        <v>144</v>
      </c>
      <c r="J102" s="147" t="s">
        <v>145</v>
      </c>
      <c r="K102" s="157">
        <v>45742</v>
      </c>
      <c r="L102" s="185"/>
      <c r="M102" s="147" t="s">
        <v>918</v>
      </c>
      <c r="N102" s="147" t="s">
        <v>149</v>
      </c>
      <c r="O102" s="147" t="s">
        <v>145</v>
      </c>
      <c r="P102" s="186">
        <v>45755</v>
      </c>
      <c r="Q102" s="147"/>
      <c r="R102" s="147"/>
    </row>
    <row r="103" spans="1:18" s="93" customFormat="1" ht="13">
      <c r="A103" s="147" t="s">
        <v>299</v>
      </c>
      <c r="B103" s="147" t="s">
        <v>295</v>
      </c>
      <c r="C103" s="156" t="s">
        <v>919</v>
      </c>
      <c r="D103" s="147" t="s">
        <v>141</v>
      </c>
      <c r="E103" s="148">
        <v>12427</v>
      </c>
      <c r="F103" s="185"/>
      <c r="G103" s="147" t="s">
        <v>142</v>
      </c>
      <c r="H103" s="147" t="s">
        <v>405</v>
      </c>
      <c r="I103" s="147" t="s">
        <v>144</v>
      </c>
      <c r="J103" s="147" t="s">
        <v>145</v>
      </c>
      <c r="K103" s="157">
        <v>45742</v>
      </c>
      <c r="L103" s="185"/>
      <c r="M103" s="147" t="s">
        <v>920</v>
      </c>
      <c r="N103" s="147" t="s">
        <v>151</v>
      </c>
      <c r="O103" s="147" t="s">
        <v>145</v>
      </c>
      <c r="P103" s="186">
        <v>45754</v>
      </c>
      <c r="Q103" s="147"/>
      <c r="R103" s="147"/>
    </row>
    <row r="104" spans="1:18" s="93" customFormat="1" ht="13">
      <c r="A104" s="147" t="s">
        <v>299</v>
      </c>
      <c r="B104" s="147" t="s">
        <v>295</v>
      </c>
      <c r="C104" s="156" t="s">
        <v>417</v>
      </c>
      <c r="D104" s="147" t="s">
        <v>141</v>
      </c>
      <c r="E104" s="148">
        <v>21461</v>
      </c>
      <c r="F104" s="185"/>
      <c r="G104" s="147" t="s">
        <v>142</v>
      </c>
      <c r="H104" s="147" t="s">
        <v>405</v>
      </c>
      <c r="I104" s="147" t="s">
        <v>144</v>
      </c>
      <c r="J104" s="147" t="s">
        <v>145</v>
      </c>
      <c r="K104" s="157">
        <v>45743</v>
      </c>
      <c r="L104" s="185"/>
      <c r="M104" s="147" t="s">
        <v>176</v>
      </c>
      <c r="N104" s="147" t="s">
        <v>529</v>
      </c>
      <c r="O104" s="147" t="s">
        <v>145</v>
      </c>
      <c r="P104" s="186">
        <v>45752</v>
      </c>
      <c r="Q104" s="185"/>
      <c r="R104" s="185"/>
    </row>
    <row r="105" spans="1:18" s="93" customFormat="1" ht="13">
      <c r="A105" s="147" t="s">
        <v>299</v>
      </c>
      <c r="B105" s="147" t="s">
        <v>295</v>
      </c>
      <c r="C105" s="156" t="s">
        <v>792</v>
      </c>
      <c r="D105" s="147" t="s">
        <v>141</v>
      </c>
      <c r="E105" s="148">
        <v>7873</v>
      </c>
      <c r="F105" s="185"/>
      <c r="G105" s="147" t="s">
        <v>142</v>
      </c>
      <c r="H105" s="147" t="s">
        <v>405</v>
      </c>
      <c r="I105" s="147" t="s">
        <v>144</v>
      </c>
      <c r="J105" s="147" t="s">
        <v>145</v>
      </c>
      <c r="K105" s="157">
        <v>45743</v>
      </c>
      <c r="L105" s="185"/>
      <c r="M105" s="147" t="s">
        <v>536</v>
      </c>
      <c r="N105" s="147" t="s">
        <v>149</v>
      </c>
      <c r="O105" s="147" t="s">
        <v>513</v>
      </c>
      <c r="P105" s="186">
        <v>45746</v>
      </c>
      <c r="Q105" s="185"/>
      <c r="R105" s="185"/>
    </row>
    <row r="106" spans="1:18" s="93" customFormat="1" ht="13">
      <c r="A106" s="147" t="s">
        <v>299</v>
      </c>
      <c r="B106" s="147" t="s">
        <v>295</v>
      </c>
      <c r="C106" s="156" t="s">
        <v>793</v>
      </c>
      <c r="D106" s="147" t="s">
        <v>141</v>
      </c>
      <c r="E106" s="148">
        <v>37155</v>
      </c>
      <c r="F106" s="185"/>
      <c r="G106" s="147" t="s">
        <v>142</v>
      </c>
      <c r="H106" s="147" t="s">
        <v>405</v>
      </c>
      <c r="I106" s="147" t="s">
        <v>144</v>
      </c>
      <c r="J106" s="147" t="s">
        <v>145</v>
      </c>
      <c r="K106" s="157">
        <v>45745</v>
      </c>
      <c r="L106" s="185"/>
      <c r="M106" s="147" t="s">
        <v>650</v>
      </c>
      <c r="N106" s="147" t="s">
        <v>148</v>
      </c>
      <c r="O106" s="147" t="s">
        <v>146</v>
      </c>
      <c r="P106" s="186">
        <v>45759</v>
      </c>
      <c r="Q106" s="185"/>
      <c r="R106" s="185"/>
    </row>
    <row r="107" spans="1:18" s="93" customFormat="1" ht="13">
      <c r="A107" s="147" t="s">
        <v>299</v>
      </c>
      <c r="B107" s="147" t="s">
        <v>295</v>
      </c>
      <c r="C107" s="156" t="s">
        <v>794</v>
      </c>
      <c r="D107" s="147" t="s">
        <v>141</v>
      </c>
      <c r="E107" s="148">
        <v>58721</v>
      </c>
      <c r="F107" s="185"/>
      <c r="G107" s="147" t="s">
        <v>142</v>
      </c>
      <c r="H107" s="147" t="s">
        <v>405</v>
      </c>
      <c r="I107" s="147" t="s">
        <v>144</v>
      </c>
      <c r="J107" s="147" t="s">
        <v>145</v>
      </c>
      <c r="K107" s="157">
        <v>45745</v>
      </c>
      <c r="L107" s="185"/>
      <c r="M107" s="147" t="s">
        <v>213</v>
      </c>
      <c r="N107" s="147" t="s">
        <v>148</v>
      </c>
      <c r="O107" s="147" t="s">
        <v>146</v>
      </c>
      <c r="P107" s="186">
        <v>45763</v>
      </c>
      <c r="Q107" s="185"/>
      <c r="R107" s="185"/>
    </row>
    <row r="108" spans="1:18" s="93" customFormat="1" ht="13">
      <c r="A108" s="147" t="s">
        <v>299</v>
      </c>
      <c r="B108" s="147" t="s">
        <v>295</v>
      </c>
      <c r="C108" s="156" t="s">
        <v>795</v>
      </c>
      <c r="D108" s="147" t="s">
        <v>79</v>
      </c>
      <c r="E108" s="148">
        <v>57070</v>
      </c>
      <c r="F108" s="185"/>
      <c r="G108" s="147" t="s">
        <v>142</v>
      </c>
      <c r="H108" s="147" t="s">
        <v>405</v>
      </c>
      <c r="I108" s="147" t="s">
        <v>144</v>
      </c>
      <c r="J108" s="147" t="s">
        <v>145</v>
      </c>
      <c r="K108" s="157">
        <v>45747</v>
      </c>
      <c r="L108" s="185"/>
      <c r="M108" s="147" t="s">
        <v>921</v>
      </c>
      <c r="N108" s="147" t="s">
        <v>153</v>
      </c>
      <c r="O108" s="147" t="s">
        <v>154</v>
      </c>
      <c r="P108" s="186">
        <v>45769</v>
      </c>
      <c r="Q108" s="185"/>
      <c r="R108" s="185"/>
    </row>
    <row r="109" spans="1:18" s="93" customFormat="1" ht="13">
      <c r="A109" s="147" t="s">
        <v>299</v>
      </c>
      <c r="B109" s="147" t="s">
        <v>295</v>
      </c>
      <c r="C109" s="156" t="s">
        <v>796</v>
      </c>
      <c r="D109" s="147" t="s">
        <v>141</v>
      </c>
      <c r="E109" s="148">
        <v>6885</v>
      </c>
      <c r="F109" s="185"/>
      <c r="G109" s="147" t="s">
        <v>142</v>
      </c>
      <c r="H109" s="147" t="s">
        <v>405</v>
      </c>
      <c r="I109" s="147" t="s">
        <v>144</v>
      </c>
      <c r="J109" s="147" t="s">
        <v>145</v>
      </c>
      <c r="K109" s="157">
        <v>45747</v>
      </c>
      <c r="L109" s="185"/>
      <c r="M109" s="147" t="s">
        <v>797</v>
      </c>
      <c r="N109" s="147" t="s">
        <v>162</v>
      </c>
      <c r="O109" s="147" t="s">
        <v>145</v>
      </c>
      <c r="P109" s="186">
        <v>45754</v>
      </c>
      <c r="Q109" s="185"/>
      <c r="R109" s="185"/>
    </row>
    <row r="110" spans="1:18" s="93" customFormat="1" ht="13">
      <c r="A110" s="147" t="s">
        <v>299</v>
      </c>
      <c r="B110" s="147" t="s">
        <v>295</v>
      </c>
      <c r="C110" s="156" t="s">
        <v>798</v>
      </c>
      <c r="D110" s="147" t="s">
        <v>141</v>
      </c>
      <c r="E110" s="148">
        <v>35678</v>
      </c>
      <c r="F110" s="185"/>
      <c r="G110" s="147" t="s">
        <v>142</v>
      </c>
      <c r="H110" s="147" t="s">
        <v>405</v>
      </c>
      <c r="I110" s="147" t="s">
        <v>144</v>
      </c>
      <c r="J110" s="147" t="s">
        <v>145</v>
      </c>
      <c r="K110" s="157">
        <v>45747</v>
      </c>
      <c r="L110" s="185"/>
      <c r="M110" s="147" t="s">
        <v>181</v>
      </c>
      <c r="N110" s="147" t="s">
        <v>148</v>
      </c>
      <c r="O110" s="147" t="s">
        <v>146</v>
      </c>
      <c r="P110" s="186">
        <v>45764</v>
      </c>
      <c r="Q110" s="185"/>
      <c r="R110" s="185"/>
    </row>
    <row r="111" spans="1:18" s="93" customFormat="1" ht="13">
      <c r="A111" s="147" t="s">
        <v>299</v>
      </c>
      <c r="B111" s="147" t="s">
        <v>295</v>
      </c>
      <c r="C111" s="152" t="s">
        <v>773</v>
      </c>
      <c r="D111" s="147" t="s">
        <v>141</v>
      </c>
      <c r="E111" s="148">
        <v>37169</v>
      </c>
      <c r="F111" s="185"/>
      <c r="G111" s="147" t="s">
        <v>142</v>
      </c>
      <c r="H111" s="147" t="s">
        <v>405</v>
      </c>
      <c r="I111" s="147" t="s">
        <v>144</v>
      </c>
      <c r="J111" s="147" t="s">
        <v>145</v>
      </c>
      <c r="K111" s="154">
        <v>45747</v>
      </c>
      <c r="L111" s="185"/>
      <c r="M111" s="147" t="s">
        <v>922</v>
      </c>
      <c r="N111" s="147" t="s">
        <v>923</v>
      </c>
      <c r="O111" s="147" t="s">
        <v>145</v>
      </c>
      <c r="P111" s="186">
        <v>45779</v>
      </c>
      <c r="Q111" s="185"/>
      <c r="R111" s="185"/>
    </row>
    <row r="112" spans="1:18" s="93" customFormat="1" ht="13">
      <c r="A112" s="147" t="s">
        <v>299</v>
      </c>
      <c r="B112" s="147" t="s">
        <v>295</v>
      </c>
      <c r="C112" s="156" t="s">
        <v>799</v>
      </c>
      <c r="D112" s="147" t="s">
        <v>141</v>
      </c>
      <c r="E112" s="148">
        <v>82062</v>
      </c>
      <c r="F112" s="185"/>
      <c r="G112" s="147" t="s">
        <v>142</v>
      </c>
      <c r="H112" s="147" t="s">
        <v>405</v>
      </c>
      <c r="I112" s="147" t="s">
        <v>144</v>
      </c>
      <c r="J112" s="147" t="s">
        <v>145</v>
      </c>
      <c r="K112" s="157">
        <v>45748</v>
      </c>
      <c r="L112" s="185"/>
      <c r="M112" s="147" t="s">
        <v>924</v>
      </c>
      <c r="N112" s="147" t="s">
        <v>148</v>
      </c>
      <c r="O112" s="147" t="s">
        <v>146</v>
      </c>
      <c r="P112" s="186">
        <v>45761</v>
      </c>
      <c r="Q112" s="185"/>
      <c r="R112" s="185"/>
    </row>
    <row r="113" spans="1:18" s="93" customFormat="1" ht="13">
      <c r="A113" s="147" t="s">
        <v>299</v>
      </c>
      <c r="B113" s="147" t="s">
        <v>295</v>
      </c>
      <c r="C113" s="156" t="s">
        <v>800</v>
      </c>
      <c r="D113" s="147" t="s">
        <v>141</v>
      </c>
      <c r="E113" s="148">
        <v>30570</v>
      </c>
      <c r="F113" s="185"/>
      <c r="G113" s="147" t="s">
        <v>142</v>
      </c>
      <c r="H113" s="147" t="s">
        <v>405</v>
      </c>
      <c r="I113" s="147" t="s">
        <v>144</v>
      </c>
      <c r="J113" s="147" t="s">
        <v>145</v>
      </c>
      <c r="K113" s="157">
        <v>45748</v>
      </c>
      <c r="L113" s="185"/>
      <c r="M113" s="147" t="s">
        <v>298</v>
      </c>
      <c r="N113" s="147" t="s">
        <v>180</v>
      </c>
      <c r="O113" s="147" t="s">
        <v>145</v>
      </c>
      <c r="P113" s="186">
        <v>45756</v>
      </c>
      <c r="Q113" s="185"/>
      <c r="R113" s="185"/>
    </row>
    <row r="114" spans="1:18" s="93" customFormat="1" ht="13">
      <c r="A114" s="147" t="s">
        <v>299</v>
      </c>
      <c r="B114" s="147" t="s">
        <v>295</v>
      </c>
      <c r="C114" s="156" t="s">
        <v>801</v>
      </c>
      <c r="D114" s="147" t="s">
        <v>141</v>
      </c>
      <c r="E114" s="148">
        <v>29231</v>
      </c>
      <c r="F114" s="185"/>
      <c r="G114" s="147" t="s">
        <v>142</v>
      </c>
      <c r="H114" s="147" t="s">
        <v>405</v>
      </c>
      <c r="I114" s="147" t="s">
        <v>144</v>
      </c>
      <c r="J114" s="147" t="s">
        <v>145</v>
      </c>
      <c r="K114" s="157">
        <v>45748</v>
      </c>
      <c r="L114" s="185"/>
      <c r="M114" s="150" t="s">
        <v>551</v>
      </c>
      <c r="N114" s="191" t="s">
        <v>753</v>
      </c>
      <c r="O114" s="160" t="s">
        <v>145</v>
      </c>
      <c r="P114" s="186">
        <v>45758</v>
      </c>
      <c r="Q114" s="185"/>
      <c r="R114" s="185"/>
    </row>
    <row r="115" spans="1:18" s="93" customFormat="1" ht="13">
      <c r="A115" s="147" t="s">
        <v>299</v>
      </c>
      <c r="B115" s="147" t="s">
        <v>295</v>
      </c>
      <c r="C115" s="156" t="s">
        <v>802</v>
      </c>
      <c r="D115" s="147" t="s">
        <v>141</v>
      </c>
      <c r="E115" s="148">
        <v>5750</v>
      </c>
      <c r="F115" s="185"/>
      <c r="G115" s="147" t="s">
        <v>142</v>
      </c>
      <c r="H115" s="147" t="s">
        <v>405</v>
      </c>
      <c r="I115" s="147" t="s">
        <v>144</v>
      </c>
      <c r="J115" s="147" t="s">
        <v>145</v>
      </c>
      <c r="K115" s="157">
        <v>45749</v>
      </c>
      <c r="L115" s="185"/>
      <c r="M115" s="150" t="s">
        <v>925</v>
      </c>
      <c r="N115" s="191" t="s">
        <v>167</v>
      </c>
      <c r="O115" s="147" t="s">
        <v>145</v>
      </c>
      <c r="P115" s="186">
        <v>45750</v>
      </c>
      <c r="Q115" s="185"/>
      <c r="R115" s="185"/>
    </row>
    <row r="116" spans="1:18" s="93" customFormat="1" ht="13">
      <c r="A116" s="147" t="s">
        <v>299</v>
      </c>
      <c r="B116" s="147" t="s">
        <v>295</v>
      </c>
      <c r="C116" s="156" t="s">
        <v>803</v>
      </c>
      <c r="D116" s="147" t="s">
        <v>141</v>
      </c>
      <c r="E116" s="148">
        <v>3648</v>
      </c>
      <c r="F116" s="185"/>
      <c r="G116" s="147" t="s">
        <v>142</v>
      </c>
      <c r="H116" s="147" t="s">
        <v>405</v>
      </c>
      <c r="I116" s="147" t="s">
        <v>144</v>
      </c>
      <c r="J116" s="147" t="s">
        <v>145</v>
      </c>
      <c r="K116" s="157">
        <v>45749</v>
      </c>
      <c r="L116" s="185"/>
      <c r="M116" s="150" t="s">
        <v>804</v>
      </c>
      <c r="N116" s="191" t="s">
        <v>512</v>
      </c>
      <c r="O116" s="147" t="s">
        <v>145</v>
      </c>
      <c r="P116" s="186">
        <v>45755</v>
      </c>
      <c r="Q116" s="185"/>
      <c r="R116" s="185"/>
    </row>
    <row r="117" spans="1:18" s="93" customFormat="1" ht="13">
      <c r="A117" s="147" t="s">
        <v>299</v>
      </c>
      <c r="B117" s="147" t="s">
        <v>295</v>
      </c>
      <c r="C117" s="156" t="s">
        <v>525</v>
      </c>
      <c r="D117" s="147" t="s">
        <v>141</v>
      </c>
      <c r="E117" s="148">
        <v>31963</v>
      </c>
      <c r="F117" s="185"/>
      <c r="G117" s="147" t="s">
        <v>142</v>
      </c>
      <c r="H117" s="147" t="s">
        <v>405</v>
      </c>
      <c r="I117" s="147" t="s">
        <v>144</v>
      </c>
      <c r="J117" s="147" t="s">
        <v>145</v>
      </c>
      <c r="K117" s="157">
        <v>45750</v>
      </c>
      <c r="L117" s="185"/>
      <c r="M117" s="150" t="s">
        <v>301</v>
      </c>
      <c r="N117" s="191" t="s">
        <v>300</v>
      </c>
      <c r="O117" s="147" t="s">
        <v>145</v>
      </c>
      <c r="P117" s="186" t="s">
        <v>174</v>
      </c>
      <c r="Q117" s="185"/>
      <c r="R117" s="185"/>
    </row>
    <row r="118" spans="1:18" s="93" customFormat="1" ht="13">
      <c r="A118" s="147" t="s">
        <v>299</v>
      </c>
      <c r="B118" s="147" t="s">
        <v>295</v>
      </c>
      <c r="C118" s="156" t="s">
        <v>537</v>
      </c>
      <c r="D118" s="147" t="s">
        <v>141</v>
      </c>
      <c r="E118" s="148">
        <v>5750</v>
      </c>
      <c r="F118" s="185"/>
      <c r="G118" s="147" t="s">
        <v>142</v>
      </c>
      <c r="H118" s="147" t="s">
        <v>405</v>
      </c>
      <c r="I118" s="147" t="s">
        <v>144</v>
      </c>
      <c r="J118" s="147" t="s">
        <v>145</v>
      </c>
      <c r="K118" s="157">
        <v>45750</v>
      </c>
      <c r="L118" s="185"/>
      <c r="M118" s="150" t="s">
        <v>538</v>
      </c>
      <c r="N118" s="191" t="s">
        <v>169</v>
      </c>
      <c r="O118" s="147" t="s">
        <v>145</v>
      </c>
      <c r="P118" s="186">
        <v>45754</v>
      </c>
      <c r="Q118" s="185"/>
      <c r="R118" s="185"/>
    </row>
    <row r="119" spans="1:18" s="93" customFormat="1" ht="13">
      <c r="A119" s="147" t="s">
        <v>299</v>
      </c>
      <c r="B119" s="147" t="s">
        <v>295</v>
      </c>
      <c r="C119" s="156" t="s">
        <v>526</v>
      </c>
      <c r="D119" s="147" t="s">
        <v>141</v>
      </c>
      <c r="E119" s="148">
        <v>5646</v>
      </c>
      <c r="F119" s="185"/>
      <c r="G119" s="147" t="s">
        <v>142</v>
      </c>
      <c r="H119" s="147" t="s">
        <v>405</v>
      </c>
      <c r="I119" s="147" t="s">
        <v>144</v>
      </c>
      <c r="J119" s="147" t="s">
        <v>145</v>
      </c>
      <c r="K119" s="157">
        <v>45750</v>
      </c>
      <c r="L119" s="185"/>
      <c r="M119" s="150" t="s">
        <v>926</v>
      </c>
      <c r="N119" s="191" t="s">
        <v>149</v>
      </c>
      <c r="O119" s="147" t="s">
        <v>145</v>
      </c>
      <c r="P119" s="186">
        <v>45753</v>
      </c>
      <c r="Q119" s="185"/>
      <c r="R119" s="185"/>
    </row>
    <row r="120" spans="1:18" s="93" customFormat="1" ht="13">
      <c r="A120" s="147" t="s">
        <v>299</v>
      </c>
      <c r="B120" s="147" t="s">
        <v>295</v>
      </c>
      <c r="C120" s="156" t="s">
        <v>927</v>
      </c>
      <c r="D120" s="147" t="s">
        <v>141</v>
      </c>
      <c r="E120" s="148">
        <v>15621</v>
      </c>
      <c r="F120" s="185"/>
      <c r="G120" s="147" t="s">
        <v>142</v>
      </c>
      <c r="H120" s="147" t="s">
        <v>405</v>
      </c>
      <c r="I120" s="147" t="s">
        <v>144</v>
      </c>
      <c r="J120" s="147" t="s">
        <v>145</v>
      </c>
      <c r="K120" s="157">
        <v>45750</v>
      </c>
      <c r="L120" s="185"/>
      <c r="M120" s="150" t="s">
        <v>298</v>
      </c>
      <c r="N120" s="191" t="s">
        <v>180</v>
      </c>
      <c r="O120" s="147" t="s">
        <v>145</v>
      </c>
      <c r="P120" s="186">
        <v>45760</v>
      </c>
      <c r="Q120" s="185"/>
      <c r="R120" s="185"/>
    </row>
    <row r="121" spans="1:18" s="93" customFormat="1" ht="13">
      <c r="A121" s="147" t="s">
        <v>299</v>
      </c>
      <c r="B121" s="147" t="s">
        <v>295</v>
      </c>
      <c r="C121" s="156" t="s">
        <v>928</v>
      </c>
      <c r="D121" s="147" t="s">
        <v>141</v>
      </c>
      <c r="E121" s="148">
        <v>4192</v>
      </c>
      <c r="F121" s="185"/>
      <c r="G121" s="147" t="s">
        <v>142</v>
      </c>
      <c r="H121" s="147" t="s">
        <v>405</v>
      </c>
      <c r="I121" s="147" t="s">
        <v>144</v>
      </c>
      <c r="J121" s="147" t="s">
        <v>145</v>
      </c>
      <c r="K121" s="157">
        <v>45751</v>
      </c>
      <c r="L121" s="185"/>
      <c r="M121" s="150" t="s">
        <v>929</v>
      </c>
      <c r="N121" s="191" t="s">
        <v>169</v>
      </c>
      <c r="O121" s="147" t="s">
        <v>145</v>
      </c>
      <c r="P121" s="186">
        <v>45756</v>
      </c>
      <c r="Q121" s="185"/>
      <c r="R121" s="185"/>
    </row>
    <row r="122" spans="1:18" s="93" customFormat="1" ht="13">
      <c r="A122" s="147" t="s">
        <v>299</v>
      </c>
      <c r="B122" s="147" t="s">
        <v>295</v>
      </c>
      <c r="C122" s="156" t="s">
        <v>930</v>
      </c>
      <c r="D122" s="147" t="s">
        <v>141</v>
      </c>
      <c r="E122" s="148">
        <v>11366</v>
      </c>
      <c r="F122" s="185"/>
      <c r="G122" s="147" t="s">
        <v>142</v>
      </c>
      <c r="H122" s="147" t="s">
        <v>405</v>
      </c>
      <c r="I122" s="147" t="s">
        <v>144</v>
      </c>
      <c r="J122" s="147" t="s">
        <v>145</v>
      </c>
      <c r="K122" s="157">
        <v>45752</v>
      </c>
      <c r="L122" s="185"/>
      <c r="M122" s="150" t="s">
        <v>171</v>
      </c>
      <c r="N122" s="191" t="s">
        <v>172</v>
      </c>
      <c r="O122" s="147" t="s">
        <v>145</v>
      </c>
      <c r="P122" s="186">
        <v>45763</v>
      </c>
      <c r="Q122" s="185"/>
      <c r="R122" s="185"/>
    </row>
    <row r="123" spans="1:18" s="93" customFormat="1" ht="13">
      <c r="A123" s="147" t="s">
        <v>299</v>
      </c>
      <c r="B123" s="147" t="s">
        <v>295</v>
      </c>
      <c r="C123" s="156" t="s">
        <v>931</v>
      </c>
      <c r="D123" s="147" t="s">
        <v>141</v>
      </c>
      <c r="E123" s="148">
        <v>35856</v>
      </c>
      <c r="F123" s="185"/>
      <c r="G123" s="147" t="s">
        <v>142</v>
      </c>
      <c r="H123" s="147" t="s">
        <v>405</v>
      </c>
      <c r="I123" s="147" t="s">
        <v>144</v>
      </c>
      <c r="J123" s="147" t="s">
        <v>145</v>
      </c>
      <c r="K123" s="157">
        <v>45752</v>
      </c>
      <c r="L123" s="185"/>
      <c r="M123" s="155" t="s">
        <v>209</v>
      </c>
      <c r="N123" s="191" t="s">
        <v>148</v>
      </c>
      <c r="O123" s="147" t="s">
        <v>146</v>
      </c>
      <c r="P123" s="186">
        <v>45765</v>
      </c>
      <c r="Q123" s="185"/>
      <c r="R123" s="185"/>
    </row>
    <row r="124" spans="1:18" s="93" customFormat="1" ht="13">
      <c r="A124" s="147" t="s">
        <v>299</v>
      </c>
      <c r="B124" s="147" t="s">
        <v>295</v>
      </c>
      <c r="C124" s="156" t="s">
        <v>932</v>
      </c>
      <c r="D124" s="147" t="s">
        <v>141</v>
      </c>
      <c r="E124" s="148">
        <v>4956</v>
      </c>
      <c r="F124" s="185"/>
      <c r="G124" s="147" t="s">
        <v>142</v>
      </c>
      <c r="H124" s="147" t="s">
        <v>405</v>
      </c>
      <c r="I124" s="147" t="s">
        <v>144</v>
      </c>
      <c r="J124" s="147" t="s">
        <v>145</v>
      </c>
      <c r="K124" s="157">
        <v>45753</v>
      </c>
      <c r="L124" s="185"/>
      <c r="M124" s="150" t="s">
        <v>933</v>
      </c>
      <c r="N124" s="191" t="s">
        <v>512</v>
      </c>
      <c r="O124" s="147" t="s">
        <v>145</v>
      </c>
      <c r="P124" s="186">
        <v>45760</v>
      </c>
      <c r="Q124" s="185"/>
      <c r="R124" s="185"/>
    </row>
    <row r="125" spans="1:18" s="93" customFormat="1" ht="13">
      <c r="A125" s="147" t="s">
        <v>299</v>
      </c>
      <c r="B125" s="147" t="s">
        <v>295</v>
      </c>
      <c r="C125" s="156" t="s">
        <v>934</v>
      </c>
      <c r="D125" s="147" t="s">
        <v>141</v>
      </c>
      <c r="E125" s="148">
        <v>4933</v>
      </c>
      <c r="F125" s="185"/>
      <c r="G125" s="147" t="s">
        <v>142</v>
      </c>
      <c r="H125" s="147" t="s">
        <v>405</v>
      </c>
      <c r="I125" s="147" t="s">
        <v>144</v>
      </c>
      <c r="J125" s="147" t="s">
        <v>145</v>
      </c>
      <c r="K125" s="157">
        <v>45753</v>
      </c>
      <c r="L125" s="185"/>
      <c r="M125" s="150" t="s">
        <v>768</v>
      </c>
      <c r="N125" s="191" t="s">
        <v>149</v>
      </c>
      <c r="O125" s="147" t="s">
        <v>145</v>
      </c>
      <c r="P125" s="186">
        <v>45756</v>
      </c>
      <c r="Q125" s="185"/>
      <c r="R125" s="185"/>
    </row>
    <row r="126" spans="1:18" s="93" customFormat="1" ht="13">
      <c r="A126" s="147" t="s">
        <v>299</v>
      </c>
      <c r="B126" s="147" t="s">
        <v>295</v>
      </c>
      <c r="C126" s="156" t="s">
        <v>935</v>
      </c>
      <c r="D126" s="147" t="s">
        <v>141</v>
      </c>
      <c r="E126" s="148">
        <v>5150</v>
      </c>
      <c r="F126" s="185"/>
      <c r="G126" s="147" t="s">
        <v>142</v>
      </c>
      <c r="H126" s="147" t="s">
        <v>405</v>
      </c>
      <c r="I126" s="147" t="s">
        <v>144</v>
      </c>
      <c r="J126" s="147" t="s">
        <v>145</v>
      </c>
      <c r="K126" s="157">
        <v>45753</v>
      </c>
      <c r="L126" s="185"/>
      <c r="M126" s="150" t="s">
        <v>936</v>
      </c>
      <c r="N126" s="191" t="s">
        <v>149</v>
      </c>
      <c r="O126" s="147" t="s">
        <v>145</v>
      </c>
      <c r="P126" s="186">
        <v>45761</v>
      </c>
      <c r="Q126" s="185"/>
      <c r="R126" s="185"/>
    </row>
    <row r="127" spans="1:18" s="93" customFormat="1" ht="13">
      <c r="A127" s="147" t="s">
        <v>299</v>
      </c>
      <c r="B127" s="147" t="s">
        <v>295</v>
      </c>
      <c r="C127" s="156" t="s">
        <v>937</v>
      </c>
      <c r="D127" s="147" t="s">
        <v>141</v>
      </c>
      <c r="E127" s="148">
        <v>7601</v>
      </c>
      <c r="F127" s="149"/>
      <c r="G127" s="147" t="s">
        <v>142</v>
      </c>
      <c r="H127" s="147" t="s">
        <v>405</v>
      </c>
      <c r="I127" s="147" t="s">
        <v>144</v>
      </c>
      <c r="J127" s="147" t="s">
        <v>145</v>
      </c>
      <c r="K127" s="157">
        <v>45754</v>
      </c>
      <c r="L127" s="149"/>
      <c r="M127" s="150" t="s">
        <v>598</v>
      </c>
      <c r="N127" s="191" t="s">
        <v>288</v>
      </c>
      <c r="O127" s="147" t="s">
        <v>174</v>
      </c>
      <c r="P127" s="186" t="s">
        <v>174</v>
      </c>
      <c r="Q127" s="149"/>
      <c r="R127" s="149"/>
    </row>
    <row r="128" spans="1:18" s="93" customFormat="1" ht="13">
      <c r="A128" s="147" t="s">
        <v>299</v>
      </c>
      <c r="B128" s="147" t="s">
        <v>295</v>
      </c>
      <c r="C128" s="156" t="s">
        <v>938</v>
      </c>
      <c r="D128" s="147" t="s">
        <v>141</v>
      </c>
      <c r="E128" s="148">
        <v>28494</v>
      </c>
      <c r="F128" s="149"/>
      <c r="G128" s="147" t="s">
        <v>142</v>
      </c>
      <c r="H128" s="147" t="s">
        <v>405</v>
      </c>
      <c r="I128" s="147" t="s">
        <v>144</v>
      </c>
      <c r="J128" s="147" t="s">
        <v>145</v>
      </c>
      <c r="K128" s="157">
        <v>45756</v>
      </c>
      <c r="L128" s="149"/>
      <c r="M128" s="150" t="s">
        <v>900</v>
      </c>
      <c r="N128" s="191" t="s">
        <v>901</v>
      </c>
      <c r="O128" s="147" t="s">
        <v>145</v>
      </c>
      <c r="P128" s="186">
        <v>45764</v>
      </c>
      <c r="Q128" s="149"/>
      <c r="R128" s="149"/>
    </row>
    <row r="129" spans="1:18" s="93" customFormat="1" ht="13">
      <c r="A129" s="147" t="s">
        <v>299</v>
      </c>
      <c r="B129" s="147" t="s">
        <v>295</v>
      </c>
      <c r="C129" s="156" t="s">
        <v>939</v>
      </c>
      <c r="D129" s="147" t="s">
        <v>141</v>
      </c>
      <c r="E129" s="148">
        <v>32561</v>
      </c>
      <c r="F129" s="185"/>
      <c r="G129" s="147" t="s">
        <v>142</v>
      </c>
      <c r="H129" s="147" t="s">
        <v>405</v>
      </c>
      <c r="I129" s="147" t="s">
        <v>144</v>
      </c>
      <c r="J129" s="147" t="s">
        <v>145</v>
      </c>
      <c r="K129" s="157">
        <v>45756</v>
      </c>
      <c r="L129" s="185"/>
      <c r="M129" s="150" t="s">
        <v>940</v>
      </c>
      <c r="N129" s="191" t="s">
        <v>941</v>
      </c>
      <c r="O129" s="147" t="s">
        <v>145</v>
      </c>
      <c r="P129" s="186">
        <v>45763</v>
      </c>
      <c r="Q129" s="185"/>
      <c r="R129" s="185"/>
    </row>
    <row r="130" spans="1:18" s="93" customFormat="1" ht="13">
      <c r="A130" s="147" t="s">
        <v>299</v>
      </c>
      <c r="B130" s="147" t="s">
        <v>295</v>
      </c>
      <c r="C130" s="156" t="s">
        <v>942</v>
      </c>
      <c r="D130" s="147" t="s">
        <v>141</v>
      </c>
      <c r="E130" s="148">
        <v>5164</v>
      </c>
      <c r="F130" s="185"/>
      <c r="G130" s="147" t="s">
        <v>142</v>
      </c>
      <c r="H130" s="147" t="s">
        <v>405</v>
      </c>
      <c r="I130" s="147" t="s">
        <v>144</v>
      </c>
      <c r="J130" s="147" t="s">
        <v>145</v>
      </c>
      <c r="K130" s="157">
        <v>45756</v>
      </c>
      <c r="L130" s="185"/>
      <c r="M130" s="150" t="s">
        <v>598</v>
      </c>
      <c r="N130" s="191" t="s">
        <v>288</v>
      </c>
      <c r="O130" s="147" t="s">
        <v>145</v>
      </c>
      <c r="P130" s="186">
        <v>45763</v>
      </c>
      <c r="Q130" s="185"/>
      <c r="R130" s="185"/>
    </row>
    <row r="131" spans="1:18" s="93" customFormat="1" ht="13">
      <c r="A131" s="147" t="s">
        <v>299</v>
      </c>
      <c r="B131" s="147" t="s">
        <v>295</v>
      </c>
      <c r="C131" s="156" t="s">
        <v>943</v>
      </c>
      <c r="D131" s="147" t="s">
        <v>141</v>
      </c>
      <c r="E131" s="148">
        <v>40083</v>
      </c>
      <c r="F131" s="185"/>
      <c r="G131" s="147" t="s">
        <v>142</v>
      </c>
      <c r="H131" s="147" t="s">
        <v>405</v>
      </c>
      <c r="I131" s="147" t="s">
        <v>144</v>
      </c>
      <c r="J131" s="147" t="s">
        <v>145</v>
      </c>
      <c r="K131" s="157">
        <v>45757</v>
      </c>
      <c r="L131" s="185"/>
      <c r="M131" s="150" t="s">
        <v>160</v>
      </c>
      <c r="N131" s="191" t="s">
        <v>161</v>
      </c>
      <c r="O131" s="147" t="s">
        <v>145</v>
      </c>
      <c r="P131" s="186">
        <v>45761</v>
      </c>
      <c r="Q131" s="185"/>
      <c r="R131" s="185"/>
    </row>
    <row r="132" spans="1:18" s="93" customFormat="1" ht="13">
      <c r="A132" s="147" t="s">
        <v>299</v>
      </c>
      <c r="B132" s="147" t="s">
        <v>295</v>
      </c>
      <c r="C132" s="156" t="s">
        <v>763</v>
      </c>
      <c r="D132" s="147" t="s">
        <v>141</v>
      </c>
      <c r="E132" s="148">
        <v>5000</v>
      </c>
      <c r="F132" s="185"/>
      <c r="G132" s="147" t="s">
        <v>142</v>
      </c>
      <c r="H132" s="147" t="s">
        <v>405</v>
      </c>
      <c r="I132" s="147" t="s">
        <v>144</v>
      </c>
      <c r="J132" s="147" t="s">
        <v>145</v>
      </c>
      <c r="K132" s="157">
        <v>45757</v>
      </c>
      <c r="L132" s="185"/>
      <c r="M132" s="150" t="s">
        <v>944</v>
      </c>
      <c r="N132" s="191" t="s">
        <v>149</v>
      </c>
      <c r="O132" s="147" t="s">
        <v>146</v>
      </c>
      <c r="P132" s="186">
        <v>45778</v>
      </c>
      <c r="Q132" s="185"/>
      <c r="R132" s="185"/>
    </row>
    <row r="133" spans="1:18" s="93" customFormat="1" ht="13">
      <c r="A133" s="147" t="s">
        <v>299</v>
      </c>
      <c r="B133" s="147" t="s">
        <v>295</v>
      </c>
      <c r="C133" s="156" t="s">
        <v>805</v>
      </c>
      <c r="D133" s="147" t="s">
        <v>141</v>
      </c>
      <c r="E133" s="148">
        <v>50409</v>
      </c>
      <c r="F133" s="185"/>
      <c r="G133" s="147" t="s">
        <v>142</v>
      </c>
      <c r="H133" s="147" t="s">
        <v>405</v>
      </c>
      <c r="I133" s="147" t="s">
        <v>144</v>
      </c>
      <c r="J133" s="147" t="s">
        <v>145</v>
      </c>
      <c r="K133" s="157">
        <v>45758</v>
      </c>
      <c r="L133" s="185"/>
      <c r="M133" s="150" t="s">
        <v>160</v>
      </c>
      <c r="N133" s="191" t="s">
        <v>161</v>
      </c>
      <c r="O133" s="147" t="s">
        <v>146</v>
      </c>
      <c r="P133" s="186">
        <v>45779</v>
      </c>
      <c r="Q133" s="185"/>
      <c r="R133" s="185"/>
    </row>
    <row r="134" spans="1:18" s="93" customFormat="1" ht="13">
      <c r="A134" s="147" t="s">
        <v>299</v>
      </c>
      <c r="B134" s="147" t="s">
        <v>295</v>
      </c>
      <c r="C134" s="156" t="s">
        <v>945</v>
      </c>
      <c r="D134" s="147" t="s">
        <v>141</v>
      </c>
      <c r="E134" s="148">
        <v>81957</v>
      </c>
      <c r="F134" s="185"/>
      <c r="G134" s="147" t="s">
        <v>142</v>
      </c>
      <c r="H134" s="147" t="s">
        <v>405</v>
      </c>
      <c r="I134" s="147" t="s">
        <v>144</v>
      </c>
      <c r="J134" s="147" t="s">
        <v>145</v>
      </c>
      <c r="K134" s="157">
        <v>45758</v>
      </c>
      <c r="L134" s="185"/>
      <c r="M134" s="150" t="s">
        <v>946</v>
      </c>
      <c r="N134" s="191" t="s">
        <v>760</v>
      </c>
      <c r="O134" s="147" t="s">
        <v>146</v>
      </c>
      <c r="P134" s="186">
        <v>45775</v>
      </c>
      <c r="Q134" s="185"/>
      <c r="R134" s="185"/>
    </row>
    <row r="135" spans="1:18" s="93" customFormat="1" ht="13">
      <c r="A135" s="147" t="s">
        <v>299</v>
      </c>
      <c r="B135" s="147" t="s">
        <v>295</v>
      </c>
      <c r="C135" s="156" t="s">
        <v>947</v>
      </c>
      <c r="D135" s="147" t="s">
        <v>141</v>
      </c>
      <c r="E135" s="148">
        <v>12046</v>
      </c>
      <c r="F135" s="185"/>
      <c r="G135" s="147" t="s">
        <v>142</v>
      </c>
      <c r="H135" s="147" t="s">
        <v>405</v>
      </c>
      <c r="I135" s="147" t="s">
        <v>144</v>
      </c>
      <c r="J135" s="147" t="s">
        <v>145</v>
      </c>
      <c r="K135" s="157">
        <v>45759</v>
      </c>
      <c r="L135" s="185"/>
      <c r="M135" s="150" t="s">
        <v>948</v>
      </c>
      <c r="N135" s="191" t="s">
        <v>949</v>
      </c>
      <c r="O135" s="147" t="s">
        <v>174</v>
      </c>
      <c r="P135" s="186" t="s">
        <v>174</v>
      </c>
      <c r="Q135" s="185"/>
      <c r="R135" s="185"/>
    </row>
    <row r="136" spans="1:18" s="93" customFormat="1" ht="13">
      <c r="A136" s="147" t="s">
        <v>299</v>
      </c>
      <c r="B136" s="147" t="s">
        <v>295</v>
      </c>
      <c r="C136" s="156" t="s">
        <v>905</v>
      </c>
      <c r="D136" s="147" t="s">
        <v>141</v>
      </c>
      <c r="E136" s="148">
        <v>40247</v>
      </c>
      <c r="F136" s="185"/>
      <c r="G136" s="147" t="s">
        <v>142</v>
      </c>
      <c r="H136" s="147" t="s">
        <v>405</v>
      </c>
      <c r="I136" s="147" t="s">
        <v>144</v>
      </c>
      <c r="J136" s="147" t="s">
        <v>145</v>
      </c>
      <c r="K136" s="157">
        <v>45760</v>
      </c>
      <c r="L136" s="185"/>
      <c r="M136" s="150" t="s">
        <v>147</v>
      </c>
      <c r="N136" s="191" t="s">
        <v>148</v>
      </c>
      <c r="O136" s="147" t="s">
        <v>145</v>
      </c>
      <c r="P136" s="186">
        <v>45769</v>
      </c>
      <c r="Q136" s="185"/>
      <c r="R136" s="185"/>
    </row>
    <row r="137" spans="1:18" s="93" customFormat="1" ht="13">
      <c r="A137" s="147" t="s">
        <v>299</v>
      </c>
      <c r="B137" s="147" t="s">
        <v>295</v>
      </c>
      <c r="C137" s="156" t="s">
        <v>950</v>
      </c>
      <c r="D137" s="147" t="s">
        <v>141</v>
      </c>
      <c r="E137" s="148">
        <v>3797</v>
      </c>
      <c r="F137" s="185"/>
      <c r="G137" s="147" t="s">
        <v>142</v>
      </c>
      <c r="H137" s="147" t="s">
        <v>405</v>
      </c>
      <c r="I137" s="147" t="s">
        <v>144</v>
      </c>
      <c r="J137" s="147" t="s">
        <v>145</v>
      </c>
      <c r="K137" s="157">
        <v>45761</v>
      </c>
      <c r="L137" s="185"/>
      <c r="M137" s="150" t="s">
        <v>951</v>
      </c>
      <c r="N137" s="191" t="s">
        <v>512</v>
      </c>
      <c r="O137" s="147" t="s">
        <v>145</v>
      </c>
      <c r="P137" s="186">
        <v>45767</v>
      </c>
      <c r="Q137" s="185"/>
      <c r="R137" s="185"/>
    </row>
    <row r="138" spans="1:18" s="93" customFormat="1" ht="13">
      <c r="A138" s="147" t="s">
        <v>299</v>
      </c>
      <c r="B138" s="147" t="s">
        <v>295</v>
      </c>
      <c r="C138" s="156" t="s">
        <v>952</v>
      </c>
      <c r="D138" s="147" t="s">
        <v>141</v>
      </c>
      <c r="E138" s="148">
        <v>2999</v>
      </c>
      <c r="F138" s="185"/>
      <c r="G138" s="147" t="s">
        <v>142</v>
      </c>
      <c r="H138" s="147" t="s">
        <v>405</v>
      </c>
      <c r="I138" s="147" t="s">
        <v>144</v>
      </c>
      <c r="J138" s="147" t="s">
        <v>145</v>
      </c>
      <c r="K138" s="157">
        <v>45761</v>
      </c>
      <c r="L138" s="185"/>
      <c r="M138" s="150" t="s">
        <v>538</v>
      </c>
      <c r="N138" s="191" t="s">
        <v>169</v>
      </c>
      <c r="O138" s="147" t="s">
        <v>174</v>
      </c>
      <c r="P138" s="186" t="s">
        <v>174</v>
      </c>
      <c r="Q138" s="185"/>
      <c r="R138" s="185"/>
    </row>
    <row r="139" spans="1:18" s="93" customFormat="1" ht="13">
      <c r="A139" s="147" t="s">
        <v>299</v>
      </c>
      <c r="B139" s="147" t="s">
        <v>295</v>
      </c>
      <c r="C139" s="156" t="s">
        <v>953</v>
      </c>
      <c r="D139" s="147" t="s">
        <v>141</v>
      </c>
      <c r="E139" s="192">
        <v>29996</v>
      </c>
      <c r="F139" s="185"/>
      <c r="G139" s="147" t="s">
        <v>142</v>
      </c>
      <c r="H139" s="147" t="s">
        <v>405</v>
      </c>
      <c r="I139" s="147" t="s">
        <v>144</v>
      </c>
      <c r="J139" s="147" t="s">
        <v>145</v>
      </c>
      <c r="K139" s="161">
        <v>45762</v>
      </c>
      <c r="L139" s="185"/>
      <c r="M139" s="150" t="s">
        <v>551</v>
      </c>
      <c r="N139" s="191" t="s">
        <v>753</v>
      </c>
      <c r="O139" s="147" t="s">
        <v>145</v>
      </c>
      <c r="P139" s="193">
        <v>45773</v>
      </c>
      <c r="Q139" s="185"/>
      <c r="R139" s="185"/>
    </row>
    <row r="140" spans="1:18" s="93" customFormat="1" ht="13">
      <c r="A140" s="147" t="s">
        <v>299</v>
      </c>
      <c r="B140" s="147" t="s">
        <v>295</v>
      </c>
      <c r="C140" s="156" t="s">
        <v>954</v>
      </c>
      <c r="D140" s="147" t="s">
        <v>141</v>
      </c>
      <c r="E140" s="192">
        <v>18430</v>
      </c>
      <c r="F140" s="185"/>
      <c r="G140" s="147" t="s">
        <v>142</v>
      </c>
      <c r="H140" s="147" t="s">
        <v>405</v>
      </c>
      <c r="I140" s="147" t="s">
        <v>144</v>
      </c>
      <c r="J140" s="147" t="s">
        <v>145</v>
      </c>
      <c r="K140" s="161">
        <v>45762</v>
      </c>
      <c r="L140" s="185"/>
      <c r="M140" s="150" t="s">
        <v>955</v>
      </c>
      <c r="N140" s="191" t="s">
        <v>956</v>
      </c>
      <c r="O140" s="147" t="s">
        <v>145</v>
      </c>
      <c r="P140" s="193">
        <v>45764</v>
      </c>
      <c r="Q140" s="185"/>
      <c r="R140" s="185"/>
    </row>
    <row r="141" spans="1:18" s="93" customFormat="1" ht="13">
      <c r="A141" s="147" t="s">
        <v>299</v>
      </c>
      <c r="B141" s="147" t="s">
        <v>295</v>
      </c>
      <c r="C141" s="156" t="s">
        <v>957</v>
      </c>
      <c r="D141" s="147" t="s">
        <v>141</v>
      </c>
      <c r="E141" s="192">
        <v>40541</v>
      </c>
      <c r="F141" s="185"/>
      <c r="G141" s="147" t="s">
        <v>142</v>
      </c>
      <c r="H141" s="147" t="s">
        <v>405</v>
      </c>
      <c r="I141" s="147" t="s">
        <v>144</v>
      </c>
      <c r="J141" s="147" t="s">
        <v>145</v>
      </c>
      <c r="K141" s="161">
        <v>45763</v>
      </c>
      <c r="L141" s="185"/>
      <c r="M141" s="150" t="s">
        <v>958</v>
      </c>
      <c r="N141" s="191" t="s">
        <v>590</v>
      </c>
      <c r="O141" s="147" t="s">
        <v>146</v>
      </c>
      <c r="P141" s="193">
        <v>45780</v>
      </c>
      <c r="Q141" s="185"/>
      <c r="R141" s="185"/>
    </row>
    <row r="142" spans="1:18" s="93" customFormat="1" ht="13">
      <c r="A142" s="147" t="s">
        <v>299</v>
      </c>
      <c r="B142" s="147" t="s">
        <v>295</v>
      </c>
      <c r="C142" s="156" t="s">
        <v>959</v>
      </c>
      <c r="D142" s="147" t="s">
        <v>141</v>
      </c>
      <c r="E142" s="192">
        <v>4182</v>
      </c>
      <c r="F142" s="185"/>
      <c r="G142" s="147" t="s">
        <v>142</v>
      </c>
      <c r="H142" s="147" t="s">
        <v>405</v>
      </c>
      <c r="I142" s="147" t="s">
        <v>144</v>
      </c>
      <c r="J142" s="147" t="s">
        <v>145</v>
      </c>
      <c r="K142" s="161">
        <v>45764</v>
      </c>
      <c r="L142" s="185"/>
      <c r="M142" s="150" t="s">
        <v>527</v>
      </c>
      <c r="N142" s="191" t="s">
        <v>149</v>
      </c>
      <c r="O142" s="147" t="s">
        <v>145</v>
      </c>
      <c r="P142" s="193">
        <v>45771</v>
      </c>
      <c r="Q142" s="185"/>
      <c r="R142" s="185"/>
    </row>
    <row r="143" spans="1:18" s="93" customFormat="1" ht="13">
      <c r="A143" s="147" t="s">
        <v>299</v>
      </c>
      <c r="B143" s="147" t="s">
        <v>295</v>
      </c>
      <c r="C143" s="194" t="s">
        <v>960</v>
      </c>
      <c r="D143" s="147" t="s">
        <v>141</v>
      </c>
      <c r="E143" s="195">
        <v>4487</v>
      </c>
      <c r="F143" s="185"/>
      <c r="G143" s="147" t="s">
        <v>142</v>
      </c>
      <c r="H143" s="147" t="s">
        <v>405</v>
      </c>
      <c r="I143" s="147" t="s">
        <v>144</v>
      </c>
      <c r="J143" s="147" t="s">
        <v>145</v>
      </c>
      <c r="K143" s="196">
        <v>45767</v>
      </c>
      <c r="L143" s="185"/>
      <c r="M143" s="150" t="s">
        <v>266</v>
      </c>
      <c r="N143" s="150" t="s">
        <v>159</v>
      </c>
      <c r="O143" s="147" t="s">
        <v>145</v>
      </c>
      <c r="P143" s="193">
        <v>45776</v>
      </c>
      <c r="Q143" s="185"/>
      <c r="R143" s="185"/>
    </row>
    <row r="144" spans="1:18" ht="13">
      <c r="A144" s="147" t="s">
        <v>299</v>
      </c>
      <c r="B144" s="147" t="s">
        <v>295</v>
      </c>
      <c r="C144" s="156" t="s">
        <v>310</v>
      </c>
      <c r="D144" s="147" t="s">
        <v>141</v>
      </c>
      <c r="E144" s="192">
        <v>37189</v>
      </c>
      <c r="F144" s="185"/>
      <c r="G144" s="147" t="s">
        <v>142</v>
      </c>
      <c r="H144" s="147" t="s">
        <v>405</v>
      </c>
      <c r="I144" s="147" t="s">
        <v>144</v>
      </c>
      <c r="J144" s="147" t="s">
        <v>145</v>
      </c>
      <c r="K144" s="161">
        <v>45767</v>
      </c>
      <c r="L144" s="185"/>
      <c r="M144" s="150" t="s">
        <v>155</v>
      </c>
      <c r="N144" s="150" t="s">
        <v>148</v>
      </c>
      <c r="O144" s="147" t="s">
        <v>146</v>
      </c>
      <c r="P144" s="193">
        <v>45784</v>
      </c>
      <c r="Q144" s="185"/>
      <c r="R144" s="185"/>
    </row>
    <row r="145" spans="1:18" s="93" customFormat="1" ht="13">
      <c r="A145" s="147" t="s">
        <v>299</v>
      </c>
      <c r="B145" s="147" t="s">
        <v>295</v>
      </c>
      <c r="C145" s="156" t="s">
        <v>961</v>
      </c>
      <c r="D145" s="147" t="s">
        <v>141</v>
      </c>
      <c r="E145" s="192">
        <v>33717</v>
      </c>
      <c r="F145" s="185"/>
      <c r="G145" s="147" t="s">
        <v>142</v>
      </c>
      <c r="H145" s="147" t="s">
        <v>405</v>
      </c>
      <c r="I145" s="147" t="s">
        <v>144</v>
      </c>
      <c r="J145" s="147" t="s">
        <v>145</v>
      </c>
      <c r="K145" s="161">
        <v>45767</v>
      </c>
      <c r="L145" s="185"/>
      <c r="M145" s="150" t="s">
        <v>962</v>
      </c>
      <c r="N145" s="191" t="s">
        <v>963</v>
      </c>
      <c r="O145" s="147" t="s">
        <v>145</v>
      </c>
      <c r="P145" s="193">
        <v>45778</v>
      </c>
      <c r="Q145" s="185"/>
      <c r="R145" s="185"/>
    </row>
    <row r="146" spans="1:18" s="93" customFormat="1" ht="13">
      <c r="A146" s="147" t="s">
        <v>299</v>
      </c>
      <c r="B146" s="147" t="s">
        <v>295</v>
      </c>
      <c r="C146" s="194" t="s">
        <v>964</v>
      </c>
      <c r="D146" s="147" t="s">
        <v>225</v>
      </c>
      <c r="E146" s="195">
        <v>57970</v>
      </c>
      <c r="F146" s="185"/>
      <c r="G146" s="147" t="s">
        <v>142</v>
      </c>
      <c r="H146" s="147" t="s">
        <v>405</v>
      </c>
      <c r="I146" s="147" t="s">
        <v>144</v>
      </c>
      <c r="J146" s="147" t="s">
        <v>145</v>
      </c>
      <c r="K146" s="196">
        <v>45768</v>
      </c>
      <c r="L146" s="185"/>
      <c r="M146" s="150" t="s">
        <v>921</v>
      </c>
      <c r="N146" s="150" t="s">
        <v>153</v>
      </c>
      <c r="O146" s="150" t="s">
        <v>154</v>
      </c>
      <c r="P146" s="193">
        <v>45800</v>
      </c>
      <c r="Q146" s="185"/>
      <c r="R146" s="185"/>
    </row>
    <row r="147" spans="1:18" s="93" customFormat="1" ht="13">
      <c r="A147" s="147" t="s">
        <v>299</v>
      </c>
      <c r="B147" s="147" t="s">
        <v>295</v>
      </c>
      <c r="C147" s="156" t="s">
        <v>965</v>
      </c>
      <c r="D147" s="147" t="s">
        <v>141</v>
      </c>
      <c r="E147" s="192">
        <v>58593</v>
      </c>
      <c r="F147" s="185"/>
      <c r="G147" s="147" t="s">
        <v>142</v>
      </c>
      <c r="H147" s="147" t="s">
        <v>405</v>
      </c>
      <c r="I147" s="147" t="s">
        <v>144</v>
      </c>
      <c r="J147" s="147" t="s">
        <v>145</v>
      </c>
      <c r="K147" s="161">
        <v>45768</v>
      </c>
      <c r="L147" s="185"/>
      <c r="M147" s="150" t="s">
        <v>152</v>
      </c>
      <c r="N147" s="150" t="s">
        <v>153</v>
      </c>
      <c r="O147" s="150" t="s">
        <v>154</v>
      </c>
      <c r="P147" s="193">
        <v>45802</v>
      </c>
      <c r="Q147" s="185"/>
      <c r="R147" s="185"/>
    </row>
    <row r="148" spans="1:18" s="93" customFormat="1" ht="13">
      <c r="A148" s="147" t="s">
        <v>299</v>
      </c>
      <c r="B148" s="147" t="s">
        <v>295</v>
      </c>
      <c r="C148" s="194" t="s">
        <v>966</v>
      </c>
      <c r="D148" s="147" t="s">
        <v>141</v>
      </c>
      <c r="E148" s="195">
        <v>40540</v>
      </c>
      <c r="F148" s="185"/>
      <c r="G148" s="147" t="s">
        <v>142</v>
      </c>
      <c r="H148" s="147" t="s">
        <v>405</v>
      </c>
      <c r="I148" s="147" t="s">
        <v>144</v>
      </c>
      <c r="J148" s="147" t="s">
        <v>145</v>
      </c>
      <c r="K148" s="196">
        <v>45769</v>
      </c>
      <c r="L148" s="185"/>
      <c r="M148" s="150" t="s">
        <v>967</v>
      </c>
      <c r="N148" s="150" t="s">
        <v>609</v>
      </c>
      <c r="O148" s="150" t="s">
        <v>146</v>
      </c>
      <c r="P148" s="193">
        <v>45786</v>
      </c>
      <c r="Q148" s="185"/>
      <c r="R148" s="185"/>
    </row>
    <row r="149" spans="1:18" s="93" customFormat="1" ht="13">
      <c r="A149" s="147" t="s">
        <v>299</v>
      </c>
      <c r="B149" s="147" t="s">
        <v>295</v>
      </c>
      <c r="C149" s="194" t="s">
        <v>968</v>
      </c>
      <c r="D149" s="147" t="s">
        <v>141</v>
      </c>
      <c r="E149" s="195">
        <v>38717</v>
      </c>
      <c r="F149" s="185"/>
      <c r="G149" s="147" t="s">
        <v>142</v>
      </c>
      <c r="H149" s="147" t="s">
        <v>405</v>
      </c>
      <c r="I149" s="147" t="s">
        <v>144</v>
      </c>
      <c r="J149" s="147" t="s">
        <v>145</v>
      </c>
      <c r="K149" s="196">
        <v>45770</v>
      </c>
      <c r="L149" s="185"/>
      <c r="M149" s="150" t="s">
        <v>155</v>
      </c>
      <c r="N149" s="150" t="s">
        <v>148</v>
      </c>
      <c r="O149" s="150" t="s">
        <v>146</v>
      </c>
      <c r="P149" s="193">
        <v>45792</v>
      </c>
      <c r="Q149" s="185"/>
      <c r="R149" s="185"/>
    </row>
    <row r="150" spans="1:18" s="93" customFormat="1" ht="13">
      <c r="A150" s="147" t="s">
        <v>299</v>
      </c>
      <c r="B150" s="147" t="s">
        <v>295</v>
      </c>
      <c r="C150" s="194" t="s">
        <v>969</v>
      </c>
      <c r="D150" s="147" t="s">
        <v>141</v>
      </c>
      <c r="E150" s="195">
        <v>7502</v>
      </c>
      <c r="F150" s="185"/>
      <c r="G150" s="147" t="s">
        <v>142</v>
      </c>
      <c r="H150" s="147" t="s">
        <v>405</v>
      </c>
      <c r="I150" s="147" t="s">
        <v>144</v>
      </c>
      <c r="J150" s="147" t="s">
        <v>145</v>
      </c>
      <c r="K150" s="196">
        <v>45771</v>
      </c>
      <c r="L150" s="185"/>
      <c r="M150" s="150" t="s">
        <v>970</v>
      </c>
      <c r="N150" s="150" t="s">
        <v>971</v>
      </c>
      <c r="O150" s="191" t="s">
        <v>145</v>
      </c>
      <c r="P150" s="193">
        <v>45781</v>
      </c>
      <c r="Q150" s="185"/>
      <c r="R150" s="185"/>
    </row>
    <row r="151" spans="1:18" s="93" customFormat="1" ht="13">
      <c r="A151" s="147" t="s">
        <v>299</v>
      </c>
      <c r="B151" s="147" t="s">
        <v>295</v>
      </c>
      <c r="C151" s="194" t="s">
        <v>972</v>
      </c>
      <c r="D151" s="147" t="s">
        <v>141</v>
      </c>
      <c r="E151" s="195">
        <v>3801</v>
      </c>
      <c r="F151" s="185"/>
      <c r="G151" s="147" t="s">
        <v>142</v>
      </c>
      <c r="H151" s="147" t="s">
        <v>405</v>
      </c>
      <c r="I151" s="147" t="s">
        <v>144</v>
      </c>
      <c r="J151" s="147" t="s">
        <v>145</v>
      </c>
      <c r="K151" s="196">
        <v>45771</v>
      </c>
      <c r="L151" s="185"/>
      <c r="M151" s="150" t="s">
        <v>756</v>
      </c>
      <c r="N151" s="150" t="s">
        <v>973</v>
      </c>
      <c r="O151" s="150" t="s">
        <v>145</v>
      </c>
      <c r="P151" s="193">
        <v>45781</v>
      </c>
      <c r="Q151" s="185"/>
      <c r="R151" s="185"/>
    </row>
    <row r="152" spans="1:18" ht="13">
      <c r="A152" s="147" t="s">
        <v>299</v>
      </c>
      <c r="B152" s="147" t="s">
        <v>295</v>
      </c>
      <c r="C152" s="194" t="s">
        <v>974</v>
      </c>
      <c r="D152" s="147" t="s">
        <v>141</v>
      </c>
      <c r="E152" s="195">
        <v>61087</v>
      </c>
      <c r="F152" s="185"/>
      <c r="G152" s="147" t="s">
        <v>142</v>
      </c>
      <c r="H152" s="147" t="s">
        <v>405</v>
      </c>
      <c r="I152" s="147" t="s">
        <v>144</v>
      </c>
      <c r="J152" s="147" t="s">
        <v>145</v>
      </c>
      <c r="K152" s="196">
        <v>45772</v>
      </c>
      <c r="L152" s="185"/>
      <c r="M152" s="150" t="s">
        <v>975</v>
      </c>
      <c r="N152" s="150" t="s">
        <v>153</v>
      </c>
      <c r="O152" s="150" t="s">
        <v>154</v>
      </c>
      <c r="P152" s="193">
        <v>45807</v>
      </c>
      <c r="Q152" s="185"/>
      <c r="R152" s="185"/>
    </row>
    <row r="153" spans="1:18" s="93" customFormat="1" ht="13">
      <c r="A153" s="147" t="s">
        <v>299</v>
      </c>
      <c r="B153" s="147" t="s">
        <v>295</v>
      </c>
      <c r="C153" s="194" t="s">
        <v>976</v>
      </c>
      <c r="D153" s="147" t="s">
        <v>141</v>
      </c>
      <c r="E153" s="195">
        <v>37634</v>
      </c>
      <c r="F153" s="185"/>
      <c r="G153" s="147" t="s">
        <v>142</v>
      </c>
      <c r="H153" s="147" t="s">
        <v>405</v>
      </c>
      <c r="I153" s="147" t="s">
        <v>144</v>
      </c>
      <c r="J153" s="147" t="s">
        <v>145</v>
      </c>
      <c r="K153" s="196">
        <v>45772</v>
      </c>
      <c r="L153" s="185"/>
      <c r="M153" s="150" t="s">
        <v>160</v>
      </c>
      <c r="N153" s="150" t="s">
        <v>161</v>
      </c>
      <c r="O153" s="150" t="s">
        <v>146</v>
      </c>
      <c r="P153" s="193">
        <v>45787</v>
      </c>
      <c r="Q153" s="185"/>
      <c r="R153" s="185"/>
    </row>
    <row r="154" spans="1:18" s="93" customFormat="1" ht="13">
      <c r="A154" s="147" t="s">
        <v>299</v>
      </c>
      <c r="B154" s="147" t="s">
        <v>295</v>
      </c>
      <c r="C154" s="194" t="s">
        <v>977</v>
      </c>
      <c r="D154" s="147" t="s">
        <v>141</v>
      </c>
      <c r="E154" s="195">
        <v>16190</v>
      </c>
      <c r="F154" s="185"/>
      <c r="G154" s="147" t="s">
        <v>142</v>
      </c>
      <c r="H154" s="147" t="s">
        <v>405</v>
      </c>
      <c r="I154" s="147" t="s">
        <v>144</v>
      </c>
      <c r="J154" s="147" t="s">
        <v>145</v>
      </c>
      <c r="K154" s="196">
        <v>45773</v>
      </c>
      <c r="L154" s="185"/>
      <c r="M154" s="150" t="s">
        <v>978</v>
      </c>
      <c r="N154" s="150" t="s">
        <v>979</v>
      </c>
      <c r="O154" s="150" t="s">
        <v>145</v>
      </c>
      <c r="P154" s="193">
        <v>45784</v>
      </c>
      <c r="Q154" s="185"/>
      <c r="R154" s="185"/>
    </row>
    <row r="155" spans="1:18" s="93" customFormat="1" ht="13">
      <c r="A155" s="147" t="s">
        <v>299</v>
      </c>
      <c r="B155" s="147" t="s">
        <v>295</v>
      </c>
      <c r="C155" s="194" t="s">
        <v>766</v>
      </c>
      <c r="D155" s="147" t="s">
        <v>141</v>
      </c>
      <c r="E155" s="195">
        <v>36782</v>
      </c>
      <c r="F155" s="185"/>
      <c r="G155" s="147" t="s">
        <v>142</v>
      </c>
      <c r="H155" s="147" t="s">
        <v>405</v>
      </c>
      <c r="I155" s="147" t="s">
        <v>144</v>
      </c>
      <c r="J155" s="147" t="s">
        <v>145</v>
      </c>
      <c r="K155" s="196">
        <v>45774</v>
      </c>
      <c r="L155" s="185"/>
      <c r="M155" s="150" t="s">
        <v>173</v>
      </c>
      <c r="N155" s="150" t="s">
        <v>148</v>
      </c>
      <c r="O155" s="150" t="s">
        <v>146</v>
      </c>
      <c r="P155" s="193">
        <v>45786</v>
      </c>
      <c r="Q155" s="185"/>
      <c r="R155" s="185"/>
    </row>
    <row r="156" spans="1:18" s="93" customFormat="1" ht="13">
      <c r="A156" s="147" t="s">
        <v>299</v>
      </c>
      <c r="B156" s="147" t="s">
        <v>295</v>
      </c>
      <c r="C156" s="194" t="s">
        <v>980</v>
      </c>
      <c r="D156" s="147" t="s">
        <v>141</v>
      </c>
      <c r="E156" s="195">
        <v>16860</v>
      </c>
      <c r="F156" s="185"/>
      <c r="G156" s="147" t="s">
        <v>142</v>
      </c>
      <c r="H156" s="147" t="s">
        <v>405</v>
      </c>
      <c r="I156" s="147" t="s">
        <v>144</v>
      </c>
      <c r="J156" s="147" t="s">
        <v>145</v>
      </c>
      <c r="K156" s="161">
        <v>45776</v>
      </c>
      <c r="L156" s="185"/>
      <c r="M156" s="150" t="s">
        <v>940</v>
      </c>
      <c r="N156" s="150" t="s">
        <v>941</v>
      </c>
      <c r="O156" s="150" t="s">
        <v>145</v>
      </c>
      <c r="P156" s="193">
        <v>45785</v>
      </c>
      <c r="Q156" s="185"/>
      <c r="R156" s="185"/>
    </row>
    <row r="157" spans="1:18" ht="13">
      <c r="A157" s="147" t="s">
        <v>299</v>
      </c>
      <c r="B157" s="147" t="s">
        <v>295</v>
      </c>
      <c r="C157" s="194" t="s">
        <v>981</v>
      </c>
      <c r="D157" s="147" t="s">
        <v>141</v>
      </c>
      <c r="E157" s="195">
        <v>58068</v>
      </c>
      <c r="F157" s="185"/>
      <c r="G157" s="147" t="s">
        <v>142</v>
      </c>
      <c r="H157" s="147" t="s">
        <v>405</v>
      </c>
      <c r="I157" s="147" t="s">
        <v>144</v>
      </c>
      <c r="J157" s="147" t="s">
        <v>145</v>
      </c>
      <c r="K157" s="161">
        <v>45776</v>
      </c>
      <c r="L157" s="185"/>
      <c r="M157" s="150" t="s">
        <v>195</v>
      </c>
      <c r="N157" s="150" t="s">
        <v>196</v>
      </c>
      <c r="O157" s="150" t="s">
        <v>154</v>
      </c>
      <c r="P157" s="193">
        <v>45812</v>
      </c>
      <c r="Q157" s="185"/>
      <c r="R157" s="185"/>
    </row>
    <row r="158" spans="1:18" ht="13">
      <c r="A158" s="147" t="s">
        <v>299</v>
      </c>
      <c r="B158" s="147" t="s">
        <v>295</v>
      </c>
      <c r="C158" s="194" t="s">
        <v>982</v>
      </c>
      <c r="D158" s="147" t="s">
        <v>141</v>
      </c>
      <c r="E158" s="195">
        <v>37983</v>
      </c>
      <c r="F158" s="185"/>
      <c r="G158" s="147" t="s">
        <v>142</v>
      </c>
      <c r="H158" s="147" t="s">
        <v>405</v>
      </c>
      <c r="I158" s="147" t="s">
        <v>144</v>
      </c>
      <c r="J158" s="147" t="s">
        <v>145</v>
      </c>
      <c r="K158" s="161">
        <v>45777</v>
      </c>
      <c r="L158" s="185"/>
      <c r="M158" s="150" t="s">
        <v>155</v>
      </c>
      <c r="N158" s="150" t="s">
        <v>148</v>
      </c>
      <c r="O158" s="150" t="s">
        <v>146</v>
      </c>
      <c r="P158" s="193">
        <v>45793</v>
      </c>
      <c r="Q158" s="185"/>
      <c r="R158" s="185"/>
    </row>
    <row r="159" spans="1:18" ht="13">
      <c r="A159" s="147" t="s">
        <v>299</v>
      </c>
      <c r="B159" s="147" t="s">
        <v>295</v>
      </c>
      <c r="C159" s="194" t="s">
        <v>983</v>
      </c>
      <c r="D159" s="147" t="s">
        <v>141</v>
      </c>
      <c r="E159" s="195">
        <v>56758</v>
      </c>
      <c r="F159" s="185"/>
      <c r="G159" s="147" t="s">
        <v>142</v>
      </c>
      <c r="H159" s="147" t="s">
        <v>405</v>
      </c>
      <c r="I159" s="147" t="s">
        <v>144</v>
      </c>
      <c r="J159" s="147" t="s">
        <v>145</v>
      </c>
      <c r="K159" s="161">
        <v>45779</v>
      </c>
      <c r="L159" s="185"/>
      <c r="M159" s="150" t="s">
        <v>174</v>
      </c>
      <c r="N159" s="150" t="s">
        <v>174</v>
      </c>
      <c r="O159" s="150" t="s">
        <v>174</v>
      </c>
      <c r="P159" s="193" t="s">
        <v>174</v>
      </c>
      <c r="Q159" s="185"/>
      <c r="R159" s="185"/>
    </row>
    <row r="160" spans="1:18" ht="13">
      <c r="A160" s="147" t="s">
        <v>299</v>
      </c>
      <c r="B160" s="147" t="s">
        <v>295</v>
      </c>
      <c r="C160" s="194" t="s">
        <v>184</v>
      </c>
      <c r="D160" s="147" t="s">
        <v>141</v>
      </c>
      <c r="E160" s="195">
        <v>42823</v>
      </c>
      <c r="F160" s="185"/>
      <c r="G160" s="147" t="s">
        <v>142</v>
      </c>
      <c r="H160" s="147" t="s">
        <v>405</v>
      </c>
      <c r="I160" s="147" t="s">
        <v>144</v>
      </c>
      <c r="J160" s="147" t="s">
        <v>145</v>
      </c>
      <c r="K160" s="161">
        <v>45779</v>
      </c>
      <c r="L160" s="185"/>
      <c r="M160" s="150" t="s">
        <v>181</v>
      </c>
      <c r="N160" s="150" t="s">
        <v>148</v>
      </c>
      <c r="O160" s="150" t="s">
        <v>146</v>
      </c>
      <c r="P160" s="193">
        <v>45795</v>
      </c>
      <c r="Q160" s="185"/>
      <c r="R160" s="185"/>
    </row>
    <row r="161" spans="1:18" ht="13">
      <c r="A161" s="147" t="s">
        <v>299</v>
      </c>
      <c r="B161" s="147" t="s">
        <v>295</v>
      </c>
      <c r="C161" s="156" t="s">
        <v>984</v>
      </c>
      <c r="D161" s="147" t="s">
        <v>141</v>
      </c>
      <c r="E161" s="192">
        <v>81965</v>
      </c>
      <c r="F161" s="185"/>
      <c r="G161" s="147" t="s">
        <v>142</v>
      </c>
      <c r="H161" s="147" t="s">
        <v>405</v>
      </c>
      <c r="I161" s="147" t="s">
        <v>144</v>
      </c>
      <c r="J161" s="147" t="s">
        <v>145</v>
      </c>
      <c r="K161" s="161">
        <v>45779</v>
      </c>
      <c r="L161" s="185"/>
      <c r="M161" s="150" t="s">
        <v>170</v>
      </c>
      <c r="N161" s="191" t="s">
        <v>148</v>
      </c>
      <c r="O161" s="150" t="s">
        <v>146</v>
      </c>
      <c r="P161" s="193">
        <v>45793</v>
      </c>
      <c r="Q161" s="185"/>
      <c r="R161" s="185"/>
    </row>
    <row r="162" spans="1:18" ht="13">
      <c r="A162" s="147" t="s">
        <v>299</v>
      </c>
      <c r="B162" s="147" t="s">
        <v>295</v>
      </c>
      <c r="C162" s="156" t="s">
        <v>985</v>
      </c>
      <c r="D162" s="147" t="s">
        <v>141</v>
      </c>
      <c r="E162" s="192">
        <v>19124</v>
      </c>
      <c r="F162" s="185"/>
      <c r="G162" s="147" t="s">
        <v>142</v>
      </c>
      <c r="H162" s="147" t="s">
        <v>405</v>
      </c>
      <c r="I162" s="147" t="s">
        <v>144</v>
      </c>
      <c r="J162" s="147" t="s">
        <v>145</v>
      </c>
      <c r="K162" s="161">
        <v>45780</v>
      </c>
      <c r="L162" s="185"/>
      <c r="M162" s="150" t="s">
        <v>551</v>
      </c>
      <c r="N162" s="150" t="s">
        <v>529</v>
      </c>
      <c r="O162" s="150" t="s">
        <v>145</v>
      </c>
      <c r="P162" s="193">
        <v>45790</v>
      </c>
      <c r="Q162" s="185"/>
      <c r="R162" s="185"/>
    </row>
    <row r="163" spans="1:18" ht="13">
      <c r="A163" s="147" t="s">
        <v>299</v>
      </c>
      <c r="B163" s="147" t="s">
        <v>295</v>
      </c>
      <c r="C163" s="156" t="s">
        <v>986</v>
      </c>
      <c r="D163" s="147" t="s">
        <v>141</v>
      </c>
      <c r="E163" s="195">
        <v>16813</v>
      </c>
      <c r="F163" s="185"/>
      <c r="G163" s="147" t="s">
        <v>142</v>
      </c>
      <c r="H163" s="147" t="s">
        <v>405</v>
      </c>
      <c r="I163" s="147" t="s">
        <v>144</v>
      </c>
      <c r="J163" s="147" t="s">
        <v>145</v>
      </c>
      <c r="K163" s="161">
        <v>45781</v>
      </c>
      <c r="L163" s="185"/>
      <c r="M163" s="150" t="s">
        <v>987</v>
      </c>
      <c r="N163" s="150" t="s">
        <v>590</v>
      </c>
      <c r="O163" s="150" t="s">
        <v>146</v>
      </c>
      <c r="P163" s="193">
        <v>45799</v>
      </c>
      <c r="Q163" s="185"/>
      <c r="R163" s="185"/>
    </row>
    <row r="164" spans="1:18" ht="13">
      <c r="A164" s="147" t="s">
        <v>299</v>
      </c>
      <c r="B164" s="147" t="s">
        <v>295</v>
      </c>
      <c r="C164" s="156" t="s">
        <v>988</v>
      </c>
      <c r="D164" s="147" t="s">
        <v>141</v>
      </c>
      <c r="E164" s="195">
        <v>40161</v>
      </c>
      <c r="F164" s="185"/>
      <c r="G164" s="147" t="s">
        <v>142</v>
      </c>
      <c r="H164" s="147" t="s">
        <v>405</v>
      </c>
      <c r="I164" s="147" t="s">
        <v>144</v>
      </c>
      <c r="J164" s="147" t="s">
        <v>145</v>
      </c>
      <c r="K164" s="161">
        <v>45781</v>
      </c>
      <c r="L164" s="185"/>
      <c r="M164" s="150" t="s">
        <v>181</v>
      </c>
      <c r="N164" s="150" t="s">
        <v>148</v>
      </c>
      <c r="O164" s="150" t="s">
        <v>146</v>
      </c>
      <c r="P164" s="193">
        <v>45799</v>
      </c>
      <c r="Q164" s="185"/>
      <c r="R164" s="185"/>
    </row>
    <row r="165" spans="1:18" ht="13">
      <c r="A165" s="147" t="s">
        <v>299</v>
      </c>
      <c r="B165" s="147" t="s">
        <v>295</v>
      </c>
      <c r="C165" s="156" t="s">
        <v>989</v>
      </c>
      <c r="D165" s="147" t="s">
        <v>141</v>
      </c>
      <c r="E165" s="195">
        <v>80573</v>
      </c>
      <c r="F165" s="185"/>
      <c r="G165" s="147" t="s">
        <v>142</v>
      </c>
      <c r="H165" s="147" t="s">
        <v>405</v>
      </c>
      <c r="I165" s="147" t="s">
        <v>144</v>
      </c>
      <c r="J165" s="147" t="s">
        <v>145</v>
      </c>
      <c r="K165" s="161">
        <v>45781</v>
      </c>
      <c r="L165" s="185"/>
      <c r="M165" s="150" t="s">
        <v>924</v>
      </c>
      <c r="N165" s="150" t="s">
        <v>148</v>
      </c>
      <c r="O165" s="150" t="s">
        <v>146</v>
      </c>
      <c r="P165" s="193">
        <v>45792</v>
      </c>
      <c r="Q165" s="185"/>
      <c r="R165" s="185"/>
    </row>
    <row r="166" spans="1:18" ht="13">
      <c r="A166" s="147" t="s">
        <v>299</v>
      </c>
      <c r="B166" s="147" t="s">
        <v>295</v>
      </c>
      <c r="C166" s="156" t="s">
        <v>990</v>
      </c>
      <c r="D166" s="147" t="s">
        <v>141</v>
      </c>
      <c r="E166" s="195">
        <v>28238</v>
      </c>
      <c r="F166" s="185"/>
      <c r="G166" s="147" t="s">
        <v>142</v>
      </c>
      <c r="H166" s="147" t="s">
        <v>405</v>
      </c>
      <c r="I166" s="147" t="s">
        <v>144</v>
      </c>
      <c r="J166" s="147" t="s">
        <v>145</v>
      </c>
      <c r="K166" s="161">
        <v>45782</v>
      </c>
      <c r="L166" s="185"/>
      <c r="M166" s="150" t="s">
        <v>176</v>
      </c>
      <c r="N166" s="150" t="s">
        <v>529</v>
      </c>
      <c r="O166" s="150" t="s">
        <v>145</v>
      </c>
      <c r="P166" s="193">
        <v>45791</v>
      </c>
      <c r="Q166" s="185"/>
      <c r="R166" s="185"/>
    </row>
    <row r="167" spans="1:18" ht="13">
      <c r="A167" s="147" t="s">
        <v>299</v>
      </c>
      <c r="B167" s="147" t="s">
        <v>295</v>
      </c>
      <c r="C167" s="156" t="s">
        <v>991</v>
      </c>
      <c r="D167" s="147" t="s">
        <v>141</v>
      </c>
      <c r="E167" s="195">
        <v>4972</v>
      </c>
      <c r="F167" s="185"/>
      <c r="G167" s="147" t="s">
        <v>142</v>
      </c>
      <c r="H167" s="147" t="s">
        <v>405</v>
      </c>
      <c r="I167" s="147" t="s">
        <v>144</v>
      </c>
      <c r="J167" s="147" t="s">
        <v>145</v>
      </c>
      <c r="K167" s="161">
        <v>45782</v>
      </c>
      <c r="L167" s="185"/>
      <c r="M167" s="150" t="s">
        <v>536</v>
      </c>
      <c r="N167" s="150" t="s">
        <v>149</v>
      </c>
      <c r="O167" s="150" t="s">
        <v>145</v>
      </c>
      <c r="P167" s="193">
        <v>45783</v>
      </c>
      <c r="Q167" s="185"/>
      <c r="R167" s="185"/>
    </row>
    <row r="168" spans="1:18" ht="13">
      <c r="A168" s="147" t="s">
        <v>299</v>
      </c>
      <c r="B168" s="147" t="s">
        <v>295</v>
      </c>
      <c r="C168" s="156" t="s">
        <v>992</v>
      </c>
      <c r="D168" s="147" t="s">
        <v>141</v>
      </c>
      <c r="E168" s="195">
        <v>37367</v>
      </c>
      <c r="F168" s="185"/>
      <c r="G168" s="147" t="s">
        <v>142</v>
      </c>
      <c r="H168" s="147" t="s">
        <v>405</v>
      </c>
      <c r="I168" s="147" t="s">
        <v>144</v>
      </c>
      <c r="J168" s="147" t="s">
        <v>145</v>
      </c>
      <c r="K168" s="161">
        <v>45782</v>
      </c>
      <c r="L168" s="185"/>
      <c r="M168" s="150" t="s">
        <v>993</v>
      </c>
      <c r="N168" s="150" t="s">
        <v>760</v>
      </c>
      <c r="O168" s="150" t="s">
        <v>146</v>
      </c>
      <c r="P168" s="193">
        <v>45800</v>
      </c>
      <c r="Q168" s="185"/>
      <c r="R168" s="185"/>
    </row>
    <row r="169" spans="1:18" ht="13">
      <c r="A169" s="147" t="s">
        <v>299</v>
      </c>
      <c r="B169" s="147" t="s">
        <v>295</v>
      </c>
      <c r="C169" s="156" t="s">
        <v>994</v>
      </c>
      <c r="D169" s="147" t="s">
        <v>141</v>
      </c>
      <c r="E169" s="195">
        <v>4752</v>
      </c>
      <c r="F169" s="185"/>
      <c r="G169" s="147" t="s">
        <v>142</v>
      </c>
      <c r="H169" s="147" t="s">
        <v>405</v>
      </c>
      <c r="I169" s="147" t="s">
        <v>144</v>
      </c>
      <c r="J169" s="147" t="s">
        <v>145</v>
      </c>
      <c r="K169" s="161">
        <v>45783</v>
      </c>
      <c r="L169" s="185"/>
      <c r="M169" s="150" t="s">
        <v>995</v>
      </c>
      <c r="N169" s="150" t="s">
        <v>996</v>
      </c>
      <c r="O169" s="150" t="s">
        <v>145</v>
      </c>
      <c r="P169" s="193">
        <v>45790</v>
      </c>
      <c r="Q169" s="185"/>
      <c r="R169" s="185"/>
    </row>
    <row r="170" spans="1:18" ht="13">
      <c r="A170" s="147" t="s">
        <v>299</v>
      </c>
      <c r="B170" s="147" t="s">
        <v>295</v>
      </c>
      <c r="C170" s="156" t="s">
        <v>997</v>
      </c>
      <c r="D170" s="147" t="s">
        <v>141</v>
      </c>
      <c r="E170" s="195">
        <v>82626</v>
      </c>
      <c r="F170" s="185"/>
      <c r="G170" s="147" t="s">
        <v>142</v>
      </c>
      <c r="H170" s="147" t="s">
        <v>405</v>
      </c>
      <c r="I170" s="147" t="s">
        <v>144</v>
      </c>
      <c r="J170" s="147" t="s">
        <v>145</v>
      </c>
      <c r="K170" s="161">
        <v>45783</v>
      </c>
      <c r="L170" s="185"/>
      <c r="M170" s="150" t="s">
        <v>174</v>
      </c>
      <c r="N170" s="150" t="s">
        <v>174</v>
      </c>
      <c r="O170" s="150" t="s">
        <v>174</v>
      </c>
      <c r="P170" s="197" t="s">
        <v>174</v>
      </c>
      <c r="Q170" s="185"/>
      <c r="R170" s="185"/>
    </row>
    <row r="171" spans="1:18" ht="13">
      <c r="A171" s="147" t="s">
        <v>299</v>
      </c>
      <c r="B171" s="147" t="s">
        <v>295</v>
      </c>
      <c r="C171" s="156" t="s">
        <v>998</v>
      </c>
      <c r="D171" s="147" t="s">
        <v>141</v>
      </c>
      <c r="E171" s="195">
        <v>63997</v>
      </c>
      <c r="F171" s="185"/>
      <c r="G171" s="147" t="s">
        <v>142</v>
      </c>
      <c r="H171" s="147" t="s">
        <v>405</v>
      </c>
      <c r="I171" s="147" t="s">
        <v>144</v>
      </c>
      <c r="J171" s="147" t="s">
        <v>145</v>
      </c>
      <c r="K171" s="161" t="s">
        <v>806</v>
      </c>
      <c r="L171" s="185"/>
      <c r="M171" s="150" t="s">
        <v>174</v>
      </c>
      <c r="N171" s="150" t="s">
        <v>174</v>
      </c>
      <c r="O171" s="150" t="s">
        <v>174</v>
      </c>
      <c r="P171" s="197" t="s">
        <v>174</v>
      </c>
      <c r="Q171" s="185"/>
      <c r="R171" s="185"/>
    </row>
    <row r="172" spans="1:18" ht="13">
      <c r="A172" s="147" t="s">
        <v>299</v>
      </c>
      <c r="B172" s="147" t="s">
        <v>295</v>
      </c>
      <c r="C172" s="156" t="s">
        <v>999</v>
      </c>
      <c r="D172" s="147" t="s">
        <v>141</v>
      </c>
      <c r="E172" s="195">
        <v>10588</v>
      </c>
      <c r="F172" s="185"/>
      <c r="G172" s="147" t="s">
        <v>142</v>
      </c>
      <c r="H172" s="147" t="s">
        <v>405</v>
      </c>
      <c r="I172" s="147" t="s">
        <v>144</v>
      </c>
      <c r="J172" s="147" t="s">
        <v>145</v>
      </c>
      <c r="K172" s="161" t="s">
        <v>806</v>
      </c>
      <c r="L172" s="185"/>
      <c r="M172" s="150" t="s">
        <v>174</v>
      </c>
      <c r="N172" s="150" t="s">
        <v>174</v>
      </c>
      <c r="O172" s="150" t="s">
        <v>174</v>
      </c>
      <c r="P172" s="197" t="s">
        <v>174</v>
      </c>
      <c r="Q172" s="185"/>
      <c r="R172" s="185"/>
    </row>
    <row r="173" spans="1:18" ht="13">
      <c r="A173" s="147" t="s">
        <v>299</v>
      </c>
      <c r="B173" s="147" t="s">
        <v>295</v>
      </c>
      <c r="C173" s="156" t="s">
        <v>1000</v>
      </c>
      <c r="D173" s="147" t="s">
        <v>141</v>
      </c>
      <c r="E173" s="195">
        <v>57369</v>
      </c>
      <c r="F173" s="185"/>
      <c r="G173" s="147" t="s">
        <v>142</v>
      </c>
      <c r="H173" s="147" t="s">
        <v>405</v>
      </c>
      <c r="I173" s="147" t="s">
        <v>144</v>
      </c>
      <c r="J173" s="147" t="s">
        <v>145</v>
      </c>
      <c r="K173" s="161" t="s">
        <v>806</v>
      </c>
      <c r="L173" s="185"/>
      <c r="M173" s="150" t="s">
        <v>174</v>
      </c>
      <c r="N173" s="150" t="s">
        <v>174</v>
      </c>
      <c r="O173" s="150" t="s">
        <v>174</v>
      </c>
      <c r="P173" s="197" t="s">
        <v>174</v>
      </c>
      <c r="Q173" s="185"/>
      <c r="R173" s="185"/>
    </row>
    <row r="174" spans="1:18" ht="13">
      <c r="A174" s="147" t="s">
        <v>299</v>
      </c>
      <c r="B174" s="147" t="s">
        <v>295</v>
      </c>
      <c r="C174" s="156" t="s">
        <v>803</v>
      </c>
      <c r="D174" s="147" t="s">
        <v>141</v>
      </c>
      <c r="E174" s="195">
        <v>3648</v>
      </c>
      <c r="F174" s="185"/>
      <c r="G174" s="147" t="s">
        <v>142</v>
      </c>
      <c r="H174" s="147" t="s">
        <v>405</v>
      </c>
      <c r="I174" s="147" t="s">
        <v>144</v>
      </c>
      <c r="J174" s="147" t="s">
        <v>145</v>
      </c>
      <c r="K174" s="161" t="s">
        <v>806</v>
      </c>
      <c r="L174" s="185"/>
      <c r="M174" s="150" t="s">
        <v>174</v>
      </c>
      <c r="N174" s="150" t="s">
        <v>174</v>
      </c>
      <c r="O174" s="150" t="s">
        <v>174</v>
      </c>
      <c r="P174" s="197" t="s">
        <v>174</v>
      </c>
      <c r="Q174" s="185"/>
      <c r="R174" s="185"/>
    </row>
    <row r="175" spans="1:18" ht="13">
      <c r="A175" s="147" t="s">
        <v>299</v>
      </c>
      <c r="B175" s="147" t="s">
        <v>295</v>
      </c>
      <c r="C175" s="156" t="s">
        <v>1001</v>
      </c>
      <c r="D175" s="147" t="s">
        <v>141</v>
      </c>
      <c r="E175" s="195">
        <v>38717</v>
      </c>
      <c r="F175" s="185"/>
      <c r="G175" s="147" t="s">
        <v>142</v>
      </c>
      <c r="H175" s="147" t="s">
        <v>405</v>
      </c>
      <c r="I175" s="147" t="s">
        <v>144</v>
      </c>
      <c r="J175" s="147" t="s">
        <v>145</v>
      </c>
      <c r="K175" s="161" t="s">
        <v>806</v>
      </c>
      <c r="L175" s="185"/>
      <c r="M175" s="150" t="s">
        <v>174</v>
      </c>
      <c r="N175" s="150" t="s">
        <v>174</v>
      </c>
      <c r="O175" s="150" t="s">
        <v>174</v>
      </c>
      <c r="P175" s="197" t="s">
        <v>174</v>
      </c>
      <c r="Q175" s="185"/>
      <c r="R175" s="185"/>
    </row>
    <row r="176" spans="1:18" ht="13">
      <c r="A176" s="147" t="s">
        <v>297</v>
      </c>
      <c r="B176" s="147" t="s">
        <v>295</v>
      </c>
      <c r="C176" s="152" t="s">
        <v>437</v>
      </c>
      <c r="D176" s="147" t="s">
        <v>79</v>
      </c>
      <c r="E176" s="148">
        <v>57001</v>
      </c>
      <c r="F176" s="185"/>
      <c r="G176" s="147" t="s">
        <v>197</v>
      </c>
      <c r="H176" s="147" t="s">
        <v>193</v>
      </c>
      <c r="I176" s="147" t="s">
        <v>194</v>
      </c>
      <c r="J176" s="147" t="s">
        <v>145</v>
      </c>
      <c r="K176" s="154">
        <v>45660</v>
      </c>
      <c r="L176" s="185"/>
      <c r="M176" s="147" t="s">
        <v>249</v>
      </c>
      <c r="N176" s="147" t="s">
        <v>153</v>
      </c>
      <c r="O176" s="147" t="s">
        <v>154</v>
      </c>
      <c r="P176" s="186">
        <v>45673</v>
      </c>
      <c r="Q176" s="185"/>
      <c r="R176" s="185"/>
    </row>
    <row r="177" spans="1:18" ht="13">
      <c r="A177" s="147" t="s">
        <v>297</v>
      </c>
      <c r="B177" s="147" t="s">
        <v>295</v>
      </c>
      <c r="C177" s="152" t="s">
        <v>438</v>
      </c>
      <c r="D177" s="147" t="s">
        <v>79</v>
      </c>
      <c r="E177" s="148">
        <v>56071</v>
      </c>
      <c r="F177" s="185"/>
      <c r="G177" s="147" t="s">
        <v>197</v>
      </c>
      <c r="H177" s="147" t="s">
        <v>193</v>
      </c>
      <c r="I177" s="147" t="s">
        <v>194</v>
      </c>
      <c r="J177" s="147" t="s">
        <v>145</v>
      </c>
      <c r="K177" s="154">
        <v>45671</v>
      </c>
      <c r="L177" s="185"/>
      <c r="M177" s="147" t="s">
        <v>189</v>
      </c>
      <c r="N177" s="147" t="s">
        <v>165</v>
      </c>
      <c r="O177" s="147" t="s">
        <v>145</v>
      </c>
      <c r="P177" s="186">
        <v>45685</v>
      </c>
      <c r="Q177" s="185"/>
      <c r="R177" s="185"/>
    </row>
    <row r="178" spans="1:18" ht="13">
      <c r="A178" s="147" t="s">
        <v>297</v>
      </c>
      <c r="B178" s="147" t="s">
        <v>295</v>
      </c>
      <c r="C178" s="152" t="s">
        <v>439</v>
      </c>
      <c r="D178" s="147" t="s">
        <v>141</v>
      </c>
      <c r="E178" s="148">
        <v>8501</v>
      </c>
      <c r="F178" s="185"/>
      <c r="G178" s="147" t="s">
        <v>192</v>
      </c>
      <c r="H178" s="147" t="s">
        <v>193</v>
      </c>
      <c r="I178" s="147" t="s">
        <v>194</v>
      </c>
      <c r="J178" s="147" t="s">
        <v>145</v>
      </c>
      <c r="K178" s="154">
        <v>45675</v>
      </c>
      <c r="L178" s="185"/>
      <c r="M178" s="147" t="s">
        <v>563</v>
      </c>
      <c r="N178" s="147" t="s">
        <v>564</v>
      </c>
      <c r="O178" s="147" t="s">
        <v>145</v>
      </c>
      <c r="P178" s="186">
        <v>45701</v>
      </c>
      <c r="Q178" s="185"/>
      <c r="R178" s="185"/>
    </row>
    <row r="179" spans="1:18" ht="13">
      <c r="A179" s="147" t="s">
        <v>297</v>
      </c>
      <c r="B179" s="147" t="s">
        <v>295</v>
      </c>
      <c r="C179" s="152" t="s">
        <v>440</v>
      </c>
      <c r="D179" s="147" t="s">
        <v>141</v>
      </c>
      <c r="E179" s="148">
        <v>58470</v>
      </c>
      <c r="F179" s="185"/>
      <c r="G179" s="147" t="s">
        <v>174</v>
      </c>
      <c r="H179" s="147" t="s">
        <v>193</v>
      </c>
      <c r="I179" s="147" t="s">
        <v>194</v>
      </c>
      <c r="J179" s="147" t="s">
        <v>145</v>
      </c>
      <c r="K179" s="154">
        <v>45676</v>
      </c>
      <c r="L179" s="185"/>
      <c r="M179" s="147" t="s">
        <v>157</v>
      </c>
      <c r="N179" s="147" t="s">
        <v>158</v>
      </c>
      <c r="O179" s="147" t="s">
        <v>146</v>
      </c>
      <c r="P179" s="186">
        <v>45725</v>
      </c>
      <c r="Q179" s="185"/>
      <c r="R179" s="185"/>
    </row>
    <row r="180" spans="1:18" ht="13">
      <c r="A180" s="147" t="s">
        <v>297</v>
      </c>
      <c r="B180" s="147" t="s">
        <v>295</v>
      </c>
      <c r="C180" s="152" t="s">
        <v>312</v>
      </c>
      <c r="D180" s="147" t="s">
        <v>79</v>
      </c>
      <c r="E180" s="148">
        <v>63224</v>
      </c>
      <c r="F180" s="185"/>
      <c r="G180" s="147" t="s">
        <v>197</v>
      </c>
      <c r="H180" s="147" t="s">
        <v>193</v>
      </c>
      <c r="I180" s="147" t="s">
        <v>194</v>
      </c>
      <c r="J180" s="147" t="s">
        <v>145</v>
      </c>
      <c r="K180" s="154">
        <v>45678</v>
      </c>
      <c r="L180" s="185"/>
      <c r="M180" s="147" t="s">
        <v>202</v>
      </c>
      <c r="N180" s="147" t="s">
        <v>203</v>
      </c>
      <c r="O180" s="147" t="s">
        <v>154</v>
      </c>
      <c r="P180" s="186">
        <v>45698</v>
      </c>
      <c r="Q180" s="185"/>
      <c r="R180" s="185"/>
    </row>
    <row r="181" spans="1:18" ht="13">
      <c r="A181" s="147" t="s">
        <v>297</v>
      </c>
      <c r="B181" s="147" t="s">
        <v>295</v>
      </c>
      <c r="C181" s="152" t="s">
        <v>441</v>
      </c>
      <c r="D181" s="147" t="s">
        <v>80</v>
      </c>
      <c r="E181" s="148">
        <v>37795</v>
      </c>
      <c r="F181" s="185"/>
      <c r="G181" s="147" t="s">
        <v>197</v>
      </c>
      <c r="H181" s="147" t="s">
        <v>193</v>
      </c>
      <c r="I181" s="147" t="s">
        <v>194</v>
      </c>
      <c r="J181" s="147" t="s">
        <v>145</v>
      </c>
      <c r="K181" s="154">
        <v>45678</v>
      </c>
      <c r="L181" s="185"/>
      <c r="M181" s="147" t="s">
        <v>442</v>
      </c>
      <c r="N181" s="147" t="s">
        <v>253</v>
      </c>
      <c r="O181" s="147" t="s">
        <v>154</v>
      </c>
      <c r="P181" s="186">
        <v>45703</v>
      </c>
      <c r="Q181" s="185"/>
      <c r="R181" s="185"/>
    </row>
    <row r="182" spans="1:18" ht="13">
      <c r="A182" s="147" t="s">
        <v>297</v>
      </c>
      <c r="B182" s="147" t="s">
        <v>295</v>
      </c>
      <c r="C182" s="152" t="s">
        <v>443</v>
      </c>
      <c r="D182" s="147" t="s">
        <v>79</v>
      </c>
      <c r="E182" s="148">
        <v>29870</v>
      </c>
      <c r="F182" s="185"/>
      <c r="G182" s="147" t="s">
        <v>192</v>
      </c>
      <c r="H182" s="147" t="s">
        <v>193</v>
      </c>
      <c r="I182" s="147" t="s">
        <v>194</v>
      </c>
      <c r="J182" s="147" t="s">
        <v>145</v>
      </c>
      <c r="K182" s="154">
        <v>45682</v>
      </c>
      <c r="L182" s="185"/>
      <c r="M182" s="147" t="s">
        <v>444</v>
      </c>
      <c r="N182" s="147" t="s">
        <v>153</v>
      </c>
      <c r="O182" s="147" t="s">
        <v>154</v>
      </c>
      <c r="P182" s="186">
        <v>45694</v>
      </c>
      <c r="Q182" s="185"/>
      <c r="R182" s="185"/>
    </row>
    <row r="183" spans="1:18" ht="13">
      <c r="A183" s="147" t="s">
        <v>297</v>
      </c>
      <c r="B183" s="147" t="s">
        <v>295</v>
      </c>
      <c r="C183" s="152" t="s">
        <v>565</v>
      </c>
      <c r="D183" s="147" t="s">
        <v>141</v>
      </c>
      <c r="E183" s="148">
        <v>82449</v>
      </c>
      <c r="F183" s="185"/>
      <c r="G183" s="147" t="s">
        <v>174</v>
      </c>
      <c r="H183" s="147" t="s">
        <v>193</v>
      </c>
      <c r="I183" s="147" t="s">
        <v>194</v>
      </c>
      <c r="J183" s="147" t="s">
        <v>145</v>
      </c>
      <c r="K183" s="154">
        <v>45682</v>
      </c>
      <c r="L183" s="185"/>
      <c r="M183" s="147" t="s">
        <v>157</v>
      </c>
      <c r="N183" s="147" t="s">
        <v>158</v>
      </c>
      <c r="O183" s="147" t="s">
        <v>146</v>
      </c>
      <c r="P183" s="186">
        <v>45730</v>
      </c>
      <c r="Q183" s="185"/>
      <c r="R183" s="185"/>
    </row>
    <row r="184" spans="1:18" ht="13">
      <c r="A184" s="147" t="s">
        <v>297</v>
      </c>
      <c r="B184" s="147" t="s">
        <v>295</v>
      </c>
      <c r="C184" s="152" t="s">
        <v>445</v>
      </c>
      <c r="D184" s="147" t="s">
        <v>79</v>
      </c>
      <c r="E184" s="148">
        <v>80499</v>
      </c>
      <c r="F184" s="185"/>
      <c r="G184" s="147" t="s">
        <v>192</v>
      </c>
      <c r="H184" s="147" t="s">
        <v>193</v>
      </c>
      <c r="I184" s="147" t="s">
        <v>194</v>
      </c>
      <c r="J184" s="147" t="s">
        <v>145</v>
      </c>
      <c r="K184" s="154">
        <v>45683</v>
      </c>
      <c r="L184" s="185"/>
      <c r="M184" s="147" t="s">
        <v>566</v>
      </c>
      <c r="N184" s="147" t="s">
        <v>566</v>
      </c>
      <c r="O184" s="147" t="s">
        <v>567</v>
      </c>
      <c r="P184" s="186">
        <v>45693</v>
      </c>
      <c r="Q184" s="185"/>
      <c r="R184" s="185"/>
    </row>
    <row r="185" spans="1:18" ht="13">
      <c r="A185" s="147" t="s">
        <v>297</v>
      </c>
      <c r="B185" s="147" t="s">
        <v>295</v>
      </c>
      <c r="C185" s="152" t="s">
        <v>446</v>
      </c>
      <c r="D185" s="147" t="s">
        <v>80</v>
      </c>
      <c r="E185" s="148">
        <v>37672</v>
      </c>
      <c r="F185" s="185"/>
      <c r="G185" s="147" t="s">
        <v>197</v>
      </c>
      <c r="H185" s="147" t="s">
        <v>193</v>
      </c>
      <c r="I185" s="147" t="s">
        <v>194</v>
      </c>
      <c r="J185" s="147" t="s">
        <v>145</v>
      </c>
      <c r="K185" s="154">
        <v>45688</v>
      </c>
      <c r="L185" s="185"/>
      <c r="M185" s="147" t="s">
        <v>447</v>
      </c>
      <c r="N185" s="147" t="s">
        <v>253</v>
      </c>
      <c r="O185" s="147" t="s">
        <v>154</v>
      </c>
      <c r="P185" s="186">
        <v>45712</v>
      </c>
      <c r="Q185" s="185"/>
      <c r="R185" s="185"/>
    </row>
    <row r="186" spans="1:18" ht="13">
      <c r="A186" s="147" t="s">
        <v>297</v>
      </c>
      <c r="B186" s="147" t="s">
        <v>295</v>
      </c>
      <c r="C186" s="152" t="s">
        <v>448</v>
      </c>
      <c r="D186" s="147" t="s">
        <v>141</v>
      </c>
      <c r="E186" s="148">
        <v>32451</v>
      </c>
      <c r="F186" s="185"/>
      <c r="G186" s="147" t="s">
        <v>174</v>
      </c>
      <c r="H186" s="147" t="s">
        <v>193</v>
      </c>
      <c r="I186" s="147" t="s">
        <v>194</v>
      </c>
      <c r="J186" s="147" t="s">
        <v>145</v>
      </c>
      <c r="K186" s="154">
        <v>45689</v>
      </c>
      <c r="L186" s="185"/>
      <c r="M186" s="147" t="s">
        <v>206</v>
      </c>
      <c r="N186" s="147" t="s">
        <v>153</v>
      </c>
      <c r="O186" s="147" t="s">
        <v>154</v>
      </c>
      <c r="P186" s="186">
        <v>45840</v>
      </c>
      <c r="Q186" s="185"/>
      <c r="R186" s="185"/>
    </row>
    <row r="187" spans="1:18" ht="13">
      <c r="A187" s="147" t="s">
        <v>297</v>
      </c>
      <c r="B187" s="147" t="s">
        <v>295</v>
      </c>
      <c r="C187" s="152" t="s">
        <v>449</v>
      </c>
      <c r="D187" s="147" t="s">
        <v>141</v>
      </c>
      <c r="E187" s="148">
        <v>81816</v>
      </c>
      <c r="F187" s="185"/>
      <c r="G187" s="147" t="s">
        <v>197</v>
      </c>
      <c r="H187" s="147" t="s">
        <v>193</v>
      </c>
      <c r="I187" s="147" t="s">
        <v>194</v>
      </c>
      <c r="J187" s="147" t="s">
        <v>145</v>
      </c>
      <c r="K187" s="154">
        <v>45690</v>
      </c>
      <c r="L187" s="185"/>
      <c r="M187" s="147" t="s">
        <v>152</v>
      </c>
      <c r="N187" s="147" t="s">
        <v>153</v>
      </c>
      <c r="O187" s="147" t="s">
        <v>154</v>
      </c>
      <c r="P187" s="186">
        <v>45697</v>
      </c>
      <c r="Q187" s="185"/>
      <c r="R187" s="185"/>
    </row>
    <row r="188" spans="1:18" ht="13">
      <c r="A188" s="147" t="s">
        <v>297</v>
      </c>
      <c r="B188" s="147" t="s">
        <v>295</v>
      </c>
      <c r="C188" s="152" t="s">
        <v>450</v>
      </c>
      <c r="D188" s="147" t="s">
        <v>141</v>
      </c>
      <c r="E188" s="148">
        <v>40503</v>
      </c>
      <c r="F188" s="185"/>
      <c r="G188" s="147" t="s">
        <v>174</v>
      </c>
      <c r="H188" s="147" t="s">
        <v>193</v>
      </c>
      <c r="I188" s="147" t="s">
        <v>194</v>
      </c>
      <c r="J188" s="147" t="s">
        <v>145</v>
      </c>
      <c r="K188" s="154">
        <v>45692</v>
      </c>
      <c r="L188" s="185"/>
      <c r="M188" s="147" t="s">
        <v>568</v>
      </c>
      <c r="N188" s="147" t="s">
        <v>253</v>
      </c>
      <c r="O188" s="147" t="s">
        <v>154</v>
      </c>
      <c r="P188" s="186">
        <v>45716</v>
      </c>
      <c r="Q188" s="185"/>
      <c r="R188" s="185"/>
    </row>
    <row r="189" spans="1:18" ht="13">
      <c r="A189" s="147" t="s">
        <v>297</v>
      </c>
      <c r="B189" s="147" t="s">
        <v>295</v>
      </c>
      <c r="C189" s="152" t="s">
        <v>569</v>
      </c>
      <c r="D189" s="147" t="s">
        <v>79</v>
      </c>
      <c r="E189" s="148">
        <v>52532</v>
      </c>
      <c r="F189" s="185"/>
      <c r="G189" s="147" t="s">
        <v>197</v>
      </c>
      <c r="H189" s="147" t="s">
        <v>193</v>
      </c>
      <c r="I189" s="147" t="s">
        <v>194</v>
      </c>
      <c r="J189" s="147" t="s">
        <v>145</v>
      </c>
      <c r="K189" s="154">
        <v>45694</v>
      </c>
      <c r="L189" s="185"/>
      <c r="M189" s="147" t="s">
        <v>157</v>
      </c>
      <c r="N189" s="147" t="s">
        <v>158</v>
      </c>
      <c r="O189" s="147" t="s">
        <v>146</v>
      </c>
      <c r="P189" s="186">
        <v>45749</v>
      </c>
      <c r="Q189" s="185"/>
      <c r="R189" s="185"/>
    </row>
    <row r="190" spans="1:18" ht="13">
      <c r="A190" s="147" t="s">
        <v>297</v>
      </c>
      <c r="B190" s="147" t="s">
        <v>295</v>
      </c>
      <c r="C190" s="152" t="s">
        <v>570</v>
      </c>
      <c r="D190" s="147" t="s">
        <v>141</v>
      </c>
      <c r="E190" s="148">
        <v>63340</v>
      </c>
      <c r="F190" s="185"/>
      <c r="G190" s="147" t="s">
        <v>192</v>
      </c>
      <c r="H190" s="147" t="s">
        <v>193</v>
      </c>
      <c r="I190" s="147" t="s">
        <v>194</v>
      </c>
      <c r="J190" s="147" t="s">
        <v>145</v>
      </c>
      <c r="K190" s="154">
        <v>45696</v>
      </c>
      <c r="L190" s="185"/>
      <c r="M190" s="147" t="s">
        <v>174</v>
      </c>
      <c r="N190" s="147" t="s">
        <v>174</v>
      </c>
      <c r="O190" s="147" t="s">
        <v>174</v>
      </c>
      <c r="P190" s="187" t="s">
        <v>174</v>
      </c>
      <c r="Q190" s="185"/>
      <c r="R190" s="185"/>
    </row>
    <row r="191" spans="1:18" ht="13">
      <c r="A191" s="147" t="s">
        <v>297</v>
      </c>
      <c r="B191" s="147" t="s">
        <v>295</v>
      </c>
      <c r="C191" s="152" t="s">
        <v>335</v>
      </c>
      <c r="D191" s="147" t="s">
        <v>79</v>
      </c>
      <c r="E191" s="148">
        <v>40481</v>
      </c>
      <c r="F191" s="185"/>
      <c r="G191" s="147" t="s">
        <v>197</v>
      </c>
      <c r="H191" s="147" t="s">
        <v>193</v>
      </c>
      <c r="I191" s="147" t="s">
        <v>194</v>
      </c>
      <c r="J191" s="147" t="s">
        <v>145</v>
      </c>
      <c r="K191" s="154">
        <v>45697</v>
      </c>
      <c r="L191" s="185"/>
      <c r="M191" s="147" t="s">
        <v>571</v>
      </c>
      <c r="N191" s="147" t="s">
        <v>572</v>
      </c>
      <c r="O191" s="147" t="s">
        <v>154</v>
      </c>
      <c r="P191" s="186">
        <v>45715</v>
      </c>
      <c r="Q191" s="185"/>
      <c r="R191" s="185"/>
    </row>
    <row r="192" spans="1:18" ht="13">
      <c r="A192" s="147" t="s">
        <v>297</v>
      </c>
      <c r="B192" s="147" t="s">
        <v>295</v>
      </c>
      <c r="C192" s="152" t="s">
        <v>573</v>
      </c>
      <c r="D192" s="147" t="s">
        <v>79</v>
      </c>
      <c r="E192" s="148">
        <v>27315</v>
      </c>
      <c r="F192" s="185"/>
      <c r="G192" s="147" t="s">
        <v>197</v>
      </c>
      <c r="H192" s="147" t="s">
        <v>193</v>
      </c>
      <c r="I192" s="147" t="s">
        <v>194</v>
      </c>
      <c r="J192" s="147" t="s">
        <v>145</v>
      </c>
      <c r="K192" s="154">
        <v>45707</v>
      </c>
      <c r="L192" s="185"/>
      <c r="M192" s="147" t="s">
        <v>574</v>
      </c>
      <c r="N192" s="147" t="s">
        <v>180</v>
      </c>
      <c r="O192" s="147" t="s">
        <v>145</v>
      </c>
      <c r="P192" s="186">
        <v>45726</v>
      </c>
      <c r="Q192" s="185"/>
      <c r="R192" s="185"/>
    </row>
    <row r="193" spans="1:18" ht="13">
      <c r="A193" s="147" t="s">
        <v>297</v>
      </c>
      <c r="B193" s="147" t="s">
        <v>295</v>
      </c>
      <c r="C193" s="152" t="s">
        <v>575</v>
      </c>
      <c r="D193" s="147" t="s">
        <v>79</v>
      </c>
      <c r="E193" s="148">
        <v>63320</v>
      </c>
      <c r="F193" s="185"/>
      <c r="G193" s="147" t="s">
        <v>197</v>
      </c>
      <c r="H193" s="147" t="s">
        <v>193</v>
      </c>
      <c r="I193" s="147" t="s">
        <v>194</v>
      </c>
      <c r="J193" s="147" t="s">
        <v>145</v>
      </c>
      <c r="K193" s="154">
        <v>45707</v>
      </c>
      <c r="L193" s="185"/>
      <c r="M193" s="147" t="s">
        <v>189</v>
      </c>
      <c r="N193" s="147" t="s">
        <v>165</v>
      </c>
      <c r="O193" s="147" t="s">
        <v>145</v>
      </c>
      <c r="P193" s="186">
        <v>45720</v>
      </c>
      <c r="Q193" s="185"/>
      <c r="R193" s="185"/>
    </row>
    <row r="194" spans="1:18" ht="13">
      <c r="A194" s="147" t="s">
        <v>297</v>
      </c>
      <c r="B194" s="147" t="s">
        <v>295</v>
      </c>
      <c r="C194" s="152" t="s">
        <v>576</v>
      </c>
      <c r="D194" s="147" t="s">
        <v>79</v>
      </c>
      <c r="E194" s="148">
        <v>44998</v>
      </c>
      <c r="F194" s="185"/>
      <c r="G194" s="147" t="s">
        <v>197</v>
      </c>
      <c r="H194" s="147" t="s">
        <v>193</v>
      </c>
      <c r="I194" s="147" t="s">
        <v>194</v>
      </c>
      <c r="J194" s="147" t="s">
        <v>145</v>
      </c>
      <c r="K194" s="154">
        <v>45710</v>
      </c>
      <c r="L194" s="185"/>
      <c r="M194" s="147" t="s">
        <v>202</v>
      </c>
      <c r="N194" s="147" t="s">
        <v>203</v>
      </c>
      <c r="O194" s="147" t="s">
        <v>154</v>
      </c>
      <c r="P194" s="186">
        <v>45724</v>
      </c>
      <c r="Q194" s="185"/>
      <c r="R194" s="185"/>
    </row>
    <row r="195" spans="1:18" ht="13">
      <c r="A195" s="147" t="s">
        <v>297</v>
      </c>
      <c r="B195" s="147" t="s">
        <v>295</v>
      </c>
      <c r="C195" s="152" t="s">
        <v>577</v>
      </c>
      <c r="D195" s="147" t="s">
        <v>141</v>
      </c>
      <c r="E195" s="148">
        <v>40044</v>
      </c>
      <c r="F195" s="185"/>
      <c r="G195" s="147" t="s">
        <v>197</v>
      </c>
      <c r="H195" s="147" t="s">
        <v>193</v>
      </c>
      <c r="I195" s="147" t="s">
        <v>194</v>
      </c>
      <c r="J195" s="147" t="s">
        <v>145</v>
      </c>
      <c r="K195" s="154">
        <v>45711</v>
      </c>
      <c r="L195" s="185"/>
      <c r="M195" s="147" t="s">
        <v>578</v>
      </c>
      <c r="N195" s="147" t="s">
        <v>253</v>
      </c>
      <c r="O195" s="147" t="s">
        <v>154</v>
      </c>
      <c r="P195" s="186">
        <v>45736</v>
      </c>
      <c r="Q195" s="185"/>
      <c r="R195" s="185"/>
    </row>
    <row r="196" spans="1:18" ht="13">
      <c r="A196" s="147" t="s">
        <v>297</v>
      </c>
      <c r="B196" s="147" t="s">
        <v>295</v>
      </c>
      <c r="C196" s="152" t="s">
        <v>318</v>
      </c>
      <c r="D196" s="147" t="s">
        <v>141</v>
      </c>
      <c r="E196" s="148">
        <v>40355</v>
      </c>
      <c r="F196" s="185"/>
      <c r="G196" s="147" t="s">
        <v>197</v>
      </c>
      <c r="H196" s="147" t="s">
        <v>193</v>
      </c>
      <c r="I196" s="147" t="s">
        <v>194</v>
      </c>
      <c r="J196" s="147" t="s">
        <v>145</v>
      </c>
      <c r="K196" s="154">
        <v>45714</v>
      </c>
      <c r="L196" s="185"/>
      <c r="M196" s="147" t="s">
        <v>807</v>
      </c>
      <c r="N196" s="147" t="s">
        <v>253</v>
      </c>
      <c r="O196" s="147" t="s">
        <v>154</v>
      </c>
      <c r="P196" s="186">
        <v>45733</v>
      </c>
      <c r="Q196" s="185"/>
      <c r="R196" s="185"/>
    </row>
    <row r="197" spans="1:18" ht="13">
      <c r="A197" s="147" t="s">
        <v>297</v>
      </c>
      <c r="B197" s="147" t="s">
        <v>295</v>
      </c>
      <c r="C197" s="152" t="s">
        <v>579</v>
      </c>
      <c r="D197" s="147" t="s">
        <v>79</v>
      </c>
      <c r="E197" s="148">
        <v>63461</v>
      </c>
      <c r="F197" s="185"/>
      <c r="G197" s="147" t="s">
        <v>197</v>
      </c>
      <c r="H197" s="147" t="s">
        <v>193</v>
      </c>
      <c r="I197" s="147" t="s">
        <v>194</v>
      </c>
      <c r="J197" s="147" t="s">
        <v>145</v>
      </c>
      <c r="K197" s="154">
        <v>45715</v>
      </c>
      <c r="L197" s="185"/>
      <c r="M197" s="147" t="s">
        <v>249</v>
      </c>
      <c r="N197" s="147" t="s">
        <v>153</v>
      </c>
      <c r="O197" s="147" t="s">
        <v>154</v>
      </c>
      <c r="P197" s="186">
        <v>45727</v>
      </c>
      <c r="Q197" s="185"/>
      <c r="R197" s="185"/>
    </row>
    <row r="198" spans="1:18" ht="13">
      <c r="A198" s="147" t="s">
        <v>297</v>
      </c>
      <c r="B198" s="147" t="s">
        <v>295</v>
      </c>
      <c r="C198" s="152" t="s">
        <v>580</v>
      </c>
      <c r="D198" s="147" t="s">
        <v>808</v>
      </c>
      <c r="E198" s="148">
        <v>31877</v>
      </c>
      <c r="F198" s="185"/>
      <c r="G198" s="147" t="s">
        <v>192</v>
      </c>
      <c r="H198" s="147" t="s">
        <v>193</v>
      </c>
      <c r="I198" s="147" t="s">
        <v>194</v>
      </c>
      <c r="J198" s="147" t="s">
        <v>145</v>
      </c>
      <c r="K198" s="154">
        <v>45716</v>
      </c>
      <c r="L198" s="185"/>
      <c r="M198" s="147" t="s">
        <v>204</v>
      </c>
      <c r="N198" s="147" t="s">
        <v>153</v>
      </c>
      <c r="O198" s="147" t="s">
        <v>154</v>
      </c>
      <c r="P198" s="186">
        <v>45730</v>
      </c>
      <c r="Q198" s="185"/>
      <c r="R198" s="185"/>
    </row>
    <row r="199" spans="1:18" ht="13">
      <c r="A199" s="147" t="s">
        <v>297</v>
      </c>
      <c r="B199" s="147" t="s">
        <v>295</v>
      </c>
      <c r="C199" s="152" t="s">
        <v>570</v>
      </c>
      <c r="D199" s="147" t="s">
        <v>141</v>
      </c>
      <c r="E199" s="148">
        <v>63340</v>
      </c>
      <c r="F199" s="185"/>
      <c r="G199" s="147" t="s">
        <v>174</v>
      </c>
      <c r="H199" s="147" t="s">
        <v>193</v>
      </c>
      <c r="I199" s="147" t="s">
        <v>194</v>
      </c>
      <c r="J199" s="147" t="s">
        <v>145</v>
      </c>
      <c r="K199" s="154">
        <v>45717</v>
      </c>
      <c r="L199" s="185"/>
      <c r="M199" s="147" t="s">
        <v>809</v>
      </c>
      <c r="N199" s="147" t="s">
        <v>810</v>
      </c>
      <c r="O199" s="147" t="s">
        <v>154</v>
      </c>
      <c r="P199" s="186">
        <v>45746</v>
      </c>
      <c r="Q199" s="185"/>
      <c r="R199" s="185"/>
    </row>
    <row r="200" spans="1:18" ht="13">
      <c r="A200" s="147" t="s">
        <v>297</v>
      </c>
      <c r="B200" s="147" t="s">
        <v>295</v>
      </c>
      <c r="C200" s="152" t="s">
        <v>581</v>
      </c>
      <c r="D200" s="147" t="s">
        <v>141</v>
      </c>
      <c r="E200" s="148">
        <v>54958</v>
      </c>
      <c r="F200" s="185"/>
      <c r="G200" s="147" t="s">
        <v>197</v>
      </c>
      <c r="H200" s="147" t="s">
        <v>193</v>
      </c>
      <c r="I200" s="147" t="s">
        <v>194</v>
      </c>
      <c r="J200" s="147" t="s">
        <v>145</v>
      </c>
      <c r="K200" s="154">
        <v>45717</v>
      </c>
      <c r="L200" s="185"/>
      <c r="M200" s="147" t="s">
        <v>442</v>
      </c>
      <c r="N200" s="147" t="s">
        <v>253</v>
      </c>
      <c r="O200" s="147" t="s">
        <v>154</v>
      </c>
      <c r="P200" s="186">
        <v>45742</v>
      </c>
      <c r="Q200" s="185"/>
      <c r="R200" s="185"/>
    </row>
    <row r="201" spans="1:18" ht="13">
      <c r="A201" s="147" t="s">
        <v>297</v>
      </c>
      <c r="B201" s="147" t="s">
        <v>295</v>
      </c>
      <c r="C201" s="152" t="s">
        <v>811</v>
      </c>
      <c r="D201" s="147" t="s">
        <v>141</v>
      </c>
      <c r="E201" s="148">
        <v>30193</v>
      </c>
      <c r="F201" s="185"/>
      <c r="G201" s="147" t="s">
        <v>197</v>
      </c>
      <c r="H201" s="147" t="s">
        <v>193</v>
      </c>
      <c r="I201" s="147" t="s">
        <v>194</v>
      </c>
      <c r="J201" s="147" t="s">
        <v>145</v>
      </c>
      <c r="K201" s="154">
        <v>45719</v>
      </c>
      <c r="L201" s="185"/>
      <c r="M201" s="147" t="s">
        <v>499</v>
      </c>
      <c r="N201" s="147" t="s">
        <v>253</v>
      </c>
      <c r="O201" s="147" t="s">
        <v>154</v>
      </c>
      <c r="P201" s="186">
        <v>45740</v>
      </c>
      <c r="Q201" s="185"/>
      <c r="R201" s="185"/>
    </row>
    <row r="202" spans="1:18" ht="13">
      <c r="A202" s="147" t="s">
        <v>297</v>
      </c>
      <c r="B202" s="147" t="s">
        <v>295</v>
      </c>
      <c r="C202" s="152" t="s">
        <v>812</v>
      </c>
      <c r="D202" s="147" t="s">
        <v>79</v>
      </c>
      <c r="E202" s="148">
        <v>36863</v>
      </c>
      <c r="F202" s="185"/>
      <c r="G202" s="147" t="s">
        <v>197</v>
      </c>
      <c r="H202" s="147" t="s">
        <v>193</v>
      </c>
      <c r="I202" s="147" t="s">
        <v>194</v>
      </c>
      <c r="J202" s="147" t="s">
        <v>145</v>
      </c>
      <c r="K202" s="154">
        <v>45721</v>
      </c>
      <c r="L202" s="185"/>
      <c r="M202" s="147" t="s">
        <v>204</v>
      </c>
      <c r="N202" s="147" t="s">
        <v>153</v>
      </c>
      <c r="O202" s="147" t="s">
        <v>154</v>
      </c>
      <c r="P202" s="186">
        <v>45733</v>
      </c>
      <c r="Q202" s="185"/>
      <c r="R202" s="185"/>
    </row>
    <row r="203" spans="1:18" ht="13">
      <c r="A203" s="147" t="s">
        <v>297</v>
      </c>
      <c r="B203" s="147" t="s">
        <v>295</v>
      </c>
      <c r="C203" s="152" t="s">
        <v>813</v>
      </c>
      <c r="D203" s="147" t="s">
        <v>141</v>
      </c>
      <c r="E203" s="148">
        <v>42902</v>
      </c>
      <c r="F203" s="185"/>
      <c r="G203" s="147" t="s">
        <v>174</v>
      </c>
      <c r="H203" s="147" t="s">
        <v>193</v>
      </c>
      <c r="I203" s="147" t="s">
        <v>194</v>
      </c>
      <c r="J203" s="147" t="s">
        <v>145</v>
      </c>
      <c r="K203" s="154">
        <v>45726</v>
      </c>
      <c r="L203" s="185"/>
      <c r="M203" s="147" t="s">
        <v>499</v>
      </c>
      <c r="N203" s="147" t="s">
        <v>253</v>
      </c>
      <c r="O203" s="147" t="s">
        <v>154</v>
      </c>
      <c r="P203" s="186">
        <v>45745</v>
      </c>
      <c r="Q203" s="185"/>
      <c r="R203" s="185"/>
    </row>
    <row r="204" spans="1:18" ht="13">
      <c r="A204" s="147" t="s">
        <v>297</v>
      </c>
      <c r="B204" s="147" t="s">
        <v>295</v>
      </c>
      <c r="C204" s="152" t="s">
        <v>814</v>
      </c>
      <c r="D204" s="147" t="s">
        <v>79</v>
      </c>
      <c r="E204" s="148">
        <v>75395</v>
      </c>
      <c r="F204" s="185"/>
      <c r="G204" s="147" t="s">
        <v>197</v>
      </c>
      <c r="H204" s="147" t="s">
        <v>193</v>
      </c>
      <c r="I204" s="147" t="s">
        <v>194</v>
      </c>
      <c r="J204" s="147" t="s">
        <v>145</v>
      </c>
      <c r="K204" s="154">
        <v>45726</v>
      </c>
      <c r="L204" s="185"/>
      <c r="M204" s="147" t="s">
        <v>566</v>
      </c>
      <c r="N204" s="147" t="s">
        <v>566</v>
      </c>
      <c r="O204" s="147" t="s">
        <v>567</v>
      </c>
      <c r="P204" s="186">
        <v>45737</v>
      </c>
      <c r="Q204" s="185"/>
      <c r="R204" s="185"/>
    </row>
    <row r="205" spans="1:18" ht="13">
      <c r="A205" s="147" t="s">
        <v>297</v>
      </c>
      <c r="B205" s="147" t="s">
        <v>295</v>
      </c>
      <c r="C205" s="152" t="s">
        <v>815</v>
      </c>
      <c r="D205" s="147" t="s">
        <v>79</v>
      </c>
      <c r="E205" s="148">
        <v>57811</v>
      </c>
      <c r="F205" s="185"/>
      <c r="G205" s="147" t="s">
        <v>197</v>
      </c>
      <c r="H205" s="147" t="s">
        <v>193</v>
      </c>
      <c r="I205" s="147" t="s">
        <v>194</v>
      </c>
      <c r="J205" s="147" t="s">
        <v>145</v>
      </c>
      <c r="K205" s="154">
        <v>45728</v>
      </c>
      <c r="L205" s="185"/>
      <c r="M205" s="147" t="s">
        <v>202</v>
      </c>
      <c r="N205" s="147" t="s">
        <v>203</v>
      </c>
      <c r="O205" s="154" t="s">
        <v>154</v>
      </c>
      <c r="P205" s="186">
        <v>45742</v>
      </c>
      <c r="Q205" s="185"/>
      <c r="R205" s="185"/>
    </row>
    <row r="206" spans="1:18" ht="13">
      <c r="A206" s="147" t="s">
        <v>297</v>
      </c>
      <c r="B206" s="147" t="s">
        <v>295</v>
      </c>
      <c r="C206" s="152" t="s">
        <v>814</v>
      </c>
      <c r="D206" s="147" t="s">
        <v>79</v>
      </c>
      <c r="E206" s="148">
        <v>75395</v>
      </c>
      <c r="F206" s="185"/>
      <c r="G206" s="147" t="s">
        <v>197</v>
      </c>
      <c r="H206" s="147" t="s">
        <v>193</v>
      </c>
      <c r="I206" s="147" t="s">
        <v>194</v>
      </c>
      <c r="J206" s="147" t="s">
        <v>145</v>
      </c>
      <c r="K206" s="154">
        <v>45729</v>
      </c>
      <c r="L206" s="185"/>
      <c r="M206" s="147" t="s">
        <v>566</v>
      </c>
      <c r="N206" s="147" t="s">
        <v>566</v>
      </c>
      <c r="O206" s="154" t="s">
        <v>567</v>
      </c>
      <c r="P206" s="186">
        <v>45737</v>
      </c>
      <c r="Q206" s="185"/>
      <c r="R206" s="185"/>
    </row>
    <row r="207" spans="1:18" ht="13">
      <c r="A207" s="147" t="s">
        <v>297</v>
      </c>
      <c r="B207" s="147" t="s">
        <v>295</v>
      </c>
      <c r="C207" s="152" t="s">
        <v>816</v>
      </c>
      <c r="D207" s="147" t="s">
        <v>141</v>
      </c>
      <c r="E207" s="195">
        <v>23186</v>
      </c>
      <c r="F207" s="198"/>
      <c r="G207" s="147" t="s">
        <v>174</v>
      </c>
      <c r="H207" s="198" t="s">
        <v>193</v>
      </c>
      <c r="I207" s="147" t="s">
        <v>194</v>
      </c>
      <c r="J207" s="147" t="s">
        <v>145</v>
      </c>
      <c r="K207" s="154">
        <v>45729</v>
      </c>
      <c r="L207" s="198"/>
      <c r="M207" s="198" t="s">
        <v>174</v>
      </c>
      <c r="N207" s="198" t="s">
        <v>174</v>
      </c>
      <c r="O207" s="198" t="s">
        <v>174</v>
      </c>
      <c r="P207" s="197" t="s">
        <v>174</v>
      </c>
      <c r="Q207" s="185"/>
      <c r="R207" s="185"/>
    </row>
    <row r="208" spans="1:18" ht="13">
      <c r="A208" s="147" t="s">
        <v>297</v>
      </c>
      <c r="B208" s="147" t="s">
        <v>295</v>
      </c>
      <c r="C208" s="152" t="s">
        <v>336</v>
      </c>
      <c r="D208" s="147" t="s">
        <v>79</v>
      </c>
      <c r="E208" s="148">
        <v>37052</v>
      </c>
      <c r="F208" s="185"/>
      <c r="G208" s="147" t="s">
        <v>197</v>
      </c>
      <c r="H208" s="147" t="s">
        <v>193</v>
      </c>
      <c r="I208" s="147" t="s">
        <v>194</v>
      </c>
      <c r="J208" s="147" t="s">
        <v>145</v>
      </c>
      <c r="K208" s="154">
        <v>45730</v>
      </c>
      <c r="L208" s="185"/>
      <c r="M208" s="147" t="s">
        <v>817</v>
      </c>
      <c r="N208" s="147" t="s">
        <v>747</v>
      </c>
      <c r="O208" s="154" t="s">
        <v>154</v>
      </c>
      <c r="P208" s="186">
        <v>45747</v>
      </c>
      <c r="Q208" s="185"/>
      <c r="R208" s="185"/>
    </row>
    <row r="209" spans="1:18" ht="13">
      <c r="A209" s="147" t="s">
        <v>297</v>
      </c>
      <c r="B209" s="147" t="s">
        <v>295</v>
      </c>
      <c r="C209" s="152" t="s">
        <v>818</v>
      </c>
      <c r="D209" s="147" t="s">
        <v>808</v>
      </c>
      <c r="E209" s="148">
        <v>38466</v>
      </c>
      <c r="F209" s="185"/>
      <c r="G209" s="147" t="s">
        <v>192</v>
      </c>
      <c r="H209" s="147" t="s">
        <v>193</v>
      </c>
      <c r="I209" s="147" t="s">
        <v>194</v>
      </c>
      <c r="J209" s="147" t="s">
        <v>145</v>
      </c>
      <c r="K209" s="154">
        <v>45730</v>
      </c>
      <c r="L209" s="185"/>
      <c r="M209" s="147" t="s">
        <v>204</v>
      </c>
      <c r="N209" s="147" t="s">
        <v>153</v>
      </c>
      <c r="O209" s="154" t="s">
        <v>154</v>
      </c>
      <c r="P209" s="186">
        <v>45742</v>
      </c>
      <c r="Q209" s="185"/>
      <c r="R209" s="185"/>
    </row>
    <row r="210" spans="1:18" ht="13">
      <c r="A210" s="147" t="s">
        <v>297</v>
      </c>
      <c r="B210" s="147" t="s">
        <v>295</v>
      </c>
      <c r="C210" s="152" t="s">
        <v>819</v>
      </c>
      <c r="D210" s="147" t="s">
        <v>79</v>
      </c>
      <c r="E210" s="195">
        <v>63229</v>
      </c>
      <c r="F210" s="185"/>
      <c r="G210" s="147" t="s">
        <v>192</v>
      </c>
      <c r="H210" s="198" t="s">
        <v>193</v>
      </c>
      <c r="I210" s="147" t="s">
        <v>194</v>
      </c>
      <c r="J210" s="147" t="s">
        <v>145</v>
      </c>
      <c r="K210" s="154">
        <v>45734</v>
      </c>
      <c r="L210" s="185"/>
      <c r="M210" s="198" t="s">
        <v>566</v>
      </c>
      <c r="N210" s="198" t="s">
        <v>566</v>
      </c>
      <c r="O210" s="154" t="s">
        <v>145</v>
      </c>
      <c r="P210" s="186">
        <v>45743</v>
      </c>
      <c r="Q210" s="185"/>
      <c r="R210" s="185"/>
    </row>
    <row r="211" spans="1:18" ht="13">
      <c r="A211" s="147" t="s">
        <v>297</v>
      </c>
      <c r="B211" s="147" t="s">
        <v>295</v>
      </c>
      <c r="C211" s="152" t="s">
        <v>820</v>
      </c>
      <c r="D211" s="147" t="s">
        <v>79</v>
      </c>
      <c r="E211" s="195">
        <v>64282</v>
      </c>
      <c r="F211" s="185"/>
      <c r="G211" s="147" t="s">
        <v>197</v>
      </c>
      <c r="H211" s="198" t="s">
        <v>193</v>
      </c>
      <c r="I211" s="147" t="s">
        <v>194</v>
      </c>
      <c r="J211" s="147" t="s">
        <v>145</v>
      </c>
      <c r="K211" s="154">
        <v>45737</v>
      </c>
      <c r="L211" s="185"/>
      <c r="M211" s="198" t="s">
        <v>152</v>
      </c>
      <c r="N211" s="198" t="s">
        <v>153</v>
      </c>
      <c r="O211" s="154" t="s">
        <v>154</v>
      </c>
      <c r="P211" s="186">
        <v>45741</v>
      </c>
      <c r="Q211" s="185"/>
      <c r="R211" s="185"/>
    </row>
    <row r="212" spans="1:18" ht="13">
      <c r="A212" s="147" t="s">
        <v>297</v>
      </c>
      <c r="B212" s="147" t="s">
        <v>295</v>
      </c>
      <c r="C212" s="152" t="s">
        <v>821</v>
      </c>
      <c r="D212" s="147" t="s">
        <v>79</v>
      </c>
      <c r="E212" s="195">
        <v>32289</v>
      </c>
      <c r="F212" s="185"/>
      <c r="G212" s="147" t="s">
        <v>192</v>
      </c>
      <c r="H212" s="198" t="s">
        <v>193</v>
      </c>
      <c r="I212" s="147" t="s">
        <v>194</v>
      </c>
      <c r="J212" s="147" t="s">
        <v>145</v>
      </c>
      <c r="K212" s="154">
        <v>45741</v>
      </c>
      <c r="L212" s="185"/>
      <c r="M212" s="198" t="s">
        <v>822</v>
      </c>
      <c r="N212" s="198" t="s">
        <v>196</v>
      </c>
      <c r="O212" s="154" t="s">
        <v>154</v>
      </c>
      <c r="P212" s="186">
        <v>45746</v>
      </c>
      <c r="Q212" s="185"/>
      <c r="R212" s="185"/>
    </row>
    <row r="213" spans="1:18" ht="13">
      <c r="A213" s="147" t="s">
        <v>297</v>
      </c>
      <c r="B213" s="147" t="s">
        <v>295</v>
      </c>
      <c r="C213" s="152" t="s">
        <v>823</v>
      </c>
      <c r="D213" s="147" t="s">
        <v>141</v>
      </c>
      <c r="E213" s="195">
        <v>62601</v>
      </c>
      <c r="F213" s="185"/>
      <c r="G213" s="147" t="s">
        <v>197</v>
      </c>
      <c r="H213" s="198" t="s">
        <v>193</v>
      </c>
      <c r="I213" s="147" t="s">
        <v>194</v>
      </c>
      <c r="J213" s="147" t="s">
        <v>145</v>
      </c>
      <c r="K213" s="157">
        <v>45741</v>
      </c>
      <c r="L213" s="185"/>
      <c r="M213" s="198" t="s">
        <v>181</v>
      </c>
      <c r="N213" s="198" t="s">
        <v>148</v>
      </c>
      <c r="O213" s="154" t="s">
        <v>146</v>
      </c>
      <c r="P213" s="186">
        <v>45775</v>
      </c>
      <c r="Q213" s="185"/>
      <c r="R213" s="185"/>
    </row>
    <row r="214" spans="1:18" ht="13">
      <c r="A214" s="147" t="s">
        <v>297</v>
      </c>
      <c r="B214" s="147" t="s">
        <v>295</v>
      </c>
      <c r="C214" s="152" t="s">
        <v>824</v>
      </c>
      <c r="D214" s="147" t="s">
        <v>141</v>
      </c>
      <c r="E214" s="195">
        <v>63472</v>
      </c>
      <c r="F214" s="185"/>
      <c r="G214" s="147" t="s">
        <v>174</v>
      </c>
      <c r="H214" s="198" t="s">
        <v>193</v>
      </c>
      <c r="I214" s="147" t="s">
        <v>194</v>
      </c>
      <c r="J214" s="147" t="s">
        <v>145</v>
      </c>
      <c r="K214" s="154">
        <v>45742</v>
      </c>
      <c r="L214" s="185"/>
      <c r="M214" s="198" t="s">
        <v>817</v>
      </c>
      <c r="N214" s="198" t="s">
        <v>747</v>
      </c>
      <c r="O214" s="154" t="s">
        <v>154</v>
      </c>
      <c r="P214" s="186">
        <v>45759</v>
      </c>
      <c r="Q214" s="185"/>
      <c r="R214" s="185"/>
    </row>
    <row r="215" spans="1:18" ht="13">
      <c r="A215" s="147" t="s">
        <v>297</v>
      </c>
      <c r="B215" s="147" t="s">
        <v>295</v>
      </c>
      <c r="C215" s="152" t="s">
        <v>825</v>
      </c>
      <c r="D215" s="147" t="s">
        <v>79</v>
      </c>
      <c r="E215" s="195">
        <v>60457</v>
      </c>
      <c r="F215" s="185"/>
      <c r="G215" s="147" t="s">
        <v>197</v>
      </c>
      <c r="H215" s="198" t="s">
        <v>193</v>
      </c>
      <c r="I215" s="147" t="s">
        <v>194</v>
      </c>
      <c r="J215" s="147" t="s">
        <v>145</v>
      </c>
      <c r="K215" s="157">
        <v>45744</v>
      </c>
      <c r="L215" s="185"/>
      <c r="M215" s="198" t="s">
        <v>157</v>
      </c>
      <c r="N215" s="198" t="s">
        <v>760</v>
      </c>
      <c r="O215" s="154" t="s">
        <v>146</v>
      </c>
      <c r="P215" s="186">
        <v>45788</v>
      </c>
      <c r="Q215" s="185"/>
      <c r="R215" s="185"/>
    </row>
    <row r="216" spans="1:18" ht="13">
      <c r="A216" s="147" t="s">
        <v>297</v>
      </c>
      <c r="B216" s="147" t="s">
        <v>295</v>
      </c>
      <c r="C216" s="152" t="s">
        <v>826</v>
      </c>
      <c r="D216" s="147" t="s">
        <v>141</v>
      </c>
      <c r="E216" s="195">
        <v>33152</v>
      </c>
      <c r="F216" s="185"/>
      <c r="G216" s="147" t="s">
        <v>174</v>
      </c>
      <c r="H216" s="198" t="s">
        <v>193</v>
      </c>
      <c r="I216" s="147" t="s">
        <v>194</v>
      </c>
      <c r="J216" s="147" t="s">
        <v>145</v>
      </c>
      <c r="K216" s="157">
        <v>45744</v>
      </c>
      <c r="L216" s="185"/>
      <c r="M216" s="198" t="s">
        <v>152</v>
      </c>
      <c r="N216" s="198" t="s">
        <v>153</v>
      </c>
      <c r="O216" s="154" t="s">
        <v>154</v>
      </c>
      <c r="P216" s="186">
        <v>45749</v>
      </c>
      <c r="Q216" s="185"/>
      <c r="R216" s="185"/>
    </row>
    <row r="217" spans="1:18" ht="13">
      <c r="A217" s="147" t="s">
        <v>297</v>
      </c>
      <c r="B217" s="147" t="s">
        <v>295</v>
      </c>
      <c r="C217" s="152" t="s">
        <v>827</v>
      </c>
      <c r="D217" s="147" t="s">
        <v>141</v>
      </c>
      <c r="E217" s="195">
        <v>63560</v>
      </c>
      <c r="F217" s="185"/>
      <c r="G217" s="147" t="s">
        <v>197</v>
      </c>
      <c r="H217" s="198" t="s">
        <v>193</v>
      </c>
      <c r="I217" s="147" t="s">
        <v>194</v>
      </c>
      <c r="J217" s="147" t="s">
        <v>145</v>
      </c>
      <c r="K217" s="157">
        <v>45746</v>
      </c>
      <c r="L217" s="185"/>
      <c r="M217" s="198" t="s">
        <v>608</v>
      </c>
      <c r="N217" s="198" t="s">
        <v>609</v>
      </c>
      <c r="O217" s="154" t="s">
        <v>146</v>
      </c>
      <c r="P217" s="186">
        <v>45779</v>
      </c>
      <c r="Q217" s="185"/>
      <c r="R217" s="185"/>
    </row>
    <row r="218" spans="1:18" ht="13">
      <c r="A218" s="147" t="s">
        <v>297</v>
      </c>
      <c r="B218" s="147" t="s">
        <v>295</v>
      </c>
      <c r="C218" s="152" t="s">
        <v>828</v>
      </c>
      <c r="D218" s="147" t="s">
        <v>141</v>
      </c>
      <c r="E218" s="195">
        <v>62625</v>
      </c>
      <c r="F218" s="185"/>
      <c r="G218" s="147" t="s">
        <v>197</v>
      </c>
      <c r="H218" s="198" t="s">
        <v>193</v>
      </c>
      <c r="I218" s="147" t="s">
        <v>194</v>
      </c>
      <c r="J218" s="147" t="s">
        <v>145</v>
      </c>
      <c r="K218" s="157">
        <v>45746</v>
      </c>
      <c r="L218" s="185"/>
      <c r="M218" s="198" t="s">
        <v>155</v>
      </c>
      <c r="N218" s="198" t="s">
        <v>148</v>
      </c>
      <c r="O218" s="154" t="s">
        <v>146</v>
      </c>
      <c r="P218" s="186">
        <v>45777</v>
      </c>
      <c r="Q218" s="185"/>
      <c r="R218" s="185"/>
    </row>
    <row r="219" spans="1:18" ht="13">
      <c r="A219" s="147" t="s">
        <v>297</v>
      </c>
      <c r="B219" s="147" t="s">
        <v>295</v>
      </c>
      <c r="C219" s="152" t="s">
        <v>349</v>
      </c>
      <c r="D219" s="147" t="s">
        <v>79</v>
      </c>
      <c r="E219" s="195">
        <v>37870</v>
      </c>
      <c r="F219" s="185"/>
      <c r="G219" s="147" t="s">
        <v>197</v>
      </c>
      <c r="H219" s="198" t="s">
        <v>193</v>
      </c>
      <c r="I219" s="147" t="s">
        <v>194</v>
      </c>
      <c r="J219" s="147" t="s">
        <v>145</v>
      </c>
      <c r="K219" s="157">
        <v>45748</v>
      </c>
      <c r="L219" s="185"/>
      <c r="M219" s="198" t="s">
        <v>829</v>
      </c>
      <c r="N219" s="198" t="s">
        <v>153</v>
      </c>
      <c r="O219" s="154" t="s">
        <v>154</v>
      </c>
      <c r="P219" s="186">
        <v>45757</v>
      </c>
      <c r="Q219" s="185"/>
      <c r="R219" s="185"/>
    </row>
    <row r="220" spans="1:18" ht="13">
      <c r="A220" s="147" t="s">
        <v>297</v>
      </c>
      <c r="B220" s="147" t="s">
        <v>295</v>
      </c>
      <c r="C220" s="152" t="s">
        <v>312</v>
      </c>
      <c r="D220" s="147" t="s">
        <v>141</v>
      </c>
      <c r="E220" s="195">
        <v>63224</v>
      </c>
      <c r="F220" s="185"/>
      <c r="G220" s="147" t="s">
        <v>197</v>
      </c>
      <c r="H220" s="198" t="s">
        <v>193</v>
      </c>
      <c r="I220" s="147" t="s">
        <v>194</v>
      </c>
      <c r="J220" s="147" t="s">
        <v>145</v>
      </c>
      <c r="K220" s="157">
        <v>45753</v>
      </c>
      <c r="L220" s="185"/>
      <c r="M220" s="198" t="s">
        <v>181</v>
      </c>
      <c r="N220" s="198" t="s">
        <v>148</v>
      </c>
      <c r="O220" s="154" t="s">
        <v>146</v>
      </c>
      <c r="P220" s="186">
        <v>45783</v>
      </c>
      <c r="Q220" s="185"/>
      <c r="R220" s="185"/>
    </row>
    <row r="221" spans="1:18" ht="13">
      <c r="A221" s="147" t="s">
        <v>297</v>
      </c>
      <c r="B221" s="147" t="s">
        <v>295</v>
      </c>
      <c r="C221" s="152" t="s">
        <v>1002</v>
      </c>
      <c r="D221" s="147" t="s">
        <v>79</v>
      </c>
      <c r="E221" s="195">
        <v>63526</v>
      </c>
      <c r="F221" s="185"/>
      <c r="G221" s="147" t="s">
        <v>197</v>
      </c>
      <c r="H221" s="198" t="s">
        <v>193</v>
      </c>
      <c r="I221" s="147" t="s">
        <v>194</v>
      </c>
      <c r="J221" s="147" t="s">
        <v>145</v>
      </c>
      <c r="K221" s="157">
        <v>45758</v>
      </c>
      <c r="L221" s="185"/>
      <c r="M221" s="198" t="s">
        <v>174</v>
      </c>
      <c r="N221" s="198" t="s">
        <v>174</v>
      </c>
      <c r="O221" s="198" t="s">
        <v>174</v>
      </c>
      <c r="P221" s="197" t="s">
        <v>174</v>
      </c>
      <c r="Q221" s="185"/>
      <c r="R221" s="185"/>
    </row>
    <row r="222" spans="1:18" ht="13">
      <c r="A222" s="147" t="s">
        <v>297</v>
      </c>
      <c r="B222" s="147" t="s">
        <v>295</v>
      </c>
      <c r="C222" s="152" t="s">
        <v>1003</v>
      </c>
      <c r="D222" s="147" t="s">
        <v>79</v>
      </c>
      <c r="E222" s="195">
        <v>76948</v>
      </c>
      <c r="F222" s="185"/>
      <c r="G222" s="147" t="s">
        <v>197</v>
      </c>
      <c r="H222" s="198" t="s">
        <v>193</v>
      </c>
      <c r="I222" s="147" t="s">
        <v>194</v>
      </c>
      <c r="J222" s="147" t="s">
        <v>145</v>
      </c>
      <c r="K222" s="157">
        <v>45763</v>
      </c>
      <c r="L222" s="185"/>
      <c r="M222" s="198" t="s">
        <v>152</v>
      </c>
      <c r="N222" s="198" t="s">
        <v>153</v>
      </c>
      <c r="O222" s="198" t="s">
        <v>154</v>
      </c>
      <c r="P222" s="186">
        <v>45768</v>
      </c>
      <c r="Q222" s="185"/>
      <c r="R222" s="185"/>
    </row>
    <row r="223" spans="1:18" ht="13">
      <c r="A223" s="147" t="s">
        <v>297</v>
      </c>
      <c r="B223" s="147" t="s">
        <v>295</v>
      </c>
      <c r="C223" s="152" t="s">
        <v>1004</v>
      </c>
      <c r="D223" s="147" t="s">
        <v>141</v>
      </c>
      <c r="E223" s="195">
        <v>36170</v>
      </c>
      <c r="F223" s="185"/>
      <c r="G223" s="147" t="s">
        <v>174</v>
      </c>
      <c r="H223" s="198" t="s">
        <v>193</v>
      </c>
      <c r="I223" s="147" t="s">
        <v>194</v>
      </c>
      <c r="J223" s="147" t="s">
        <v>145</v>
      </c>
      <c r="K223" s="157">
        <v>45764</v>
      </c>
      <c r="L223" s="185"/>
      <c r="M223" s="198" t="s">
        <v>206</v>
      </c>
      <c r="N223" s="198" t="s">
        <v>153</v>
      </c>
      <c r="O223" s="198" t="s">
        <v>154</v>
      </c>
      <c r="P223" s="186">
        <v>45770</v>
      </c>
      <c r="Q223" s="185"/>
      <c r="R223" s="185"/>
    </row>
    <row r="224" spans="1:18" ht="13">
      <c r="A224" s="147" t="s">
        <v>297</v>
      </c>
      <c r="B224" s="147" t="s">
        <v>295</v>
      </c>
      <c r="C224" s="152" t="s">
        <v>1005</v>
      </c>
      <c r="D224" s="147" t="s">
        <v>141</v>
      </c>
      <c r="E224" s="195">
        <v>29033</v>
      </c>
      <c r="F224" s="185"/>
      <c r="G224" s="147" t="s">
        <v>174</v>
      </c>
      <c r="H224" s="198" t="s">
        <v>193</v>
      </c>
      <c r="I224" s="147" t="s">
        <v>194</v>
      </c>
      <c r="J224" s="147" t="s">
        <v>145</v>
      </c>
      <c r="K224" s="161">
        <v>45766</v>
      </c>
      <c r="L224" s="185"/>
      <c r="M224" s="150" t="s">
        <v>921</v>
      </c>
      <c r="N224" s="150" t="s">
        <v>153</v>
      </c>
      <c r="O224" s="198" t="s">
        <v>154</v>
      </c>
      <c r="P224" s="193">
        <v>45775</v>
      </c>
      <c r="Q224" s="185"/>
      <c r="R224" s="185"/>
    </row>
    <row r="225" spans="1:18" ht="13">
      <c r="A225" s="147" t="s">
        <v>297</v>
      </c>
      <c r="B225" s="147" t="s">
        <v>295</v>
      </c>
      <c r="C225" s="152" t="s">
        <v>1006</v>
      </c>
      <c r="D225" s="147" t="s">
        <v>141</v>
      </c>
      <c r="E225" s="195">
        <v>37729</v>
      </c>
      <c r="F225" s="185"/>
      <c r="G225" s="147" t="s">
        <v>197</v>
      </c>
      <c r="H225" s="198" t="s">
        <v>193</v>
      </c>
      <c r="I225" s="147" t="s">
        <v>194</v>
      </c>
      <c r="J225" s="147" t="s">
        <v>145</v>
      </c>
      <c r="K225" s="161">
        <v>45769</v>
      </c>
      <c r="L225" s="185"/>
      <c r="M225" s="150" t="s">
        <v>817</v>
      </c>
      <c r="N225" s="150" t="s">
        <v>747</v>
      </c>
      <c r="O225" s="198" t="s">
        <v>154</v>
      </c>
      <c r="P225" s="193">
        <v>45786</v>
      </c>
      <c r="Q225" s="185"/>
      <c r="R225" s="185"/>
    </row>
    <row r="226" spans="1:18" ht="13">
      <c r="A226" s="147" t="s">
        <v>297</v>
      </c>
      <c r="B226" s="147" t="s">
        <v>295</v>
      </c>
      <c r="C226" s="152" t="s">
        <v>1007</v>
      </c>
      <c r="D226" s="147" t="s">
        <v>141</v>
      </c>
      <c r="E226" s="195">
        <v>59995</v>
      </c>
      <c r="F226" s="185"/>
      <c r="G226" s="147" t="s">
        <v>197</v>
      </c>
      <c r="H226" s="198" t="s">
        <v>193</v>
      </c>
      <c r="I226" s="147" t="s">
        <v>194</v>
      </c>
      <c r="J226" s="147" t="s">
        <v>145</v>
      </c>
      <c r="K226" s="161">
        <v>45770</v>
      </c>
      <c r="L226" s="185"/>
      <c r="M226" s="150" t="s">
        <v>160</v>
      </c>
      <c r="N226" s="150" t="s">
        <v>161</v>
      </c>
      <c r="O226" s="198" t="s">
        <v>146</v>
      </c>
      <c r="P226" s="193">
        <v>45801</v>
      </c>
      <c r="Q226" s="185"/>
      <c r="R226" s="185"/>
    </row>
    <row r="227" spans="1:18" ht="13">
      <c r="A227" s="147" t="s">
        <v>297</v>
      </c>
      <c r="B227" s="147" t="s">
        <v>295</v>
      </c>
      <c r="C227" s="152" t="s">
        <v>1008</v>
      </c>
      <c r="D227" s="147" t="s">
        <v>141</v>
      </c>
      <c r="E227" s="195">
        <v>32128</v>
      </c>
      <c r="F227" s="185"/>
      <c r="G227" s="147" t="s">
        <v>174</v>
      </c>
      <c r="H227" s="198" t="s">
        <v>193</v>
      </c>
      <c r="I227" s="147" t="s">
        <v>194</v>
      </c>
      <c r="J227" s="147" t="s">
        <v>145</v>
      </c>
      <c r="K227" s="161">
        <v>45771</v>
      </c>
      <c r="L227" s="185"/>
      <c r="M227" s="150" t="s">
        <v>174</v>
      </c>
      <c r="N227" s="150" t="s">
        <v>174</v>
      </c>
      <c r="O227" s="198" t="s">
        <v>174</v>
      </c>
      <c r="P227" s="193" t="s">
        <v>174</v>
      </c>
      <c r="Q227" s="185"/>
      <c r="R227" s="185"/>
    </row>
    <row r="228" spans="1:18" ht="13">
      <c r="A228" s="147" t="s">
        <v>297</v>
      </c>
      <c r="B228" s="147" t="s">
        <v>295</v>
      </c>
      <c r="C228" s="152" t="s">
        <v>1009</v>
      </c>
      <c r="D228" s="147" t="s">
        <v>141</v>
      </c>
      <c r="E228" s="195">
        <v>57902</v>
      </c>
      <c r="F228" s="185"/>
      <c r="G228" s="147" t="s">
        <v>174</v>
      </c>
      <c r="H228" s="198" t="s">
        <v>193</v>
      </c>
      <c r="I228" s="147" t="s">
        <v>194</v>
      </c>
      <c r="J228" s="147" t="s">
        <v>145</v>
      </c>
      <c r="K228" s="161">
        <v>45771</v>
      </c>
      <c r="L228" s="185"/>
      <c r="M228" s="150" t="s">
        <v>170</v>
      </c>
      <c r="N228" s="150" t="s">
        <v>148</v>
      </c>
      <c r="O228" s="198" t="s">
        <v>146</v>
      </c>
      <c r="P228" s="193">
        <v>45802</v>
      </c>
      <c r="Q228" s="185"/>
      <c r="R228" s="185"/>
    </row>
    <row r="229" spans="1:18" ht="13">
      <c r="A229" s="147" t="s">
        <v>297</v>
      </c>
      <c r="B229" s="147" t="s">
        <v>295</v>
      </c>
      <c r="C229" s="152" t="s">
        <v>819</v>
      </c>
      <c r="D229" s="147" t="s">
        <v>141</v>
      </c>
      <c r="E229" s="195">
        <v>63229</v>
      </c>
      <c r="F229" s="185"/>
      <c r="G229" s="147" t="s">
        <v>197</v>
      </c>
      <c r="H229" s="198" t="s">
        <v>193</v>
      </c>
      <c r="I229" s="147" t="s">
        <v>194</v>
      </c>
      <c r="J229" s="147" t="s">
        <v>145</v>
      </c>
      <c r="K229" s="161">
        <v>45774</v>
      </c>
      <c r="L229" s="185"/>
      <c r="M229" s="150" t="s">
        <v>566</v>
      </c>
      <c r="N229" s="150" t="s">
        <v>566</v>
      </c>
      <c r="O229" s="198" t="s">
        <v>145</v>
      </c>
      <c r="P229" s="193">
        <v>45785</v>
      </c>
      <c r="Q229" s="185"/>
      <c r="R229" s="185"/>
    </row>
    <row r="230" spans="1:18" ht="13">
      <c r="A230" s="147" t="s">
        <v>297</v>
      </c>
      <c r="B230" s="147" t="s">
        <v>295</v>
      </c>
      <c r="C230" s="152" t="s">
        <v>489</v>
      </c>
      <c r="D230" s="147" t="s">
        <v>141</v>
      </c>
      <c r="E230" s="195">
        <v>34126</v>
      </c>
      <c r="F230" s="185"/>
      <c r="G230" s="147" t="s">
        <v>174</v>
      </c>
      <c r="H230" s="198" t="s">
        <v>193</v>
      </c>
      <c r="I230" s="147" t="s">
        <v>194</v>
      </c>
      <c r="J230" s="147" t="s">
        <v>145</v>
      </c>
      <c r="K230" s="161">
        <v>45774</v>
      </c>
      <c r="L230" s="185"/>
      <c r="M230" s="150" t="s">
        <v>195</v>
      </c>
      <c r="N230" s="150" t="s">
        <v>196</v>
      </c>
      <c r="O230" s="198" t="s">
        <v>154</v>
      </c>
      <c r="P230" s="193">
        <v>45779</v>
      </c>
      <c r="Q230" s="185"/>
      <c r="R230" s="185"/>
    </row>
    <row r="231" spans="1:18" ht="13">
      <c r="A231" s="147" t="s">
        <v>297</v>
      </c>
      <c r="B231" s="147" t="s">
        <v>295</v>
      </c>
      <c r="C231" s="152" t="s">
        <v>268</v>
      </c>
      <c r="D231" s="147" t="s">
        <v>141</v>
      </c>
      <c r="E231" s="195">
        <v>64499</v>
      </c>
      <c r="F231" s="185"/>
      <c r="G231" s="147" t="s">
        <v>174</v>
      </c>
      <c r="H231" s="198" t="s">
        <v>193</v>
      </c>
      <c r="I231" s="147" t="s">
        <v>194</v>
      </c>
      <c r="J231" s="147" t="s">
        <v>145</v>
      </c>
      <c r="K231" s="161">
        <v>45778</v>
      </c>
      <c r="L231" s="185"/>
      <c r="M231" s="150" t="s">
        <v>181</v>
      </c>
      <c r="N231" s="150" t="s">
        <v>148</v>
      </c>
      <c r="O231" s="198" t="s">
        <v>146</v>
      </c>
      <c r="P231" s="193">
        <v>45808</v>
      </c>
      <c r="Q231" s="185"/>
      <c r="R231" s="185"/>
    </row>
    <row r="232" spans="1:18" ht="13">
      <c r="A232" s="147" t="s">
        <v>297</v>
      </c>
      <c r="B232" s="147" t="s">
        <v>295</v>
      </c>
      <c r="C232" s="152" t="s">
        <v>1010</v>
      </c>
      <c r="D232" s="147" t="s">
        <v>141</v>
      </c>
      <c r="E232" s="195">
        <v>11722</v>
      </c>
      <c r="F232" s="185"/>
      <c r="G232" s="147" t="s">
        <v>174</v>
      </c>
      <c r="H232" s="198" t="s">
        <v>193</v>
      </c>
      <c r="I232" s="147" t="s">
        <v>194</v>
      </c>
      <c r="J232" s="147" t="s">
        <v>145</v>
      </c>
      <c r="K232" s="161">
        <v>45780</v>
      </c>
      <c r="L232" s="185"/>
      <c r="M232" s="150" t="s">
        <v>174</v>
      </c>
      <c r="N232" s="150" t="s">
        <v>1011</v>
      </c>
      <c r="O232" s="198" t="s">
        <v>154</v>
      </c>
      <c r="P232" s="193" t="s">
        <v>174</v>
      </c>
      <c r="Q232" s="185"/>
      <c r="R232" s="185"/>
    </row>
    <row r="233" spans="1:18" ht="13">
      <c r="A233" s="147" t="s">
        <v>297</v>
      </c>
      <c r="B233" s="147" t="s">
        <v>295</v>
      </c>
      <c r="C233" s="152" t="s">
        <v>1012</v>
      </c>
      <c r="D233" s="147" t="s">
        <v>141</v>
      </c>
      <c r="E233" s="195">
        <v>37787</v>
      </c>
      <c r="F233" s="185"/>
      <c r="G233" s="147" t="s">
        <v>197</v>
      </c>
      <c r="H233" s="198" t="s">
        <v>193</v>
      </c>
      <c r="I233" s="147" t="s">
        <v>194</v>
      </c>
      <c r="J233" s="147" t="s">
        <v>145</v>
      </c>
      <c r="K233" s="161">
        <v>45780</v>
      </c>
      <c r="L233" s="185"/>
      <c r="M233" s="150" t="s">
        <v>202</v>
      </c>
      <c r="N233" s="150" t="s">
        <v>203</v>
      </c>
      <c r="O233" s="198" t="s">
        <v>154</v>
      </c>
      <c r="P233" s="193">
        <v>45794</v>
      </c>
      <c r="Q233" s="185"/>
      <c r="R233" s="185"/>
    </row>
    <row r="234" spans="1:18" ht="13">
      <c r="A234" s="147" t="s">
        <v>297</v>
      </c>
      <c r="B234" s="147" t="s">
        <v>295</v>
      </c>
      <c r="C234" s="152" t="s">
        <v>1013</v>
      </c>
      <c r="D234" s="147" t="s">
        <v>141</v>
      </c>
      <c r="E234" s="195">
        <v>35152</v>
      </c>
      <c r="F234" s="185"/>
      <c r="G234" s="147" t="s">
        <v>174</v>
      </c>
      <c r="H234" s="198" t="s">
        <v>193</v>
      </c>
      <c r="I234" s="147" t="s">
        <v>194</v>
      </c>
      <c r="J234" s="147" t="s">
        <v>145</v>
      </c>
      <c r="K234" s="161">
        <v>45781</v>
      </c>
      <c r="L234" s="185"/>
      <c r="M234" s="150" t="s">
        <v>174</v>
      </c>
      <c r="N234" s="150" t="s">
        <v>174</v>
      </c>
      <c r="O234" s="198" t="s">
        <v>174</v>
      </c>
      <c r="P234" s="193" t="s">
        <v>174</v>
      </c>
      <c r="Q234" s="185"/>
      <c r="R234" s="185"/>
    </row>
    <row r="235" spans="1:18" ht="13">
      <c r="A235" s="147" t="s">
        <v>297</v>
      </c>
      <c r="B235" s="147" t="s">
        <v>295</v>
      </c>
      <c r="C235" s="152" t="s">
        <v>1014</v>
      </c>
      <c r="D235" s="147" t="s">
        <v>141</v>
      </c>
      <c r="E235" s="195">
        <v>35053</v>
      </c>
      <c r="F235" s="185"/>
      <c r="G235" s="147" t="s">
        <v>174</v>
      </c>
      <c r="H235" s="198" t="s">
        <v>193</v>
      </c>
      <c r="I235" s="147" t="s">
        <v>194</v>
      </c>
      <c r="J235" s="147" t="s">
        <v>145</v>
      </c>
      <c r="K235" s="161">
        <v>45781</v>
      </c>
      <c r="L235" s="185"/>
      <c r="M235" s="150" t="s">
        <v>174</v>
      </c>
      <c r="N235" s="150" t="s">
        <v>174</v>
      </c>
      <c r="O235" s="198" t="s">
        <v>174</v>
      </c>
      <c r="P235" s="193" t="s">
        <v>174</v>
      </c>
      <c r="Q235" s="185"/>
      <c r="R235" s="185"/>
    </row>
    <row r="236" spans="1:18" ht="13">
      <c r="A236" s="147" t="s">
        <v>297</v>
      </c>
      <c r="B236" s="147" t="s">
        <v>295</v>
      </c>
      <c r="C236" s="152" t="s">
        <v>1015</v>
      </c>
      <c r="D236" s="147" t="s">
        <v>141</v>
      </c>
      <c r="E236" s="195">
        <v>19945</v>
      </c>
      <c r="F236" s="185"/>
      <c r="G236" s="147" t="s">
        <v>174</v>
      </c>
      <c r="H236" s="198" t="s">
        <v>193</v>
      </c>
      <c r="I236" s="147" t="s">
        <v>194</v>
      </c>
      <c r="J236" s="147" t="s">
        <v>145</v>
      </c>
      <c r="K236" s="161">
        <v>45783</v>
      </c>
      <c r="L236" s="185"/>
      <c r="M236" s="150" t="s">
        <v>174</v>
      </c>
      <c r="N236" s="150" t="s">
        <v>174</v>
      </c>
      <c r="O236" s="198" t="s">
        <v>174</v>
      </c>
      <c r="P236" s="193" t="s">
        <v>174</v>
      </c>
      <c r="Q236" s="185"/>
      <c r="R236" s="185"/>
    </row>
    <row r="237" spans="1:18" ht="13">
      <c r="A237" s="147" t="s">
        <v>296</v>
      </c>
      <c r="B237" s="147" t="s">
        <v>281</v>
      </c>
      <c r="C237" s="152" t="s">
        <v>1016</v>
      </c>
      <c r="D237" s="147" t="s">
        <v>1017</v>
      </c>
      <c r="E237" s="147"/>
      <c r="F237" s="199">
        <v>52.917417569999998</v>
      </c>
      <c r="G237" s="147" t="s">
        <v>1018</v>
      </c>
      <c r="H237" s="147" t="s">
        <v>1019</v>
      </c>
      <c r="I237" s="147" t="s">
        <v>1020</v>
      </c>
      <c r="J237" s="147" t="s">
        <v>145</v>
      </c>
      <c r="K237" s="154">
        <v>45633.520833333336</v>
      </c>
      <c r="L237" s="147"/>
      <c r="M237" s="147" t="s">
        <v>1021</v>
      </c>
      <c r="N237" s="147" t="s">
        <v>590</v>
      </c>
      <c r="O237" s="147" t="s">
        <v>146</v>
      </c>
      <c r="P237" s="186">
        <v>45660.039583333331</v>
      </c>
      <c r="Q237" s="185"/>
      <c r="R237" s="185"/>
    </row>
    <row r="238" spans="1:18" ht="13">
      <c r="A238" s="147" t="s">
        <v>296</v>
      </c>
      <c r="B238" s="147" t="s">
        <v>281</v>
      </c>
      <c r="C238" s="152" t="s">
        <v>910</v>
      </c>
      <c r="D238" s="147" t="s">
        <v>1017</v>
      </c>
      <c r="E238" s="147"/>
      <c r="F238" s="199">
        <v>54.249834589999999</v>
      </c>
      <c r="G238" s="147" t="s">
        <v>174</v>
      </c>
      <c r="H238" s="147" t="s">
        <v>1022</v>
      </c>
      <c r="I238" s="147" t="s">
        <v>144</v>
      </c>
      <c r="J238" s="147" t="s">
        <v>145</v>
      </c>
      <c r="K238" s="154">
        <v>45609.501388888886</v>
      </c>
      <c r="L238" s="147" t="s">
        <v>1023</v>
      </c>
      <c r="M238" s="147" t="s">
        <v>705</v>
      </c>
      <c r="N238" s="147" t="s">
        <v>590</v>
      </c>
      <c r="O238" s="147" t="s">
        <v>146</v>
      </c>
      <c r="P238" s="186">
        <v>45666.706944444442</v>
      </c>
      <c r="Q238" s="185"/>
      <c r="R238" s="185"/>
    </row>
    <row r="239" spans="1:18" ht="13">
      <c r="A239" s="147" t="s">
        <v>296</v>
      </c>
      <c r="B239" s="147" t="s">
        <v>281</v>
      </c>
      <c r="C239" s="152" t="s">
        <v>1024</v>
      </c>
      <c r="D239" s="147" t="s">
        <v>1017</v>
      </c>
      <c r="E239" s="147"/>
      <c r="F239" s="199">
        <v>50.960906719999997</v>
      </c>
      <c r="G239" s="147" t="s">
        <v>174</v>
      </c>
      <c r="H239" s="147" t="s">
        <v>1022</v>
      </c>
      <c r="I239" s="147" t="s">
        <v>144</v>
      </c>
      <c r="J239" s="147" t="s">
        <v>145</v>
      </c>
      <c r="K239" s="154">
        <v>45643.115972222222</v>
      </c>
      <c r="L239" s="147"/>
      <c r="M239" s="147" t="s">
        <v>1021</v>
      </c>
      <c r="N239" s="147" t="s">
        <v>590</v>
      </c>
      <c r="O239" s="147" t="s">
        <v>146</v>
      </c>
      <c r="P239" s="186">
        <v>45675.072916666664</v>
      </c>
      <c r="Q239" s="185"/>
      <c r="R239" s="185"/>
    </row>
    <row r="240" spans="1:18" ht="13">
      <c r="A240" s="147" t="s">
        <v>296</v>
      </c>
      <c r="B240" s="147" t="s">
        <v>281</v>
      </c>
      <c r="C240" s="152" t="s">
        <v>1025</v>
      </c>
      <c r="D240" s="147" t="s">
        <v>1017</v>
      </c>
      <c r="E240" s="147"/>
      <c r="F240" s="199">
        <v>54.04081515</v>
      </c>
      <c r="G240" s="147" t="s">
        <v>174</v>
      </c>
      <c r="H240" s="147" t="s">
        <v>1022</v>
      </c>
      <c r="I240" s="147" t="s">
        <v>144</v>
      </c>
      <c r="J240" s="147" t="s">
        <v>145</v>
      </c>
      <c r="K240" s="154">
        <v>45633.751388888886</v>
      </c>
      <c r="L240" s="147" t="s">
        <v>1023</v>
      </c>
      <c r="M240" s="147" t="s">
        <v>705</v>
      </c>
      <c r="N240" s="147" t="s">
        <v>590</v>
      </c>
      <c r="O240" s="147" t="s">
        <v>146</v>
      </c>
      <c r="P240" s="186">
        <v>45677.802083333336</v>
      </c>
      <c r="Q240" s="185"/>
      <c r="R240" s="185"/>
    </row>
    <row r="241" spans="1:18" ht="13">
      <c r="A241" s="147" t="s">
        <v>296</v>
      </c>
      <c r="B241" s="147" t="s">
        <v>281</v>
      </c>
      <c r="C241" s="152" t="s">
        <v>1026</v>
      </c>
      <c r="D241" s="147" t="s">
        <v>1017</v>
      </c>
      <c r="E241" s="147"/>
      <c r="F241" s="199">
        <v>53.345138919999997</v>
      </c>
      <c r="G241" s="147" t="s">
        <v>1018</v>
      </c>
      <c r="H241" s="147" t="s">
        <v>1019</v>
      </c>
      <c r="I241" s="147" t="s">
        <v>1020</v>
      </c>
      <c r="J241" s="147" t="s">
        <v>145</v>
      </c>
      <c r="K241" s="154">
        <v>45650.009722222225</v>
      </c>
      <c r="L241" s="147"/>
      <c r="M241" s="147" t="s">
        <v>1021</v>
      </c>
      <c r="N241" s="147" t="s">
        <v>590</v>
      </c>
      <c r="O241" s="147" t="s">
        <v>146</v>
      </c>
      <c r="P241" s="186">
        <v>45687.933333333334</v>
      </c>
      <c r="Q241" s="185"/>
      <c r="R241" s="185"/>
    </row>
    <row r="242" spans="1:18" ht="13">
      <c r="A242" s="147" t="s">
        <v>296</v>
      </c>
      <c r="B242" s="147" t="s">
        <v>281</v>
      </c>
      <c r="C242" s="152" t="s">
        <v>1026</v>
      </c>
      <c r="D242" s="147" t="s">
        <v>1017</v>
      </c>
      <c r="E242" s="147"/>
      <c r="F242" s="199">
        <v>53.344999999999999</v>
      </c>
      <c r="G242" s="147" t="s">
        <v>1027</v>
      </c>
      <c r="H242" s="147" t="s">
        <v>1019</v>
      </c>
      <c r="I242" s="147" t="s">
        <v>1020</v>
      </c>
      <c r="J242" s="147" t="s">
        <v>145</v>
      </c>
      <c r="K242" s="154">
        <v>45650.010300925926</v>
      </c>
      <c r="L242" s="147" t="s">
        <v>236</v>
      </c>
      <c r="M242" s="147" t="s">
        <v>1021</v>
      </c>
      <c r="N242" s="147" t="s">
        <v>590</v>
      </c>
      <c r="O242" s="147" t="s">
        <v>146</v>
      </c>
      <c r="P242" s="186">
        <v>45687.933344907404</v>
      </c>
      <c r="Q242" s="185"/>
      <c r="R242" s="185"/>
    </row>
    <row r="243" spans="1:18" ht="13">
      <c r="A243" s="147" t="s">
        <v>296</v>
      </c>
      <c r="B243" s="147" t="s">
        <v>281</v>
      </c>
      <c r="C243" s="152" t="s">
        <v>1028</v>
      </c>
      <c r="D243" s="147" t="s">
        <v>80</v>
      </c>
      <c r="E243" s="147"/>
      <c r="F243" s="199">
        <v>32</v>
      </c>
      <c r="G243" s="147" t="s">
        <v>1023</v>
      </c>
      <c r="H243" s="147" t="s">
        <v>705</v>
      </c>
      <c r="I243" s="147" t="s">
        <v>590</v>
      </c>
      <c r="J243" s="147" t="s">
        <v>146</v>
      </c>
      <c r="K243" s="154">
        <v>45699.938888888886</v>
      </c>
      <c r="L243" s="147"/>
      <c r="M243" s="147" t="s">
        <v>1029</v>
      </c>
      <c r="N243" s="147" t="s">
        <v>590</v>
      </c>
      <c r="O243" s="147" t="s">
        <v>146</v>
      </c>
      <c r="P243" s="186">
        <v>45702.572222222225</v>
      </c>
      <c r="Q243" s="185"/>
      <c r="R243" s="185"/>
    </row>
    <row r="244" spans="1:18" ht="13">
      <c r="A244" s="147" t="s">
        <v>296</v>
      </c>
      <c r="B244" s="147" t="s">
        <v>281</v>
      </c>
      <c r="C244" s="152" t="s">
        <v>597</v>
      </c>
      <c r="D244" s="147" t="s">
        <v>217</v>
      </c>
      <c r="E244" s="147"/>
      <c r="F244" s="199">
        <v>1</v>
      </c>
      <c r="G244" s="147" t="s">
        <v>228</v>
      </c>
      <c r="H244" s="147" t="s">
        <v>598</v>
      </c>
      <c r="I244" s="147" t="s">
        <v>288</v>
      </c>
      <c r="J244" s="147" t="s">
        <v>145</v>
      </c>
      <c r="K244" s="154">
        <v>45677</v>
      </c>
      <c r="L244" s="147"/>
      <c r="M244" s="147" t="s">
        <v>599</v>
      </c>
      <c r="N244" s="147" t="s">
        <v>590</v>
      </c>
      <c r="O244" s="147" t="s">
        <v>146</v>
      </c>
      <c r="P244" s="186">
        <v>45708</v>
      </c>
      <c r="Q244" s="185"/>
      <c r="R244" s="185"/>
    </row>
    <row r="245" spans="1:18" ht="13">
      <c r="A245" s="147" t="s">
        <v>296</v>
      </c>
      <c r="B245" s="147" t="s">
        <v>281</v>
      </c>
      <c r="C245" s="152" t="s">
        <v>1030</v>
      </c>
      <c r="D245" s="147" t="s">
        <v>1017</v>
      </c>
      <c r="E245" s="147"/>
      <c r="F245" s="199">
        <v>51.824760479999995</v>
      </c>
      <c r="G245" s="147" t="s">
        <v>174</v>
      </c>
      <c r="H245" s="147" t="s">
        <v>1022</v>
      </c>
      <c r="I245" s="147" t="s">
        <v>144</v>
      </c>
      <c r="J245" s="147" t="s">
        <v>145</v>
      </c>
      <c r="K245" s="154">
        <v>45654.532638888886</v>
      </c>
      <c r="L245" s="147" t="s">
        <v>1023</v>
      </c>
      <c r="M245" s="147" t="s">
        <v>705</v>
      </c>
      <c r="N245" s="147" t="s">
        <v>590</v>
      </c>
      <c r="O245" s="147" t="s">
        <v>146</v>
      </c>
      <c r="P245" s="186">
        <v>45708.563888888886</v>
      </c>
      <c r="Q245" s="185"/>
      <c r="R245" s="185"/>
    </row>
    <row r="246" spans="1:18" ht="13">
      <c r="A246" s="147" t="s">
        <v>296</v>
      </c>
      <c r="B246" s="147" t="s">
        <v>281</v>
      </c>
      <c r="C246" s="152" t="s">
        <v>1031</v>
      </c>
      <c r="D246" s="147" t="s">
        <v>1017</v>
      </c>
      <c r="E246" s="147"/>
      <c r="F246" s="199">
        <v>51.53464357</v>
      </c>
      <c r="G246" s="147" t="s">
        <v>1018</v>
      </c>
      <c r="H246" s="147" t="s">
        <v>1019</v>
      </c>
      <c r="I246" s="147" t="s">
        <v>1020</v>
      </c>
      <c r="J246" s="147" t="s">
        <v>145</v>
      </c>
      <c r="K246" s="154">
        <v>45659.677083333336</v>
      </c>
      <c r="L246" s="147"/>
      <c r="M246" s="147" t="s">
        <v>1021</v>
      </c>
      <c r="N246" s="147" t="s">
        <v>590</v>
      </c>
      <c r="O246" s="147" t="s">
        <v>146</v>
      </c>
      <c r="P246" s="186">
        <v>45719.634027777778</v>
      </c>
      <c r="Q246" s="185"/>
      <c r="R246" s="185"/>
    </row>
    <row r="247" spans="1:18" ht="13">
      <c r="A247" s="147" t="s">
        <v>296</v>
      </c>
      <c r="B247" s="147" t="s">
        <v>281</v>
      </c>
      <c r="C247" s="152" t="s">
        <v>1031</v>
      </c>
      <c r="D247" s="147" t="s">
        <v>1017</v>
      </c>
      <c r="E247" s="147"/>
      <c r="F247" s="199">
        <v>51.534999999999997</v>
      </c>
      <c r="G247" s="147" t="s">
        <v>1018</v>
      </c>
      <c r="H247" s="147" t="s">
        <v>1019</v>
      </c>
      <c r="I247" s="147" t="s">
        <v>1020</v>
      </c>
      <c r="J247" s="147" t="s">
        <v>145</v>
      </c>
      <c r="K247" s="154">
        <v>45659.677164351851</v>
      </c>
      <c r="L247" s="147" t="s">
        <v>236</v>
      </c>
      <c r="M247" s="147" t="s">
        <v>1021</v>
      </c>
      <c r="N247" s="147" t="s">
        <v>590</v>
      </c>
      <c r="O247" s="147" t="s">
        <v>146</v>
      </c>
      <c r="P247" s="186">
        <v>45719.634652777779</v>
      </c>
      <c r="Q247" s="185"/>
      <c r="R247" s="185"/>
    </row>
    <row r="248" spans="1:18" ht="13">
      <c r="A248" s="147" t="s">
        <v>296</v>
      </c>
      <c r="B248" s="147" t="s">
        <v>281</v>
      </c>
      <c r="C248" s="152" t="s">
        <v>600</v>
      </c>
      <c r="D248" s="147" t="s">
        <v>601</v>
      </c>
      <c r="E248" s="147"/>
      <c r="F248" s="199">
        <v>4</v>
      </c>
      <c r="G248" s="147" t="s">
        <v>174</v>
      </c>
      <c r="H248" s="147" t="s">
        <v>602</v>
      </c>
      <c r="I248" s="147" t="s">
        <v>219</v>
      </c>
      <c r="J248" s="147" t="s">
        <v>145</v>
      </c>
      <c r="K248" s="154">
        <v>45693</v>
      </c>
      <c r="L248" s="147"/>
      <c r="M248" s="147" t="s">
        <v>599</v>
      </c>
      <c r="N248" s="147" t="s">
        <v>590</v>
      </c>
      <c r="O248" s="147" t="s">
        <v>146</v>
      </c>
      <c r="P248" s="186">
        <v>45727</v>
      </c>
      <c r="Q248" s="185"/>
      <c r="R248" s="185"/>
    </row>
    <row r="249" spans="1:18" ht="13">
      <c r="A249" s="147" t="s">
        <v>296</v>
      </c>
      <c r="B249" s="147" t="s">
        <v>281</v>
      </c>
      <c r="C249" s="152" t="s">
        <v>1032</v>
      </c>
      <c r="D249" s="147" t="s">
        <v>1017</v>
      </c>
      <c r="E249" s="147"/>
      <c r="F249" s="199">
        <v>50.334039620000006</v>
      </c>
      <c r="G249" s="147" t="s">
        <v>1018</v>
      </c>
      <c r="H249" s="147" t="s">
        <v>1019</v>
      </c>
      <c r="I249" s="147" t="s">
        <v>1020</v>
      </c>
      <c r="J249" s="147" t="s">
        <v>145</v>
      </c>
      <c r="K249" s="154">
        <v>45699.552777777775</v>
      </c>
      <c r="L249" s="147"/>
      <c r="M249" s="147" t="s">
        <v>1021</v>
      </c>
      <c r="N249" s="147" t="s">
        <v>590</v>
      </c>
      <c r="O249" s="147" t="s">
        <v>146</v>
      </c>
      <c r="P249" s="186">
        <v>45741.824999999997</v>
      </c>
      <c r="Q249" s="185"/>
      <c r="R249" s="185"/>
    </row>
    <row r="250" spans="1:18" ht="13">
      <c r="A250" s="147" t="s">
        <v>296</v>
      </c>
      <c r="B250" s="147" t="s">
        <v>281</v>
      </c>
      <c r="C250" s="152" t="s">
        <v>1033</v>
      </c>
      <c r="D250" s="147" t="s">
        <v>1017</v>
      </c>
      <c r="E250" s="147"/>
      <c r="F250" s="199">
        <v>55.642440000000001</v>
      </c>
      <c r="G250" s="147" t="s">
        <v>174</v>
      </c>
      <c r="H250" s="147" t="s">
        <v>1022</v>
      </c>
      <c r="I250" s="147" t="s">
        <v>144</v>
      </c>
      <c r="J250" s="147" t="s">
        <v>145</v>
      </c>
      <c r="K250" s="154">
        <v>45718.168055555558</v>
      </c>
      <c r="L250" s="147" t="s">
        <v>1023</v>
      </c>
      <c r="M250" s="147" t="s">
        <v>705</v>
      </c>
      <c r="N250" s="147" t="s">
        <v>590</v>
      </c>
      <c r="O250" s="147" t="s">
        <v>146</v>
      </c>
      <c r="P250" s="186">
        <v>45742.915277777778</v>
      </c>
      <c r="Q250" s="185"/>
      <c r="R250" s="185"/>
    </row>
    <row r="251" spans="1:18" ht="13">
      <c r="A251" s="147" t="s">
        <v>296</v>
      </c>
      <c r="B251" s="147" t="s">
        <v>281</v>
      </c>
      <c r="C251" s="152" t="s">
        <v>1034</v>
      </c>
      <c r="D251" s="147" t="s">
        <v>79</v>
      </c>
      <c r="E251" s="147"/>
      <c r="F251" s="199">
        <v>20</v>
      </c>
      <c r="G251" s="147" t="s">
        <v>1023</v>
      </c>
      <c r="H251" s="147" t="s">
        <v>705</v>
      </c>
      <c r="I251" s="147" t="s">
        <v>590</v>
      </c>
      <c r="J251" s="147" t="s">
        <v>146</v>
      </c>
      <c r="K251" s="154">
        <v>45726</v>
      </c>
      <c r="L251" s="147" t="s">
        <v>174</v>
      </c>
      <c r="M251" s="147" t="s">
        <v>1035</v>
      </c>
      <c r="N251" s="147" t="s">
        <v>590</v>
      </c>
      <c r="O251" s="147" t="s">
        <v>146</v>
      </c>
      <c r="P251" s="186">
        <v>45745</v>
      </c>
      <c r="Q251" s="185"/>
      <c r="R251" s="185"/>
    </row>
    <row r="252" spans="1:18" ht="13">
      <c r="A252" s="147" t="s">
        <v>296</v>
      </c>
      <c r="B252" s="147" t="s">
        <v>281</v>
      </c>
      <c r="C252" s="152" t="s">
        <v>769</v>
      </c>
      <c r="D252" s="147" t="s">
        <v>141</v>
      </c>
      <c r="E252" s="147"/>
      <c r="F252" s="199">
        <v>33.683392650000002</v>
      </c>
      <c r="G252" s="147" t="s">
        <v>142</v>
      </c>
      <c r="H252" s="147" t="s">
        <v>143</v>
      </c>
      <c r="I252" s="147" t="s">
        <v>144</v>
      </c>
      <c r="J252" s="147" t="s">
        <v>145</v>
      </c>
      <c r="K252" s="154">
        <v>45732.300694444442</v>
      </c>
      <c r="L252" s="147"/>
      <c r="M252" s="147" t="s">
        <v>547</v>
      </c>
      <c r="N252" s="147" t="s">
        <v>548</v>
      </c>
      <c r="O252" s="147" t="s">
        <v>146</v>
      </c>
      <c r="P252" s="186">
        <v>45746.748611111114</v>
      </c>
      <c r="Q252" s="185"/>
      <c r="R252" s="185"/>
    </row>
    <row r="253" spans="1:18" ht="13">
      <c r="A253" s="147" t="s">
        <v>296</v>
      </c>
      <c r="B253" s="147" t="s">
        <v>281</v>
      </c>
      <c r="C253" s="152" t="s">
        <v>1036</v>
      </c>
      <c r="D253" s="147" t="s">
        <v>1017</v>
      </c>
      <c r="E253" s="147"/>
      <c r="F253" s="199">
        <v>48.707500799999998</v>
      </c>
      <c r="G253" s="147" t="s">
        <v>1018</v>
      </c>
      <c r="H253" s="147" t="s">
        <v>1019</v>
      </c>
      <c r="I253" s="147" t="s">
        <v>1020</v>
      </c>
      <c r="J253" s="147" t="s">
        <v>145</v>
      </c>
      <c r="K253" s="154">
        <v>45729.102083333331</v>
      </c>
      <c r="L253" s="147"/>
      <c r="M253" s="147" t="s">
        <v>1021</v>
      </c>
      <c r="N253" s="147" t="s">
        <v>590</v>
      </c>
      <c r="O253" s="147" t="s">
        <v>146</v>
      </c>
      <c r="P253" s="186">
        <v>45747.911805555559</v>
      </c>
      <c r="Q253" s="185"/>
      <c r="R253" s="185"/>
    </row>
    <row r="254" spans="1:18" ht="13">
      <c r="A254" s="147" t="s">
        <v>296</v>
      </c>
      <c r="B254" s="147" t="s">
        <v>281</v>
      </c>
      <c r="C254" s="152" t="s">
        <v>543</v>
      </c>
      <c r="D254" s="147" t="s">
        <v>78</v>
      </c>
      <c r="E254" s="147"/>
      <c r="F254" s="199">
        <v>22</v>
      </c>
      <c r="G254" s="147" t="s">
        <v>142</v>
      </c>
      <c r="H254" s="147" t="s">
        <v>405</v>
      </c>
      <c r="I254" s="147" t="s">
        <v>144</v>
      </c>
      <c r="J254" s="147" t="s">
        <v>145</v>
      </c>
      <c r="K254" s="154">
        <v>45713</v>
      </c>
      <c r="L254" s="147" t="s">
        <v>830</v>
      </c>
      <c r="M254" s="147" t="s">
        <v>599</v>
      </c>
      <c r="N254" s="147" t="s">
        <v>590</v>
      </c>
      <c r="O254" s="147" t="s">
        <v>146</v>
      </c>
      <c r="P254" s="186">
        <v>45748</v>
      </c>
      <c r="Q254" s="185"/>
      <c r="R254" s="185"/>
    </row>
    <row r="255" spans="1:18" ht="13">
      <c r="A255" s="147" t="s">
        <v>296</v>
      </c>
      <c r="B255" s="147" t="s">
        <v>281</v>
      </c>
      <c r="C255" s="152" t="s">
        <v>782</v>
      </c>
      <c r="D255" s="147" t="s">
        <v>1017</v>
      </c>
      <c r="E255" s="147"/>
      <c r="F255" s="199">
        <v>34</v>
      </c>
      <c r="G255" s="147" t="s">
        <v>142</v>
      </c>
      <c r="H255" s="147" t="s">
        <v>143</v>
      </c>
      <c r="I255" s="147" t="s">
        <v>144</v>
      </c>
      <c r="J255" s="147" t="s">
        <v>145</v>
      </c>
      <c r="K255" s="154">
        <v>45737.582662037035</v>
      </c>
      <c r="L255" s="147" t="s">
        <v>236</v>
      </c>
      <c r="M255" s="147" t="s">
        <v>1037</v>
      </c>
      <c r="N255" s="147" t="s">
        <v>548</v>
      </c>
      <c r="O255" s="147" t="s">
        <v>146</v>
      </c>
      <c r="P255" s="186">
        <v>45750.775254629632</v>
      </c>
      <c r="Q255" s="185"/>
      <c r="R255" s="185"/>
    </row>
    <row r="256" spans="1:18" ht="13">
      <c r="A256" s="147" t="s">
        <v>296</v>
      </c>
      <c r="B256" s="147" t="s">
        <v>281</v>
      </c>
      <c r="C256" s="152" t="s">
        <v>488</v>
      </c>
      <c r="D256" s="147" t="s">
        <v>141</v>
      </c>
      <c r="E256" s="147"/>
      <c r="F256" s="199">
        <v>33.817999689999994</v>
      </c>
      <c r="G256" s="147" t="s">
        <v>200</v>
      </c>
      <c r="H256" s="147" t="s">
        <v>207</v>
      </c>
      <c r="I256" s="147" t="s">
        <v>158</v>
      </c>
      <c r="J256" s="147" t="s">
        <v>146</v>
      </c>
      <c r="K256" s="154">
        <v>45743.552777777775</v>
      </c>
      <c r="L256" s="147"/>
      <c r="M256" s="147" t="s">
        <v>1038</v>
      </c>
      <c r="N256" s="147" t="s">
        <v>548</v>
      </c>
      <c r="O256" s="147" t="s">
        <v>146</v>
      </c>
      <c r="P256" s="186">
        <v>45755.5</v>
      </c>
      <c r="Q256" s="185"/>
      <c r="R256" s="185"/>
    </row>
    <row r="257" spans="1:18" s="93" customFormat="1" ht="13">
      <c r="A257" s="147" t="s">
        <v>296</v>
      </c>
      <c r="B257" s="147" t="s">
        <v>281</v>
      </c>
      <c r="C257" s="152" t="s">
        <v>1039</v>
      </c>
      <c r="D257" s="147" t="s">
        <v>1017</v>
      </c>
      <c r="E257" s="147"/>
      <c r="F257" s="199">
        <v>34</v>
      </c>
      <c r="G257" s="147" t="s">
        <v>200</v>
      </c>
      <c r="H257" s="147" t="s">
        <v>207</v>
      </c>
      <c r="I257" s="147" t="s">
        <v>158</v>
      </c>
      <c r="J257" s="147" t="s">
        <v>146</v>
      </c>
      <c r="K257" s="154">
        <v>45743.552974537037</v>
      </c>
      <c r="L257" s="147" t="s">
        <v>236</v>
      </c>
      <c r="M257" s="147" t="s">
        <v>1040</v>
      </c>
      <c r="N257" s="147" t="s">
        <v>548</v>
      </c>
      <c r="O257" s="147" t="s">
        <v>146</v>
      </c>
      <c r="P257" s="186">
        <v>45757.57267361111</v>
      </c>
      <c r="Q257" s="185"/>
      <c r="R257" s="185"/>
    </row>
    <row r="258" spans="1:18" ht="13">
      <c r="A258" s="147" t="s">
        <v>296</v>
      </c>
      <c r="B258" s="147" t="s">
        <v>281</v>
      </c>
      <c r="C258" s="152" t="s">
        <v>779</v>
      </c>
      <c r="D258" s="147" t="s">
        <v>1017</v>
      </c>
      <c r="E258" s="147"/>
      <c r="F258" s="199">
        <v>39.14236871</v>
      </c>
      <c r="G258" s="147" t="s">
        <v>142</v>
      </c>
      <c r="H258" s="147" t="s">
        <v>143</v>
      </c>
      <c r="I258" s="147" t="s">
        <v>144</v>
      </c>
      <c r="J258" s="147" t="s">
        <v>145</v>
      </c>
      <c r="K258" s="154">
        <v>45735.175694444442</v>
      </c>
      <c r="L258" s="147"/>
      <c r="M258" s="147" t="s">
        <v>599</v>
      </c>
      <c r="N258" s="147" t="s">
        <v>590</v>
      </c>
      <c r="O258" s="147" t="s">
        <v>146</v>
      </c>
      <c r="P258" s="186">
        <v>45759.325694444444</v>
      </c>
      <c r="Q258" s="185"/>
      <c r="R258" s="185"/>
    </row>
    <row r="259" spans="1:18">
      <c r="A259" s="149" t="s">
        <v>296</v>
      </c>
      <c r="B259" s="149" t="s">
        <v>281</v>
      </c>
      <c r="C259" s="149" t="s">
        <v>1041</v>
      </c>
      <c r="D259" s="149" t="s">
        <v>1017</v>
      </c>
      <c r="E259" s="149"/>
      <c r="F259" s="149">
        <v>33.710999999999999</v>
      </c>
      <c r="G259" s="149" t="s">
        <v>236</v>
      </c>
      <c r="H259" s="149" t="s">
        <v>900</v>
      </c>
      <c r="I259" s="149" t="s">
        <v>901</v>
      </c>
      <c r="J259" s="149" t="s">
        <v>145</v>
      </c>
      <c r="K259" s="149">
        <v>45748.324525462966</v>
      </c>
      <c r="L259" s="149" t="s">
        <v>236</v>
      </c>
      <c r="M259" s="149" t="s">
        <v>589</v>
      </c>
      <c r="N259" s="149" t="s">
        <v>590</v>
      </c>
      <c r="O259" s="149" t="s">
        <v>146</v>
      </c>
      <c r="P259" s="200">
        <v>45771.954745370371</v>
      </c>
      <c r="Q259" s="149"/>
      <c r="R259" s="149"/>
    </row>
    <row r="260" spans="1:18" ht="13">
      <c r="A260" s="147" t="s">
        <v>296</v>
      </c>
      <c r="B260" s="147" t="s">
        <v>281</v>
      </c>
      <c r="C260" s="152" t="s">
        <v>1042</v>
      </c>
      <c r="D260" s="147" t="s">
        <v>1017</v>
      </c>
      <c r="E260" s="147"/>
      <c r="F260" s="199">
        <v>28.116</v>
      </c>
      <c r="G260" s="147" t="s">
        <v>200</v>
      </c>
      <c r="H260" s="147" t="s">
        <v>1043</v>
      </c>
      <c r="I260" s="147" t="s">
        <v>158</v>
      </c>
      <c r="J260" s="147" t="s">
        <v>146</v>
      </c>
      <c r="K260" s="154">
        <v>45761.105636574073</v>
      </c>
      <c r="L260" s="147" t="s">
        <v>236</v>
      </c>
      <c r="M260" s="147" t="s">
        <v>1038</v>
      </c>
      <c r="N260" s="147" t="s">
        <v>548</v>
      </c>
      <c r="O260" s="147" t="s">
        <v>146</v>
      </c>
      <c r="P260" s="186">
        <v>45774.813807870371</v>
      </c>
      <c r="Q260" s="185"/>
      <c r="R260" s="185"/>
    </row>
    <row r="261" spans="1:18" ht="13">
      <c r="A261" s="147" t="s">
        <v>296</v>
      </c>
      <c r="B261" s="147" t="s">
        <v>281</v>
      </c>
      <c r="C261" s="152" t="s">
        <v>1036</v>
      </c>
      <c r="D261" s="147" t="s">
        <v>1017</v>
      </c>
      <c r="E261" s="147"/>
      <c r="F261" s="199">
        <v>50.029000000000003</v>
      </c>
      <c r="G261" s="147" t="s">
        <v>1018</v>
      </c>
      <c r="H261" s="147" t="s">
        <v>1019</v>
      </c>
      <c r="I261" s="147" t="s">
        <v>1020</v>
      </c>
      <c r="J261" s="147" t="s">
        <v>145</v>
      </c>
      <c r="K261" s="154">
        <v>45729.102418981478</v>
      </c>
      <c r="L261" s="147" t="s">
        <v>236</v>
      </c>
      <c r="M261" s="147" t="s">
        <v>1021</v>
      </c>
      <c r="N261" s="147" t="s">
        <v>590</v>
      </c>
      <c r="O261" s="147" t="s">
        <v>146</v>
      </c>
      <c r="P261" s="186">
        <v>45776.57980324074</v>
      </c>
      <c r="Q261" s="185"/>
      <c r="R261" s="185"/>
    </row>
    <row r="262" spans="1:18" ht="13">
      <c r="A262" s="147" t="s">
        <v>296</v>
      </c>
      <c r="B262" s="147" t="s">
        <v>281</v>
      </c>
      <c r="C262" s="152" t="s">
        <v>957</v>
      </c>
      <c r="D262" s="147" t="s">
        <v>1017</v>
      </c>
      <c r="E262" s="147"/>
      <c r="F262" s="199">
        <v>32.357999999999997</v>
      </c>
      <c r="G262" s="147" t="s">
        <v>142</v>
      </c>
      <c r="H262" s="147" t="s">
        <v>143</v>
      </c>
      <c r="I262" s="147" t="s">
        <v>144</v>
      </c>
      <c r="J262" s="147" t="s">
        <v>145</v>
      </c>
      <c r="K262" s="154">
        <v>45758.931805555556</v>
      </c>
      <c r="L262" s="147" t="s">
        <v>236</v>
      </c>
      <c r="M262" s="147" t="s">
        <v>958</v>
      </c>
      <c r="N262" s="147" t="s">
        <v>590</v>
      </c>
      <c r="O262" s="147" t="s">
        <v>146</v>
      </c>
      <c r="P262" s="186">
        <v>45780.694687499999</v>
      </c>
      <c r="Q262" s="185"/>
      <c r="R262" s="185"/>
    </row>
    <row r="263" spans="1:18" s="93" customFormat="1" ht="13">
      <c r="A263" s="147" t="s">
        <v>296</v>
      </c>
      <c r="B263" s="147" t="s">
        <v>281</v>
      </c>
      <c r="C263" s="152" t="s">
        <v>1044</v>
      </c>
      <c r="D263" s="147" t="s">
        <v>1017</v>
      </c>
      <c r="E263" s="147"/>
      <c r="F263" s="199">
        <v>54.683999999999997</v>
      </c>
      <c r="G263" s="147" t="s">
        <v>236</v>
      </c>
      <c r="H263" s="147" t="s">
        <v>1022</v>
      </c>
      <c r="I263" s="147" t="s">
        <v>144</v>
      </c>
      <c r="J263" s="147" t="s">
        <v>145</v>
      </c>
      <c r="K263" s="154">
        <v>45757.553599537037</v>
      </c>
      <c r="L263" s="147" t="s">
        <v>236</v>
      </c>
      <c r="M263" s="147" t="s">
        <v>705</v>
      </c>
      <c r="N263" s="147" t="s">
        <v>590</v>
      </c>
      <c r="O263" s="147" t="s">
        <v>146</v>
      </c>
      <c r="P263" s="186">
        <v>45782.830324074072</v>
      </c>
      <c r="Q263" s="185"/>
      <c r="R263" s="185"/>
    </row>
    <row r="264" spans="1:18" s="93" customFormat="1" ht="13">
      <c r="A264" s="147" t="s">
        <v>296</v>
      </c>
      <c r="B264" s="147" t="s">
        <v>281</v>
      </c>
      <c r="C264" s="152" t="s">
        <v>1045</v>
      </c>
      <c r="D264" s="147" t="s">
        <v>1017</v>
      </c>
      <c r="E264" s="147"/>
      <c r="F264" s="199">
        <v>49.228999999999999</v>
      </c>
      <c r="G264" s="147" t="s">
        <v>236</v>
      </c>
      <c r="H264" s="147" t="s">
        <v>1046</v>
      </c>
      <c r="I264" s="147" t="s">
        <v>590</v>
      </c>
      <c r="J264" s="147" t="s">
        <v>146</v>
      </c>
      <c r="K264" s="154">
        <v>45758.230358796296</v>
      </c>
      <c r="L264" s="147" t="s">
        <v>236</v>
      </c>
      <c r="M264" s="147" t="s">
        <v>705</v>
      </c>
      <c r="N264" s="147" t="s">
        <v>590</v>
      </c>
      <c r="O264" s="147" t="s">
        <v>146</v>
      </c>
      <c r="P264" s="186">
        <v>45795.747928240744</v>
      </c>
      <c r="Q264" s="185"/>
      <c r="R264" s="185"/>
    </row>
    <row r="265" spans="1:18" s="93" customFormat="1" ht="14.5">
      <c r="A265" s="198" t="s">
        <v>296</v>
      </c>
      <c r="B265" s="198" t="s">
        <v>295</v>
      </c>
      <c r="C265" s="156" t="s">
        <v>1047</v>
      </c>
      <c r="D265" s="198" t="s">
        <v>141</v>
      </c>
      <c r="E265" s="195"/>
      <c r="F265" s="201">
        <v>10.327999999999999</v>
      </c>
      <c r="G265" s="198" t="s">
        <v>200</v>
      </c>
      <c r="H265" s="198" t="s">
        <v>207</v>
      </c>
      <c r="I265" s="198" t="s">
        <v>158</v>
      </c>
      <c r="J265" s="198" t="s">
        <v>146</v>
      </c>
      <c r="K265" s="196">
        <v>45775.199247685188</v>
      </c>
      <c r="L265" s="198" t="s">
        <v>236</v>
      </c>
      <c r="M265" s="198" t="s">
        <v>160</v>
      </c>
      <c r="N265" s="198" t="s">
        <v>161</v>
      </c>
      <c r="O265" s="198" t="s">
        <v>146</v>
      </c>
      <c r="P265" s="193">
        <v>45797.5</v>
      </c>
      <c r="Q265" s="202"/>
      <c r="R265" s="202"/>
    </row>
    <row r="266" spans="1:18" s="93" customFormat="1" ht="14">
      <c r="A266" s="203" t="s">
        <v>296</v>
      </c>
      <c r="B266" s="203" t="s">
        <v>295</v>
      </c>
      <c r="C266" s="204" t="s">
        <v>1045</v>
      </c>
      <c r="D266" s="205" t="s">
        <v>141</v>
      </c>
      <c r="E266" s="206"/>
      <c r="F266" s="207">
        <v>49</v>
      </c>
      <c r="G266" s="203" t="s">
        <v>174</v>
      </c>
      <c r="H266" s="203" t="s">
        <v>1048</v>
      </c>
      <c r="I266" s="203" t="s">
        <v>590</v>
      </c>
      <c r="J266" s="203" t="s">
        <v>146</v>
      </c>
      <c r="K266" s="208">
        <v>45758.230358796296</v>
      </c>
      <c r="L266" s="203" t="s">
        <v>174</v>
      </c>
      <c r="M266" s="205" t="s">
        <v>705</v>
      </c>
      <c r="N266" s="205" t="s">
        <v>590</v>
      </c>
      <c r="O266" s="205" t="s">
        <v>146</v>
      </c>
      <c r="P266" s="209">
        <v>45795.747928240744</v>
      </c>
      <c r="Q266" s="210"/>
      <c r="R266" s="210"/>
    </row>
    <row r="267" spans="1:18" ht="14.5">
      <c r="A267" s="198" t="s">
        <v>296</v>
      </c>
      <c r="B267" s="198" t="s">
        <v>295</v>
      </c>
      <c r="C267" s="156" t="s">
        <v>1049</v>
      </c>
      <c r="D267" s="198" t="s">
        <v>141</v>
      </c>
      <c r="E267" s="195"/>
      <c r="F267" s="201">
        <v>18.736000000000001</v>
      </c>
      <c r="G267" s="198" t="s">
        <v>200</v>
      </c>
      <c r="H267" s="198" t="s">
        <v>207</v>
      </c>
      <c r="I267" s="198" t="s">
        <v>158</v>
      </c>
      <c r="J267" s="198" t="s">
        <v>146</v>
      </c>
      <c r="K267" s="196">
        <v>45758.251516203702</v>
      </c>
      <c r="L267" s="198" t="s">
        <v>236</v>
      </c>
      <c r="M267" s="198" t="s">
        <v>213</v>
      </c>
      <c r="N267" s="198" t="s">
        <v>148</v>
      </c>
      <c r="O267" s="198" t="s">
        <v>146</v>
      </c>
      <c r="P267" s="193">
        <v>45784.791666666664</v>
      </c>
      <c r="Q267" s="202"/>
      <c r="R267" s="202"/>
    </row>
    <row r="268" spans="1:18" s="93" customFormat="1" ht="14.5">
      <c r="A268" s="198" t="s">
        <v>296</v>
      </c>
      <c r="B268" s="198" t="s">
        <v>295</v>
      </c>
      <c r="C268" s="156" t="s">
        <v>1050</v>
      </c>
      <c r="D268" s="198" t="s">
        <v>141</v>
      </c>
      <c r="E268" s="195"/>
      <c r="F268" s="201">
        <v>18.257999999999999</v>
      </c>
      <c r="G268" s="198" t="s">
        <v>200</v>
      </c>
      <c r="H268" s="198" t="s">
        <v>207</v>
      </c>
      <c r="I268" s="198" t="s">
        <v>158</v>
      </c>
      <c r="J268" s="198" t="s">
        <v>146</v>
      </c>
      <c r="K268" s="196">
        <v>45747.730682870373</v>
      </c>
      <c r="L268" s="198" t="s">
        <v>236</v>
      </c>
      <c r="M268" s="198" t="s">
        <v>155</v>
      </c>
      <c r="N268" s="198" t="s">
        <v>148</v>
      </c>
      <c r="O268" s="198" t="s">
        <v>146</v>
      </c>
      <c r="P268" s="193">
        <v>45784.458333333336</v>
      </c>
      <c r="Q268" s="202"/>
      <c r="R268" s="202"/>
    </row>
    <row r="269" spans="1:18" s="93" customFormat="1" ht="13">
      <c r="A269" s="147" t="s">
        <v>296</v>
      </c>
      <c r="B269" s="147" t="s">
        <v>295</v>
      </c>
      <c r="C269" s="156" t="s">
        <v>488</v>
      </c>
      <c r="D269" s="198" t="s">
        <v>141</v>
      </c>
      <c r="E269" s="195">
        <v>31640</v>
      </c>
      <c r="F269" s="199"/>
      <c r="G269" s="147" t="s">
        <v>200</v>
      </c>
      <c r="H269" s="147" t="s">
        <v>207</v>
      </c>
      <c r="I269" s="147" t="s">
        <v>158</v>
      </c>
      <c r="J269" s="147" t="s">
        <v>146</v>
      </c>
      <c r="K269" s="196">
        <v>45760</v>
      </c>
      <c r="L269" s="147"/>
      <c r="M269" s="198" t="s">
        <v>155</v>
      </c>
      <c r="N269" s="198" t="s">
        <v>148</v>
      </c>
      <c r="O269" s="198" t="s">
        <v>146</v>
      </c>
      <c r="P269" s="186">
        <v>45778</v>
      </c>
      <c r="Q269" s="185"/>
      <c r="R269" s="185"/>
    </row>
    <row r="270" spans="1:18" s="93" customFormat="1" ht="14.5">
      <c r="A270" s="198" t="s">
        <v>296</v>
      </c>
      <c r="B270" s="198" t="s">
        <v>295</v>
      </c>
      <c r="C270" s="156" t="s">
        <v>1051</v>
      </c>
      <c r="D270" s="198" t="s">
        <v>141</v>
      </c>
      <c r="E270" s="195"/>
      <c r="F270" s="201">
        <v>14.098000000000001</v>
      </c>
      <c r="G270" s="198" t="s">
        <v>200</v>
      </c>
      <c r="H270" s="198" t="s">
        <v>207</v>
      </c>
      <c r="I270" s="198" t="s">
        <v>158</v>
      </c>
      <c r="J270" s="198" t="s">
        <v>146</v>
      </c>
      <c r="K270" s="196">
        <v>45771.095289351855</v>
      </c>
      <c r="L270" s="198" t="s">
        <v>1052</v>
      </c>
      <c r="M270" s="198" t="s">
        <v>1053</v>
      </c>
      <c r="N270" s="198" t="s">
        <v>1054</v>
      </c>
      <c r="O270" s="198" t="s">
        <v>146</v>
      </c>
      <c r="P270" s="193">
        <v>45776.76829861111</v>
      </c>
      <c r="Q270" s="202"/>
      <c r="R270" s="202"/>
    </row>
    <row r="271" spans="1:18" s="93" customFormat="1" ht="14.5">
      <c r="A271" s="211" t="s">
        <v>296</v>
      </c>
      <c r="B271" s="211" t="s">
        <v>295</v>
      </c>
      <c r="C271" s="211" t="s">
        <v>1055</v>
      </c>
      <c r="D271" s="211" t="s">
        <v>141</v>
      </c>
      <c r="E271" s="211"/>
      <c r="F271" s="201">
        <v>27.158999999999999</v>
      </c>
      <c r="G271" s="211" t="s">
        <v>200</v>
      </c>
      <c r="H271" s="211" t="s">
        <v>1043</v>
      </c>
      <c r="I271" s="198" t="s">
        <v>158</v>
      </c>
      <c r="J271" s="211" t="s">
        <v>146</v>
      </c>
      <c r="K271" s="196">
        <v>45750.074560185189</v>
      </c>
      <c r="L271" s="211" t="s">
        <v>236</v>
      </c>
      <c r="M271" s="211" t="s">
        <v>170</v>
      </c>
      <c r="N271" s="211" t="s">
        <v>148</v>
      </c>
      <c r="O271" s="211" t="s">
        <v>146</v>
      </c>
      <c r="P271" s="193">
        <v>45776.119687500002</v>
      </c>
      <c r="Q271" s="202"/>
      <c r="R271" s="202"/>
    </row>
    <row r="272" spans="1:18" ht="14.5">
      <c r="A272" s="198" t="s">
        <v>296</v>
      </c>
      <c r="B272" s="198" t="s">
        <v>295</v>
      </c>
      <c r="C272" s="156" t="s">
        <v>1042</v>
      </c>
      <c r="D272" s="198" t="s">
        <v>141</v>
      </c>
      <c r="E272" s="195"/>
      <c r="F272" s="201">
        <v>28.116</v>
      </c>
      <c r="G272" s="198" t="s">
        <v>200</v>
      </c>
      <c r="H272" s="198" t="s">
        <v>1043</v>
      </c>
      <c r="I272" s="198" t="s">
        <v>158</v>
      </c>
      <c r="J272" s="198" t="s">
        <v>146</v>
      </c>
      <c r="K272" s="196">
        <v>45761.105636574073</v>
      </c>
      <c r="L272" s="198" t="s">
        <v>236</v>
      </c>
      <c r="M272" s="198" t="s">
        <v>1038</v>
      </c>
      <c r="N272" s="198" t="s">
        <v>548</v>
      </c>
      <c r="O272" s="198" t="s">
        <v>146</v>
      </c>
      <c r="P272" s="193">
        <v>45774.813807870371</v>
      </c>
      <c r="Q272" s="202"/>
      <c r="R272" s="202"/>
    </row>
    <row r="273" spans="1:18" ht="13">
      <c r="A273" s="147" t="s">
        <v>296</v>
      </c>
      <c r="B273" s="147" t="s">
        <v>295</v>
      </c>
      <c r="C273" s="152" t="s">
        <v>1056</v>
      </c>
      <c r="D273" s="147" t="s">
        <v>141</v>
      </c>
      <c r="E273" s="147"/>
      <c r="F273" s="199">
        <v>31.221909879999998</v>
      </c>
      <c r="G273" s="147" t="s">
        <v>200</v>
      </c>
      <c r="H273" s="147" t="s">
        <v>207</v>
      </c>
      <c r="I273" s="147" t="s">
        <v>158</v>
      </c>
      <c r="J273" s="147" t="s">
        <v>146</v>
      </c>
      <c r="K273" s="154">
        <v>45735.511805555558</v>
      </c>
      <c r="L273" s="147"/>
      <c r="M273" s="147" t="s">
        <v>629</v>
      </c>
      <c r="N273" s="147" t="s">
        <v>161</v>
      </c>
      <c r="O273" s="147" t="s">
        <v>146</v>
      </c>
      <c r="P273" s="186">
        <v>45770.992361111108</v>
      </c>
      <c r="Q273" s="185"/>
      <c r="R273" s="185"/>
    </row>
    <row r="274" spans="1:18" ht="13">
      <c r="A274" s="147" t="s">
        <v>296</v>
      </c>
      <c r="B274" s="147" t="s">
        <v>295</v>
      </c>
      <c r="C274" s="156" t="s">
        <v>1050</v>
      </c>
      <c r="D274" s="198" t="s">
        <v>141</v>
      </c>
      <c r="E274" s="195"/>
      <c r="F274" s="199">
        <v>11</v>
      </c>
      <c r="G274" s="147" t="s">
        <v>200</v>
      </c>
      <c r="H274" s="147" t="s">
        <v>207</v>
      </c>
      <c r="I274" s="147" t="s">
        <v>158</v>
      </c>
      <c r="J274" s="147" t="s">
        <v>146</v>
      </c>
      <c r="K274" s="196">
        <v>45747</v>
      </c>
      <c r="L274" s="147"/>
      <c r="M274" s="198" t="s">
        <v>1057</v>
      </c>
      <c r="N274" s="198" t="s">
        <v>161</v>
      </c>
      <c r="O274" s="198" t="s">
        <v>146</v>
      </c>
      <c r="P274" s="186">
        <v>45770</v>
      </c>
      <c r="Q274" s="185"/>
      <c r="R274" s="185"/>
    </row>
    <row r="275" spans="1:18" ht="14">
      <c r="A275" s="203" t="s">
        <v>296</v>
      </c>
      <c r="B275" s="203" t="s">
        <v>295</v>
      </c>
      <c r="C275" s="204" t="s">
        <v>879</v>
      </c>
      <c r="D275" s="205" t="s">
        <v>79</v>
      </c>
      <c r="E275" s="206"/>
      <c r="F275" s="207">
        <v>39</v>
      </c>
      <c r="G275" s="203" t="s">
        <v>1023</v>
      </c>
      <c r="H275" s="203" t="s">
        <v>705</v>
      </c>
      <c r="I275" s="203" t="s">
        <v>590</v>
      </c>
      <c r="J275" s="203" t="s">
        <v>146</v>
      </c>
      <c r="K275" s="208">
        <v>45727.928587962961</v>
      </c>
      <c r="L275" s="203" t="s">
        <v>653</v>
      </c>
      <c r="M275" s="205" t="s">
        <v>1058</v>
      </c>
      <c r="N275" s="205" t="s">
        <v>161</v>
      </c>
      <c r="O275" s="205" t="s">
        <v>146</v>
      </c>
      <c r="P275" s="209">
        <v>45770</v>
      </c>
      <c r="Q275" s="210"/>
      <c r="R275" s="210"/>
    </row>
    <row r="276" spans="1:18" ht="13">
      <c r="A276" s="147" t="s">
        <v>296</v>
      </c>
      <c r="B276" s="147" t="s">
        <v>295</v>
      </c>
      <c r="C276" s="156" t="s">
        <v>1049</v>
      </c>
      <c r="D276" s="198" t="s">
        <v>141</v>
      </c>
      <c r="E276" s="195">
        <v>25064</v>
      </c>
      <c r="F276" s="199"/>
      <c r="G276" s="147" t="s">
        <v>200</v>
      </c>
      <c r="H276" s="147" t="s">
        <v>207</v>
      </c>
      <c r="I276" s="147" t="s">
        <v>158</v>
      </c>
      <c r="J276" s="147" t="s">
        <v>146</v>
      </c>
      <c r="K276" s="196">
        <v>45758</v>
      </c>
      <c r="L276" s="147"/>
      <c r="M276" s="198" t="s">
        <v>1059</v>
      </c>
      <c r="N276" s="198" t="s">
        <v>1054</v>
      </c>
      <c r="O276" s="198" t="s">
        <v>146</v>
      </c>
      <c r="P276" s="186">
        <v>45768</v>
      </c>
      <c r="Q276" s="185"/>
      <c r="R276" s="185"/>
    </row>
    <row r="277" spans="1:18" s="93" customFormat="1" ht="14.5">
      <c r="A277" s="198" t="s">
        <v>296</v>
      </c>
      <c r="B277" s="198" t="s">
        <v>295</v>
      </c>
      <c r="C277" s="156" t="s">
        <v>1056</v>
      </c>
      <c r="D277" s="198" t="s">
        <v>141</v>
      </c>
      <c r="E277" s="195"/>
      <c r="F277" s="201">
        <v>30.625</v>
      </c>
      <c r="G277" s="198" t="s">
        <v>200</v>
      </c>
      <c r="H277" s="198" t="s">
        <v>207</v>
      </c>
      <c r="I277" s="198" t="s">
        <v>158</v>
      </c>
      <c r="J277" s="198" t="s">
        <v>146</v>
      </c>
      <c r="K277" s="196">
        <v>45735.512048611112</v>
      </c>
      <c r="L277" s="198" t="s">
        <v>236</v>
      </c>
      <c r="M277" s="198" t="s">
        <v>155</v>
      </c>
      <c r="N277" s="198" t="s">
        <v>148</v>
      </c>
      <c r="O277" s="198" t="s">
        <v>146</v>
      </c>
      <c r="P277" s="193">
        <v>45761.874444444446</v>
      </c>
      <c r="Q277" s="202"/>
      <c r="R277" s="202"/>
    </row>
    <row r="278" spans="1:18" ht="13">
      <c r="A278" s="147" t="s">
        <v>296</v>
      </c>
      <c r="B278" s="147" t="s">
        <v>295</v>
      </c>
      <c r="C278" s="152" t="s">
        <v>1039</v>
      </c>
      <c r="D278" s="147" t="s">
        <v>141</v>
      </c>
      <c r="E278" s="147"/>
      <c r="F278" s="199">
        <v>33.817999689999994</v>
      </c>
      <c r="G278" s="147" t="s">
        <v>200</v>
      </c>
      <c r="H278" s="147" t="s">
        <v>207</v>
      </c>
      <c r="I278" s="147" t="s">
        <v>158</v>
      </c>
      <c r="J278" s="147" t="s">
        <v>146</v>
      </c>
      <c r="K278" s="154">
        <v>45743.552777777775</v>
      </c>
      <c r="L278" s="147"/>
      <c r="M278" s="147" t="s">
        <v>1038</v>
      </c>
      <c r="N278" s="147" t="s">
        <v>548</v>
      </c>
      <c r="O278" s="147" t="s">
        <v>146</v>
      </c>
      <c r="P278" s="186">
        <v>45755.5</v>
      </c>
      <c r="Q278" s="185"/>
      <c r="R278" s="185"/>
    </row>
    <row r="279" spans="1:18" ht="13">
      <c r="A279" s="147" t="s">
        <v>296</v>
      </c>
      <c r="B279" s="147" t="s">
        <v>295</v>
      </c>
      <c r="C279" s="152" t="s">
        <v>1060</v>
      </c>
      <c r="D279" s="147" t="s">
        <v>141</v>
      </c>
      <c r="E279" s="147"/>
      <c r="F279" s="199">
        <v>34.692</v>
      </c>
      <c r="G279" s="147" t="s">
        <v>200</v>
      </c>
      <c r="H279" s="147" t="s">
        <v>207</v>
      </c>
      <c r="I279" s="147" t="s">
        <v>158</v>
      </c>
      <c r="J279" s="147" t="s">
        <v>146</v>
      </c>
      <c r="K279" s="154">
        <v>45741</v>
      </c>
      <c r="L279" s="147"/>
      <c r="M279" s="147" t="s">
        <v>173</v>
      </c>
      <c r="N279" s="147" t="s">
        <v>148</v>
      </c>
      <c r="O279" s="147" t="s">
        <v>146</v>
      </c>
      <c r="P279" s="186">
        <v>45753</v>
      </c>
      <c r="Q279" s="185"/>
      <c r="R279" s="185"/>
    </row>
    <row r="280" spans="1:18" ht="14.5">
      <c r="A280" s="198" t="s">
        <v>296</v>
      </c>
      <c r="B280" s="198" t="s">
        <v>295</v>
      </c>
      <c r="C280" s="156" t="s">
        <v>832</v>
      </c>
      <c r="D280" s="198" t="s">
        <v>141</v>
      </c>
      <c r="E280" s="195"/>
      <c r="F280" s="201">
        <v>65.688000000000002</v>
      </c>
      <c r="G280" s="198" t="s">
        <v>1061</v>
      </c>
      <c r="H280" s="198" t="s">
        <v>605</v>
      </c>
      <c r="I280" s="198" t="s">
        <v>158</v>
      </c>
      <c r="J280" s="198" t="s">
        <v>146</v>
      </c>
      <c r="K280" s="196">
        <v>45745.716134259259</v>
      </c>
      <c r="L280" s="198" t="s">
        <v>200</v>
      </c>
      <c r="M280" s="198" t="s">
        <v>1043</v>
      </c>
      <c r="N280" s="198" t="s">
        <v>158</v>
      </c>
      <c r="O280" s="198" t="s">
        <v>146</v>
      </c>
      <c r="P280" s="193">
        <v>45749.988240740742</v>
      </c>
      <c r="Q280" s="202"/>
      <c r="R280" s="202"/>
    </row>
    <row r="281" spans="1:18" ht="14.5">
      <c r="A281" s="198" t="s">
        <v>296</v>
      </c>
      <c r="B281" s="198" t="s">
        <v>295</v>
      </c>
      <c r="C281" s="156" t="s">
        <v>594</v>
      </c>
      <c r="D281" s="198" t="s">
        <v>141</v>
      </c>
      <c r="E281" s="195"/>
      <c r="F281" s="201">
        <v>34.734000000000002</v>
      </c>
      <c r="G281" s="198" t="s">
        <v>200</v>
      </c>
      <c r="H281" s="198" t="s">
        <v>207</v>
      </c>
      <c r="I281" s="198" t="s">
        <v>158</v>
      </c>
      <c r="J281" s="198" t="s">
        <v>146</v>
      </c>
      <c r="K281" s="196">
        <v>45716.928391203706</v>
      </c>
      <c r="L281" s="198" t="s">
        <v>884</v>
      </c>
      <c r="M281" s="198" t="s">
        <v>170</v>
      </c>
      <c r="N281" s="198" t="s">
        <v>148</v>
      </c>
      <c r="O281" s="198" t="s">
        <v>146</v>
      </c>
      <c r="P281" s="193">
        <v>45747.727939814817</v>
      </c>
      <c r="Q281" s="202"/>
      <c r="R281" s="202"/>
    </row>
    <row r="282" spans="1:18" ht="13">
      <c r="A282" s="147" t="s">
        <v>296</v>
      </c>
      <c r="B282" s="147" t="s">
        <v>295</v>
      </c>
      <c r="C282" s="156" t="s">
        <v>582</v>
      </c>
      <c r="D282" s="198" t="s">
        <v>141</v>
      </c>
      <c r="E282" s="195">
        <v>7738</v>
      </c>
      <c r="F282" s="199"/>
      <c r="G282" s="147" t="s">
        <v>200</v>
      </c>
      <c r="H282" s="147" t="s">
        <v>207</v>
      </c>
      <c r="I282" s="147" t="s">
        <v>158</v>
      </c>
      <c r="J282" s="147" t="s">
        <v>146</v>
      </c>
      <c r="K282" s="196">
        <v>45740</v>
      </c>
      <c r="L282" s="147"/>
      <c r="M282" s="198" t="s">
        <v>1062</v>
      </c>
      <c r="N282" s="198" t="s">
        <v>585</v>
      </c>
      <c r="O282" s="198" t="s">
        <v>146</v>
      </c>
      <c r="P282" s="186">
        <v>45747</v>
      </c>
      <c r="Q282" s="185"/>
      <c r="R282" s="185"/>
    </row>
    <row r="283" spans="1:18" ht="13">
      <c r="A283" s="147" t="s">
        <v>296</v>
      </c>
      <c r="B283" s="147" t="s">
        <v>295</v>
      </c>
      <c r="C283" s="152" t="s">
        <v>592</v>
      </c>
      <c r="D283" s="147" t="s">
        <v>141</v>
      </c>
      <c r="E283" s="148">
        <v>32115</v>
      </c>
      <c r="F283" s="199"/>
      <c r="G283" s="147" t="s">
        <v>200</v>
      </c>
      <c r="H283" s="147" t="s">
        <v>207</v>
      </c>
      <c r="I283" s="147" t="s">
        <v>158</v>
      </c>
      <c r="J283" s="147" t="s">
        <v>146</v>
      </c>
      <c r="K283" s="154">
        <v>45702</v>
      </c>
      <c r="L283" s="147"/>
      <c r="M283" s="147" t="s">
        <v>593</v>
      </c>
      <c r="N283" s="147" t="s">
        <v>227</v>
      </c>
      <c r="O283" s="147" t="s">
        <v>154</v>
      </c>
      <c r="P283" s="186">
        <v>45738</v>
      </c>
      <c r="Q283" s="185"/>
      <c r="R283" s="185"/>
    </row>
    <row r="284" spans="1:18" ht="13">
      <c r="A284" s="147" t="s">
        <v>296</v>
      </c>
      <c r="B284" s="147" t="s">
        <v>295</v>
      </c>
      <c r="C284" s="156" t="s">
        <v>645</v>
      </c>
      <c r="D284" s="198" t="s">
        <v>141</v>
      </c>
      <c r="E284" s="195">
        <v>40255</v>
      </c>
      <c r="F284" s="199"/>
      <c r="G284" s="147" t="s">
        <v>200</v>
      </c>
      <c r="H284" s="147" t="s">
        <v>207</v>
      </c>
      <c r="I284" s="147" t="s">
        <v>158</v>
      </c>
      <c r="J284" s="147" t="s">
        <v>146</v>
      </c>
      <c r="K284" s="196">
        <v>45711</v>
      </c>
      <c r="L284" s="147"/>
      <c r="M284" s="198" t="s">
        <v>967</v>
      </c>
      <c r="N284" s="198" t="s">
        <v>609</v>
      </c>
      <c r="O284" s="198" t="s">
        <v>146</v>
      </c>
      <c r="P284" s="186">
        <v>45733</v>
      </c>
      <c r="Q284" s="185"/>
      <c r="R284" s="185"/>
    </row>
    <row r="285" spans="1:18" ht="13">
      <c r="A285" s="147" t="s">
        <v>296</v>
      </c>
      <c r="B285" s="147" t="s">
        <v>295</v>
      </c>
      <c r="C285" s="156" t="s">
        <v>1063</v>
      </c>
      <c r="D285" s="198" t="s">
        <v>141</v>
      </c>
      <c r="E285" s="195">
        <v>7723</v>
      </c>
      <c r="F285" s="199"/>
      <c r="G285" s="147" t="s">
        <v>200</v>
      </c>
      <c r="H285" s="147" t="s">
        <v>207</v>
      </c>
      <c r="I285" s="147" t="s">
        <v>158</v>
      </c>
      <c r="J285" s="147" t="s">
        <v>146</v>
      </c>
      <c r="K285" s="196">
        <v>45726</v>
      </c>
      <c r="L285" s="147"/>
      <c r="M285" s="198" t="s">
        <v>1064</v>
      </c>
      <c r="N285" s="198" t="s">
        <v>1054</v>
      </c>
      <c r="O285" s="198" t="s">
        <v>146</v>
      </c>
      <c r="P285" s="186">
        <v>45732</v>
      </c>
      <c r="Q285" s="185"/>
      <c r="R285" s="185"/>
    </row>
    <row r="286" spans="1:18" ht="13">
      <c r="A286" s="147" t="s">
        <v>296</v>
      </c>
      <c r="B286" s="147" t="s">
        <v>295</v>
      </c>
      <c r="C286" s="156" t="s">
        <v>586</v>
      </c>
      <c r="D286" s="198" t="s">
        <v>141</v>
      </c>
      <c r="E286" s="195">
        <v>7735</v>
      </c>
      <c r="F286" s="199"/>
      <c r="G286" s="147" t="s">
        <v>200</v>
      </c>
      <c r="H286" s="147" t="s">
        <v>207</v>
      </c>
      <c r="I286" s="147" t="s">
        <v>158</v>
      </c>
      <c r="J286" s="147" t="s">
        <v>146</v>
      </c>
      <c r="K286" s="196">
        <v>45721</v>
      </c>
      <c r="L286" s="147"/>
      <c r="M286" s="198" t="s">
        <v>1065</v>
      </c>
      <c r="N286" s="198" t="s">
        <v>590</v>
      </c>
      <c r="O286" s="198" t="s">
        <v>146</v>
      </c>
      <c r="P286" s="186">
        <v>45731</v>
      </c>
      <c r="Q286" s="185"/>
      <c r="R286" s="185"/>
    </row>
    <row r="287" spans="1:18" ht="13">
      <c r="A287" s="147" t="s">
        <v>296</v>
      </c>
      <c r="B287" s="147" t="s">
        <v>295</v>
      </c>
      <c r="C287" s="152" t="s">
        <v>595</v>
      </c>
      <c r="D287" s="147" t="s">
        <v>141</v>
      </c>
      <c r="E287" s="148">
        <v>21177</v>
      </c>
      <c r="F287" s="199"/>
      <c r="G287" s="147" t="s">
        <v>200</v>
      </c>
      <c r="H287" s="147" t="s">
        <v>207</v>
      </c>
      <c r="I287" s="147" t="s">
        <v>158</v>
      </c>
      <c r="J287" s="147" t="s">
        <v>146</v>
      </c>
      <c r="K287" s="154">
        <v>45719</v>
      </c>
      <c r="L287" s="147"/>
      <c r="M287" s="147" t="s">
        <v>596</v>
      </c>
      <c r="N287" s="147" t="s">
        <v>237</v>
      </c>
      <c r="O287" s="147" t="s">
        <v>146</v>
      </c>
      <c r="P287" s="186">
        <v>45730</v>
      </c>
      <c r="Q287" s="185"/>
      <c r="R287" s="185"/>
    </row>
    <row r="288" spans="1:18" ht="14">
      <c r="A288" s="203" t="s">
        <v>296</v>
      </c>
      <c r="B288" s="203" t="s">
        <v>295</v>
      </c>
      <c r="C288" s="204" t="s">
        <v>1025</v>
      </c>
      <c r="D288" s="205" t="s">
        <v>141</v>
      </c>
      <c r="E288" s="206"/>
      <c r="F288" s="207">
        <v>52.6</v>
      </c>
      <c r="G288" s="203" t="s">
        <v>1023</v>
      </c>
      <c r="H288" s="203" t="s">
        <v>705</v>
      </c>
      <c r="I288" s="203" t="s">
        <v>590</v>
      </c>
      <c r="J288" s="203" t="s">
        <v>146</v>
      </c>
      <c r="K288" s="208">
        <v>45693.189085648148</v>
      </c>
      <c r="L288" s="203" t="s">
        <v>272</v>
      </c>
      <c r="M288" s="205" t="s">
        <v>1043</v>
      </c>
      <c r="N288" s="205" t="s">
        <v>158</v>
      </c>
      <c r="O288" s="205" t="s">
        <v>146</v>
      </c>
      <c r="P288" s="209">
        <v>45721.64267361111</v>
      </c>
      <c r="Q288" s="210"/>
      <c r="R288" s="210"/>
    </row>
    <row r="289" spans="1:21" ht="13">
      <c r="A289" s="147" t="s">
        <v>296</v>
      </c>
      <c r="B289" s="147" t="s">
        <v>295</v>
      </c>
      <c r="C289" s="152" t="s">
        <v>591</v>
      </c>
      <c r="D289" s="147" t="s">
        <v>141</v>
      </c>
      <c r="E289" s="148">
        <v>40004</v>
      </c>
      <c r="F289" s="199"/>
      <c r="G289" s="147" t="s">
        <v>200</v>
      </c>
      <c r="H289" s="147" t="s">
        <v>207</v>
      </c>
      <c r="I289" s="147" t="s">
        <v>158</v>
      </c>
      <c r="J289" s="147" t="s">
        <v>146</v>
      </c>
      <c r="K289" s="154">
        <v>45687</v>
      </c>
      <c r="L289" s="147"/>
      <c r="M289" s="147" t="s">
        <v>521</v>
      </c>
      <c r="N289" s="147" t="s">
        <v>522</v>
      </c>
      <c r="O289" s="147" t="s">
        <v>145</v>
      </c>
      <c r="P289" s="186">
        <v>45721</v>
      </c>
      <c r="Q289" s="185"/>
      <c r="R289" s="185"/>
    </row>
    <row r="290" spans="1:21" ht="13">
      <c r="A290" s="147" t="s">
        <v>296</v>
      </c>
      <c r="B290" s="147" t="s">
        <v>295</v>
      </c>
      <c r="C290" s="156" t="s">
        <v>665</v>
      </c>
      <c r="D290" s="198" t="s">
        <v>141</v>
      </c>
      <c r="E290" s="195">
        <v>51624</v>
      </c>
      <c r="F290" s="199"/>
      <c r="G290" s="147" t="s">
        <v>200</v>
      </c>
      <c r="H290" s="147" t="s">
        <v>207</v>
      </c>
      <c r="I290" s="147" t="s">
        <v>158</v>
      </c>
      <c r="J290" s="147" t="s">
        <v>146</v>
      </c>
      <c r="K290" s="196">
        <v>45700</v>
      </c>
      <c r="L290" s="147"/>
      <c r="M290" s="198" t="s">
        <v>173</v>
      </c>
      <c r="N290" s="198" t="s">
        <v>148</v>
      </c>
      <c r="O290" s="198" t="s">
        <v>146</v>
      </c>
      <c r="P290" s="186">
        <v>45716</v>
      </c>
      <c r="Q290" s="185"/>
      <c r="R290" s="185"/>
    </row>
    <row r="291" spans="1:21" ht="13">
      <c r="A291" s="147" t="s">
        <v>296</v>
      </c>
      <c r="B291" s="147" t="s">
        <v>295</v>
      </c>
      <c r="C291" s="156" t="s">
        <v>1066</v>
      </c>
      <c r="D291" s="198" t="s">
        <v>141</v>
      </c>
      <c r="E291" s="195">
        <v>7760</v>
      </c>
      <c r="F291" s="199"/>
      <c r="G291" s="147" t="s">
        <v>200</v>
      </c>
      <c r="H291" s="147" t="s">
        <v>207</v>
      </c>
      <c r="I291" s="147" t="s">
        <v>158</v>
      </c>
      <c r="J291" s="147" t="s">
        <v>146</v>
      </c>
      <c r="K291" s="196">
        <v>45704</v>
      </c>
      <c r="L291" s="147"/>
      <c r="M291" s="198" t="s">
        <v>1053</v>
      </c>
      <c r="N291" s="198" t="s">
        <v>1054</v>
      </c>
      <c r="O291" s="198" t="s">
        <v>146</v>
      </c>
      <c r="P291" s="186">
        <v>45711</v>
      </c>
      <c r="Q291" s="185"/>
      <c r="R291" s="185"/>
    </row>
    <row r="292" spans="1:21" ht="13">
      <c r="A292" s="147" t="s">
        <v>296</v>
      </c>
      <c r="B292" s="147" t="s">
        <v>295</v>
      </c>
      <c r="C292" s="156" t="s">
        <v>1049</v>
      </c>
      <c r="D292" s="198" t="s">
        <v>141</v>
      </c>
      <c r="E292" s="195">
        <v>25064</v>
      </c>
      <c r="F292" s="199"/>
      <c r="G292" s="147" t="s">
        <v>200</v>
      </c>
      <c r="H292" s="147" t="s">
        <v>207</v>
      </c>
      <c r="I292" s="147" t="s">
        <v>158</v>
      </c>
      <c r="J292" s="147" t="s">
        <v>146</v>
      </c>
      <c r="K292" s="196">
        <v>45701</v>
      </c>
      <c r="L292" s="147"/>
      <c r="M292" s="198" t="s">
        <v>1059</v>
      </c>
      <c r="N292" s="198" t="s">
        <v>1054</v>
      </c>
      <c r="O292" s="198" t="s">
        <v>146</v>
      </c>
      <c r="P292" s="186">
        <v>45710</v>
      </c>
      <c r="Q292" s="185"/>
      <c r="R292" s="185"/>
    </row>
    <row r="293" spans="1:21" s="93" customFormat="1" ht="13">
      <c r="A293" s="147" t="s">
        <v>296</v>
      </c>
      <c r="B293" s="147" t="s">
        <v>295</v>
      </c>
      <c r="C293" s="152" t="s">
        <v>488</v>
      </c>
      <c r="D293" s="147" t="s">
        <v>141</v>
      </c>
      <c r="E293" s="148">
        <v>31640</v>
      </c>
      <c r="F293" s="199"/>
      <c r="G293" s="147" t="s">
        <v>200</v>
      </c>
      <c r="H293" s="147" t="s">
        <v>207</v>
      </c>
      <c r="I293" s="147" t="s">
        <v>158</v>
      </c>
      <c r="J293" s="147" t="s">
        <v>146</v>
      </c>
      <c r="K293" s="154">
        <v>45684</v>
      </c>
      <c r="L293" s="147" t="s">
        <v>200</v>
      </c>
      <c r="M293" s="147" t="s">
        <v>155</v>
      </c>
      <c r="N293" s="147" t="s">
        <v>148</v>
      </c>
      <c r="O293" s="147" t="s">
        <v>146</v>
      </c>
      <c r="P293" s="186">
        <v>45703</v>
      </c>
      <c r="Q293" s="185"/>
      <c r="R293" s="185"/>
    </row>
    <row r="294" spans="1:21" ht="13">
      <c r="A294" s="147" t="s">
        <v>296</v>
      </c>
      <c r="B294" s="147" t="s">
        <v>295</v>
      </c>
      <c r="C294" s="152" t="s">
        <v>586</v>
      </c>
      <c r="D294" s="147" t="s">
        <v>587</v>
      </c>
      <c r="E294" s="148">
        <v>7976</v>
      </c>
      <c r="F294" s="199"/>
      <c r="G294" s="147" t="s">
        <v>200</v>
      </c>
      <c r="H294" s="147" t="s">
        <v>207</v>
      </c>
      <c r="I294" s="147" t="s">
        <v>158</v>
      </c>
      <c r="J294" s="147" t="s">
        <v>146</v>
      </c>
      <c r="K294" s="154">
        <v>45699</v>
      </c>
      <c r="L294" s="147" t="s">
        <v>588</v>
      </c>
      <c r="M294" s="147" t="s">
        <v>589</v>
      </c>
      <c r="N294" s="147" t="s">
        <v>590</v>
      </c>
      <c r="O294" s="147" t="s">
        <v>146</v>
      </c>
      <c r="P294" s="186">
        <v>45703</v>
      </c>
      <c r="Q294" s="185"/>
      <c r="R294" s="185"/>
    </row>
    <row r="295" spans="1:21" s="93" customFormat="1" ht="14">
      <c r="A295" s="203" t="s">
        <v>296</v>
      </c>
      <c r="B295" s="203" t="s">
        <v>295</v>
      </c>
      <c r="C295" s="204" t="s">
        <v>1028</v>
      </c>
      <c r="D295" s="205" t="s">
        <v>141</v>
      </c>
      <c r="E295" s="206"/>
      <c r="F295" s="207">
        <v>15</v>
      </c>
      <c r="G295" s="203" t="s">
        <v>1023</v>
      </c>
      <c r="H295" s="203" t="s">
        <v>705</v>
      </c>
      <c r="I295" s="203" t="s">
        <v>590</v>
      </c>
      <c r="J295" s="203" t="s">
        <v>146</v>
      </c>
      <c r="K295" s="208">
        <v>45699.938935185186</v>
      </c>
      <c r="L295" s="203"/>
      <c r="M295" s="205" t="s">
        <v>1029</v>
      </c>
      <c r="N295" s="205" t="s">
        <v>590</v>
      </c>
      <c r="O295" s="205" t="s">
        <v>146</v>
      </c>
      <c r="P295" s="209">
        <v>45702.579386574071</v>
      </c>
      <c r="Q295" s="210"/>
      <c r="R295" s="210"/>
    </row>
    <row r="296" spans="1:21" s="93" customFormat="1" ht="13">
      <c r="A296" s="147" t="s">
        <v>296</v>
      </c>
      <c r="B296" s="147" t="s">
        <v>295</v>
      </c>
      <c r="C296" s="152" t="s">
        <v>582</v>
      </c>
      <c r="D296" s="147" t="s">
        <v>141</v>
      </c>
      <c r="E296" s="148">
        <v>7976</v>
      </c>
      <c r="F296" s="199"/>
      <c r="G296" s="147" t="s">
        <v>200</v>
      </c>
      <c r="H296" s="147" t="s">
        <v>207</v>
      </c>
      <c r="I296" s="147" t="s">
        <v>158</v>
      </c>
      <c r="J296" s="147" t="s">
        <v>146</v>
      </c>
      <c r="K296" s="154">
        <v>45692</v>
      </c>
      <c r="L296" s="147" t="s">
        <v>583</v>
      </c>
      <c r="M296" s="147" t="s">
        <v>584</v>
      </c>
      <c r="N296" s="147" t="s">
        <v>585</v>
      </c>
      <c r="O296" s="147" t="s">
        <v>146</v>
      </c>
      <c r="P296" s="186">
        <v>45698</v>
      </c>
      <c r="Q296" s="185"/>
      <c r="R296" s="185"/>
    </row>
    <row r="297" spans="1:21" s="93" customFormat="1" ht="14.5">
      <c r="A297" s="198" t="s">
        <v>296</v>
      </c>
      <c r="B297" s="198" t="s">
        <v>295</v>
      </c>
      <c r="C297" s="156" t="s">
        <v>1067</v>
      </c>
      <c r="D297" s="198" t="s">
        <v>141</v>
      </c>
      <c r="E297" s="195"/>
      <c r="F297" s="201">
        <v>37.646999999999998</v>
      </c>
      <c r="G297" s="198" t="s">
        <v>200</v>
      </c>
      <c r="H297" s="198" t="s">
        <v>207</v>
      </c>
      <c r="I297" s="198" t="s">
        <v>158</v>
      </c>
      <c r="J297" s="198" t="s">
        <v>146</v>
      </c>
      <c r="K297" s="196">
        <v>45658.032569444447</v>
      </c>
      <c r="L297" s="198" t="s">
        <v>200</v>
      </c>
      <c r="M297" s="198" t="s">
        <v>170</v>
      </c>
      <c r="N297" s="198" t="s">
        <v>148</v>
      </c>
      <c r="O297" s="198" t="s">
        <v>146</v>
      </c>
      <c r="P297" s="193">
        <v>45692.897418981483</v>
      </c>
      <c r="Q297" s="202"/>
      <c r="R297" s="202"/>
    </row>
    <row r="298" spans="1:21" s="93" customFormat="1" ht="14">
      <c r="A298" s="203" t="s">
        <v>296</v>
      </c>
      <c r="B298" s="203" t="s">
        <v>295</v>
      </c>
      <c r="C298" s="204" t="s">
        <v>1028</v>
      </c>
      <c r="D298" s="205" t="s">
        <v>141</v>
      </c>
      <c r="E298" s="206"/>
      <c r="F298" s="207">
        <v>16.600000000000001</v>
      </c>
      <c r="G298" s="203" t="s">
        <v>174</v>
      </c>
      <c r="H298" s="203" t="s">
        <v>1048</v>
      </c>
      <c r="I298" s="203" t="s">
        <v>590</v>
      </c>
      <c r="J298" s="203" t="s">
        <v>146</v>
      </c>
      <c r="K298" s="208">
        <v>45683.907280092593</v>
      </c>
      <c r="L298" s="203" t="s">
        <v>1023</v>
      </c>
      <c r="M298" s="205" t="s">
        <v>705</v>
      </c>
      <c r="N298" s="205" t="s">
        <v>590</v>
      </c>
      <c r="O298" s="205" t="s">
        <v>146</v>
      </c>
      <c r="P298" s="209">
        <v>45690.152743055558</v>
      </c>
      <c r="Q298" s="210"/>
      <c r="R298" s="210"/>
    </row>
    <row r="299" spans="1:21" ht="14.5">
      <c r="A299" s="198" t="s">
        <v>296</v>
      </c>
      <c r="B299" s="198" t="s">
        <v>295</v>
      </c>
      <c r="C299" s="156" t="s">
        <v>1068</v>
      </c>
      <c r="D299" s="198" t="s">
        <v>141</v>
      </c>
      <c r="E299" s="195"/>
      <c r="F299" s="201">
        <v>29.120999999999999</v>
      </c>
      <c r="G299" s="198" t="s">
        <v>200</v>
      </c>
      <c r="H299" s="198" t="s">
        <v>207</v>
      </c>
      <c r="I299" s="198" t="s">
        <v>158</v>
      </c>
      <c r="J299" s="198" t="s">
        <v>146</v>
      </c>
      <c r="K299" s="196">
        <v>45660.781261574077</v>
      </c>
      <c r="L299" s="198" t="s">
        <v>236</v>
      </c>
      <c r="M299" s="198" t="s">
        <v>173</v>
      </c>
      <c r="N299" s="198" t="s">
        <v>148</v>
      </c>
      <c r="O299" s="198" t="s">
        <v>146</v>
      </c>
      <c r="P299" s="193">
        <v>45689.477893518517</v>
      </c>
      <c r="Q299" s="202"/>
      <c r="R299" s="202"/>
    </row>
    <row r="300" spans="1:21" ht="13">
      <c r="A300" s="147" t="s">
        <v>296</v>
      </c>
      <c r="B300" s="147" t="s">
        <v>295</v>
      </c>
      <c r="C300" s="156" t="s">
        <v>461</v>
      </c>
      <c r="D300" s="198" t="s">
        <v>141</v>
      </c>
      <c r="E300" s="195">
        <v>34492</v>
      </c>
      <c r="F300" s="199"/>
      <c r="G300" s="147" t="s">
        <v>200</v>
      </c>
      <c r="H300" s="147" t="s">
        <v>207</v>
      </c>
      <c r="I300" s="147" t="s">
        <v>158</v>
      </c>
      <c r="J300" s="147" t="s">
        <v>146</v>
      </c>
      <c r="K300" s="196">
        <v>45657</v>
      </c>
      <c r="L300" s="147"/>
      <c r="M300" s="198" t="s">
        <v>170</v>
      </c>
      <c r="N300" s="198" t="s">
        <v>148</v>
      </c>
      <c r="O300" s="198" t="s">
        <v>146</v>
      </c>
      <c r="P300" s="186">
        <v>45684</v>
      </c>
      <c r="Q300" s="185"/>
      <c r="R300" s="185"/>
    </row>
    <row r="301" spans="1:21" ht="13">
      <c r="A301" s="147" t="s">
        <v>296</v>
      </c>
      <c r="B301" s="147" t="s">
        <v>295</v>
      </c>
      <c r="C301" s="152" t="s">
        <v>451</v>
      </c>
      <c r="D301" s="147" t="s">
        <v>141</v>
      </c>
      <c r="E301" s="195">
        <v>47818</v>
      </c>
      <c r="F301" s="199"/>
      <c r="G301" s="147" t="s">
        <v>200</v>
      </c>
      <c r="H301" s="147" t="s">
        <v>207</v>
      </c>
      <c r="I301" s="147" t="s">
        <v>158</v>
      </c>
      <c r="J301" s="147" t="s">
        <v>146</v>
      </c>
      <c r="K301" s="196">
        <v>45650</v>
      </c>
      <c r="L301" s="147"/>
      <c r="M301" s="198" t="s">
        <v>155</v>
      </c>
      <c r="N301" s="198" t="s">
        <v>148</v>
      </c>
      <c r="O301" s="198" t="s">
        <v>146</v>
      </c>
      <c r="P301" s="193">
        <v>45671</v>
      </c>
      <c r="Q301" s="185"/>
      <c r="R301" s="185"/>
    </row>
    <row r="302" spans="1:21" ht="14.5">
      <c r="A302" s="198" t="s">
        <v>296</v>
      </c>
      <c r="B302" s="198" t="s">
        <v>295</v>
      </c>
      <c r="C302" s="156" t="s">
        <v>1069</v>
      </c>
      <c r="D302" s="198" t="s">
        <v>141</v>
      </c>
      <c r="E302" s="195"/>
      <c r="F302" s="201">
        <v>8.5</v>
      </c>
      <c r="G302" s="198" t="s">
        <v>1061</v>
      </c>
      <c r="H302" s="198" t="s">
        <v>605</v>
      </c>
      <c r="I302" s="198" t="s">
        <v>158</v>
      </c>
      <c r="J302" s="198" t="s">
        <v>146</v>
      </c>
      <c r="K302" s="196">
        <v>45663.032696759263</v>
      </c>
      <c r="L302" s="198" t="s">
        <v>200</v>
      </c>
      <c r="M302" s="198" t="s">
        <v>1043</v>
      </c>
      <c r="N302" s="198" t="s">
        <v>158</v>
      </c>
      <c r="O302" s="198" t="s">
        <v>146</v>
      </c>
      <c r="P302" s="193">
        <v>45663.490231481483</v>
      </c>
      <c r="Q302" s="202"/>
      <c r="R302" s="202"/>
    </row>
    <row r="303" spans="1:21" ht="13">
      <c r="A303" s="147" t="s">
        <v>296</v>
      </c>
      <c r="B303" s="147" t="s">
        <v>295</v>
      </c>
      <c r="C303" s="152" t="s">
        <v>341</v>
      </c>
      <c r="D303" s="147" t="s">
        <v>141</v>
      </c>
      <c r="E303" s="148">
        <v>38552</v>
      </c>
      <c r="F303" s="199"/>
      <c r="G303" s="147" t="s">
        <v>200</v>
      </c>
      <c r="H303" s="147" t="s">
        <v>207</v>
      </c>
      <c r="I303" s="147" t="s">
        <v>158</v>
      </c>
      <c r="J303" s="147" t="s">
        <v>146</v>
      </c>
      <c r="K303" s="154">
        <v>45635</v>
      </c>
      <c r="L303" s="147"/>
      <c r="M303" s="147" t="s">
        <v>553</v>
      </c>
      <c r="N303" s="147" t="s">
        <v>148</v>
      </c>
      <c r="O303" s="147" t="s">
        <v>146</v>
      </c>
      <c r="P303" s="186">
        <v>45658</v>
      </c>
      <c r="Q303" s="185"/>
      <c r="R303" s="185"/>
      <c r="S303" s="93"/>
      <c r="T303" s="93"/>
      <c r="U303" s="93"/>
    </row>
    <row r="304" spans="1:21" ht="13">
      <c r="A304" s="147" t="s">
        <v>286</v>
      </c>
      <c r="B304" s="147" t="s">
        <v>285</v>
      </c>
      <c r="C304" s="152" t="s">
        <v>344</v>
      </c>
      <c r="D304" s="147" t="s">
        <v>617</v>
      </c>
      <c r="E304" s="147"/>
      <c r="F304" s="199">
        <v>39</v>
      </c>
      <c r="G304" s="147" t="s">
        <v>238</v>
      </c>
      <c r="H304" s="147"/>
      <c r="I304" s="147" t="s">
        <v>227</v>
      </c>
      <c r="J304" s="147" t="s">
        <v>154</v>
      </c>
      <c r="K304" s="147"/>
      <c r="L304" s="147" t="s">
        <v>618</v>
      </c>
      <c r="M304" s="147" t="s">
        <v>155</v>
      </c>
      <c r="N304" s="147" t="s">
        <v>148</v>
      </c>
      <c r="O304" s="147" t="s">
        <v>146</v>
      </c>
      <c r="P304" s="186">
        <v>45658</v>
      </c>
      <c r="Q304" s="185"/>
      <c r="R304" s="185"/>
    </row>
    <row r="305" spans="1:18" ht="13">
      <c r="A305" s="147" t="s">
        <v>286</v>
      </c>
      <c r="B305" s="147" t="s">
        <v>285</v>
      </c>
      <c r="C305" s="152" t="s">
        <v>384</v>
      </c>
      <c r="D305" s="147" t="s">
        <v>231</v>
      </c>
      <c r="E305" s="147"/>
      <c r="F305" s="199">
        <v>28</v>
      </c>
      <c r="G305" s="147" t="s">
        <v>142</v>
      </c>
      <c r="H305" s="147"/>
      <c r="I305" s="147" t="s">
        <v>144</v>
      </c>
      <c r="J305" s="147" t="s">
        <v>145</v>
      </c>
      <c r="K305" s="147"/>
      <c r="L305" s="147" t="s">
        <v>142</v>
      </c>
      <c r="M305" s="147" t="s">
        <v>181</v>
      </c>
      <c r="N305" s="147" t="s">
        <v>148</v>
      </c>
      <c r="O305" s="147" t="s">
        <v>146</v>
      </c>
      <c r="P305" s="186">
        <v>45658</v>
      </c>
      <c r="Q305" s="185"/>
      <c r="R305" s="185"/>
    </row>
    <row r="306" spans="1:18" ht="13">
      <c r="A306" s="147" t="s">
        <v>286</v>
      </c>
      <c r="B306" s="147" t="s">
        <v>285</v>
      </c>
      <c r="C306" s="152" t="s">
        <v>391</v>
      </c>
      <c r="D306" s="147" t="s">
        <v>80</v>
      </c>
      <c r="E306" s="147"/>
      <c r="F306" s="199">
        <v>26</v>
      </c>
      <c r="G306" s="147" t="s">
        <v>230</v>
      </c>
      <c r="H306" s="147"/>
      <c r="I306" s="147" t="s">
        <v>219</v>
      </c>
      <c r="J306" s="147" t="s">
        <v>145</v>
      </c>
      <c r="K306" s="147"/>
      <c r="L306" s="147" t="s">
        <v>392</v>
      </c>
      <c r="M306" s="147" t="s">
        <v>164</v>
      </c>
      <c r="N306" s="147" t="s">
        <v>148</v>
      </c>
      <c r="O306" s="147" t="s">
        <v>146</v>
      </c>
      <c r="P306" s="186">
        <v>45660</v>
      </c>
      <c r="Q306" s="185"/>
      <c r="R306" s="185"/>
    </row>
    <row r="307" spans="1:18" ht="13">
      <c r="A307" s="147" t="s">
        <v>286</v>
      </c>
      <c r="B307" s="147" t="s">
        <v>285</v>
      </c>
      <c r="C307" s="152" t="s">
        <v>393</v>
      </c>
      <c r="D307" s="147" t="s">
        <v>80</v>
      </c>
      <c r="E307" s="147"/>
      <c r="F307" s="199">
        <v>31</v>
      </c>
      <c r="G307" s="147" t="s">
        <v>230</v>
      </c>
      <c r="H307" s="147"/>
      <c r="I307" s="147" t="s">
        <v>219</v>
      </c>
      <c r="J307" s="147" t="s">
        <v>145</v>
      </c>
      <c r="K307" s="147"/>
      <c r="L307" s="147" t="s">
        <v>394</v>
      </c>
      <c r="M307" s="147" t="s">
        <v>170</v>
      </c>
      <c r="N307" s="147" t="s">
        <v>148</v>
      </c>
      <c r="O307" s="147" t="s">
        <v>146</v>
      </c>
      <c r="P307" s="186">
        <v>45660</v>
      </c>
      <c r="Q307" s="185"/>
      <c r="R307" s="185"/>
    </row>
    <row r="308" spans="1:18" s="93" customFormat="1" ht="13">
      <c r="A308" s="147" t="s">
        <v>286</v>
      </c>
      <c r="B308" s="147" t="s">
        <v>285</v>
      </c>
      <c r="C308" s="152" t="s">
        <v>395</v>
      </c>
      <c r="D308" s="147" t="s">
        <v>452</v>
      </c>
      <c r="E308" s="147"/>
      <c r="F308" s="199">
        <v>41</v>
      </c>
      <c r="G308" s="147" t="s">
        <v>223</v>
      </c>
      <c r="H308" s="147"/>
      <c r="I308" s="147" t="s">
        <v>219</v>
      </c>
      <c r="J308" s="147" t="s">
        <v>145</v>
      </c>
      <c r="K308" s="147"/>
      <c r="L308" s="147" t="s">
        <v>396</v>
      </c>
      <c r="M308" s="147" t="s">
        <v>173</v>
      </c>
      <c r="N308" s="147" t="s">
        <v>148</v>
      </c>
      <c r="O308" s="147" t="s">
        <v>146</v>
      </c>
      <c r="P308" s="186">
        <v>45660</v>
      </c>
      <c r="Q308" s="185"/>
      <c r="R308" s="185"/>
    </row>
    <row r="309" spans="1:18" s="93" customFormat="1" ht="13">
      <c r="A309" s="147" t="s">
        <v>286</v>
      </c>
      <c r="B309" s="147" t="s">
        <v>285</v>
      </c>
      <c r="C309" s="152" t="s">
        <v>453</v>
      </c>
      <c r="D309" s="147" t="s">
        <v>1070</v>
      </c>
      <c r="E309" s="147"/>
      <c r="F309" s="199">
        <v>30</v>
      </c>
      <c r="G309" s="147" t="s">
        <v>174</v>
      </c>
      <c r="H309" s="147"/>
      <c r="I309" s="147" t="s">
        <v>174</v>
      </c>
      <c r="J309" s="147" t="s">
        <v>174</v>
      </c>
      <c r="K309" s="147"/>
      <c r="L309" s="147" t="s">
        <v>174</v>
      </c>
      <c r="M309" s="147" t="s">
        <v>155</v>
      </c>
      <c r="N309" s="147" t="s">
        <v>148</v>
      </c>
      <c r="O309" s="147" t="s">
        <v>146</v>
      </c>
      <c r="P309" s="186">
        <v>45662</v>
      </c>
      <c r="Q309" s="185"/>
      <c r="R309" s="185"/>
    </row>
    <row r="310" spans="1:18" s="93" customFormat="1" ht="13">
      <c r="A310" s="147" t="s">
        <v>286</v>
      </c>
      <c r="B310" s="147" t="s">
        <v>285</v>
      </c>
      <c r="C310" s="152" t="s">
        <v>345</v>
      </c>
      <c r="D310" s="147" t="s">
        <v>1070</v>
      </c>
      <c r="E310" s="147"/>
      <c r="F310" s="199">
        <v>28</v>
      </c>
      <c r="G310" s="147" t="s">
        <v>234</v>
      </c>
      <c r="H310" s="147"/>
      <c r="I310" s="147" t="s">
        <v>237</v>
      </c>
      <c r="J310" s="147" t="s">
        <v>146</v>
      </c>
      <c r="K310" s="147"/>
      <c r="L310" s="147" t="s">
        <v>228</v>
      </c>
      <c r="M310" s="147" t="s">
        <v>181</v>
      </c>
      <c r="N310" s="147" t="s">
        <v>148</v>
      </c>
      <c r="O310" s="147" t="s">
        <v>146</v>
      </c>
      <c r="P310" s="186">
        <v>45662</v>
      </c>
      <c r="Q310" s="185"/>
      <c r="R310" s="185"/>
    </row>
    <row r="311" spans="1:18" s="93" customFormat="1" ht="13">
      <c r="A311" s="147" t="s">
        <v>286</v>
      </c>
      <c r="B311" s="147" t="s">
        <v>285</v>
      </c>
      <c r="C311" s="152" t="s">
        <v>1071</v>
      </c>
      <c r="D311" s="147" t="s">
        <v>1017</v>
      </c>
      <c r="E311" s="147"/>
      <c r="F311" s="199">
        <v>13.26897909</v>
      </c>
      <c r="G311" s="147" t="s">
        <v>174</v>
      </c>
      <c r="H311" s="147" t="s">
        <v>207</v>
      </c>
      <c r="I311" s="147" t="s">
        <v>158</v>
      </c>
      <c r="J311" s="147" t="s">
        <v>146</v>
      </c>
      <c r="K311" s="154">
        <v>45647.834027777775</v>
      </c>
      <c r="L311" s="147"/>
      <c r="M311" s="147" t="s">
        <v>1072</v>
      </c>
      <c r="N311" s="147" t="s">
        <v>237</v>
      </c>
      <c r="O311" s="147" t="s">
        <v>146</v>
      </c>
      <c r="P311" s="186">
        <v>45665.818749999999</v>
      </c>
      <c r="Q311" s="185"/>
      <c r="R311" s="185"/>
    </row>
    <row r="312" spans="1:18" s="93" customFormat="1" ht="13">
      <c r="A312" s="147" t="s">
        <v>286</v>
      </c>
      <c r="B312" s="147" t="s">
        <v>281</v>
      </c>
      <c r="C312" s="152" t="s">
        <v>1071</v>
      </c>
      <c r="D312" s="147" t="s">
        <v>1017</v>
      </c>
      <c r="E312" s="148"/>
      <c r="F312" s="199">
        <v>13.269</v>
      </c>
      <c r="G312" s="147" t="s">
        <v>200</v>
      </c>
      <c r="H312" s="147" t="s">
        <v>207</v>
      </c>
      <c r="I312" s="147" t="s">
        <v>158</v>
      </c>
      <c r="J312" s="147" t="s">
        <v>146</v>
      </c>
      <c r="K312" s="154">
        <v>45647.834351851852</v>
      </c>
      <c r="L312" s="147" t="s">
        <v>236</v>
      </c>
      <c r="M312" s="147" t="s">
        <v>1072</v>
      </c>
      <c r="N312" s="147" t="s">
        <v>237</v>
      </c>
      <c r="O312" s="147" t="s">
        <v>146</v>
      </c>
      <c r="P312" s="186">
        <v>45665.818912037037</v>
      </c>
      <c r="Q312" s="185"/>
      <c r="R312" s="185"/>
    </row>
    <row r="313" spans="1:18" s="93" customFormat="1" ht="13">
      <c r="A313" s="147" t="s">
        <v>286</v>
      </c>
      <c r="B313" s="147" t="s">
        <v>285</v>
      </c>
      <c r="C313" s="152" t="s">
        <v>398</v>
      </c>
      <c r="D313" s="147" t="s">
        <v>217</v>
      </c>
      <c r="E313" s="147"/>
      <c r="F313" s="199">
        <v>15</v>
      </c>
      <c r="G313" s="147" t="s">
        <v>242</v>
      </c>
      <c r="H313" s="147"/>
      <c r="I313" s="147" t="s">
        <v>288</v>
      </c>
      <c r="J313" s="147" t="s">
        <v>145</v>
      </c>
      <c r="K313" s="147"/>
      <c r="L313" s="147" t="s">
        <v>293</v>
      </c>
      <c r="M313" s="147" t="s">
        <v>181</v>
      </c>
      <c r="N313" s="147" t="s">
        <v>148</v>
      </c>
      <c r="O313" s="147" t="s">
        <v>146</v>
      </c>
      <c r="P313" s="186">
        <v>45666</v>
      </c>
      <c r="Q313" s="185"/>
      <c r="R313" s="185"/>
    </row>
    <row r="314" spans="1:18" s="93" customFormat="1" ht="13">
      <c r="A314" s="147" t="s">
        <v>286</v>
      </c>
      <c r="B314" s="147" t="s">
        <v>285</v>
      </c>
      <c r="C314" s="152" t="s">
        <v>385</v>
      </c>
      <c r="D314" s="147" t="s">
        <v>231</v>
      </c>
      <c r="E314" s="147"/>
      <c r="F314" s="199">
        <v>38</v>
      </c>
      <c r="G314" s="147" t="s">
        <v>142</v>
      </c>
      <c r="H314" s="147" t="s">
        <v>143</v>
      </c>
      <c r="I314" s="147" t="s">
        <v>144</v>
      </c>
      <c r="J314" s="147" t="s">
        <v>145</v>
      </c>
      <c r="K314" s="154">
        <v>45652.206944444442</v>
      </c>
      <c r="L314" s="147" t="s">
        <v>142</v>
      </c>
      <c r="M314" s="147" t="s">
        <v>155</v>
      </c>
      <c r="N314" s="147" t="s">
        <v>148</v>
      </c>
      <c r="O314" s="147" t="s">
        <v>146</v>
      </c>
      <c r="P314" s="186">
        <v>45667</v>
      </c>
      <c r="Q314" s="185"/>
      <c r="R314" s="185"/>
    </row>
    <row r="315" spans="1:18" s="93" customFormat="1" ht="13">
      <c r="A315" s="147" t="s">
        <v>286</v>
      </c>
      <c r="B315" s="147" t="s">
        <v>285</v>
      </c>
      <c r="C315" s="152" t="s">
        <v>341</v>
      </c>
      <c r="D315" s="147" t="s">
        <v>201</v>
      </c>
      <c r="E315" s="147"/>
      <c r="F315" s="199">
        <v>18</v>
      </c>
      <c r="G315" s="147" t="s">
        <v>200</v>
      </c>
      <c r="H315" s="147" t="s">
        <v>207</v>
      </c>
      <c r="I315" s="147" t="s">
        <v>158</v>
      </c>
      <c r="J315" s="147" t="s">
        <v>146</v>
      </c>
      <c r="K315" s="147"/>
      <c r="L315" s="147" t="s">
        <v>200</v>
      </c>
      <c r="M315" s="147" t="s">
        <v>170</v>
      </c>
      <c r="N315" s="147" t="s">
        <v>148</v>
      </c>
      <c r="O315" s="147" t="s">
        <v>146</v>
      </c>
      <c r="P315" s="186">
        <v>45667</v>
      </c>
      <c r="Q315" s="185"/>
      <c r="R315" s="185"/>
    </row>
    <row r="316" spans="1:18" s="93" customFormat="1" ht="13">
      <c r="A316" s="147" t="s">
        <v>286</v>
      </c>
      <c r="B316" s="147" t="s">
        <v>281</v>
      </c>
      <c r="C316" s="152" t="s">
        <v>1073</v>
      </c>
      <c r="D316" s="147" t="s">
        <v>1017</v>
      </c>
      <c r="E316" s="148"/>
      <c r="F316" s="199">
        <v>24.978999999999999</v>
      </c>
      <c r="G316" s="147" t="s">
        <v>200</v>
      </c>
      <c r="H316" s="147" t="s">
        <v>1043</v>
      </c>
      <c r="I316" s="147" t="s">
        <v>158</v>
      </c>
      <c r="J316" s="147" t="s">
        <v>146</v>
      </c>
      <c r="K316" s="154">
        <v>45647.584768518522</v>
      </c>
      <c r="L316" s="147" t="s">
        <v>236</v>
      </c>
      <c r="M316" s="147" t="s">
        <v>1074</v>
      </c>
      <c r="N316" s="147" t="s">
        <v>1054</v>
      </c>
      <c r="O316" s="147" t="s">
        <v>146</v>
      </c>
      <c r="P316" s="186">
        <v>45667.136504629627</v>
      </c>
      <c r="Q316" s="185"/>
      <c r="R316" s="185"/>
    </row>
    <row r="317" spans="1:18" s="93" customFormat="1" ht="13">
      <c r="A317" s="147" t="s">
        <v>286</v>
      </c>
      <c r="B317" s="147" t="s">
        <v>285</v>
      </c>
      <c r="C317" s="152" t="s">
        <v>334</v>
      </c>
      <c r="D317" s="147" t="s">
        <v>232</v>
      </c>
      <c r="E317" s="147"/>
      <c r="F317" s="199">
        <v>51</v>
      </c>
      <c r="G317" s="147" t="s">
        <v>197</v>
      </c>
      <c r="H317" s="147"/>
      <c r="I317" s="147" t="s">
        <v>194</v>
      </c>
      <c r="J317" s="147" t="s">
        <v>145</v>
      </c>
      <c r="K317" s="147"/>
      <c r="L317" s="147" t="s">
        <v>228</v>
      </c>
      <c r="M317" s="147" t="s">
        <v>155</v>
      </c>
      <c r="N317" s="147" t="s">
        <v>148</v>
      </c>
      <c r="O317" s="147" t="s">
        <v>146</v>
      </c>
      <c r="P317" s="186">
        <v>45668</v>
      </c>
      <c r="Q317" s="185"/>
      <c r="R317" s="185"/>
    </row>
    <row r="318" spans="1:18" s="93" customFormat="1" ht="13">
      <c r="A318" s="147" t="s">
        <v>286</v>
      </c>
      <c r="B318" s="147" t="s">
        <v>285</v>
      </c>
      <c r="C318" s="152" t="s">
        <v>399</v>
      </c>
      <c r="D318" s="147" t="s">
        <v>211</v>
      </c>
      <c r="E318" s="147"/>
      <c r="F318" s="199">
        <v>10</v>
      </c>
      <c r="G318" s="147" t="s">
        <v>174</v>
      </c>
      <c r="H318" s="147"/>
      <c r="I318" s="147" t="s">
        <v>174</v>
      </c>
      <c r="J318" s="147" t="s">
        <v>174</v>
      </c>
      <c r="K318" s="147"/>
      <c r="L318" s="147" t="s">
        <v>454</v>
      </c>
      <c r="M318" s="147" t="s">
        <v>271</v>
      </c>
      <c r="N318" s="147" t="s">
        <v>148</v>
      </c>
      <c r="O318" s="147" t="s">
        <v>146</v>
      </c>
      <c r="P318" s="186">
        <v>45669</v>
      </c>
      <c r="Q318" s="185"/>
      <c r="R318" s="185"/>
    </row>
    <row r="319" spans="1:18" s="93" customFormat="1" ht="13">
      <c r="A319" s="147" t="s">
        <v>286</v>
      </c>
      <c r="B319" s="147" t="s">
        <v>285</v>
      </c>
      <c r="C319" s="152" t="s">
        <v>455</v>
      </c>
      <c r="D319" s="147" t="s">
        <v>211</v>
      </c>
      <c r="E319" s="147"/>
      <c r="F319" s="199">
        <v>49</v>
      </c>
      <c r="G319" s="147" t="s">
        <v>212</v>
      </c>
      <c r="H319" s="147"/>
      <c r="I319" s="147" t="s">
        <v>191</v>
      </c>
      <c r="J319" s="147" t="s">
        <v>145</v>
      </c>
      <c r="K319" s="147"/>
      <c r="L319" s="147" t="s">
        <v>240</v>
      </c>
      <c r="M319" s="147" t="s">
        <v>173</v>
      </c>
      <c r="N319" s="147" t="s">
        <v>148</v>
      </c>
      <c r="O319" s="147" t="s">
        <v>146</v>
      </c>
      <c r="P319" s="186">
        <v>45669</v>
      </c>
      <c r="Q319" s="185"/>
      <c r="R319" s="185"/>
    </row>
    <row r="320" spans="1:18" s="93" customFormat="1" ht="13">
      <c r="A320" s="147" t="s">
        <v>286</v>
      </c>
      <c r="B320" s="147" t="s">
        <v>285</v>
      </c>
      <c r="C320" s="152" t="s">
        <v>451</v>
      </c>
      <c r="D320" s="147" t="s">
        <v>342</v>
      </c>
      <c r="E320" s="147"/>
      <c r="F320" s="199">
        <v>32</v>
      </c>
      <c r="G320" s="147" t="s">
        <v>200</v>
      </c>
      <c r="H320" s="147" t="s">
        <v>207</v>
      </c>
      <c r="I320" s="147" t="s">
        <v>158</v>
      </c>
      <c r="J320" s="147" t="s">
        <v>146</v>
      </c>
      <c r="K320" s="147"/>
      <c r="L320" s="147" t="s">
        <v>200</v>
      </c>
      <c r="M320" s="147" t="s">
        <v>155</v>
      </c>
      <c r="N320" s="147" t="s">
        <v>148</v>
      </c>
      <c r="O320" s="147" t="s">
        <v>146</v>
      </c>
      <c r="P320" s="186">
        <v>45670</v>
      </c>
      <c r="Q320" s="185"/>
      <c r="R320" s="185"/>
    </row>
    <row r="321" spans="1:18" s="93" customFormat="1" ht="13">
      <c r="A321" s="147" t="s">
        <v>286</v>
      </c>
      <c r="B321" s="147" t="s">
        <v>285</v>
      </c>
      <c r="C321" s="152" t="s">
        <v>346</v>
      </c>
      <c r="D321" s="147" t="s">
        <v>211</v>
      </c>
      <c r="E321" s="147"/>
      <c r="F321" s="199">
        <v>23</v>
      </c>
      <c r="G321" s="147" t="s">
        <v>215</v>
      </c>
      <c r="H321" s="147"/>
      <c r="I321" s="147" t="s">
        <v>216</v>
      </c>
      <c r="J321" s="147" t="s">
        <v>145</v>
      </c>
      <c r="K321" s="147"/>
      <c r="L321" s="147" t="s">
        <v>347</v>
      </c>
      <c r="M321" s="147" t="s">
        <v>173</v>
      </c>
      <c r="N321" s="147" t="s">
        <v>148</v>
      </c>
      <c r="O321" s="147" t="s">
        <v>146</v>
      </c>
      <c r="P321" s="186">
        <v>45670</v>
      </c>
      <c r="Q321" s="185"/>
      <c r="R321" s="185"/>
    </row>
    <row r="322" spans="1:18" s="93" customFormat="1" ht="13">
      <c r="A322" s="147" t="s">
        <v>286</v>
      </c>
      <c r="B322" s="147" t="s">
        <v>281</v>
      </c>
      <c r="C322" s="152" t="s">
        <v>309</v>
      </c>
      <c r="D322" s="147" t="s">
        <v>1070</v>
      </c>
      <c r="E322" s="148"/>
      <c r="F322" s="199">
        <v>34</v>
      </c>
      <c r="G322" s="147" t="s">
        <v>142</v>
      </c>
      <c r="H322" s="147" t="s">
        <v>1022</v>
      </c>
      <c r="I322" s="147" t="s">
        <v>144</v>
      </c>
      <c r="J322" s="147" t="s">
        <v>145</v>
      </c>
      <c r="K322" s="154">
        <v>45645.741030092591</v>
      </c>
      <c r="L322" s="147" t="s">
        <v>292</v>
      </c>
      <c r="M322" s="147" t="s">
        <v>1075</v>
      </c>
      <c r="N322" s="147" t="s">
        <v>161</v>
      </c>
      <c r="O322" s="147" t="s">
        <v>146</v>
      </c>
      <c r="P322" s="186">
        <v>45670.09412037037</v>
      </c>
      <c r="Q322" s="185"/>
      <c r="R322" s="185"/>
    </row>
    <row r="323" spans="1:18" s="93" customFormat="1" ht="13">
      <c r="A323" s="147" t="s">
        <v>286</v>
      </c>
      <c r="B323" s="147" t="s">
        <v>285</v>
      </c>
      <c r="C323" s="152" t="s">
        <v>397</v>
      </c>
      <c r="D323" s="147" t="s">
        <v>1070</v>
      </c>
      <c r="E323" s="147"/>
      <c r="F323" s="199">
        <v>28</v>
      </c>
      <c r="G323" s="147" t="s">
        <v>234</v>
      </c>
      <c r="H323" s="147"/>
      <c r="I323" s="147" t="s">
        <v>237</v>
      </c>
      <c r="J323" s="147" t="s">
        <v>146</v>
      </c>
      <c r="K323" s="147"/>
      <c r="L323" s="147" t="s">
        <v>235</v>
      </c>
      <c r="M323" s="147" t="s">
        <v>164</v>
      </c>
      <c r="N323" s="147" t="s">
        <v>148</v>
      </c>
      <c r="O323" s="147" t="s">
        <v>146</v>
      </c>
      <c r="P323" s="186">
        <v>45672</v>
      </c>
      <c r="Q323" s="185"/>
      <c r="R323" s="185"/>
    </row>
    <row r="324" spans="1:18" s="93" customFormat="1" ht="13">
      <c r="A324" s="147" t="s">
        <v>286</v>
      </c>
      <c r="B324" s="147" t="s">
        <v>285</v>
      </c>
      <c r="C324" s="152" t="s">
        <v>456</v>
      </c>
      <c r="D324" s="147" t="s">
        <v>80</v>
      </c>
      <c r="E324" s="147"/>
      <c r="F324" s="199">
        <v>8</v>
      </c>
      <c r="G324" s="147" t="s">
        <v>272</v>
      </c>
      <c r="H324" s="147"/>
      <c r="I324" s="147" t="s">
        <v>149</v>
      </c>
      <c r="J324" s="147" t="s">
        <v>145</v>
      </c>
      <c r="K324" s="147"/>
      <c r="L324" s="147" t="s">
        <v>457</v>
      </c>
      <c r="M324" s="147" t="s">
        <v>170</v>
      </c>
      <c r="N324" s="147" t="s">
        <v>148</v>
      </c>
      <c r="O324" s="147" t="s">
        <v>146</v>
      </c>
      <c r="P324" s="186">
        <v>45673</v>
      </c>
      <c r="Q324" s="185"/>
      <c r="R324" s="185"/>
    </row>
    <row r="325" spans="1:18" s="93" customFormat="1" ht="13">
      <c r="A325" s="147" t="s">
        <v>286</v>
      </c>
      <c r="B325" s="147" t="s">
        <v>285</v>
      </c>
      <c r="C325" s="152" t="s">
        <v>461</v>
      </c>
      <c r="D325" s="147" t="s">
        <v>462</v>
      </c>
      <c r="E325" s="147"/>
      <c r="F325" s="199">
        <v>31</v>
      </c>
      <c r="G325" s="147" t="s">
        <v>200</v>
      </c>
      <c r="H325" s="147" t="s">
        <v>207</v>
      </c>
      <c r="I325" s="147" t="s">
        <v>158</v>
      </c>
      <c r="J325" s="147" t="s">
        <v>146</v>
      </c>
      <c r="K325" s="147"/>
      <c r="L325" s="147" t="s">
        <v>200</v>
      </c>
      <c r="M325" s="147" t="s">
        <v>155</v>
      </c>
      <c r="N325" s="147" t="s">
        <v>148</v>
      </c>
      <c r="O325" s="147" t="s">
        <v>146</v>
      </c>
      <c r="P325" s="186">
        <v>45675</v>
      </c>
      <c r="Q325" s="185"/>
      <c r="R325" s="185"/>
    </row>
    <row r="326" spans="1:18" s="93" customFormat="1" ht="13">
      <c r="A326" s="147" t="s">
        <v>286</v>
      </c>
      <c r="B326" s="147" t="s">
        <v>285</v>
      </c>
      <c r="C326" s="152" t="s">
        <v>458</v>
      </c>
      <c r="D326" s="147" t="s">
        <v>313</v>
      </c>
      <c r="E326" s="147"/>
      <c r="F326" s="199">
        <v>36</v>
      </c>
      <c r="G326" s="147" t="s">
        <v>230</v>
      </c>
      <c r="H326" s="147"/>
      <c r="I326" s="147" t="s">
        <v>219</v>
      </c>
      <c r="J326" s="147" t="s">
        <v>145</v>
      </c>
      <c r="K326" s="147"/>
      <c r="L326" s="147" t="s">
        <v>174</v>
      </c>
      <c r="M326" s="147" t="s">
        <v>155</v>
      </c>
      <c r="N326" s="147" t="s">
        <v>148</v>
      </c>
      <c r="O326" s="147" t="s">
        <v>146</v>
      </c>
      <c r="P326" s="186">
        <v>45675</v>
      </c>
      <c r="Q326" s="185"/>
      <c r="R326" s="185"/>
    </row>
    <row r="327" spans="1:18" s="93" customFormat="1" ht="13">
      <c r="A327" s="147" t="s">
        <v>286</v>
      </c>
      <c r="B327" s="147" t="s">
        <v>285</v>
      </c>
      <c r="C327" s="152" t="s">
        <v>459</v>
      </c>
      <c r="D327" s="147" t="s">
        <v>201</v>
      </c>
      <c r="E327" s="147"/>
      <c r="F327" s="199">
        <v>5</v>
      </c>
      <c r="G327" s="147" t="s">
        <v>460</v>
      </c>
      <c r="H327" s="147"/>
      <c r="I327" s="147" t="s">
        <v>219</v>
      </c>
      <c r="J327" s="147" t="s">
        <v>145</v>
      </c>
      <c r="K327" s="147"/>
      <c r="L327" s="147" t="s">
        <v>294</v>
      </c>
      <c r="M327" s="147" t="s">
        <v>209</v>
      </c>
      <c r="N327" s="147" t="s">
        <v>148</v>
      </c>
      <c r="O327" s="147" t="s">
        <v>146</v>
      </c>
      <c r="P327" s="186">
        <v>45675</v>
      </c>
      <c r="Q327" s="185"/>
      <c r="R327" s="185"/>
    </row>
    <row r="328" spans="1:18" s="93" customFormat="1" ht="13">
      <c r="A328" s="147" t="s">
        <v>286</v>
      </c>
      <c r="B328" s="147" t="s">
        <v>285</v>
      </c>
      <c r="C328" s="152" t="s">
        <v>340</v>
      </c>
      <c r="D328" s="147" t="s">
        <v>80</v>
      </c>
      <c r="E328" s="147"/>
      <c r="F328" s="199">
        <v>32</v>
      </c>
      <c r="G328" s="147" t="s">
        <v>200</v>
      </c>
      <c r="H328" s="147"/>
      <c r="I328" s="147" t="s">
        <v>158</v>
      </c>
      <c r="J328" s="147" t="s">
        <v>146</v>
      </c>
      <c r="K328" s="147"/>
      <c r="L328" s="147" t="s">
        <v>200</v>
      </c>
      <c r="M328" s="147" t="s">
        <v>181</v>
      </c>
      <c r="N328" s="147" t="s">
        <v>148</v>
      </c>
      <c r="O328" s="147" t="s">
        <v>146</v>
      </c>
      <c r="P328" s="186">
        <v>45676</v>
      </c>
      <c r="Q328" s="185"/>
      <c r="R328" s="185"/>
    </row>
    <row r="329" spans="1:18" s="93" customFormat="1" ht="13">
      <c r="A329" s="147" t="s">
        <v>286</v>
      </c>
      <c r="B329" s="147" t="s">
        <v>285</v>
      </c>
      <c r="C329" s="152" t="s">
        <v>310</v>
      </c>
      <c r="D329" s="147" t="s">
        <v>80</v>
      </c>
      <c r="E329" s="147"/>
      <c r="F329" s="199">
        <v>33</v>
      </c>
      <c r="G329" s="147" t="s">
        <v>142</v>
      </c>
      <c r="H329" s="147"/>
      <c r="I329" s="147" t="s">
        <v>144</v>
      </c>
      <c r="J329" s="147" t="s">
        <v>145</v>
      </c>
      <c r="K329" s="147"/>
      <c r="L329" s="147" t="s">
        <v>142</v>
      </c>
      <c r="M329" s="147" t="s">
        <v>155</v>
      </c>
      <c r="N329" s="147" t="s">
        <v>148</v>
      </c>
      <c r="O329" s="147" t="s">
        <v>146</v>
      </c>
      <c r="P329" s="186">
        <v>45676</v>
      </c>
      <c r="Q329" s="185"/>
      <c r="R329" s="185"/>
    </row>
    <row r="330" spans="1:18" s="93" customFormat="1" ht="13">
      <c r="A330" s="147" t="s">
        <v>286</v>
      </c>
      <c r="B330" s="147" t="s">
        <v>285</v>
      </c>
      <c r="C330" s="152" t="s">
        <v>274</v>
      </c>
      <c r="D330" s="147" t="s">
        <v>80</v>
      </c>
      <c r="E330" s="147"/>
      <c r="F330" s="199">
        <v>14</v>
      </c>
      <c r="G330" s="147" t="s">
        <v>230</v>
      </c>
      <c r="H330" s="147"/>
      <c r="I330" s="147" t="s">
        <v>219</v>
      </c>
      <c r="J330" s="147" t="s">
        <v>145</v>
      </c>
      <c r="K330" s="147"/>
      <c r="L330" s="147" t="s">
        <v>174</v>
      </c>
      <c r="M330" s="147" t="s">
        <v>173</v>
      </c>
      <c r="N330" s="147" t="s">
        <v>148</v>
      </c>
      <c r="O330" s="147" t="s">
        <v>146</v>
      </c>
      <c r="P330" s="186">
        <v>45677</v>
      </c>
      <c r="Q330" s="185"/>
      <c r="R330" s="185"/>
    </row>
    <row r="331" spans="1:18" s="93" customFormat="1" ht="13">
      <c r="A331" s="147" t="s">
        <v>286</v>
      </c>
      <c r="B331" s="147" t="s">
        <v>285</v>
      </c>
      <c r="C331" s="152" t="s">
        <v>619</v>
      </c>
      <c r="D331" s="147" t="s">
        <v>80</v>
      </c>
      <c r="E331" s="147"/>
      <c r="F331" s="199">
        <v>8</v>
      </c>
      <c r="G331" s="147" t="s">
        <v>321</v>
      </c>
      <c r="H331" s="147"/>
      <c r="I331" s="147" t="s">
        <v>227</v>
      </c>
      <c r="J331" s="147" t="s">
        <v>154</v>
      </c>
      <c r="K331" s="147"/>
      <c r="L331" s="147" t="s">
        <v>240</v>
      </c>
      <c r="M331" s="147" t="s">
        <v>173</v>
      </c>
      <c r="N331" s="147" t="s">
        <v>148</v>
      </c>
      <c r="O331" s="147" t="s">
        <v>146</v>
      </c>
      <c r="P331" s="186">
        <v>45677</v>
      </c>
      <c r="Q331" s="185"/>
      <c r="R331" s="185"/>
    </row>
    <row r="332" spans="1:18" s="93" customFormat="1" ht="13">
      <c r="A332" s="147" t="s">
        <v>286</v>
      </c>
      <c r="B332" s="147" t="s">
        <v>285</v>
      </c>
      <c r="C332" s="152" t="s">
        <v>414</v>
      </c>
      <c r="D332" s="147" t="s">
        <v>80</v>
      </c>
      <c r="E332" s="147"/>
      <c r="F332" s="199">
        <v>31</v>
      </c>
      <c r="G332" s="147" t="s">
        <v>142</v>
      </c>
      <c r="H332" s="147"/>
      <c r="I332" s="147" t="s">
        <v>144</v>
      </c>
      <c r="J332" s="147" t="s">
        <v>145</v>
      </c>
      <c r="K332" s="147"/>
      <c r="L332" s="147" t="s">
        <v>142</v>
      </c>
      <c r="M332" s="147" t="s">
        <v>181</v>
      </c>
      <c r="N332" s="147" t="s">
        <v>148</v>
      </c>
      <c r="O332" s="147" t="s">
        <v>146</v>
      </c>
      <c r="P332" s="186">
        <v>45679</v>
      </c>
      <c r="Q332" s="185"/>
      <c r="R332" s="185"/>
    </row>
    <row r="333" spans="1:18" s="93" customFormat="1" ht="13">
      <c r="A333" s="147" t="s">
        <v>286</v>
      </c>
      <c r="B333" s="147" t="s">
        <v>285</v>
      </c>
      <c r="C333" s="152" t="s">
        <v>463</v>
      </c>
      <c r="D333" s="147" t="s">
        <v>211</v>
      </c>
      <c r="E333" s="147"/>
      <c r="F333" s="199">
        <v>36</v>
      </c>
      <c r="G333" s="147" t="s">
        <v>244</v>
      </c>
      <c r="H333" s="147"/>
      <c r="I333" s="147" t="s">
        <v>191</v>
      </c>
      <c r="J333" s="147" t="s">
        <v>145</v>
      </c>
      <c r="K333" s="147"/>
      <c r="L333" s="147" t="s">
        <v>464</v>
      </c>
      <c r="M333" s="147" t="s">
        <v>181</v>
      </c>
      <c r="N333" s="147" t="s">
        <v>148</v>
      </c>
      <c r="O333" s="147" t="s">
        <v>146</v>
      </c>
      <c r="P333" s="186">
        <v>45681</v>
      </c>
      <c r="Q333" s="185"/>
      <c r="R333" s="185"/>
    </row>
    <row r="334" spans="1:18" s="93" customFormat="1" ht="13">
      <c r="A334" s="147" t="s">
        <v>286</v>
      </c>
      <c r="B334" s="147" t="s">
        <v>285</v>
      </c>
      <c r="C334" s="152" t="s">
        <v>290</v>
      </c>
      <c r="D334" s="147" t="s">
        <v>201</v>
      </c>
      <c r="E334" s="147"/>
      <c r="F334" s="199">
        <v>9</v>
      </c>
      <c r="G334" s="147" t="s">
        <v>260</v>
      </c>
      <c r="H334" s="147"/>
      <c r="I334" s="147" t="s">
        <v>227</v>
      </c>
      <c r="J334" s="147" t="s">
        <v>154</v>
      </c>
      <c r="K334" s="147"/>
      <c r="L334" s="147" t="s">
        <v>174</v>
      </c>
      <c r="M334" s="147" t="s">
        <v>155</v>
      </c>
      <c r="N334" s="147" t="s">
        <v>148</v>
      </c>
      <c r="O334" s="147" t="s">
        <v>146</v>
      </c>
      <c r="P334" s="186">
        <v>45681</v>
      </c>
      <c r="Q334" s="185"/>
      <c r="R334" s="185"/>
    </row>
    <row r="335" spans="1:18" s="93" customFormat="1" ht="13">
      <c r="A335" s="147" t="s">
        <v>286</v>
      </c>
      <c r="B335" s="147" t="s">
        <v>285</v>
      </c>
      <c r="C335" s="152" t="s">
        <v>1076</v>
      </c>
      <c r="D335" s="147" t="s">
        <v>1017</v>
      </c>
      <c r="E335" s="147"/>
      <c r="F335" s="199">
        <v>42.929265940000001</v>
      </c>
      <c r="G335" s="147" t="s">
        <v>174</v>
      </c>
      <c r="H335" s="147" t="s">
        <v>1022</v>
      </c>
      <c r="I335" s="147" t="s">
        <v>144</v>
      </c>
      <c r="J335" s="147" t="s">
        <v>145</v>
      </c>
      <c r="K335" s="154">
        <v>45644.605555555558</v>
      </c>
      <c r="L335" s="147"/>
      <c r="M335" s="147" t="s">
        <v>1077</v>
      </c>
      <c r="N335" s="147" t="s">
        <v>237</v>
      </c>
      <c r="O335" s="147" t="s">
        <v>146</v>
      </c>
      <c r="P335" s="186">
        <v>45682.844444444447</v>
      </c>
      <c r="Q335" s="185"/>
      <c r="R335" s="185"/>
    </row>
    <row r="336" spans="1:18" s="93" customFormat="1" ht="13">
      <c r="A336" s="147" t="s">
        <v>286</v>
      </c>
      <c r="B336" s="147" t="s">
        <v>285</v>
      </c>
      <c r="C336" s="152" t="s">
        <v>465</v>
      </c>
      <c r="D336" s="147" t="s">
        <v>80</v>
      </c>
      <c r="E336" s="147"/>
      <c r="F336" s="199">
        <v>8</v>
      </c>
      <c r="G336" s="147" t="s">
        <v>224</v>
      </c>
      <c r="H336" s="147"/>
      <c r="I336" s="147" t="s">
        <v>219</v>
      </c>
      <c r="J336" s="147" t="s">
        <v>145</v>
      </c>
      <c r="K336" s="147"/>
      <c r="L336" s="147" t="s">
        <v>320</v>
      </c>
      <c r="M336" s="147" t="s">
        <v>155</v>
      </c>
      <c r="N336" s="147" t="s">
        <v>148</v>
      </c>
      <c r="O336" s="147" t="s">
        <v>146</v>
      </c>
      <c r="P336" s="186">
        <v>45684</v>
      </c>
      <c r="Q336" s="185"/>
      <c r="R336" s="185"/>
    </row>
    <row r="337" spans="1:18" s="93" customFormat="1" ht="13">
      <c r="A337" s="147" t="s">
        <v>286</v>
      </c>
      <c r="B337" s="147" t="s">
        <v>285</v>
      </c>
      <c r="C337" s="152" t="s">
        <v>466</v>
      </c>
      <c r="D337" s="147" t="s">
        <v>467</v>
      </c>
      <c r="E337" s="147"/>
      <c r="F337" s="199">
        <v>25</v>
      </c>
      <c r="G337" s="147" t="s">
        <v>245</v>
      </c>
      <c r="H337" s="147"/>
      <c r="I337" s="147" t="s">
        <v>227</v>
      </c>
      <c r="J337" s="147" t="s">
        <v>154</v>
      </c>
      <c r="K337" s="147"/>
      <c r="L337" s="147" t="s">
        <v>468</v>
      </c>
      <c r="M337" s="147" t="s">
        <v>181</v>
      </c>
      <c r="N337" s="147" t="s">
        <v>148</v>
      </c>
      <c r="O337" s="147" t="s">
        <v>146</v>
      </c>
      <c r="P337" s="186">
        <v>45687</v>
      </c>
      <c r="Q337" s="185"/>
      <c r="R337" s="185"/>
    </row>
    <row r="338" spans="1:18" s="93" customFormat="1" ht="13">
      <c r="A338" s="147" t="s">
        <v>286</v>
      </c>
      <c r="B338" s="147" t="s">
        <v>285</v>
      </c>
      <c r="C338" s="152" t="s">
        <v>469</v>
      </c>
      <c r="D338" s="147" t="s">
        <v>80</v>
      </c>
      <c r="E338" s="147"/>
      <c r="F338" s="199">
        <v>10</v>
      </c>
      <c r="G338" s="147" t="s">
        <v>224</v>
      </c>
      <c r="H338" s="147"/>
      <c r="I338" s="147" t="s">
        <v>151</v>
      </c>
      <c r="J338" s="147" t="s">
        <v>145</v>
      </c>
      <c r="K338" s="147"/>
      <c r="L338" s="147" t="s">
        <v>470</v>
      </c>
      <c r="M338" s="147" t="s">
        <v>208</v>
      </c>
      <c r="N338" s="147" t="s">
        <v>148</v>
      </c>
      <c r="O338" s="147" t="s">
        <v>146</v>
      </c>
      <c r="P338" s="186">
        <v>45688</v>
      </c>
      <c r="Q338" s="185"/>
      <c r="R338" s="185"/>
    </row>
    <row r="339" spans="1:18" s="93" customFormat="1" ht="13">
      <c r="A339" s="147" t="s">
        <v>286</v>
      </c>
      <c r="B339" s="147" t="s">
        <v>281</v>
      </c>
      <c r="C339" s="152" t="s">
        <v>1078</v>
      </c>
      <c r="D339" s="147" t="s">
        <v>1017</v>
      </c>
      <c r="E339" s="148"/>
      <c r="F339" s="199">
        <v>30.928999999999998</v>
      </c>
      <c r="G339" s="147" t="s">
        <v>142</v>
      </c>
      <c r="H339" s="147" t="s">
        <v>143</v>
      </c>
      <c r="I339" s="147" t="s">
        <v>144</v>
      </c>
      <c r="J339" s="147" t="s">
        <v>145</v>
      </c>
      <c r="K339" s="154">
        <v>45648.964189814818</v>
      </c>
      <c r="L339" s="147" t="s">
        <v>236</v>
      </c>
      <c r="M339" s="147" t="s">
        <v>1079</v>
      </c>
      <c r="N339" s="147" t="s">
        <v>786</v>
      </c>
      <c r="O339" s="147" t="s">
        <v>146</v>
      </c>
      <c r="P339" s="186">
        <v>45688.041122685187</v>
      </c>
      <c r="Q339" s="185"/>
      <c r="R339" s="185"/>
    </row>
    <row r="340" spans="1:18" s="93" customFormat="1" ht="13">
      <c r="A340" s="147" t="s">
        <v>286</v>
      </c>
      <c r="B340" s="147" t="s">
        <v>285</v>
      </c>
      <c r="C340" s="152" t="s">
        <v>311</v>
      </c>
      <c r="D340" s="147" t="s">
        <v>211</v>
      </c>
      <c r="E340" s="147"/>
      <c r="F340" s="199">
        <v>30</v>
      </c>
      <c r="G340" s="147" t="s">
        <v>234</v>
      </c>
      <c r="H340" s="147"/>
      <c r="I340" s="147" t="s">
        <v>237</v>
      </c>
      <c r="J340" s="147" t="s">
        <v>146</v>
      </c>
      <c r="K340" s="147"/>
      <c r="L340" s="147" t="s">
        <v>269</v>
      </c>
      <c r="M340" s="147" t="s">
        <v>208</v>
      </c>
      <c r="N340" s="147" t="s">
        <v>148</v>
      </c>
      <c r="O340" s="147" t="s">
        <v>146</v>
      </c>
      <c r="P340" s="186">
        <v>45690</v>
      </c>
      <c r="Q340" s="185"/>
      <c r="R340" s="185"/>
    </row>
    <row r="341" spans="1:18" s="93" customFormat="1" ht="13">
      <c r="A341" s="147" t="s">
        <v>286</v>
      </c>
      <c r="B341" s="147" t="s">
        <v>285</v>
      </c>
      <c r="C341" s="152" t="s">
        <v>474</v>
      </c>
      <c r="D341" s="147" t="s">
        <v>620</v>
      </c>
      <c r="E341" s="147"/>
      <c r="F341" s="199">
        <v>10</v>
      </c>
      <c r="G341" s="147" t="s">
        <v>228</v>
      </c>
      <c r="H341" s="147"/>
      <c r="I341" s="147" t="s">
        <v>229</v>
      </c>
      <c r="J341" s="147" t="s">
        <v>145</v>
      </c>
      <c r="K341" s="147"/>
      <c r="L341" s="147" t="s">
        <v>228</v>
      </c>
      <c r="M341" s="147" t="s">
        <v>164</v>
      </c>
      <c r="N341" s="147" t="s">
        <v>148</v>
      </c>
      <c r="O341" s="147" t="s">
        <v>146</v>
      </c>
      <c r="P341" s="186">
        <v>45693</v>
      </c>
      <c r="Q341" s="185"/>
      <c r="R341" s="185"/>
    </row>
    <row r="342" spans="1:18" s="93" customFormat="1" ht="13">
      <c r="A342" s="147" t="s">
        <v>286</v>
      </c>
      <c r="B342" s="147" t="s">
        <v>285</v>
      </c>
      <c r="C342" s="152" t="s">
        <v>471</v>
      </c>
      <c r="D342" s="147" t="s">
        <v>472</v>
      </c>
      <c r="E342" s="147"/>
      <c r="F342" s="199">
        <v>31</v>
      </c>
      <c r="G342" s="147" t="s">
        <v>272</v>
      </c>
      <c r="H342" s="147"/>
      <c r="I342" s="147" t="s">
        <v>219</v>
      </c>
      <c r="J342" s="147" t="s">
        <v>145</v>
      </c>
      <c r="K342" s="147"/>
      <c r="L342" s="147" t="s">
        <v>272</v>
      </c>
      <c r="M342" s="147" t="s">
        <v>213</v>
      </c>
      <c r="N342" s="147" t="s">
        <v>148</v>
      </c>
      <c r="O342" s="147" t="s">
        <v>146</v>
      </c>
      <c r="P342" s="186">
        <v>45693</v>
      </c>
      <c r="Q342" s="185"/>
      <c r="R342" s="185"/>
    </row>
    <row r="343" spans="1:18" s="93" customFormat="1" ht="13">
      <c r="A343" s="147" t="s">
        <v>286</v>
      </c>
      <c r="B343" s="147" t="s">
        <v>285</v>
      </c>
      <c r="C343" s="152" t="s">
        <v>473</v>
      </c>
      <c r="D343" s="147" t="s">
        <v>1070</v>
      </c>
      <c r="E343" s="147"/>
      <c r="F343" s="199">
        <v>33</v>
      </c>
      <c r="G343" s="147" t="s">
        <v>230</v>
      </c>
      <c r="H343" s="147"/>
      <c r="I343" s="147" t="s">
        <v>219</v>
      </c>
      <c r="J343" s="147" t="s">
        <v>145</v>
      </c>
      <c r="K343" s="147"/>
      <c r="L343" s="147" t="s">
        <v>289</v>
      </c>
      <c r="M343" s="147" t="s">
        <v>213</v>
      </c>
      <c r="N343" s="147" t="s">
        <v>148</v>
      </c>
      <c r="O343" s="147" t="s">
        <v>146</v>
      </c>
      <c r="P343" s="186">
        <v>45693</v>
      </c>
      <c r="Q343" s="185"/>
      <c r="R343" s="185"/>
    </row>
    <row r="344" spans="1:18" s="93" customFormat="1" ht="13">
      <c r="A344" s="147" t="s">
        <v>286</v>
      </c>
      <c r="B344" s="147" t="s">
        <v>285</v>
      </c>
      <c r="C344" s="152" t="s">
        <v>475</v>
      </c>
      <c r="D344" s="147" t="s">
        <v>201</v>
      </c>
      <c r="E344" s="147"/>
      <c r="F344" s="199">
        <v>5</v>
      </c>
      <c r="G344" s="147" t="s">
        <v>200</v>
      </c>
      <c r="H344" s="147" t="s">
        <v>207</v>
      </c>
      <c r="I344" s="147" t="s">
        <v>158</v>
      </c>
      <c r="J344" s="147" t="s">
        <v>146</v>
      </c>
      <c r="K344" s="147"/>
      <c r="L344" s="147" t="s">
        <v>200</v>
      </c>
      <c r="M344" s="147" t="s">
        <v>170</v>
      </c>
      <c r="N344" s="147" t="s">
        <v>148</v>
      </c>
      <c r="O344" s="147" t="s">
        <v>146</v>
      </c>
      <c r="P344" s="186">
        <v>45695</v>
      </c>
      <c r="Q344" s="185"/>
      <c r="R344" s="185"/>
    </row>
    <row r="345" spans="1:18" s="93" customFormat="1" ht="13">
      <c r="A345" s="147" t="s">
        <v>286</v>
      </c>
      <c r="B345" s="147" t="s">
        <v>285</v>
      </c>
      <c r="C345" s="152" t="s">
        <v>477</v>
      </c>
      <c r="D345" s="147" t="s">
        <v>214</v>
      </c>
      <c r="E345" s="147"/>
      <c r="F345" s="199">
        <v>12</v>
      </c>
      <c r="G345" s="147" t="s">
        <v>218</v>
      </c>
      <c r="H345" s="147"/>
      <c r="I345" s="147" t="s">
        <v>219</v>
      </c>
      <c r="J345" s="147" t="s">
        <v>145</v>
      </c>
      <c r="K345" s="147"/>
      <c r="L345" s="147" t="s">
        <v>478</v>
      </c>
      <c r="M345" s="147" t="s">
        <v>181</v>
      </c>
      <c r="N345" s="147" t="s">
        <v>148</v>
      </c>
      <c r="O345" s="147" t="s">
        <v>146</v>
      </c>
      <c r="P345" s="186">
        <v>45696</v>
      </c>
      <c r="Q345" s="185"/>
      <c r="R345" s="185"/>
    </row>
    <row r="346" spans="1:18" s="93" customFormat="1" ht="13">
      <c r="A346" s="147" t="s">
        <v>286</v>
      </c>
      <c r="B346" s="147" t="s">
        <v>285</v>
      </c>
      <c r="C346" s="152" t="s">
        <v>476</v>
      </c>
      <c r="D346" s="147" t="s">
        <v>621</v>
      </c>
      <c r="E346" s="147"/>
      <c r="F346" s="199">
        <v>7</v>
      </c>
      <c r="G346" s="147" t="s">
        <v>215</v>
      </c>
      <c r="H346" s="147"/>
      <c r="I346" s="147" t="s">
        <v>216</v>
      </c>
      <c r="J346" s="147" t="s">
        <v>145</v>
      </c>
      <c r="K346" s="147"/>
      <c r="L346" s="147" t="s">
        <v>622</v>
      </c>
      <c r="M346" s="147" t="s">
        <v>181</v>
      </c>
      <c r="N346" s="147" t="s">
        <v>148</v>
      </c>
      <c r="O346" s="147" t="s">
        <v>146</v>
      </c>
      <c r="P346" s="186">
        <v>45696</v>
      </c>
      <c r="Q346" s="185"/>
      <c r="R346" s="185"/>
    </row>
    <row r="347" spans="1:18" s="93" customFormat="1" ht="13">
      <c r="A347" s="147" t="s">
        <v>286</v>
      </c>
      <c r="B347" s="147" t="s">
        <v>285</v>
      </c>
      <c r="C347" s="152" t="s">
        <v>479</v>
      </c>
      <c r="D347" s="147" t="s">
        <v>211</v>
      </c>
      <c r="E347" s="147"/>
      <c r="F347" s="199">
        <v>25</v>
      </c>
      <c r="G347" s="147" t="s">
        <v>215</v>
      </c>
      <c r="H347" s="147"/>
      <c r="I347" s="147" t="s">
        <v>216</v>
      </c>
      <c r="J347" s="147" t="s">
        <v>145</v>
      </c>
      <c r="K347" s="147"/>
      <c r="L347" s="147" t="s">
        <v>294</v>
      </c>
      <c r="M347" s="147" t="s">
        <v>271</v>
      </c>
      <c r="N347" s="147" t="s">
        <v>148</v>
      </c>
      <c r="O347" s="147" t="s">
        <v>146</v>
      </c>
      <c r="P347" s="186">
        <v>45697</v>
      </c>
      <c r="Q347" s="185"/>
      <c r="R347" s="185"/>
    </row>
    <row r="348" spans="1:18" s="93" customFormat="1" ht="13">
      <c r="A348" s="147" t="s">
        <v>286</v>
      </c>
      <c r="B348" s="147" t="s">
        <v>285</v>
      </c>
      <c r="C348" s="152" t="s">
        <v>480</v>
      </c>
      <c r="D348" s="147" t="s">
        <v>80</v>
      </c>
      <c r="E348" s="147"/>
      <c r="F348" s="199">
        <v>31</v>
      </c>
      <c r="G348" s="147" t="s">
        <v>273</v>
      </c>
      <c r="H348" s="147"/>
      <c r="I348" s="147" t="s">
        <v>219</v>
      </c>
      <c r="J348" s="147" t="s">
        <v>145</v>
      </c>
      <c r="K348" s="147"/>
      <c r="L348" s="147" t="s">
        <v>394</v>
      </c>
      <c r="M348" s="147" t="s">
        <v>170</v>
      </c>
      <c r="N348" s="147" t="s">
        <v>148</v>
      </c>
      <c r="O348" s="147" t="s">
        <v>146</v>
      </c>
      <c r="P348" s="186">
        <v>45698</v>
      </c>
      <c r="Q348" s="185"/>
      <c r="R348" s="185"/>
    </row>
    <row r="349" spans="1:18" s="93" customFormat="1" ht="13">
      <c r="A349" s="147" t="s">
        <v>286</v>
      </c>
      <c r="B349" s="147" t="s">
        <v>285</v>
      </c>
      <c r="C349" s="152" t="s">
        <v>623</v>
      </c>
      <c r="D349" s="147" t="s">
        <v>624</v>
      </c>
      <c r="E349" s="147"/>
      <c r="F349" s="199">
        <v>8</v>
      </c>
      <c r="G349" s="147" t="s">
        <v>228</v>
      </c>
      <c r="H349" s="147"/>
      <c r="I349" s="147" t="s">
        <v>288</v>
      </c>
      <c r="J349" s="147" t="s">
        <v>145</v>
      </c>
      <c r="K349" s="147"/>
      <c r="L349" s="147" t="s">
        <v>625</v>
      </c>
      <c r="M349" s="147" t="s">
        <v>181</v>
      </c>
      <c r="N349" s="147" t="s">
        <v>148</v>
      </c>
      <c r="O349" s="147" t="s">
        <v>146</v>
      </c>
      <c r="P349" s="186">
        <v>45699</v>
      </c>
      <c r="Q349" s="185"/>
      <c r="R349" s="185"/>
    </row>
    <row r="350" spans="1:18" s="93" customFormat="1" ht="13">
      <c r="A350" s="147" t="s">
        <v>286</v>
      </c>
      <c r="B350" s="147" t="s">
        <v>285</v>
      </c>
      <c r="C350" s="152" t="s">
        <v>481</v>
      </c>
      <c r="D350" s="147" t="s">
        <v>1070</v>
      </c>
      <c r="E350" s="147"/>
      <c r="F350" s="199">
        <v>33</v>
      </c>
      <c r="G350" s="147" t="s">
        <v>200</v>
      </c>
      <c r="H350" s="147"/>
      <c r="I350" s="147" t="s">
        <v>237</v>
      </c>
      <c r="J350" s="147" t="s">
        <v>146</v>
      </c>
      <c r="K350" s="147"/>
      <c r="L350" s="147" t="s">
        <v>626</v>
      </c>
      <c r="M350" s="147" t="s">
        <v>155</v>
      </c>
      <c r="N350" s="147" t="s">
        <v>148</v>
      </c>
      <c r="O350" s="147" t="s">
        <v>146</v>
      </c>
      <c r="P350" s="186">
        <v>45700</v>
      </c>
      <c r="Q350" s="185"/>
      <c r="R350" s="185"/>
    </row>
    <row r="351" spans="1:18" s="93" customFormat="1" ht="13">
      <c r="A351" s="147" t="s">
        <v>286</v>
      </c>
      <c r="B351" s="147" t="s">
        <v>285</v>
      </c>
      <c r="C351" s="152" t="s">
        <v>607</v>
      </c>
      <c r="D351" s="147" t="s">
        <v>1070</v>
      </c>
      <c r="E351" s="147"/>
      <c r="F351" s="199">
        <v>33.793340000000001</v>
      </c>
      <c r="G351" s="147" t="s">
        <v>200</v>
      </c>
      <c r="H351" s="147" t="s">
        <v>604</v>
      </c>
      <c r="I351" s="147" t="s">
        <v>237</v>
      </c>
      <c r="J351" s="147" t="s">
        <v>146</v>
      </c>
      <c r="K351" s="154">
        <v>45677.520138888889</v>
      </c>
      <c r="L351" s="147"/>
      <c r="M351" s="147" t="s">
        <v>967</v>
      </c>
      <c r="N351" s="147" t="s">
        <v>609</v>
      </c>
      <c r="O351" s="147" t="s">
        <v>146</v>
      </c>
      <c r="P351" s="186">
        <v>45702.40625</v>
      </c>
      <c r="Q351" s="185"/>
      <c r="R351" s="185"/>
    </row>
    <row r="352" spans="1:18" s="93" customFormat="1" ht="13">
      <c r="A352" s="147" t="s">
        <v>286</v>
      </c>
      <c r="B352" s="147" t="s">
        <v>281</v>
      </c>
      <c r="C352" s="152" t="s">
        <v>184</v>
      </c>
      <c r="D352" s="147" t="s">
        <v>232</v>
      </c>
      <c r="E352" s="147"/>
      <c r="F352" s="199">
        <v>26</v>
      </c>
      <c r="G352" s="147" t="s">
        <v>142</v>
      </c>
      <c r="H352" s="147" t="s">
        <v>143</v>
      </c>
      <c r="I352" s="147" t="s">
        <v>144</v>
      </c>
      <c r="J352" s="147" t="s">
        <v>145</v>
      </c>
      <c r="K352" s="147"/>
      <c r="L352" s="147" t="s">
        <v>628</v>
      </c>
      <c r="M352" s="147" t="s">
        <v>629</v>
      </c>
      <c r="N352" s="147" t="s">
        <v>161</v>
      </c>
      <c r="O352" s="147" t="s">
        <v>146</v>
      </c>
      <c r="P352" s="186">
        <v>45703</v>
      </c>
      <c r="Q352" s="185"/>
      <c r="R352" s="185"/>
    </row>
    <row r="353" spans="1:18" s="93" customFormat="1" ht="13">
      <c r="A353" s="147" t="s">
        <v>286</v>
      </c>
      <c r="B353" s="147" t="s">
        <v>285</v>
      </c>
      <c r="C353" s="152" t="s">
        <v>482</v>
      </c>
      <c r="D353" s="147" t="s">
        <v>211</v>
      </c>
      <c r="E353" s="147"/>
      <c r="F353" s="199">
        <v>63</v>
      </c>
      <c r="G353" s="147" t="s">
        <v>226</v>
      </c>
      <c r="H353" s="147"/>
      <c r="I353" s="147" t="s">
        <v>227</v>
      </c>
      <c r="J353" s="147" t="s">
        <v>154</v>
      </c>
      <c r="K353" s="147"/>
      <c r="L353" s="147" t="s">
        <v>174</v>
      </c>
      <c r="M353" s="147" t="s">
        <v>155</v>
      </c>
      <c r="N353" s="147" t="s">
        <v>148</v>
      </c>
      <c r="O353" s="147" t="s">
        <v>146</v>
      </c>
      <c r="P353" s="186">
        <v>45703</v>
      </c>
      <c r="Q353" s="185"/>
      <c r="R353" s="185"/>
    </row>
    <row r="354" spans="1:18" s="93" customFormat="1" ht="13">
      <c r="A354" s="147" t="s">
        <v>286</v>
      </c>
      <c r="B354" s="147" t="s">
        <v>285</v>
      </c>
      <c r="C354" s="152" t="s">
        <v>483</v>
      </c>
      <c r="D354" s="147" t="s">
        <v>270</v>
      </c>
      <c r="E354" s="147"/>
      <c r="F354" s="199">
        <v>52</v>
      </c>
      <c r="G354" s="147" t="s">
        <v>220</v>
      </c>
      <c r="H354" s="147"/>
      <c r="I354" s="147" t="s">
        <v>191</v>
      </c>
      <c r="J354" s="147" t="s">
        <v>146</v>
      </c>
      <c r="K354" s="147"/>
      <c r="L354" s="147" t="s">
        <v>627</v>
      </c>
      <c r="M354" s="147" t="s">
        <v>213</v>
      </c>
      <c r="N354" s="147" t="s">
        <v>148</v>
      </c>
      <c r="O354" s="147" t="s">
        <v>146</v>
      </c>
      <c r="P354" s="186">
        <v>45703</v>
      </c>
      <c r="Q354" s="185"/>
      <c r="R354" s="185"/>
    </row>
    <row r="355" spans="1:18" s="93" customFormat="1" ht="13">
      <c r="A355" s="147" t="s">
        <v>286</v>
      </c>
      <c r="B355" s="147" t="s">
        <v>285</v>
      </c>
      <c r="C355" s="152" t="s">
        <v>484</v>
      </c>
      <c r="D355" s="147" t="s">
        <v>80</v>
      </c>
      <c r="E355" s="147"/>
      <c r="F355" s="199">
        <v>32</v>
      </c>
      <c r="G355" s="147" t="s">
        <v>224</v>
      </c>
      <c r="H355" s="147"/>
      <c r="I355" s="147" t="s">
        <v>219</v>
      </c>
      <c r="J355" s="147" t="s">
        <v>145</v>
      </c>
      <c r="K355" s="147"/>
      <c r="L355" s="147" t="s">
        <v>174</v>
      </c>
      <c r="M355" s="147" t="s">
        <v>155</v>
      </c>
      <c r="N355" s="147" t="s">
        <v>148</v>
      </c>
      <c r="O355" s="147" t="s">
        <v>146</v>
      </c>
      <c r="P355" s="186">
        <v>45705</v>
      </c>
      <c r="Q355" s="185"/>
      <c r="R355" s="185"/>
    </row>
    <row r="356" spans="1:18" s="93" customFormat="1" ht="13">
      <c r="A356" s="147" t="s">
        <v>286</v>
      </c>
      <c r="B356" s="147" t="s">
        <v>285</v>
      </c>
      <c r="C356" s="152" t="s">
        <v>630</v>
      </c>
      <c r="D356" s="147" t="s">
        <v>452</v>
      </c>
      <c r="E356" s="147"/>
      <c r="F356" s="199">
        <v>10</v>
      </c>
      <c r="G356" s="147" t="s">
        <v>228</v>
      </c>
      <c r="H356" s="147" t="s">
        <v>598</v>
      </c>
      <c r="I356" s="147" t="s">
        <v>288</v>
      </c>
      <c r="J356" s="147" t="s">
        <v>145</v>
      </c>
      <c r="K356" s="147"/>
      <c r="L356" s="147" t="s">
        <v>228</v>
      </c>
      <c r="M356" s="147" t="s">
        <v>181</v>
      </c>
      <c r="N356" s="147" t="s">
        <v>148</v>
      </c>
      <c r="O356" s="147" t="s">
        <v>146</v>
      </c>
      <c r="P356" s="186">
        <v>45705</v>
      </c>
      <c r="Q356" s="185"/>
      <c r="R356" s="185"/>
    </row>
    <row r="357" spans="1:18" s="93" customFormat="1" ht="13">
      <c r="A357" s="147" t="s">
        <v>286</v>
      </c>
      <c r="B357" s="147" t="s">
        <v>281</v>
      </c>
      <c r="C357" s="152" t="s">
        <v>631</v>
      </c>
      <c r="D357" s="147" t="s">
        <v>1070</v>
      </c>
      <c r="E357" s="147"/>
      <c r="F357" s="199">
        <v>33</v>
      </c>
      <c r="G357" s="147" t="s">
        <v>174</v>
      </c>
      <c r="H357" s="147" t="s">
        <v>604</v>
      </c>
      <c r="I357" s="147" t="s">
        <v>237</v>
      </c>
      <c r="J357" s="147" t="s">
        <v>146</v>
      </c>
      <c r="K357" s="154">
        <v>45687</v>
      </c>
      <c r="L357" s="147" t="s">
        <v>632</v>
      </c>
      <c r="M357" s="147" t="s">
        <v>633</v>
      </c>
      <c r="N357" s="147" t="s">
        <v>161</v>
      </c>
      <c r="O357" s="147" t="s">
        <v>146</v>
      </c>
      <c r="P357" s="186">
        <v>45707</v>
      </c>
      <c r="Q357" s="185"/>
      <c r="R357" s="185"/>
    </row>
    <row r="358" spans="1:18" s="93" customFormat="1" ht="13">
      <c r="A358" s="147" t="s">
        <v>286</v>
      </c>
      <c r="B358" s="147" t="s">
        <v>285</v>
      </c>
      <c r="C358" s="152" t="s">
        <v>287</v>
      </c>
      <c r="D358" s="147" t="s">
        <v>225</v>
      </c>
      <c r="E358" s="147"/>
      <c r="F358" s="199">
        <v>5</v>
      </c>
      <c r="G358" s="147" t="s">
        <v>215</v>
      </c>
      <c r="H358" s="147"/>
      <c r="I358" s="147" t="s">
        <v>216</v>
      </c>
      <c r="J358" s="147" t="s">
        <v>145</v>
      </c>
      <c r="K358" s="147"/>
      <c r="L358" s="147" t="s">
        <v>485</v>
      </c>
      <c r="M358" s="147" t="s">
        <v>181</v>
      </c>
      <c r="N358" s="147" t="s">
        <v>148</v>
      </c>
      <c r="O358" s="147" t="s">
        <v>146</v>
      </c>
      <c r="P358" s="186">
        <v>45707</v>
      </c>
      <c r="Q358" s="185"/>
      <c r="R358" s="185"/>
    </row>
    <row r="359" spans="1:18" s="93" customFormat="1" ht="13">
      <c r="A359" s="147" t="s">
        <v>286</v>
      </c>
      <c r="B359" s="147" t="s">
        <v>285</v>
      </c>
      <c r="C359" s="152" t="s">
        <v>222</v>
      </c>
      <c r="D359" s="147" t="s">
        <v>80</v>
      </c>
      <c r="E359" s="147"/>
      <c r="F359" s="199">
        <v>20</v>
      </c>
      <c r="G359" s="147" t="s">
        <v>230</v>
      </c>
      <c r="H359" s="147"/>
      <c r="I359" s="147" t="s">
        <v>219</v>
      </c>
      <c r="J359" s="147" t="s">
        <v>145</v>
      </c>
      <c r="K359" s="147"/>
      <c r="L359" s="147" t="s">
        <v>293</v>
      </c>
      <c r="M359" s="147" t="s">
        <v>170</v>
      </c>
      <c r="N359" s="147" t="s">
        <v>148</v>
      </c>
      <c r="O359" s="147" t="s">
        <v>146</v>
      </c>
      <c r="P359" s="186">
        <v>45708</v>
      </c>
      <c r="Q359" s="185"/>
      <c r="R359" s="185"/>
    </row>
    <row r="360" spans="1:18" s="93" customFormat="1" ht="13">
      <c r="A360" s="147" t="s">
        <v>286</v>
      </c>
      <c r="B360" s="147" t="s">
        <v>285</v>
      </c>
      <c r="C360" s="152" t="s">
        <v>634</v>
      </c>
      <c r="D360" s="147" t="s">
        <v>217</v>
      </c>
      <c r="E360" s="147"/>
      <c r="F360" s="199">
        <v>10</v>
      </c>
      <c r="G360" s="147" t="s">
        <v>635</v>
      </c>
      <c r="H360" s="147"/>
      <c r="I360" s="147" t="s">
        <v>219</v>
      </c>
      <c r="J360" s="147" t="s">
        <v>145</v>
      </c>
      <c r="K360" s="147"/>
      <c r="L360" s="147" t="s">
        <v>240</v>
      </c>
      <c r="M360" s="147" t="s">
        <v>173</v>
      </c>
      <c r="N360" s="147" t="s">
        <v>148</v>
      </c>
      <c r="O360" s="147" t="s">
        <v>146</v>
      </c>
      <c r="P360" s="186">
        <v>45708</v>
      </c>
      <c r="Q360" s="185"/>
      <c r="R360" s="185"/>
    </row>
    <row r="361" spans="1:18" s="93" customFormat="1" ht="13">
      <c r="A361" s="147" t="s">
        <v>286</v>
      </c>
      <c r="B361" s="147" t="s">
        <v>285</v>
      </c>
      <c r="C361" s="152" t="s">
        <v>175</v>
      </c>
      <c r="D361" s="147" t="s">
        <v>225</v>
      </c>
      <c r="E361" s="147"/>
      <c r="F361" s="199">
        <v>30</v>
      </c>
      <c r="G361" s="147" t="s">
        <v>142</v>
      </c>
      <c r="H361" s="147"/>
      <c r="I361" s="147" t="s">
        <v>144</v>
      </c>
      <c r="J361" s="147" t="s">
        <v>145</v>
      </c>
      <c r="K361" s="147"/>
      <c r="L361" s="147" t="s">
        <v>142</v>
      </c>
      <c r="M361" s="147" t="s">
        <v>181</v>
      </c>
      <c r="N361" s="147" t="s">
        <v>148</v>
      </c>
      <c r="O361" s="147" t="s">
        <v>146</v>
      </c>
      <c r="P361" s="186">
        <v>45708</v>
      </c>
      <c r="Q361" s="185"/>
      <c r="R361" s="185"/>
    </row>
    <row r="362" spans="1:18" s="93" customFormat="1" ht="13">
      <c r="A362" s="147" t="s">
        <v>286</v>
      </c>
      <c r="B362" s="147" t="s">
        <v>285</v>
      </c>
      <c r="C362" s="152" t="s">
        <v>486</v>
      </c>
      <c r="D362" s="147" t="s">
        <v>80</v>
      </c>
      <c r="E362" s="147"/>
      <c r="F362" s="199">
        <v>36</v>
      </c>
      <c r="G362" s="147" t="s">
        <v>273</v>
      </c>
      <c r="H362" s="147"/>
      <c r="I362" s="147" t="s">
        <v>219</v>
      </c>
      <c r="J362" s="147" t="s">
        <v>145</v>
      </c>
      <c r="K362" s="147"/>
      <c r="L362" s="147" t="s">
        <v>174</v>
      </c>
      <c r="M362" s="147" t="s">
        <v>155</v>
      </c>
      <c r="N362" s="147" t="s">
        <v>148</v>
      </c>
      <c r="O362" s="147" t="s">
        <v>146</v>
      </c>
      <c r="P362" s="186">
        <v>45709</v>
      </c>
      <c r="Q362" s="185"/>
      <c r="R362" s="185"/>
    </row>
    <row r="363" spans="1:18" s="93" customFormat="1" ht="13">
      <c r="A363" s="147" t="s">
        <v>286</v>
      </c>
      <c r="B363" s="147" t="s">
        <v>285</v>
      </c>
      <c r="C363" s="152" t="s">
        <v>636</v>
      </c>
      <c r="D363" s="147" t="s">
        <v>487</v>
      </c>
      <c r="E363" s="147"/>
      <c r="F363" s="199">
        <v>5</v>
      </c>
      <c r="G363" s="147" t="s">
        <v>200</v>
      </c>
      <c r="H363" s="147"/>
      <c r="I363" s="147" t="s">
        <v>158</v>
      </c>
      <c r="J363" s="147" t="s">
        <v>146</v>
      </c>
      <c r="K363" s="147"/>
      <c r="L363" s="147" t="s">
        <v>200</v>
      </c>
      <c r="M363" s="147" t="s">
        <v>177</v>
      </c>
      <c r="N363" s="147" t="s">
        <v>148</v>
      </c>
      <c r="O363" s="147" t="s">
        <v>146</v>
      </c>
      <c r="P363" s="186">
        <v>45710</v>
      </c>
      <c r="Q363" s="185"/>
      <c r="R363" s="185"/>
    </row>
    <row r="364" spans="1:18" s="93" customFormat="1" ht="13">
      <c r="A364" s="147" t="s">
        <v>286</v>
      </c>
      <c r="B364" s="147" t="s">
        <v>285</v>
      </c>
      <c r="C364" s="152" t="s">
        <v>637</v>
      </c>
      <c r="D364" s="147" t="s">
        <v>201</v>
      </c>
      <c r="E364" s="147"/>
      <c r="F364" s="199" t="s">
        <v>174</v>
      </c>
      <c r="G364" s="147" t="s">
        <v>174</v>
      </c>
      <c r="H364" s="147"/>
      <c r="I364" s="147" t="s">
        <v>219</v>
      </c>
      <c r="J364" s="147" t="s">
        <v>145</v>
      </c>
      <c r="K364" s="147"/>
      <c r="L364" s="147" t="s">
        <v>174</v>
      </c>
      <c r="M364" s="147" t="s">
        <v>177</v>
      </c>
      <c r="N364" s="147" t="s">
        <v>148</v>
      </c>
      <c r="O364" s="147" t="s">
        <v>146</v>
      </c>
      <c r="P364" s="186">
        <v>45710</v>
      </c>
      <c r="Q364" s="185"/>
      <c r="R364" s="185"/>
    </row>
    <row r="365" spans="1:18" s="93" customFormat="1" ht="13">
      <c r="A365" s="147" t="s">
        <v>286</v>
      </c>
      <c r="B365" s="147" t="s">
        <v>281</v>
      </c>
      <c r="C365" s="152" t="s">
        <v>631</v>
      </c>
      <c r="D365" s="147" t="s">
        <v>1070</v>
      </c>
      <c r="E365" s="148"/>
      <c r="F365" s="199">
        <v>37</v>
      </c>
      <c r="G365" s="147" t="s">
        <v>200</v>
      </c>
      <c r="H365" s="147" t="s">
        <v>604</v>
      </c>
      <c r="I365" s="147" t="s">
        <v>237</v>
      </c>
      <c r="J365" s="147" t="s">
        <v>146</v>
      </c>
      <c r="K365" s="154">
        <v>45687.972245370373</v>
      </c>
      <c r="L365" s="147" t="s">
        <v>292</v>
      </c>
      <c r="M365" s="147" t="s">
        <v>1057</v>
      </c>
      <c r="N365" s="147" t="s">
        <v>161</v>
      </c>
      <c r="O365" s="147" t="s">
        <v>146</v>
      </c>
      <c r="P365" s="186">
        <v>45711.457002314812</v>
      </c>
      <c r="Q365" s="185"/>
      <c r="R365" s="185"/>
    </row>
    <row r="366" spans="1:18" s="93" customFormat="1" ht="13">
      <c r="A366" s="147" t="s">
        <v>286</v>
      </c>
      <c r="B366" s="147" t="s">
        <v>281</v>
      </c>
      <c r="C366" s="152" t="s">
        <v>431</v>
      </c>
      <c r="D366" s="147" t="s">
        <v>1017</v>
      </c>
      <c r="E366" s="148"/>
      <c r="F366" s="199">
        <v>33.438000000000002</v>
      </c>
      <c r="G366" s="147" t="s">
        <v>142</v>
      </c>
      <c r="H366" s="147" t="s">
        <v>143</v>
      </c>
      <c r="I366" s="147" t="s">
        <v>144</v>
      </c>
      <c r="J366" s="147" t="s">
        <v>145</v>
      </c>
      <c r="K366" s="154">
        <v>45688.532222222224</v>
      </c>
      <c r="L366" s="147" t="s">
        <v>236</v>
      </c>
      <c r="M366" s="147" t="s">
        <v>1074</v>
      </c>
      <c r="N366" s="147" t="s">
        <v>1054</v>
      </c>
      <c r="O366" s="147" t="s">
        <v>146</v>
      </c>
      <c r="P366" s="186">
        <v>45712.404131944444</v>
      </c>
      <c r="Q366" s="185"/>
      <c r="R366" s="185"/>
    </row>
    <row r="367" spans="1:18" s="93" customFormat="1" ht="13">
      <c r="A367" s="147" t="s">
        <v>286</v>
      </c>
      <c r="B367" s="147" t="s">
        <v>285</v>
      </c>
      <c r="C367" s="152" t="s">
        <v>638</v>
      </c>
      <c r="D367" s="147" t="s">
        <v>639</v>
      </c>
      <c r="E367" s="147"/>
      <c r="F367" s="199">
        <v>16</v>
      </c>
      <c r="G367" s="147" t="s">
        <v>223</v>
      </c>
      <c r="H367" s="147"/>
      <c r="I367" s="147" t="s">
        <v>219</v>
      </c>
      <c r="J367" s="147" t="s">
        <v>145</v>
      </c>
      <c r="K367" s="147"/>
      <c r="L367" s="147" t="s">
        <v>640</v>
      </c>
      <c r="M367" s="147" t="s">
        <v>173</v>
      </c>
      <c r="N367" s="147" t="s">
        <v>148</v>
      </c>
      <c r="O367" s="147" t="s">
        <v>146</v>
      </c>
      <c r="P367" s="186">
        <v>45713</v>
      </c>
      <c r="Q367" s="185"/>
      <c r="R367" s="185"/>
    </row>
    <row r="368" spans="1:18" s="93" customFormat="1" ht="13">
      <c r="A368" s="147" t="s">
        <v>286</v>
      </c>
      <c r="B368" s="147" t="s">
        <v>285</v>
      </c>
      <c r="C368" s="152" t="s">
        <v>488</v>
      </c>
      <c r="D368" s="147" t="s">
        <v>587</v>
      </c>
      <c r="E368" s="147"/>
      <c r="F368" s="199">
        <v>17</v>
      </c>
      <c r="G368" s="147" t="s">
        <v>200</v>
      </c>
      <c r="H368" s="147" t="s">
        <v>207</v>
      </c>
      <c r="I368" s="147" t="s">
        <v>158</v>
      </c>
      <c r="J368" s="147" t="s">
        <v>146</v>
      </c>
      <c r="K368" s="147"/>
      <c r="L368" s="147" t="s">
        <v>200</v>
      </c>
      <c r="M368" s="147" t="s">
        <v>177</v>
      </c>
      <c r="N368" s="147" t="s">
        <v>148</v>
      </c>
      <c r="O368" s="147" t="s">
        <v>146</v>
      </c>
      <c r="P368" s="186">
        <v>45714</v>
      </c>
      <c r="Q368" s="185"/>
      <c r="R368" s="185"/>
    </row>
    <row r="369" spans="1:18" s="93" customFormat="1" ht="13">
      <c r="A369" s="147" t="s">
        <v>286</v>
      </c>
      <c r="B369" s="147" t="s">
        <v>285</v>
      </c>
      <c r="C369" s="152" t="s">
        <v>641</v>
      </c>
      <c r="D369" s="147" t="s">
        <v>1070</v>
      </c>
      <c r="E369" s="147"/>
      <c r="F369" s="199">
        <v>28</v>
      </c>
      <c r="G369" s="147" t="s">
        <v>234</v>
      </c>
      <c r="H369" s="147"/>
      <c r="I369" s="147" t="s">
        <v>237</v>
      </c>
      <c r="J369" s="147" t="s">
        <v>146</v>
      </c>
      <c r="K369" s="147"/>
      <c r="L369" s="147" t="s">
        <v>228</v>
      </c>
      <c r="M369" s="147" t="s">
        <v>181</v>
      </c>
      <c r="N369" s="147" t="s">
        <v>148</v>
      </c>
      <c r="O369" s="147" t="s">
        <v>146</v>
      </c>
      <c r="P369" s="186">
        <v>45715</v>
      </c>
      <c r="Q369" s="185"/>
      <c r="R369" s="185"/>
    </row>
    <row r="370" spans="1:18" s="93" customFormat="1" ht="13">
      <c r="A370" s="147" t="s">
        <v>286</v>
      </c>
      <c r="B370" s="147" t="s">
        <v>281</v>
      </c>
      <c r="C370" s="152" t="s">
        <v>643</v>
      </c>
      <c r="D370" s="147" t="s">
        <v>1070</v>
      </c>
      <c r="E370" s="147"/>
      <c r="F370" s="199">
        <v>33</v>
      </c>
      <c r="G370" s="147" t="s">
        <v>200</v>
      </c>
      <c r="H370" s="147" t="s">
        <v>604</v>
      </c>
      <c r="I370" s="147" t="s">
        <v>237</v>
      </c>
      <c r="J370" s="147" t="s">
        <v>146</v>
      </c>
      <c r="K370" s="154">
        <v>45699</v>
      </c>
      <c r="L370" s="147" t="s">
        <v>632</v>
      </c>
      <c r="M370" s="147" t="s">
        <v>210</v>
      </c>
      <c r="N370" s="147" t="s">
        <v>161</v>
      </c>
      <c r="O370" s="147" t="s">
        <v>146</v>
      </c>
      <c r="P370" s="186">
        <v>45717</v>
      </c>
      <c r="Q370" s="185"/>
      <c r="R370" s="185"/>
    </row>
    <row r="371" spans="1:18" s="93" customFormat="1" ht="13">
      <c r="A371" s="147" t="s">
        <v>286</v>
      </c>
      <c r="B371" s="147" t="s">
        <v>285</v>
      </c>
      <c r="C371" s="152" t="s">
        <v>642</v>
      </c>
      <c r="D371" s="147" t="s">
        <v>211</v>
      </c>
      <c r="E371" s="147"/>
      <c r="F371" s="199">
        <v>53</v>
      </c>
      <c r="G371" s="147" t="s">
        <v>212</v>
      </c>
      <c r="H371" s="147"/>
      <c r="I371" s="147" t="s">
        <v>191</v>
      </c>
      <c r="J371" s="147" t="s">
        <v>145</v>
      </c>
      <c r="K371" s="147"/>
      <c r="L371" s="147" t="s">
        <v>289</v>
      </c>
      <c r="M371" s="147" t="s">
        <v>173</v>
      </c>
      <c r="N371" s="147" t="s">
        <v>148</v>
      </c>
      <c r="O371" s="147" t="s">
        <v>146</v>
      </c>
      <c r="P371" s="186">
        <v>45717</v>
      </c>
      <c r="Q371" s="185"/>
      <c r="R371" s="185"/>
    </row>
    <row r="372" spans="1:18" s="93" customFormat="1" ht="13">
      <c r="A372" s="147" t="s">
        <v>286</v>
      </c>
      <c r="B372" s="147" t="s">
        <v>285</v>
      </c>
      <c r="C372" s="152" t="s">
        <v>163</v>
      </c>
      <c r="D372" s="147" t="s">
        <v>225</v>
      </c>
      <c r="E372" s="147"/>
      <c r="F372" s="199">
        <v>37</v>
      </c>
      <c r="G372" s="147" t="s">
        <v>142</v>
      </c>
      <c r="H372" s="147"/>
      <c r="I372" s="147" t="s">
        <v>144</v>
      </c>
      <c r="J372" s="147" t="s">
        <v>145</v>
      </c>
      <c r="K372" s="147"/>
      <c r="L372" s="147"/>
      <c r="M372" s="147" t="s">
        <v>155</v>
      </c>
      <c r="N372" s="147" t="s">
        <v>148</v>
      </c>
      <c r="O372" s="147" t="s">
        <v>146</v>
      </c>
      <c r="P372" s="186">
        <v>45717</v>
      </c>
      <c r="Q372" s="185"/>
      <c r="R372" s="185"/>
    </row>
    <row r="373" spans="1:18" s="93" customFormat="1" ht="13">
      <c r="A373" s="147" t="s">
        <v>286</v>
      </c>
      <c r="B373" s="147" t="s">
        <v>285</v>
      </c>
      <c r="C373" s="152" t="s">
        <v>290</v>
      </c>
      <c r="D373" s="147" t="s">
        <v>617</v>
      </c>
      <c r="E373" s="147"/>
      <c r="F373" s="199">
        <v>20</v>
      </c>
      <c r="G373" s="147" t="s">
        <v>260</v>
      </c>
      <c r="H373" s="147"/>
      <c r="I373" s="147" t="s">
        <v>227</v>
      </c>
      <c r="J373" s="147" t="s">
        <v>154</v>
      </c>
      <c r="K373" s="147"/>
      <c r="L373" s="147" t="s">
        <v>833</v>
      </c>
      <c r="M373" s="147" t="s">
        <v>834</v>
      </c>
      <c r="N373" s="147" t="s">
        <v>148</v>
      </c>
      <c r="O373" s="147" t="s">
        <v>146</v>
      </c>
      <c r="P373" s="186">
        <v>45718</v>
      </c>
      <c r="Q373" s="185"/>
      <c r="R373" s="185"/>
    </row>
    <row r="374" spans="1:18" s="93" customFormat="1" ht="13">
      <c r="A374" s="147" t="s">
        <v>286</v>
      </c>
      <c r="B374" s="147" t="s">
        <v>281</v>
      </c>
      <c r="C374" s="152" t="s">
        <v>647</v>
      </c>
      <c r="D374" s="147" t="s">
        <v>217</v>
      </c>
      <c r="E374" s="147"/>
      <c r="F374" s="199">
        <v>28</v>
      </c>
      <c r="G374" s="147" t="s">
        <v>228</v>
      </c>
      <c r="H374" s="147" t="s">
        <v>598</v>
      </c>
      <c r="I374" s="147" t="s">
        <v>288</v>
      </c>
      <c r="J374" s="147" t="s">
        <v>145</v>
      </c>
      <c r="K374" s="154">
        <v>45700</v>
      </c>
      <c r="L374" s="147" t="s">
        <v>228</v>
      </c>
      <c r="M374" s="147" t="s">
        <v>629</v>
      </c>
      <c r="N374" s="147" t="s">
        <v>161</v>
      </c>
      <c r="O374" s="147" t="s">
        <v>146</v>
      </c>
      <c r="P374" s="186">
        <v>45721</v>
      </c>
      <c r="Q374" s="185"/>
      <c r="R374" s="185"/>
    </row>
    <row r="375" spans="1:18" s="93" customFormat="1" ht="13">
      <c r="A375" s="147" t="s">
        <v>286</v>
      </c>
      <c r="B375" s="147" t="s">
        <v>285</v>
      </c>
      <c r="C375" s="152" t="s">
        <v>646</v>
      </c>
      <c r="D375" s="147" t="s">
        <v>621</v>
      </c>
      <c r="E375" s="147"/>
      <c r="F375" s="199">
        <v>20</v>
      </c>
      <c r="G375" s="147" t="s">
        <v>215</v>
      </c>
      <c r="H375" s="147"/>
      <c r="I375" s="147" t="s">
        <v>216</v>
      </c>
      <c r="J375" s="147" t="s">
        <v>145</v>
      </c>
      <c r="K375" s="147"/>
      <c r="L375" s="147" t="s">
        <v>294</v>
      </c>
      <c r="M375" s="147" t="s">
        <v>271</v>
      </c>
      <c r="N375" s="147" t="s">
        <v>148</v>
      </c>
      <c r="O375" s="147" t="s">
        <v>146</v>
      </c>
      <c r="P375" s="186">
        <v>45721</v>
      </c>
      <c r="Q375" s="185"/>
      <c r="R375" s="185"/>
    </row>
    <row r="376" spans="1:18" s="93" customFormat="1" ht="13">
      <c r="A376" s="147" t="s">
        <v>286</v>
      </c>
      <c r="B376" s="147" t="s">
        <v>285</v>
      </c>
      <c r="C376" s="152" t="s">
        <v>648</v>
      </c>
      <c r="D376" s="147" t="s">
        <v>217</v>
      </c>
      <c r="E376" s="147"/>
      <c r="F376" s="199">
        <v>5</v>
      </c>
      <c r="G376" s="147" t="s">
        <v>635</v>
      </c>
      <c r="H376" s="147"/>
      <c r="I376" s="147" t="s">
        <v>219</v>
      </c>
      <c r="J376" s="147" t="s">
        <v>145</v>
      </c>
      <c r="K376" s="147"/>
      <c r="L376" s="147" t="s">
        <v>649</v>
      </c>
      <c r="M376" s="147" t="s">
        <v>650</v>
      </c>
      <c r="N376" s="147" t="s">
        <v>148</v>
      </c>
      <c r="O376" s="147" t="s">
        <v>146</v>
      </c>
      <c r="P376" s="186">
        <v>45721</v>
      </c>
      <c r="Q376" s="185"/>
      <c r="R376" s="185"/>
    </row>
    <row r="377" spans="1:18" s="93" customFormat="1" ht="13">
      <c r="A377" s="147" t="s">
        <v>286</v>
      </c>
      <c r="B377" s="147" t="s">
        <v>281</v>
      </c>
      <c r="C377" s="152" t="s">
        <v>339</v>
      </c>
      <c r="D377" s="147" t="s">
        <v>1017</v>
      </c>
      <c r="E377" s="148"/>
      <c r="F377" s="199">
        <v>23.712</v>
      </c>
      <c r="G377" s="147" t="s">
        <v>236</v>
      </c>
      <c r="H377" s="147" t="s">
        <v>1080</v>
      </c>
      <c r="I377" s="147" t="s">
        <v>194</v>
      </c>
      <c r="J377" s="147" t="s">
        <v>145</v>
      </c>
      <c r="K377" s="154">
        <v>45635.329895833333</v>
      </c>
      <c r="L377" s="147" t="s">
        <v>236</v>
      </c>
      <c r="M377" s="147" t="s">
        <v>1059</v>
      </c>
      <c r="N377" s="147" t="s">
        <v>1054</v>
      </c>
      <c r="O377" s="147" t="s">
        <v>146</v>
      </c>
      <c r="P377" s="186">
        <v>45721.605462962965</v>
      </c>
      <c r="Q377" s="185"/>
      <c r="R377" s="185"/>
    </row>
    <row r="378" spans="1:18" s="93" customFormat="1" ht="13">
      <c r="A378" s="147" t="s">
        <v>286</v>
      </c>
      <c r="B378" s="147" t="s">
        <v>285</v>
      </c>
      <c r="C378" s="152" t="s">
        <v>835</v>
      </c>
      <c r="D378" s="147" t="s">
        <v>211</v>
      </c>
      <c r="E378" s="147"/>
      <c r="F378" s="199">
        <v>60</v>
      </c>
      <c r="G378" s="147" t="s">
        <v>836</v>
      </c>
      <c r="H378" s="147"/>
      <c r="I378" s="147" t="s">
        <v>227</v>
      </c>
      <c r="J378" s="147" t="str">
        <f>VLOOKUP(I378,I:J,2,)</f>
        <v>Asia</v>
      </c>
      <c r="K378" s="147"/>
      <c r="L378" s="147" t="s">
        <v>836</v>
      </c>
      <c r="M378" s="147" t="s">
        <v>177</v>
      </c>
      <c r="N378" s="147" t="s">
        <v>148</v>
      </c>
      <c r="O378" s="147" t="s">
        <v>146</v>
      </c>
      <c r="P378" s="186">
        <v>45722</v>
      </c>
      <c r="Q378" s="185"/>
      <c r="R378" s="185"/>
    </row>
    <row r="379" spans="1:18" s="93" customFormat="1" ht="13">
      <c r="A379" s="147" t="s">
        <v>286</v>
      </c>
      <c r="B379" s="147" t="s">
        <v>285</v>
      </c>
      <c r="C379" s="152" t="s">
        <v>614</v>
      </c>
      <c r="D379" s="147" t="s">
        <v>1070</v>
      </c>
      <c r="E379" s="147"/>
      <c r="F379" s="199">
        <v>59</v>
      </c>
      <c r="G379" s="147" t="s">
        <v>200</v>
      </c>
      <c r="H379" s="147"/>
      <c r="I379" s="147" t="s">
        <v>237</v>
      </c>
      <c r="J379" s="147" t="s">
        <v>146</v>
      </c>
      <c r="K379" s="147"/>
      <c r="L379" s="147" t="s">
        <v>142</v>
      </c>
      <c r="M379" s="147" t="s">
        <v>155</v>
      </c>
      <c r="N379" s="147" t="s">
        <v>148</v>
      </c>
      <c r="O379" s="147" t="s">
        <v>146</v>
      </c>
      <c r="P379" s="186">
        <v>45723</v>
      </c>
      <c r="Q379" s="185"/>
      <c r="R379" s="185"/>
    </row>
    <row r="380" spans="1:18" s="93" customFormat="1" ht="13">
      <c r="A380" s="147" t="s">
        <v>286</v>
      </c>
      <c r="B380" s="147" t="s">
        <v>285</v>
      </c>
      <c r="C380" s="152" t="s">
        <v>651</v>
      </c>
      <c r="D380" s="147" t="s">
        <v>211</v>
      </c>
      <c r="E380" s="147"/>
      <c r="F380" s="199">
        <v>39</v>
      </c>
      <c r="G380" s="147" t="s">
        <v>221</v>
      </c>
      <c r="H380" s="147"/>
      <c r="I380" s="147" t="s">
        <v>149</v>
      </c>
      <c r="J380" s="147" t="s">
        <v>145</v>
      </c>
      <c r="K380" s="147"/>
      <c r="L380" s="147" t="s">
        <v>269</v>
      </c>
      <c r="M380" s="147" t="s">
        <v>173</v>
      </c>
      <c r="N380" s="147" t="s">
        <v>148</v>
      </c>
      <c r="O380" s="147" t="s">
        <v>146</v>
      </c>
      <c r="P380" s="186">
        <v>45723</v>
      </c>
      <c r="Q380" s="185"/>
      <c r="R380" s="185"/>
    </row>
    <row r="381" spans="1:18" s="93" customFormat="1" ht="13">
      <c r="A381" s="147" t="s">
        <v>286</v>
      </c>
      <c r="B381" s="147" t="s">
        <v>281</v>
      </c>
      <c r="C381" s="152" t="s">
        <v>652</v>
      </c>
      <c r="D381" s="147" t="s">
        <v>232</v>
      </c>
      <c r="E381" s="147"/>
      <c r="F381" s="199">
        <v>38</v>
      </c>
      <c r="G381" s="147" t="s">
        <v>653</v>
      </c>
      <c r="H381" s="147" t="s">
        <v>502</v>
      </c>
      <c r="I381" s="147" t="s">
        <v>503</v>
      </c>
      <c r="J381" s="147" t="s">
        <v>145</v>
      </c>
      <c r="K381" s="154">
        <v>45661</v>
      </c>
      <c r="L381" s="147" t="s">
        <v>837</v>
      </c>
      <c r="M381" s="147" t="s">
        <v>629</v>
      </c>
      <c r="N381" s="147" t="s">
        <v>161</v>
      </c>
      <c r="O381" s="147" t="s">
        <v>146</v>
      </c>
      <c r="P381" s="186">
        <v>45724</v>
      </c>
      <c r="Q381" s="185"/>
      <c r="R381" s="185"/>
    </row>
    <row r="382" spans="1:18" s="93" customFormat="1" ht="13">
      <c r="A382" s="147" t="s">
        <v>286</v>
      </c>
      <c r="B382" s="147" t="s">
        <v>281</v>
      </c>
      <c r="C382" s="198" t="s">
        <v>838</v>
      </c>
      <c r="D382" s="198" t="s">
        <v>80</v>
      </c>
      <c r="E382" s="195"/>
      <c r="F382" s="201">
        <v>15</v>
      </c>
      <c r="G382" s="147" t="s">
        <v>174</v>
      </c>
      <c r="H382" s="212" t="s">
        <v>839</v>
      </c>
      <c r="I382" s="198" t="s">
        <v>219</v>
      </c>
      <c r="J382" s="198" t="s">
        <v>145</v>
      </c>
      <c r="K382" s="154">
        <v>45690</v>
      </c>
      <c r="L382" s="198" t="s">
        <v>840</v>
      </c>
      <c r="M382" s="212" t="s">
        <v>841</v>
      </c>
      <c r="N382" s="198" t="s">
        <v>842</v>
      </c>
      <c r="O382" s="147" t="s">
        <v>146</v>
      </c>
      <c r="P382" s="186">
        <v>45724</v>
      </c>
      <c r="Q382" s="185"/>
      <c r="R382" s="185"/>
    </row>
    <row r="383" spans="1:18" s="93" customFormat="1" ht="13">
      <c r="A383" s="147" t="s">
        <v>286</v>
      </c>
      <c r="B383" s="147" t="s">
        <v>285</v>
      </c>
      <c r="C383" s="152" t="s">
        <v>654</v>
      </c>
      <c r="D383" s="147" t="s">
        <v>174</v>
      </c>
      <c r="E383" s="147"/>
      <c r="F383" s="199">
        <v>22</v>
      </c>
      <c r="G383" s="147" t="s">
        <v>174</v>
      </c>
      <c r="H383" s="147"/>
      <c r="I383" s="147" t="s">
        <v>227</v>
      </c>
      <c r="J383" s="147" t="s">
        <v>154</v>
      </c>
      <c r="K383" s="147"/>
      <c r="L383" s="147" t="s">
        <v>174</v>
      </c>
      <c r="M383" s="147" t="s">
        <v>147</v>
      </c>
      <c r="N383" s="147" t="s">
        <v>148</v>
      </c>
      <c r="O383" s="147" t="s">
        <v>146</v>
      </c>
      <c r="P383" s="186">
        <v>45724</v>
      </c>
      <c r="Q383" s="185"/>
      <c r="R383" s="185"/>
    </row>
    <row r="384" spans="1:18" s="93" customFormat="1" ht="13">
      <c r="A384" s="147" t="s">
        <v>286</v>
      </c>
      <c r="B384" s="147" t="s">
        <v>285</v>
      </c>
      <c r="C384" s="152" t="s">
        <v>655</v>
      </c>
      <c r="D384" s="147" t="s">
        <v>214</v>
      </c>
      <c r="E384" s="147"/>
      <c r="F384" s="199">
        <v>35</v>
      </c>
      <c r="G384" s="147" t="s">
        <v>200</v>
      </c>
      <c r="H384" s="147"/>
      <c r="I384" s="147" t="s">
        <v>158</v>
      </c>
      <c r="J384" s="147" t="s">
        <v>146</v>
      </c>
      <c r="K384" s="147"/>
      <c r="L384" s="147" t="s">
        <v>200</v>
      </c>
      <c r="M384" s="147" t="s">
        <v>208</v>
      </c>
      <c r="N384" s="147" t="s">
        <v>148</v>
      </c>
      <c r="O384" s="147" t="s">
        <v>146</v>
      </c>
      <c r="P384" s="186">
        <v>45724</v>
      </c>
      <c r="Q384" s="185"/>
      <c r="R384" s="185"/>
    </row>
    <row r="385" spans="1:18" s="93" customFormat="1" ht="13">
      <c r="A385" s="147" t="s">
        <v>286</v>
      </c>
      <c r="B385" s="147" t="s">
        <v>281</v>
      </c>
      <c r="C385" s="198" t="s">
        <v>843</v>
      </c>
      <c r="D385" s="198" t="s">
        <v>80</v>
      </c>
      <c r="E385" s="195"/>
      <c r="F385" s="201">
        <v>15</v>
      </c>
      <c r="G385" s="147" t="s">
        <v>174</v>
      </c>
      <c r="H385" s="212" t="s">
        <v>839</v>
      </c>
      <c r="I385" s="198" t="s">
        <v>219</v>
      </c>
      <c r="J385" s="198" t="s">
        <v>145</v>
      </c>
      <c r="K385" s="154">
        <v>45685</v>
      </c>
      <c r="L385" s="198" t="s">
        <v>844</v>
      </c>
      <c r="M385" s="198" t="s">
        <v>845</v>
      </c>
      <c r="N385" s="198" t="s">
        <v>842</v>
      </c>
      <c r="O385" s="147" t="s">
        <v>146</v>
      </c>
      <c r="P385" s="186">
        <v>45725</v>
      </c>
      <c r="Q385" s="185"/>
      <c r="R385" s="185"/>
    </row>
    <row r="386" spans="1:18" s="93" customFormat="1" ht="13">
      <c r="A386" s="147" t="s">
        <v>286</v>
      </c>
      <c r="B386" s="147" t="s">
        <v>285</v>
      </c>
      <c r="C386" s="152" t="s">
        <v>656</v>
      </c>
      <c r="D386" s="147" t="s">
        <v>80</v>
      </c>
      <c r="E386" s="147"/>
      <c r="F386" s="199">
        <v>15</v>
      </c>
      <c r="G386" s="147" t="s">
        <v>174</v>
      </c>
      <c r="H386" s="147" t="s">
        <v>254</v>
      </c>
      <c r="I386" s="147" t="s">
        <v>227</v>
      </c>
      <c r="J386" s="147" t="s">
        <v>154</v>
      </c>
      <c r="K386" s="147"/>
      <c r="L386" s="147" t="s">
        <v>657</v>
      </c>
      <c r="M386" s="147" t="s">
        <v>599</v>
      </c>
      <c r="N386" s="147" t="s">
        <v>590</v>
      </c>
      <c r="O386" s="147" t="s">
        <v>146</v>
      </c>
      <c r="P386" s="186">
        <v>45725</v>
      </c>
      <c r="Q386" s="185"/>
      <c r="R386" s="185"/>
    </row>
    <row r="387" spans="1:18" s="93" customFormat="1" ht="13">
      <c r="A387" s="147" t="s">
        <v>286</v>
      </c>
      <c r="B387" s="147" t="s">
        <v>281</v>
      </c>
      <c r="C387" s="152" t="s">
        <v>843</v>
      </c>
      <c r="D387" s="147" t="s">
        <v>1017</v>
      </c>
      <c r="E387" s="148"/>
      <c r="F387" s="199">
        <v>26</v>
      </c>
      <c r="G387" s="147" t="s">
        <v>1081</v>
      </c>
      <c r="H387" s="147" t="s">
        <v>839</v>
      </c>
      <c r="I387" s="147" t="s">
        <v>219</v>
      </c>
      <c r="J387" s="147" t="s">
        <v>145</v>
      </c>
      <c r="K387" s="154">
        <v>45684.918912037036</v>
      </c>
      <c r="L387" s="147" t="s">
        <v>1082</v>
      </c>
      <c r="M387" s="147" t="s">
        <v>629</v>
      </c>
      <c r="N387" s="147" t="s">
        <v>161</v>
      </c>
      <c r="O387" s="147" t="s">
        <v>146</v>
      </c>
      <c r="P387" s="186">
        <v>45725.302824074075</v>
      </c>
      <c r="Q387" s="185"/>
      <c r="R387" s="185"/>
    </row>
    <row r="388" spans="1:18" s="93" customFormat="1" ht="13">
      <c r="A388" s="147" t="s">
        <v>286</v>
      </c>
      <c r="B388" s="147" t="s">
        <v>285</v>
      </c>
      <c r="C388" s="152" t="s">
        <v>658</v>
      </c>
      <c r="D388" s="147" t="s">
        <v>225</v>
      </c>
      <c r="E388" s="147"/>
      <c r="F388" s="199">
        <v>35</v>
      </c>
      <c r="G388" s="147" t="s">
        <v>215</v>
      </c>
      <c r="H388" s="147"/>
      <c r="I388" s="147" t="s">
        <v>216</v>
      </c>
      <c r="J388" s="147" t="s">
        <v>145</v>
      </c>
      <c r="K388" s="147"/>
      <c r="L388" s="147" t="s">
        <v>294</v>
      </c>
      <c r="M388" s="147" t="s">
        <v>659</v>
      </c>
      <c r="N388" s="147" t="s">
        <v>148</v>
      </c>
      <c r="O388" s="147" t="s">
        <v>146</v>
      </c>
      <c r="P388" s="186">
        <v>45726</v>
      </c>
      <c r="Q388" s="185"/>
      <c r="R388" s="185"/>
    </row>
    <row r="389" spans="1:18" s="93" customFormat="1" ht="13">
      <c r="A389" s="147" t="s">
        <v>286</v>
      </c>
      <c r="B389" s="147" t="s">
        <v>281</v>
      </c>
      <c r="C389" s="152" t="s">
        <v>644</v>
      </c>
      <c r="D389" s="147" t="s">
        <v>679</v>
      </c>
      <c r="E389" s="147"/>
      <c r="F389" s="199">
        <v>14</v>
      </c>
      <c r="G389" s="147" t="s">
        <v>653</v>
      </c>
      <c r="H389" s="147" t="s">
        <v>254</v>
      </c>
      <c r="I389" s="147" t="s">
        <v>227</v>
      </c>
      <c r="J389" s="147" t="s">
        <v>154</v>
      </c>
      <c r="K389" s="154">
        <v>45676</v>
      </c>
      <c r="L389" s="147" t="s">
        <v>846</v>
      </c>
      <c r="M389" s="147" t="s">
        <v>847</v>
      </c>
      <c r="N389" s="147" t="s">
        <v>842</v>
      </c>
      <c r="O389" s="147" t="s">
        <v>146</v>
      </c>
      <c r="P389" s="186">
        <v>45727</v>
      </c>
      <c r="Q389" s="185"/>
      <c r="R389" s="185"/>
    </row>
    <row r="390" spans="1:18" s="93" customFormat="1" ht="13">
      <c r="A390" s="147" t="s">
        <v>286</v>
      </c>
      <c r="B390" s="147" t="s">
        <v>285</v>
      </c>
      <c r="C390" s="152" t="s">
        <v>848</v>
      </c>
      <c r="D390" s="147" t="s">
        <v>211</v>
      </c>
      <c r="E390" s="147"/>
      <c r="F390" s="199">
        <v>29.7</v>
      </c>
      <c r="G390" s="147" t="s">
        <v>221</v>
      </c>
      <c r="H390" s="147"/>
      <c r="I390" s="147" t="s">
        <v>144</v>
      </c>
      <c r="J390" s="147" t="str">
        <f>VLOOKUP(I390,I:J,2,)</f>
        <v>EMEA</v>
      </c>
      <c r="K390" s="147"/>
      <c r="L390" s="147" t="s">
        <v>849</v>
      </c>
      <c r="M390" s="147" t="s">
        <v>155</v>
      </c>
      <c r="N390" s="147" t="s">
        <v>148</v>
      </c>
      <c r="O390" s="147" t="s">
        <v>146</v>
      </c>
      <c r="P390" s="186">
        <v>45728</v>
      </c>
      <c r="Q390" s="185"/>
      <c r="R390" s="185"/>
    </row>
    <row r="391" spans="1:18" s="93" customFormat="1" ht="13">
      <c r="A391" s="147" t="s">
        <v>286</v>
      </c>
      <c r="B391" s="147" t="s">
        <v>285</v>
      </c>
      <c r="C391" s="152" t="s">
        <v>660</v>
      </c>
      <c r="D391" s="147" t="s">
        <v>80</v>
      </c>
      <c r="E391" s="147"/>
      <c r="F391" s="199">
        <v>20</v>
      </c>
      <c r="G391" s="147" t="s">
        <v>273</v>
      </c>
      <c r="H391" s="147"/>
      <c r="I391" s="147" t="s">
        <v>219</v>
      </c>
      <c r="J391" s="147" t="s">
        <v>145</v>
      </c>
      <c r="K391" s="147"/>
      <c r="L391" s="147" t="s">
        <v>661</v>
      </c>
      <c r="M391" s="147" t="s">
        <v>181</v>
      </c>
      <c r="N391" s="147" t="s">
        <v>148</v>
      </c>
      <c r="O391" s="147" t="s">
        <v>146</v>
      </c>
      <c r="P391" s="186">
        <v>45728</v>
      </c>
      <c r="Q391" s="185"/>
      <c r="R391" s="185"/>
    </row>
    <row r="392" spans="1:18" s="93" customFormat="1" ht="13">
      <c r="A392" s="147" t="s">
        <v>286</v>
      </c>
      <c r="B392" s="147" t="s">
        <v>285</v>
      </c>
      <c r="C392" s="152" t="s">
        <v>662</v>
      </c>
      <c r="D392" s="147" t="s">
        <v>211</v>
      </c>
      <c r="E392" s="147"/>
      <c r="F392" s="199">
        <v>33</v>
      </c>
      <c r="G392" s="147" t="s">
        <v>174</v>
      </c>
      <c r="H392" s="147"/>
      <c r="I392" s="147" t="s">
        <v>174</v>
      </c>
      <c r="J392" s="147" t="str">
        <f>VLOOKUP(I392,I:J,2,)</f>
        <v>TBC</v>
      </c>
      <c r="K392" s="147"/>
      <c r="L392" s="147" t="s">
        <v>174</v>
      </c>
      <c r="M392" s="147" t="s">
        <v>155</v>
      </c>
      <c r="N392" s="147" t="s">
        <v>148</v>
      </c>
      <c r="O392" s="147" t="s">
        <v>146</v>
      </c>
      <c r="P392" s="186">
        <v>45729</v>
      </c>
      <c r="Q392" s="185"/>
      <c r="R392" s="185"/>
    </row>
    <row r="393" spans="1:18" s="93" customFormat="1" ht="13">
      <c r="A393" s="147" t="s">
        <v>286</v>
      </c>
      <c r="B393" s="147" t="s">
        <v>285</v>
      </c>
      <c r="C393" s="152" t="s">
        <v>663</v>
      </c>
      <c r="D393" s="147" t="s">
        <v>664</v>
      </c>
      <c r="E393" s="147"/>
      <c r="F393" s="199">
        <v>6</v>
      </c>
      <c r="G393" s="147" t="s">
        <v>245</v>
      </c>
      <c r="H393" s="147"/>
      <c r="I393" s="147" t="s">
        <v>227</v>
      </c>
      <c r="J393" s="147" t="s">
        <v>154</v>
      </c>
      <c r="K393" s="147"/>
      <c r="L393" s="147" t="s">
        <v>850</v>
      </c>
      <c r="M393" s="147" t="s">
        <v>181</v>
      </c>
      <c r="N393" s="147" t="s">
        <v>148</v>
      </c>
      <c r="O393" s="147" t="s">
        <v>146</v>
      </c>
      <c r="P393" s="186">
        <v>45730</v>
      </c>
      <c r="Q393" s="185"/>
      <c r="R393" s="185"/>
    </row>
    <row r="394" spans="1:18" s="93" customFormat="1" ht="13">
      <c r="A394" s="147" t="s">
        <v>286</v>
      </c>
      <c r="B394" s="147" t="s">
        <v>285</v>
      </c>
      <c r="C394" s="152" t="s">
        <v>666</v>
      </c>
      <c r="D394" s="147" t="s">
        <v>211</v>
      </c>
      <c r="E394" s="147"/>
      <c r="F394" s="199">
        <v>15</v>
      </c>
      <c r="G394" s="147" t="s">
        <v>174</v>
      </c>
      <c r="H394" s="147"/>
      <c r="I394" s="147" t="s">
        <v>191</v>
      </c>
      <c r="J394" s="147" t="s">
        <v>145</v>
      </c>
      <c r="K394" s="147"/>
      <c r="L394" s="147" t="s">
        <v>269</v>
      </c>
      <c r="M394" s="147" t="s">
        <v>213</v>
      </c>
      <c r="N394" s="147" t="s">
        <v>148</v>
      </c>
      <c r="O394" s="147" t="s">
        <v>146</v>
      </c>
      <c r="P394" s="186">
        <v>45731</v>
      </c>
      <c r="Q394" s="185"/>
      <c r="R394" s="185"/>
    </row>
    <row r="395" spans="1:18" s="93" customFormat="1" ht="13">
      <c r="A395" s="147" t="s">
        <v>286</v>
      </c>
      <c r="B395" s="147" t="s">
        <v>285</v>
      </c>
      <c r="C395" s="152" t="s">
        <v>665</v>
      </c>
      <c r="D395" s="147" t="s">
        <v>80</v>
      </c>
      <c r="E395" s="147"/>
      <c r="F395" s="199">
        <v>21</v>
      </c>
      <c r="G395" s="147" t="s">
        <v>200</v>
      </c>
      <c r="H395" s="147" t="s">
        <v>207</v>
      </c>
      <c r="I395" s="147" t="s">
        <v>158</v>
      </c>
      <c r="J395" s="147" t="s">
        <v>146</v>
      </c>
      <c r="K395" s="147"/>
      <c r="L395" s="147" t="s">
        <v>200</v>
      </c>
      <c r="M395" s="147" t="s">
        <v>155</v>
      </c>
      <c r="N395" s="147" t="s">
        <v>148</v>
      </c>
      <c r="O395" s="147" t="s">
        <v>146</v>
      </c>
      <c r="P395" s="186">
        <v>45731</v>
      </c>
      <c r="Q395" s="185"/>
      <c r="R395" s="185"/>
    </row>
    <row r="396" spans="1:18" s="93" customFormat="1" ht="13">
      <c r="A396" s="147" t="s">
        <v>286</v>
      </c>
      <c r="B396" s="147" t="s">
        <v>285</v>
      </c>
      <c r="C396" s="152" t="s">
        <v>554</v>
      </c>
      <c r="D396" s="147" t="s">
        <v>80</v>
      </c>
      <c r="E396" s="147"/>
      <c r="F396" s="199">
        <v>10</v>
      </c>
      <c r="G396" s="147" t="s">
        <v>142</v>
      </c>
      <c r="H396" s="147"/>
      <c r="I396" s="147" t="s">
        <v>144</v>
      </c>
      <c r="J396" s="147" t="s">
        <v>145</v>
      </c>
      <c r="K396" s="147"/>
      <c r="L396" s="147" t="s">
        <v>142</v>
      </c>
      <c r="M396" s="147" t="s">
        <v>181</v>
      </c>
      <c r="N396" s="147" t="s">
        <v>148</v>
      </c>
      <c r="O396" s="147" t="s">
        <v>146</v>
      </c>
      <c r="P396" s="186">
        <v>45732</v>
      </c>
      <c r="Q396" s="185"/>
      <c r="R396" s="185"/>
    </row>
    <row r="397" spans="1:18" s="93" customFormat="1" ht="13">
      <c r="A397" s="147" t="s">
        <v>286</v>
      </c>
      <c r="B397" s="147" t="s">
        <v>285</v>
      </c>
      <c r="C397" s="152" t="s">
        <v>667</v>
      </c>
      <c r="D397" s="147" t="s">
        <v>80</v>
      </c>
      <c r="E397" s="147"/>
      <c r="F397" s="199">
        <v>30</v>
      </c>
      <c r="G397" s="147" t="s">
        <v>230</v>
      </c>
      <c r="H397" s="147"/>
      <c r="I397" s="147" t="s">
        <v>219</v>
      </c>
      <c r="J397" s="147" t="s">
        <v>145</v>
      </c>
      <c r="K397" s="147"/>
      <c r="L397" s="147" t="s">
        <v>1083</v>
      </c>
      <c r="M397" s="147" t="s">
        <v>173</v>
      </c>
      <c r="N397" s="147" t="s">
        <v>148</v>
      </c>
      <c r="O397" s="147" t="s">
        <v>146</v>
      </c>
      <c r="P397" s="186">
        <v>45732</v>
      </c>
      <c r="Q397" s="185"/>
      <c r="R397" s="185"/>
    </row>
    <row r="398" spans="1:18" s="93" customFormat="1" ht="13">
      <c r="A398" s="147" t="s">
        <v>286</v>
      </c>
      <c r="B398" s="147" t="s">
        <v>285</v>
      </c>
      <c r="C398" s="152" t="s">
        <v>851</v>
      </c>
      <c r="D398" s="147" t="s">
        <v>217</v>
      </c>
      <c r="E398" s="147"/>
      <c r="F398" s="199">
        <v>24</v>
      </c>
      <c r="G398" s="147" t="s">
        <v>224</v>
      </c>
      <c r="H398" s="147"/>
      <c r="I398" s="147" t="s">
        <v>219</v>
      </c>
      <c r="J398" s="147" t="s">
        <v>145</v>
      </c>
      <c r="K398" s="147"/>
      <c r="L398" s="147" t="s">
        <v>852</v>
      </c>
      <c r="M398" s="147" t="s">
        <v>155</v>
      </c>
      <c r="N398" s="147" t="s">
        <v>148</v>
      </c>
      <c r="O398" s="147" t="s">
        <v>146</v>
      </c>
      <c r="P398" s="186">
        <v>45732</v>
      </c>
      <c r="Q398" s="185"/>
      <c r="R398" s="185"/>
    </row>
    <row r="399" spans="1:18" s="93" customFormat="1" ht="13">
      <c r="A399" s="147" t="s">
        <v>286</v>
      </c>
      <c r="B399" s="147" t="s">
        <v>285</v>
      </c>
      <c r="C399" s="152" t="s">
        <v>600</v>
      </c>
      <c r="D399" s="147" t="s">
        <v>217</v>
      </c>
      <c r="E399" s="147"/>
      <c r="F399" s="199">
        <v>4</v>
      </c>
      <c r="G399" s="147" t="s">
        <v>174</v>
      </c>
      <c r="H399" s="147" t="s">
        <v>602</v>
      </c>
      <c r="I399" s="147" t="s">
        <v>219</v>
      </c>
      <c r="J399" s="147" t="s">
        <v>145</v>
      </c>
      <c r="K399" s="147"/>
      <c r="L399" s="147" t="s">
        <v>588</v>
      </c>
      <c r="M399" s="147" t="s">
        <v>599</v>
      </c>
      <c r="N399" s="147" t="s">
        <v>590</v>
      </c>
      <c r="O399" s="147" t="s">
        <v>146</v>
      </c>
      <c r="P399" s="186">
        <v>45732</v>
      </c>
      <c r="Q399" s="185"/>
      <c r="R399" s="185"/>
    </row>
    <row r="400" spans="1:18" s="93" customFormat="1" ht="13">
      <c r="A400" s="147" t="s">
        <v>286</v>
      </c>
      <c r="B400" s="147" t="s">
        <v>281</v>
      </c>
      <c r="C400" s="152" t="s">
        <v>645</v>
      </c>
      <c r="D400" s="147" t="s">
        <v>853</v>
      </c>
      <c r="E400" s="147"/>
      <c r="F400" s="199">
        <v>32</v>
      </c>
      <c r="G400" s="147" t="s">
        <v>200</v>
      </c>
      <c r="H400" s="147" t="s">
        <v>207</v>
      </c>
      <c r="I400" s="147" t="s">
        <v>606</v>
      </c>
      <c r="J400" s="147" t="s">
        <v>146</v>
      </c>
      <c r="K400" s="154">
        <v>45710</v>
      </c>
      <c r="L400" s="147" t="s">
        <v>632</v>
      </c>
      <c r="M400" s="147" t="s">
        <v>854</v>
      </c>
      <c r="N400" s="147" t="s">
        <v>842</v>
      </c>
      <c r="O400" s="147" t="s">
        <v>146</v>
      </c>
      <c r="P400" s="186">
        <v>45734</v>
      </c>
      <c r="Q400" s="185"/>
      <c r="R400" s="185"/>
    </row>
    <row r="401" spans="1:18" s="93" customFormat="1" ht="13">
      <c r="A401" s="147" t="s">
        <v>286</v>
      </c>
      <c r="B401" s="147" t="s">
        <v>285</v>
      </c>
      <c r="C401" s="152" t="s">
        <v>190</v>
      </c>
      <c r="D401" s="147" t="s">
        <v>201</v>
      </c>
      <c r="E401" s="147"/>
      <c r="F401" s="199">
        <v>5.4329999999999998</v>
      </c>
      <c r="G401" s="147" t="s">
        <v>228</v>
      </c>
      <c r="H401" s="147"/>
      <c r="I401" s="147" t="s">
        <v>503</v>
      </c>
      <c r="J401" s="147" t="str">
        <f>VLOOKUP(I401,I:J,2,)</f>
        <v>EMEA</v>
      </c>
      <c r="K401" s="147"/>
      <c r="L401" s="147" t="s">
        <v>228</v>
      </c>
      <c r="M401" s="147" t="s">
        <v>155</v>
      </c>
      <c r="N401" s="147" t="s">
        <v>148</v>
      </c>
      <c r="O401" s="147" t="s">
        <v>146</v>
      </c>
      <c r="P401" s="186">
        <v>45735</v>
      </c>
      <c r="Q401" s="185"/>
      <c r="R401" s="185"/>
    </row>
    <row r="402" spans="1:18" s="93" customFormat="1" ht="13">
      <c r="A402" s="147" t="s">
        <v>286</v>
      </c>
      <c r="B402" s="147" t="s">
        <v>281</v>
      </c>
      <c r="C402" s="198" t="s">
        <v>859</v>
      </c>
      <c r="D402" s="198" t="s">
        <v>80</v>
      </c>
      <c r="E402" s="195"/>
      <c r="F402" s="201">
        <v>20</v>
      </c>
      <c r="G402" s="147" t="s">
        <v>174</v>
      </c>
      <c r="H402" s="198" t="s">
        <v>860</v>
      </c>
      <c r="I402" s="198" t="s">
        <v>227</v>
      </c>
      <c r="J402" s="198" t="s">
        <v>154</v>
      </c>
      <c r="K402" s="154">
        <v>45715</v>
      </c>
      <c r="L402" s="198" t="s">
        <v>174</v>
      </c>
      <c r="M402" s="198" t="s">
        <v>861</v>
      </c>
      <c r="N402" s="198" t="s">
        <v>842</v>
      </c>
      <c r="O402" s="147" t="s">
        <v>146</v>
      </c>
      <c r="P402" s="186">
        <v>45736</v>
      </c>
      <c r="Q402" s="185"/>
      <c r="R402" s="185"/>
    </row>
    <row r="403" spans="1:18" s="93" customFormat="1" ht="13">
      <c r="A403" s="147" t="s">
        <v>286</v>
      </c>
      <c r="B403" s="147" t="s">
        <v>285</v>
      </c>
      <c r="C403" s="152" t="s">
        <v>855</v>
      </c>
      <c r="D403" s="147" t="s">
        <v>80</v>
      </c>
      <c r="E403" s="147"/>
      <c r="F403" s="199">
        <v>22</v>
      </c>
      <c r="G403" s="147" t="s">
        <v>230</v>
      </c>
      <c r="H403" s="147"/>
      <c r="I403" s="147" t="s">
        <v>219</v>
      </c>
      <c r="J403" s="147" t="str">
        <f>VLOOKUP(I403,I:J,2,)</f>
        <v>EMEA</v>
      </c>
      <c r="K403" s="147"/>
      <c r="L403" s="147" t="s">
        <v>856</v>
      </c>
      <c r="M403" s="147" t="s">
        <v>155</v>
      </c>
      <c r="N403" s="147" t="s">
        <v>148</v>
      </c>
      <c r="O403" s="147" t="s">
        <v>146</v>
      </c>
      <c r="P403" s="186">
        <v>45736</v>
      </c>
      <c r="Q403" s="185"/>
      <c r="R403" s="185"/>
    </row>
    <row r="404" spans="1:18" s="93" customFormat="1" ht="13">
      <c r="A404" s="147" t="s">
        <v>286</v>
      </c>
      <c r="B404" s="147" t="s">
        <v>285</v>
      </c>
      <c r="C404" s="152" t="s">
        <v>857</v>
      </c>
      <c r="D404" s="147" t="s">
        <v>1070</v>
      </c>
      <c r="E404" s="147"/>
      <c r="F404" s="199">
        <v>30</v>
      </c>
      <c r="G404" s="147" t="s">
        <v>234</v>
      </c>
      <c r="H404" s="147"/>
      <c r="I404" s="147" t="s">
        <v>237</v>
      </c>
      <c r="J404" s="147" t="str">
        <f>VLOOKUP(I404,I:J,2,)</f>
        <v>Americas</v>
      </c>
      <c r="K404" s="147"/>
      <c r="L404" s="147" t="s">
        <v>858</v>
      </c>
      <c r="M404" s="147" t="s">
        <v>181</v>
      </c>
      <c r="N404" s="147" t="s">
        <v>148</v>
      </c>
      <c r="O404" s="147" t="s">
        <v>146</v>
      </c>
      <c r="P404" s="186">
        <v>45736</v>
      </c>
      <c r="Q404" s="185"/>
      <c r="R404" s="185"/>
    </row>
    <row r="405" spans="1:18" s="93" customFormat="1" ht="13">
      <c r="A405" s="147" t="s">
        <v>286</v>
      </c>
      <c r="B405" s="147" t="s">
        <v>285</v>
      </c>
      <c r="C405" s="152" t="s">
        <v>862</v>
      </c>
      <c r="D405" s="147" t="s">
        <v>211</v>
      </c>
      <c r="E405" s="147"/>
      <c r="F405" s="199">
        <v>44</v>
      </c>
      <c r="G405" s="147" t="s">
        <v>863</v>
      </c>
      <c r="H405" s="147"/>
      <c r="I405" s="147" t="s">
        <v>191</v>
      </c>
      <c r="J405" s="147" t="str">
        <f>VLOOKUP(I405,I:J,2,)</f>
        <v>EMEA</v>
      </c>
      <c r="K405" s="147"/>
      <c r="L405" s="147" t="s">
        <v>864</v>
      </c>
      <c r="M405" s="147" t="s">
        <v>155</v>
      </c>
      <c r="N405" s="147" t="s">
        <v>148</v>
      </c>
      <c r="O405" s="147" t="s">
        <v>146</v>
      </c>
      <c r="P405" s="186">
        <v>45737</v>
      </c>
      <c r="Q405" s="185"/>
      <c r="R405" s="185"/>
    </row>
    <row r="406" spans="1:18" s="93" customFormat="1" ht="13">
      <c r="A406" s="147" t="s">
        <v>286</v>
      </c>
      <c r="B406" s="147" t="s">
        <v>285</v>
      </c>
      <c r="C406" s="152" t="s">
        <v>865</v>
      </c>
      <c r="D406" s="147" t="s">
        <v>201</v>
      </c>
      <c r="E406" s="147"/>
      <c r="F406" s="199">
        <v>33.109000000000002</v>
      </c>
      <c r="G406" s="147" t="s">
        <v>230</v>
      </c>
      <c r="H406" s="147"/>
      <c r="I406" s="147" t="s">
        <v>227</v>
      </c>
      <c r="J406" s="147" t="str">
        <f>VLOOKUP(I406,I:J,2,)</f>
        <v>Asia</v>
      </c>
      <c r="K406" s="147"/>
      <c r="L406" s="147" t="s">
        <v>174</v>
      </c>
      <c r="M406" s="147" t="s">
        <v>155</v>
      </c>
      <c r="N406" s="147" t="s">
        <v>148</v>
      </c>
      <c r="O406" s="147" t="s">
        <v>146</v>
      </c>
      <c r="P406" s="186">
        <v>45737</v>
      </c>
      <c r="Q406" s="185"/>
      <c r="R406" s="185"/>
    </row>
    <row r="407" spans="1:18" s="93" customFormat="1" ht="13">
      <c r="A407" s="147" t="s">
        <v>286</v>
      </c>
      <c r="B407" s="147" t="s">
        <v>285</v>
      </c>
      <c r="C407" s="152" t="s">
        <v>669</v>
      </c>
      <c r="D407" s="147" t="s">
        <v>670</v>
      </c>
      <c r="E407" s="147"/>
      <c r="F407" s="199">
        <v>24</v>
      </c>
      <c r="G407" s="147" t="s">
        <v>668</v>
      </c>
      <c r="H407" s="147"/>
      <c r="I407" s="147" t="s">
        <v>227</v>
      </c>
      <c r="J407" s="147" t="s">
        <v>154</v>
      </c>
      <c r="K407" s="147"/>
      <c r="L407" s="147" t="s">
        <v>671</v>
      </c>
      <c r="M407" s="147" t="s">
        <v>181</v>
      </c>
      <c r="N407" s="147" t="s">
        <v>148</v>
      </c>
      <c r="O407" s="147" t="s">
        <v>146</v>
      </c>
      <c r="P407" s="186">
        <v>45737</v>
      </c>
      <c r="Q407" s="185"/>
      <c r="R407" s="185"/>
    </row>
    <row r="408" spans="1:18" s="93" customFormat="1" ht="13">
      <c r="A408" s="147" t="s">
        <v>286</v>
      </c>
      <c r="B408" s="147" t="s">
        <v>285</v>
      </c>
      <c r="C408" s="152" t="s">
        <v>672</v>
      </c>
      <c r="D408" s="147" t="s">
        <v>673</v>
      </c>
      <c r="E408" s="147"/>
      <c r="F408" s="199">
        <v>23</v>
      </c>
      <c r="G408" s="147" t="s">
        <v>224</v>
      </c>
      <c r="H408" s="147" t="s">
        <v>674</v>
      </c>
      <c r="I408" s="147" t="s">
        <v>219</v>
      </c>
      <c r="J408" s="147" t="s">
        <v>145</v>
      </c>
      <c r="K408" s="147"/>
      <c r="L408" s="147" t="s">
        <v>174</v>
      </c>
      <c r="M408" s="147" t="s">
        <v>208</v>
      </c>
      <c r="N408" s="147" t="s">
        <v>148</v>
      </c>
      <c r="O408" s="147" t="s">
        <v>146</v>
      </c>
      <c r="P408" s="186">
        <v>45738</v>
      </c>
      <c r="Q408" s="185"/>
      <c r="R408" s="185"/>
    </row>
    <row r="409" spans="1:18" s="93" customFormat="1" ht="13">
      <c r="A409" s="147" t="s">
        <v>286</v>
      </c>
      <c r="B409" s="147" t="s">
        <v>285</v>
      </c>
      <c r="C409" s="152" t="s">
        <v>866</v>
      </c>
      <c r="D409" s="147" t="s">
        <v>214</v>
      </c>
      <c r="E409" s="147"/>
      <c r="F409" s="199">
        <v>3.7</v>
      </c>
      <c r="G409" s="147" t="s">
        <v>218</v>
      </c>
      <c r="H409" s="147"/>
      <c r="I409" s="147" t="s">
        <v>219</v>
      </c>
      <c r="J409" s="147" t="str">
        <f>VLOOKUP(I409,I:J,2,)</f>
        <v>EMEA</v>
      </c>
      <c r="K409" s="147"/>
      <c r="L409" s="147" t="s">
        <v>240</v>
      </c>
      <c r="M409" s="147" t="s">
        <v>173</v>
      </c>
      <c r="N409" s="147" t="s">
        <v>148</v>
      </c>
      <c r="O409" s="147" t="s">
        <v>146</v>
      </c>
      <c r="P409" s="186">
        <v>45738</v>
      </c>
      <c r="Q409" s="185"/>
      <c r="R409" s="185"/>
    </row>
    <row r="410" spans="1:18" s="93" customFormat="1" ht="13">
      <c r="A410" s="147" t="s">
        <v>286</v>
      </c>
      <c r="B410" s="147" t="s">
        <v>285</v>
      </c>
      <c r="C410" s="152" t="s">
        <v>1084</v>
      </c>
      <c r="D410" s="147" t="s">
        <v>211</v>
      </c>
      <c r="E410" s="147"/>
      <c r="F410" s="199">
        <v>44</v>
      </c>
      <c r="G410" s="147" t="s">
        <v>242</v>
      </c>
      <c r="H410" s="147"/>
      <c r="I410" s="147" t="s">
        <v>153</v>
      </c>
      <c r="J410" s="147" t="s">
        <v>154</v>
      </c>
      <c r="K410" s="147"/>
      <c r="L410" s="147" t="s">
        <v>1085</v>
      </c>
      <c r="M410" s="147" t="s">
        <v>209</v>
      </c>
      <c r="N410" s="147" t="s">
        <v>148</v>
      </c>
      <c r="O410" s="147" t="s">
        <v>146</v>
      </c>
      <c r="P410" s="186">
        <v>45738</v>
      </c>
      <c r="Q410" s="185"/>
      <c r="R410" s="185"/>
    </row>
    <row r="411" spans="1:18" s="93" customFormat="1" ht="13">
      <c r="A411" s="147" t="s">
        <v>286</v>
      </c>
      <c r="B411" s="147" t="s">
        <v>285</v>
      </c>
      <c r="C411" s="152" t="s">
        <v>675</v>
      </c>
      <c r="D411" s="147" t="s">
        <v>617</v>
      </c>
      <c r="E411" s="147"/>
      <c r="F411" s="199">
        <v>10</v>
      </c>
      <c r="G411" s="147" t="s">
        <v>245</v>
      </c>
      <c r="H411" s="147"/>
      <c r="I411" s="147" t="s">
        <v>227</v>
      </c>
      <c r="J411" s="147" t="s">
        <v>154</v>
      </c>
      <c r="K411" s="147"/>
      <c r="L411" s="147" t="s">
        <v>676</v>
      </c>
      <c r="M411" s="147" t="s">
        <v>181</v>
      </c>
      <c r="N411" s="147" t="s">
        <v>148</v>
      </c>
      <c r="O411" s="147" t="s">
        <v>146</v>
      </c>
      <c r="P411" s="186">
        <v>45739</v>
      </c>
      <c r="Q411" s="185"/>
      <c r="R411" s="185"/>
    </row>
    <row r="412" spans="1:18" s="93" customFormat="1" ht="13">
      <c r="A412" s="147" t="s">
        <v>286</v>
      </c>
      <c r="B412" s="147" t="s">
        <v>285</v>
      </c>
      <c r="C412" s="152" t="s">
        <v>1086</v>
      </c>
      <c r="D412" s="147" t="s">
        <v>1070</v>
      </c>
      <c r="E412" s="147"/>
      <c r="F412" s="199">
        <v>8.8000000000000007</v>
      </c>
      <c r="G412" s="147" t="s">
        <v>242</v>
      </c>
      <c r="H412" s="147"/>
      <c r="I412" s="147" t="s">
        <v>956</v>
      </c>
      <c r="J412" s="147" t="s">
        <v>145</v>
      </c>
      <c r="K412" s="147"/>
      <c r="L412" s="147" t="s">
        <v>1087</v>
      </c>
      <c r="M412" s="147" t="s">
        <v>173</v>
      </c>
      <c r="N412" s="147" t="s">
        <v>148</v>
      </c>
      <c r="O412" s="147" t="s">
        <v>146</v>
      </c>
      <c r="P412" s="186">
        <v>45741</v>
      </c>
      <c r="Q412" s="185"/>
      <c r="R412" s="185"/>
    </row>
    <row r="413" spans="1:18" s="93" customFormat="1" ht="13">
      <c r="A413" s="147" t="s">
        <v>286</v>
      </c>
      <c r="B413" s="147" t="s">
        <v>285</v>
      </c>
      <c r="C413" s="152" t="s">
        <v>677</v>
      </c>
      <c r="D413" s="147" t="s">
        <v>80</v>
      </c>
      <c r="E413" s="147"/>
      <c r="F413" s="199" t="s">
        <v>174</v>
      </c>
      <c r="G413" s="147" t="s">
        <v>244</v>
      </c>
      <c r="H413" s="147"/>
      <c r="I413" s="147" t="s">
        <v>227</v>
      </c>
      <c r="J413" s="147" t="s">
        <v>154</v>
      </c>
      <c r="K413" s="147"/>
      <c r="L413" s="147" t="s">
        <v>174</v>
      </c>
      <c r="M413" s="147" t="s">
        <v>155</v>
      </c>
      <c r="N413" s="147" t="s">
        <v>148</v>
      </c>
      <c r="O413" s="147" t="s">
        <v>146</v>
      </c>
      <c r="P413" s="186">
        <v>45741</v>
      </c>
      <c r="Q413" s="185"/>
      <c r="R413" s="185"/>
    </row>
    <row r="414" spans="1:18" s="93" customFormat="1" ht="13">
      <c r="A414" s="147" t="s">
        <v>286</v>
      </c>
      <c r="B414" s="147" t="s">
        <v>285</v>
      </c>
      <c r="C414" s="152" t="s">
        <v>868</v>
      </c>
      <c r="D414" s="147" t="s">
        <v>869</v>
      </c>
      <c r="E414" s="147"/>
      <c r="F414" s="199">
        <v>19.8</v>
      </c>
      <c r="G414" s="147" t="s">
        <v>460</v>
      </c>
      <c r="H414" s="147"/>
      <c r="I414" s="147" t="s">
        <v>219</v>
      </c>
      <c r="J414" s="147" t="str">
        <f>VLOOKUP(I414,I:J,2,)</f>
        <v>EMEA</v>
      </c>
      <c r="K414" s="147"/>
      <c r="L414" s="147" t="s">
        <v>870</v>
      </c>
      <c r="M414" s="147" t="s">
        <v>181</v>
      </c>
      <c r="N414" s="147" t="s">
        <v>148</v>
      </c>
      <c r="O414" s="147" t="s">
        <v>146</v>
      </c>
      <c r="P414" s="186">
        <v>45742</v>
      </c>
      <c r="Q414" s="185"/>
      <c r="R414" s="185"/>
    </row>
    <row r="415" spans="1:18" s="93" customFormat="1" ht="13">
      <c r="A415" s="147" t="s">
        <v>286</v>
      </c>
      <c r="B415" s="147" t="s">
        <v>281</v>
      </c>
      <c r="C415" s="152" t="s">
        <v>1088</v>
      </c>
      <c r="D415" s="147" t="s">
        <v>1017</v>
      </c>
      <c r="E415" s="148"/>
      <c r="F415" s="199">
        <v>32.107999999999997</v>
      </c>
      <c r="G415" s="147" t="s">
        <v>1089</v>
      </c>
      <c r="H415" s="147" t="s">
        <v>1090</v>
      </c>
      <c r="I415" s="147" t="s">
        <v>227</v>
      </c>
      <c r="J415" s="147" t="s">
        <v>154</v>
      </c>
      <c r="K415" s="154">
        <v>45699.303483796299</v>
      </c>
      <c r="L415" s="147" t="s">
        <v>1089</v>
      </c>
      <c r="M415" s="147" t="s">
        <v>210</v>
      </c>
      <c r="N415" s="147" t="s">
        <v>161</v>
      </c>
      <c r="O415" s="147" t="s">
        <v>146</v>
      </c>
      <c r="P415" s="186">
        <v>45742.53</v>
      </c>
      <c r="Q415" s="185"/>
      <c r="R415" s="185"/>
    </row>
    <row r="416" spans="1:18" s="93" customFormat="1" ht="13">
      <c r="A416" s="147" t="s">
        <v>286</v>
      </c>
      <c r="B416" s="147" t="s">
        <v>281</v>
      </c>
      <c r="C416" s="152" t="s">
        <v>543</v>
      </c>
      <c r="D416" s="147" t="s">
        <v>1017</v>
      </c>
      <c r="E416" s="148"/>
      <c r="F416" s="199">
        <v>11.565</v>
      </c>
      <c r="G416" s="147" t="s">
        <v>142</v>
      </c>
      <c r="H416" s="147" t="s">
        <v>143</v>
      </c>
      <c r="I416" s="147" t="s">
        <v>144</v>
      </c>
      <c r="J416" s="147" t="s">
        <v>145</v>
      </c>
      <c r="K416" s="154">
        <v>45713.709305555552</v>
      </c>
      <c r="L416" s="147" t="s">
        <v>236</v>
      </c>
      <c r="M416" s="147" t="s">
        <v>1074</v>
      </c>
      <c r="N416" s="147" t="s">
        <v>1054</v>
      </c>
      <c r="O416" s="147" t="s">
        <v>146</v>
      </c>
      <c r="P416" s="186">
        <v>45742.854328703703</v>
      </c>
      <c r="Q416" s="185"/>
      <c r="R416" s="185"/>
    </row>
    <row r="417" spans="1:18" s="93" customFormat="1" ht="13">
      <c r="A417" s="147" t="s">
        <v>286</v>
      </c>
      <c r="B417" s="147" t="s">
        <v>285</v>
      </c>
      <c r="C417" s="152" t="s">
        <v>678</v>
      </c>
      <c r="D417" s="147" t="s">
        <v>679</v>
      </c>
      <c r="E417" s="147"/>
      <c r="F417" s="199">
        <v>17</v>
      </c>
      <c r="G417" s="147" t="s">
        <v>142</v>
      </c>
      <c r="H417" s="147"/>
      <c r="I417" s="147" t="s">
        <v>144</v>
      </c>
      <c r="J417" s="147" t="s">
        <v>145</v>
      </c>
      <c r="K417" s="147"/>
      <c r="L417" s="147" t="s">
        <v>142</v>
      </c>
      <c r="M417" s="147" t="s">
        <v>181</v>
      </c>
      <c r="N417" s="147" t="s">
        <v>148</v>
      </c>
      <c r="O417" s="147" t="s">
        <v>146</v>
      </c>
      <c r="P417" s="186">
        <v>45743</v>
      </c>
      <c r="Q417" s="185"/>
      <c r="R417" s="185"/>
    </row>
    <row r="418" spans="1:18" s="93" customFormat="1" ht="13">
      <c r="A418" s="147" t="s">
        <v>286</v>
      </c>
      <c r="B418" s="147" t="s">
        <v>285</v>
      </c>
      <c r="C418" s="152" t="s">
        <v>871</v>
      </c>
      <c r="D418" s="147" t="s">
        <v>211</v>
      </c>
      <c r="E418" s="147"/>
      <c r="F418" s="199">
        <v>4.2</v>
      </c>
      <c r="G418" s="147" t="s">
        <v>228</v>
      </c>
      <c r="H418" s="147"/>
      <c r="I418" s="147" t="s">
        <v>216</v>
      </c>
      <c r="J418" s="147" t="str">
        <f>VLOOKUP(I418,I:J,2,)</f>
        <v>EMEA</v>
      </c>
      <c r="K418" s="147"/>
      <c r="L418" s="147" t="s">
        <v>684</v>
      </c>
      <c r="M418" s="147" t="s">
        <v>208</v>
      </c>
      <c r="N418" s="147" t="s">
        <v>148</v>
      </c>
      <c r="O418" s="147" t="s">
        <v>146</v>
      </c>
      <c r="P418" s="186">
        <v>45743</v>
      </c>
      <c r="Q418" s="185"/>
      <c r="R418" s="185"/>
    </row>
    <row r="419" spans="1:18" s="93" customFormat="1" ht="13">
      <c r="A419" s="147" t="s">
        <v>286</v>
      </c>
      <c r="B419" s="147" t="s">
        <v>285</v>
      </c>
      <c r="C419" s="152" t="s">
        <v>1091</v>
      </c>
      <c r="D419" s="147" t="s">
        <v>621</v>
      </c>
      <c r="E419" s="148"/>
      <c r="F419" s="199">
        <v>32.270000000000003</v>
      </c>
      <c r="G419" s="147" t="s">
        <v>221</v>
      </c>
      <c r="H419" s="147"/>
      <c r="I419" s="147" t="s">
        <v>191</v>
      </c>
      <c r="J419" s="147" t="s">
        <v>145</v>
      </c>
      <c r="K419" s="154"/>
      <c r="L419" s="147" t="s">
        <v>1092</v>
      </c>
      <c r="M419" s="147" t="s">
        <v>173</v>
      </c>
      <c r="N419" s="147" t="s">
        <v>148</v>
      </c>
      <c r="O419" s="147" t="s">
        <v>146</v>
      </c>
      <c r="P419" s="186">
        <v>45743</v>
      </c>
      <c r="Q419" s="185"/>
      <c r="R419" s="185"/>
    </row>
    <row r="420" spans="1:18" s="93" customFormat="1" ht="13">
      <c r="A420" s="147" t="s">
        <v>286</v>
      </c>
      <c r="B420" s="147" t="s">
        <v>285</v>
      </c>
      <c r="C420" s="152" t="s">
        <v>872</v>
      </c>
      <c r="D420" s="147" t="s">
        <v>873</v>
      </c>
      <c r="E420" s="147"/>
      <c r="F420" s="199">
        <v>30</v>
      </c>
      <c r="G420" s="147" t="s">
        <v>230</v>
      </c>
      <c r="H420" s="147"/>
      <c r="I420" s="147" t="s">
        <v>219</v>
      </c>
      <c r="J420" s="147" t="str">
        <f>VLOOKUP(I420,I:J,2,)</f>
        <v>EMEA</v>
      </c>
      <c r="K420" s="147"/>
      <c r="L420" s="147" t="s">
        <v>874</v>
      </c>
      <c r="M420" s="147" t="s">
        <v>208</v>
      </c>
      <c r="N420" s="147" t="s">
        <v>148</v>
      </c>
      <c r="O420" s="147" t="s">
        <v>146</v>
      </c>
      <c r="P420" s="186">
        <v>45744</v>
      </c>
      <c r="Q420" s="185"/>
      <c r="R420" s="185"/>
    </row>
    <row r="421" spans="1:18" s="93" customFormat="1" ht="13">
      <c r="A421" s="147" t="s">
        <v>286</v>
      </c>
      <c r="B421" s="147" t="s">
        <v>285</v>
      </c>
      <c r="C421" s="152" t="s">
        <v>875</v>
      </c>
      <c r="D421" s="147" t="s">
        <v>876</v>
      </c>
      <c r="E421" s="147"/>
      <c r="F421" s="199">
        <v>31.9</v>
      </c>
      <c r="G421" s="147" t="s">
        <v>142</v>
      </c>
      <c r="H421" s="147"/>
      <c r="I421" s="147" t="s">
        <v>144</v>
      </c>
      <c r="J421" s="147" t="str">
        <f>VLOOKUP(I421,I:J,2,)</f>
        <v>EMEA</v>
      </c>
      <c r="K421" s="147"/>
      <c r="L421" s="147" t="s">
        <v>174</v>
      </c>
      <c r="M421" s="147" t="s">
        <v>155</v>
      </c>
      <c r="N421" s="147" t="s">
        <v>148</v>
      </c>
      <c r="O421" s="147" t="s">
        <v>146</v>
      </c>
      <c r="P421" s="186">
        <v>45744</v>
      </c>
      <c r="Q421" s="185"/>
      <c r="R421" s="185"/>
    </row>
    <row r="422" spans="1:18" s="93" customFormat="1" ht="13">
      <c r="A422" s="147" t="s">
        <v>286</v>
      </c>
      <c r="B422" s="147" t="s">
        <v>285</v>
      </c>
      <c r="C422" s="152" t="s">
        <v>877</v>
      </c>
      <c r="D422" s="147" t="s">
        <v>80</v>
      </c>
      <c r="E422" s="147"/>
      <c r="F422" s="199">
        <v>7</v>
      </c>
      <c r="G422" s="147" t="s">
        <v>224</v>
      </c>
      <c r="H422" s="147"/>
      <c r="I422" s="147" t="s">
        <v>219</v>
      </c>
      <c r="J422" s="147" t="str">
        <f>VLOOKUP(I422,I:J,2,)</f>
        <v>EMEA</v>
      </c>
      <c r="K422" s="147"/>
      <c r="L422" s="147" t="s">
        <v>314</v>
      </c>
      <c r="M422" s="147" t="s">
        <v>181</v>
      </c>
      <c r="N422" s="147" t="s">
        <v>148</v>
      </c>
      <c r="O422" s="147" t="s">
        <v>146</v>
      </c>
      <c r="P422" s="186">
        <v>45745</v>
      </c>
      <c r="Q422" s="185"/>
      <c r="R422" s="185"/>
    </row>
    <row r="423" spans="1:18" s="93" customFormat="1" ht="13">
      <c r="A423" s="147" t="s">
        <v>286</v>
      </c>
      <c r="B423" s="147" t="s">
        <v>285</v>
      </c>
      <c r="C423" s="152" t="s">
        <v>680</v>
      </c>
      <c r="D423" s="147" t="s">
        <v>211</v>
      </c>
      <c r="E423" s="147"/>
      <c r="F423" s="199">
        <v>8</v>
      </c>
      <c r="G423" s="147" t="s">
        <v>681</v>
      </c>
      <c r="H423" s="147"/>
      <c r="I423" s="147" t="s">
        <v>227</v>
      </c>
      <c r="J423" s="147" t="s">
        <v>154</v>
      </c>
      <c r="K423" s="147"/>
      <c r="L423" s="147" t="s">
        <v>269</v>
      </c>
      <c r="M423" s="147" t="s">
        <v>181</v>
      </c>
      <c r="N423" s="147" t="s">
        <v>148</v>
      </c>
      <c r="O423" s="147" t="s">
        <v>146</v>
      </c>
      <c r="P423" s="186">
        <v>45746</v>
      </c>
      <c r="Q423" s="185"/>
      <c r="R423" s="185"/>
    </row>
    <row r="424" spans="1:18" s="93" customFormat="1" ht="13">
      <c r="A424" s="147" t="s">
        <v>286</v>
      </c>
      <c r="B424" s="147" t="s">
        <v>285</v>
      </c>
      <c r="C424" s="152" t="s">
        <v>878</v>
      </c>
      <c r="D424" s="147" t="s">
        <v>225</v>
      </c>
      <c r="E424" s="147"/>
      <c r="F424" s="199">
        <v>10</v>
      </c>
      <c r="G424" s="147" t="s">
        <v>174</v>
      </c>
      <c r="H424" s="147"/>
      <c r="I424" s="147" t="s">
        <v>174</v>
      </c>
      <c r="J424" s="147" t="s">
        <v>174</v>
      </c>
      <c r="K424" s="147"/>
      <c r="L424" s="147" t="s">
        <v>272</v>
      </c>
      <c r="M424" s="147" t="s">
        <v>213</v>
      </c>
      <c r="N424" s="147" t="s">
        <v>148</v>
      </c>
      <c r="O424" s="147" t="s">
        <v>146</v>
      </c>
      <c r="P424" s="186">
        <v>45747</v>
      </c>
      <c r="Q424" s="185"/>
      <c r="R424" s="185"/>
    </row>
    <row r="425" spans="1:18" s="93" customFormat="1" ht="13">
      <c r="A425" s="147" t="s">
        <v>286</v>
      </c>
      <c r="B425" s="147" t="s">
        <v>285</v>
      </c>
      <c r="C425" s="152" t="s">
        <v>781</v>
      </c>
      <c r="D425" s="147" t="s">
        <v>231</v>
      </c>
      <c r="E425" s="147"/>
      <c r="F425" s="199">
        <v>44.017000000000003</v>
      </c>
      <c r="G425" s="147" t="s">
        <v>142</v>
      </c>
      <c r="H425" s="147"/>
      <c r="I425" s="147"/>
      <c r="J425" s="147"/>
      <c r="K425" s="147"/>
      <c r="L425" s="147" t="s">
        <v>142</v>
      </c>
      <c r="M425" s="147" t="s">
        <v>208</v>
      </c>
      <c r="N425" s="147" t="s">
        <v>148</v>
      </c>
      <c r="O425" s="147" t="s">
        <v>146</v>
      </c>
      <c r="P425" s="186">
        <v>45747</v>
      </c>
      <c r="Q425" s="185"/>
      <c r="R425" s="185"/>
    </row>
    <row r="426" spans="1:18" s="93" customFormat="1" ht="13">
      <c r="A426" s="147" t="s">
        <v>286</v>
      </c>
      <c r="B426" s="147" t="s">
        <v>281</v>
      </c>
      <c r="C426" s="198" t="s">
        <v>879</v>
      </c>
      <c r="D426" s="198" t="s">
        <v>79</v>
      </c>
      <c r="E426" s="195"/>
      <c r="F426" s="201">
        <v>1</v>
      </c>
      <c r="G426" s="198" t="s">
        <v>174</v>
      </c>
      <c r="H426" s="198" t="s">
        <v>502</v>
      </c>
      <c r="I426" s="198" t="s">
        <v>503</v>
      </c>
      <c r="J426" s="198" t="s">
        <v>145</v>
      </c>
      <c r="K426" s="154">
        <v>45661</v>
      </c>
      <c r="L426" s="198" t="s">
        <v>292</v>
      </c>
      <c r="M426" s="198" t="s">
        <v>210</v>
      </c>
      <c r="N426" s="198" t="s">
        <v>161</v>
      </c>
      <c r="O426" s="147" t="s">
        <v>146</v>
      </c>
      <c r="P426" s="186">
        <v>45748</v>
      </c>
      <c r="Q426" s="185"/>
      <c r="R426" s="185"/>
    </row>
    <row r="427" spans="1:18" s="93" customFormat="1" ht="13">
      <c r="A427" s="147" t="s">
        <v>286</v>
      </c>
      <c r="B427" s="147" t="s">
        <v>285</v>
      </c>
      <c r="C427" s="152" t="s">
        <v>1093</v>
      </c>
      <c r="D427" s="147" t="s">
        <v>217</v>
      </c>
      <c r="E427" s="147"/>
      <c r="F427" s="199">
        <v>10</v>
      </c>
      <c r="G427" s="147" t="s">
        <v>174</v>
      </c>
      <c r="H427" s="147"/>
      <c r="I427" s="147" t="s">
        <v>174</v>
      </c>
      <c r="J427" s="147" t="s">
        <v>174</v>
      </c>
      <c r="K427" s="147"/>
      <c r="L427" s="147" t="s">
        <v>1094</v>
      </c>
      <c r="M427" s="147" t="s">
        <v>147</v>
      </c>
      <c r="N427" s="147" t="s">
        <v>148</v>
      </c>
      <c r="O427" s="147" t="s">
        <v>146</v>
      </c>
      <c r="P427" s="186">
        <v>45748</v>
      </c>
      <c r="Q427" s="185"/>
      <c r="R427" s="185"/>
    </row>
    <row r="428" spans="1:18" s="93" customFormat="1" ht="13">
      <c r="A428" s="147" t="s">
        <v>286</v>
      </c>
      <c r="B428" s="147" t="s">
        <v>281</v>
      </c>
      <c r="C428" s="152" t="s">
        <v>867</v>
      </c>
      <c r="D428" s="147" t="s">
        <v>1070</v>
      </c>
      <c r="E428" s="148"/>
      <c r="F428" s="199">
        <v>37</v>
      </c>
      <c r="G428" s="147" t="s">
        <v>200</v>
      </c>
      <c r="H428" s="147" t="s">
        <v>604</v>
      </c>
      <c r="I428" s="147" t="s">
        <v>237</v>
      </c>
      <c r="J428" s="147" t="s">
        <v>146</v>
      </c>
      <c r="K428" s="154">
        <v>45731.855150462965</v>
      </c>
      <c r="L428" s="147" t="s">
        <v>291</v>
      </c>
      <c r="M428" s="147" t="s">
        <v>1095</v>
      </c>
      <c r="N428" s="147" t="s">
        <v>161</v>
      </c>
      <c r="O428" s="147" t="s">
        <v>146</v>
      </c>
      <c r="P428" s="186">
        <v>45749.95045138889</v>
      </c>
      <c r="Q428" s="185"/>
      <c r="R428" s="185"/>
    </row>
    <row r="429" spans="1:18" s="93" customFormat="1" ht="13">
      <c r="A429" s="147" t="s">
        <v>286</v>
      </c>
      <c r="B429" s="147" t="s">
        <v>285</v>
      </c>
      <c r="C429" s="152" t="s">
        <v>1096</v>
      </c>
      <c r="D429" s="147" t="s">
        <v>1097</v>
      </c>
      <c r="E429" s="147"/>
      <c r="F429" s="199">
        <v>50</v>
      </c>
      <c r="G429" s="147" t="s">
        <v>212</v>
      </c>
      <c r="H429" s="147"/>
      <c r="I429" s="147" t="s">
        <v>191</v>
      </c>
      <c r="J429" s="147" t="s">
        <v>145</v>
      </c>
      <c r="K429" s="147"/>
      <c r="L429" s="147" t="s">
        <v>1098</v>
      </c>
      <c r="M429" s="147" t="s">
        <v>173</v>
      </c>
      <c r="N429" s="147" t="s">
        <v>148</v>
      </c>
      <c r="O429" s="147" t="s">
        <v>146</v>
      </c>
      <c r="P429" s="186">
        <v>45750</v>
      </c>
      <c r="Q429" s="185"/>
      <c r="R429" s="185"/>
    </row>
    <row r="430" spans="1:18" s="93" customFormat="1" ht="13">
      <c r="A430" s="147" t="s">
        <v>286</v>
      </c>
      <c r="B430" s="147" t="s">
        <v>285</v>
      </c>
      <c r="C430" s="152" t="s">
        <v>880</v>
      </c>
      <c r="D430" s="147" t="s">
        <v>225</v>
      </c>
      <c r="E430" s="147"/>
      <c r="F430" s="199">
        <v>7</v>
      </c>
      <c r="G430" s="147" t="s">
        <v>142</v>
      </c>
      <c r="H430" s="147"/>
      <c r="I430" s="147" t="s">
        <v>144</v>
      </c>
      <c r="J430" s="147" t="str">
        <f>VLOOKUP(I430,I:J,2,)</f>
        <v>EMEA</v>
      </c>
      <c r="K430" s="147"/>
      <c r="L430" s="147" t="s">
        <v>142</v>
      </c>
      <c r="M430" s="147" t="s">
        <v>181</v>
      </c>
      <c r="N430" s="147" t="s">
        <v>148</v>
      </c>
      <c r="O430" s="147" t="s">
        <v>146</v>
      </c>
      <c r="P430" s="186">
        <v>45750</v>
      </c>
      <c r="Q430" s="185"/>
      <c r="R430" s="185"/>
    </row>
    <row r="431" spans="1:18" s="93" customFormat="1" ht="13">
      <c r="A431" s="147" t="s">
        <v>286</v>
      </c>
      <c r="B431" s="147" t="s">
        <v>285</v>
      </c>
      <c r="C431" s="152" t="s">
        <v>682</v>
      </c>
      <c r="D431" s="147" t="s">
        <v>683</v>
      </c>
      <c r="E431" s="147"/>
      <c r="F431" s="199">
        <v>55</v>
      </c>
      <c r="G431" s="147" t="s">
        <v>684</v>
      </c>
      <c r="H431" s="147"/>
      <c r="I431" s="147" t="s">
        <v>227</v>
      </c>
      <c r="J431" s="147" t="s">
        <v>154</v>
      </c>
      <c r="K431" s="147"/>
      <c r="L431" s="147" t="s">
        <v>684</v>
      </c>
      <c r="M431" s="147" t="s">
        <v>659</v>
      </c>
      <c r="N431" s="147" t="s">
        <v>148</v>
      </c>
      <c r="O431" s="147" t="s">
        <v>146</v>
      </c>
      <c r="P431" s="186">
        <v>45751</v>
      </c>
      <c r="Q431" s="185"/>
      <c r="R431" s="185"/>
    </row>
    <row r="432" spans="1:18" s="93" customFormat="1" ht="13">
      <c r="A432" s="147" t="s">
        <v>286</v>
      </c>
      <c r="B432" s="147" t="s">
        <v>285</v>
      </c>
      <c r="C432" s="152" t="s">
        <v>754</v>
      </c>
      <c r="D432" s="147" t="s">
        <v>80</v>
      </c>
      <c r="E432" s="147"/>
      <c r="F432" s="199">
        <v>38.299999999999997</v>
      </c>
      <c r="G432" s="147" t="s">
        <v>653</v>
      </c>
      <c r="H432" s="147" t="s">
        <v>143</v>
      </c>
      <c r="I432" s="147" t="s">
        <v>144</v>
      </c>
      <c r="J432" s="147" t="s">
        <v>145</v>
      </c>
      <c r="K432" s="154">
        <v>45720</v>
      </c>
      <c r="L432" s="147" t="s">
        <v>1099</v>
      </c>
      <c r="M432" s="147" t="s">
        <v>629</v>
      </c>
      <c r="N432" s="147" t="s">
        <v>161</v>
      </c>
      <c r="O432" s="147" t="s">
        <v>146</v>
      </c>
      <c r="P432" s="186">
        <v>45752</v>
      </c>
      <c r="Q432" s="185"/>
      <c r="R432" s="185"/>
    </row>
    <row r="433" spans="1:19" s="93" customFormat="1" ht="13">
      <c r="A433" s="147" t="s">
        <v>286</v>
      </c>
      <c r="B433" s="147" t="s">
        <v>285</v>
      </c>
      <c r="C433" s="152" t="s">
        <v>1100</v>
      </c>
      <c r="D433" s="147" t="s">
        <v>211</v>
      </c>
      <c r="E433" s="147"/>
      <c r="F433" s="199">
        <v>48</v>
      </c>
      <c r="G433" s="147" t="s">
        <v>220</v>
      </c>
      <c r="H433" s="147"/>
      <c r="I433" s="147" t="s">
        <v>191</v>
      </c>
      <c r="J433" s="147" t="s">
        <v>145</v>
      </c>
      <c r="K433" s="147"/>
      <c r="L433" s="147" t="s">
        <v>294</v>
      </c>
      <c r="M433" s="147" t="s">
        <v>209</v>
      </c>
      <c r="N433" s="147" t="s">
        <v>148</v>
      </c>
      <c r="O433" s="147" t="s">
        <v>146</v>
      </c>
      <c r="P433" s="186">
        <v>45752</v>
      </c>
      <c r="Q433" s="185"/>
      <c r="R433" s="185"/>
    </row>
    <row r="434" spans="1:19" s="93" customFormat="1" ht="13">
      <c r="A434" s="147" t="s">
        <v>286</v>
      </c>
      <c r="B434" s="147" t="s">
        <v>285</v>
      </c>
      <c r="C434" s="152" t="s">
        <v>1100</v>
      </c>
      <c r="D434" s="147" t="s">
        <v>211</v>
      </c>
      <c r="E434" s="148"/>
      <c r="F434" s="199">
        <v>48</v>
      </c>
      <c r="G434" s="147" t="s">
        <v>220</v>
      </c>
      <c r="H434" s="147"/>
      <c r="I434" s="147" t="s">
        <v>191</v>
      </c>
      <c r="J434" s="147" t="s">
        <v>145</v>
      </c>
      <c r="K434" s="154"/>
      <c r="L434" s="147" t="s">
        <v>294</v>
      </c>
      <c r="M434" s="147" t="s">
        <v>209</v>
      </c>
      <c r="N434" s="147" t="s">
        <v>148</v>
      </c>
      <c r="O434" s="147" t="s">
        <v>146</v>
      </c>
      <c r="P434" s="186">
        <v>45752</v>
      </c>
      <c r="Q434" s="185"/>
      <c r="R434" s="185"/>
    </row>
    <row r="435" spans="1:19" s="93" customFormat="1" ht="13">
      <c r="A435" s="147" t="s">
        <v>286</v>
      </c>
      <c r="B435" s="147" t="s">
        <v>285</v>
      </c>
      <c r="C435" s="152" t="s">
        <v>1060</v>
      </c>
      <c r="D435" s="147" t="s">
        <v>80</v>
      </c>
      <c r="E435" s="147"/>
      <c r="F435" s="199">
        <v>5.38</v>
      </c>
      <c r="G435" s="147" t="s">
        <v>200</v>
      </c>
      <c r="H435" s="147"/>
      <c r="I435" s="147" t="s">
        <v>158</v>
      </c>
      <c r="J435" s="147" t="s">
        <v>146</v>
      </c>
      <c r="K435" s="147"/>
      <c r="L435" s="147" t="s">
        <v>200</v>
      </c>
      <c r="M435" s="147" t="s">
        <v>173</v>
      </c>
      <c r="N435" s="147" t="s">
        <v>148</v>
      </c>
      <c r="O435" s="147" t="s">
        <v>146</v>
      </c>
      <c r="P435" s="186">
        <v>45754</v>
      </c>
      <c r="Q435" s="185"/>
      <c r="R435" s="185"/>
    </row>
    <row r="436" spans="1:19" s="93" customFormat="1" ht="13">
      <c r="A436" s="147" t="s">
        <v>286</v>
      </c>
      <c r="B436" s="147" t="s">
        <v>285</v>
      </c>
      <c r="C436" s="152" t="s">
        <v>881</v>
      </c>
      <c r="D436" s="147" t="s">
        <v>80</v>
      </c>
      <c r="E436" s="147"/>
      <c r="F436" s="199">
        <v>29.4</v>
      </c>
      <c r="G436" s="147" t="s">
        <v>174</v>
      </c>
      <c r="H436" s="147"/>
      <c r="I436" s="147" t="s">
        <v>219</v>
      </c>
      <c r="J436" s="147" t="str">
        <f>VLOOKUP(I436,I:J,2,)</f>
        <v>EMEA</v>
      </c>
      <c r="K436" s="147"/>
      <c r="L436" s="147" t="s">
        <v>468</v>
      </c>
      <c r="M436" s="147" t="s">
        <v>155</v>
      </c>
      <c r="N436" s="147" t="s">
        <v>148</v>
      </c>
      <c r="O436" s="147" t="s">
        <v>146</v>
      </c>
      <c r="P436" s="186">
        <v>45755</v>
      </c>
      <c r="Q436" s="185"/>
      <c r="R436" s="185"/>
    </row>
    <row r="437" spans="1:19" s="93" customFormat="1" ht="13">
      <c r="A437" s="147" t="s">
        <v>286</v>
      </c>
      <c r="B437" s="147" t="s">
        <v>285</v>
      </c>
      <c r="C437" s="152" t="s">
        <v>882</v>
      </c>
      <c r="D437" s="147" t="s">
        <v>217</v>
      </c>
      <c r="E437" s="147"/>
      <c r="F437" s="199">
        <v>9</v>
      </c>
      <c r="G437" s="147" t="s">
        <v>228</v>
      </c>
      <c r="H437" s="147"/>
      <c r="I437" s="147" t="s">
        <v>883</v>
      </c>
      <c r="J437" s="147"/>
      <c r="K437" s="147"/>
      <c r="L437" s="147" t="s">
        <v>228</v>
      </c>
      <c r="M437" s="147" t="s">
        <v>181</v>
      </c>
      <c r="N437" s="147" t="s">
        <v>148</v>
      </c>
      <c r="O437" s="147" t="s">
        <v>146</v>
      </c>
      <c r="P437" s="186">
        <v>45756</v>
      </c>
      <c r="Q437" s="185"/>
      <c r="R437" s="185"/>
    </row>
    <row r="438" spans="1:19" s="93" customFormat="1" ht="13">
      <c r="A438" s="147" t="s">
        <v>286</v>
      </c>
      <c r="B438" s="147" t="s">
        <v>285</v>
      </c>
      <c r="C438" s="152" t="s">
        <v>1101</v>
      </c>
      <c r="D438" s="147" t="s">
        <v>201</v>
      </c>
      <c r="E438" s="147"/>
      <c r="F438" s="199">
        <v>5</v>
      </c>
      <c r="G438" s="147" t="s">
        <v>218</v>
      </c>
      <c r="H438" s="147"/>
      <c r="I438" s="147" t="s">
        <v>219</v>
      </c>
      <c r="J438" s="147" t="s">
        <v>145</v>
      </c>
      <c r="K438" s="147"/>
      <c r="L438" s="147" t="s">
        <v>958</v>
      </c>
      <c r="M438" s="147" t="s">
        <v>170</v>
      </c>
      <c r="N438" s="147" t="s">
        <v>148</v>
      </c>
      <c r="O438" s="147" t="s">
        <v>146</v>
      </c>
      <c r="P438" s="186">
        <v>45756</v>
      </c>
      <c r="Q438" s="185"/>
      <c r="R438" s="185"/>
    </row>
    <row r="439" spans="1:19" s="93" customFormat="1" ht="13">
      <c r="A439" s="147" t="s">
        <v>286</v>
      </c>
      <c r="B439" s="147" t="s">
        <v>281</v>
      </c>
      <c r="C439" s="152" t="s">
        <v>1102</v>
      </c>
      <c r="D439" s="147" t="s">
        <v>1017</v>
      </c>
      <c r="E439" s="148"/>
      <c r="F439" s="199">
        <v>34</v>
      </c>
      <c r="G439" s="147" t="s">
        <v>221</v>
      </c>
      <c r="H439" s="147" t="s">
        <v>1103</v>
      </c>
      <c r="I439" s="147" t="s">
        <v>219</v>
      </c>
      <c r="J439" s="147" t="s">
        <v>145</v>
      </c>
      <c r="K439" s="154">
        <v>45722.343946759262</v>
      </c>
      <c r="L439" s="147"/>
      <c r="M439" s="147" t="s">
        <v>1104</v>
      </c>
      <c r="N439" s="147" t="s">
        <v>161</v>
      </c>
      <c r="O439" s="147" t="s">
        <v>146</v>
      </c>
      <c r="P439" s="186">
        <v>45756.134780092594</v>
      </c>
      <c r="Q439" s="185"/>
      <c r="R439" s="185"/>
    </row>
    <row r="440" spans="1:19" s="93" customFormat="1" ht="13">
      <c r="A440" s="147" t="s">
        <v>286</v>
      </c>
      <c r="B440" s="147" t="s">
        <v>285</v>
      </c>
      <c r="C440" s="152" t="s">
        <v>594</v>
      </c>
      <c r="D440" s="147" t="s">
        <v>201</v>
      </c>
      <c r="E440" s="147"/>
      <c r="F440" s="199">
        <v>6.6</v>
      </c>
      <c r="G440" s="147" t="s">
        <v>884</v>
      </c>
      <c r="H440" s="147"/>
      <c r="I440" s="147" t="s">
        <v>158</v>
      </c>
      <c r="J440" s="147" t="str">
        <f>VLOOKUP(I440,I:J,2,)</f>
        <v>Americas</v>
      </c>
      <c r="K440" s="147"/>
      <c r="L440" s="147" t="s">
        <v>200</v>
      </c>
      <c r="M440" s="147" t="s">
        <v>181</v>
      </c>
      <c r="N440" s="147" t="s">
        <v>148</v>
      </c>
      <c r="O440" s="147" t="s">
        <v>146</v>
      </c>
      <c r="P440" s="186">
        <v>45757</v>
      </c>
      <c r="Q440" s="185"/>
      <c r="R440" s="185"/>
    </row>
    <row r="441" spans="1:19" s="93" customFormat="1" ht="13">
      <c r="A441" s="147" t="s">
        <v>286</v>
      </c>
      <c r="B441" s="147" t="s">
        <v>285</v>
      </c>
      <c r="C441" s="152" t="s">
        <v>788</v>
      </c>
      <c r="D441" s="147" t="s">
        <v>80</v>
      </c>
      <c r="E441" s="147"/>
      <c r="F441" s="199">
        <v>15</v>
      </c>
      <c r="G441" s="147" t="s">
        <v>174</v>
      </c>
      <c r="H441" s="147"/>
      <c r="I441" s="147" t="s">
        <v>174</v>
      </c>
      <c r="J441" s="147" t="s">
        <v>174</v>
      </c>
      <c r="K441" s="147"/>
      <c r="L441" s="147" t="s">
        <v>269</v>
      </c>
      <c r="M441" s="147" t="s">
        <v>213</v>
      </c>
      <c r="N441" s="147" t="s">
        <v>148</v>
      </c>
      <c r="O441" s="147" t="s">
        <v>146</v>
      </c>
      <c r="P441" s="186">
        <v>45757</v>
      </c>
      <c r="Q441" s="185"/>
      <c r="R441" s="185"/>
    </row>
    <row r="442" spans="1:19" s="93" customFormat="1" ht="13">
      <c r="A442" s="147" t="s">
        <v>286</v>
      </c>
      <c r="B442" s="147" t="s">
        <v>285</v>
      </c>
      <c r="C442" s="152" t="s">
        <v>885</v>
      </c>
      <c r="D442" s="147" t="s">
        <v>886</v>
      </c>
      <c r="E442" s="147"/>
      <c r="F442" s="199">
        <v>26.45</v>
      </c>
      <c r="G442" s="147" t="s">
        <v>668</v>
      </c>
      <c r="H442" s="147"/>
      <c r="I442" s="147" t="s">
        <v>174</v>
      </c>
      <c r="J442" s="147" t="str">
        <f>VLOOKUP(I442,I:J,2,)</f>
        <v>TBC</v>
      </c>
      <c r="K442" s="147"/>
      <c r="L442" s="147" t="s">
        <v>236</v>
      </c>
      <c r="M442" s="147" t="s">
        <v>155</v>
      </c>
      <c r="N442" s="147" t="s">
        <v>148</v>
      </c>
      <c r="O442" s="147" t="s">
        <v>146</v>
      </c>
      <c r="P442" s="186">
        <v>45757</v>
      </c>
      <c r="Q442" s="185"/>
      <c r="R442" s="185"/>
    </row>
    <row r="443" spans="1:19" s="93" customFormat="1" ht="13">
      <c r="A443" s="147" t="s">
        <v>286</v>
      </c>
      <c r="B443" s="147" t="s">
        <v>285</v>
      </c>
      <c r="C443" s="152" t="s">
        <v>1105</v>
      </c>
      <c r="D443" s="147" t="s">
        <v>211</v>
      </c>
      <c r="E443" s="147"/>
      <c r="F443" s="199">
        <v>9.0399999999999991</v>
      </c>
      <c r="G443" s="147" t="s">
        <v>1106</v>
      </c>
      <c r="H443" s="147"/>
      <c r="I443" s="147" t="s">
        <v>227</v>
      </c>
      <c r="J443" s="147" t="s">
        <v>154</v>
      </c>
      <c r="K443" s="147"/>
      <c r="L443" s="147" t="s">
        <v>1107</v>
      </c>
      <c r="M443" s="147" t="s">
        <v>155</v>
      </c>
      <c r="N443" s="147" t="s">
        <v>148</v>
      </c>
      <c r="O443" s="147" t="s">
        <v>146</v>
      </c>
      <c r="P443" s="186">
        <v>45757</v>
      </c>
      <c r="Q443" s="185"/>
      <c r="R443" s="185"/>
      <c r="S443" s="92"/>
    </row>
    <row r="444" spans="1:19" s="93" customFormat="1" ht="13">
      <c r="A444" s="147" t="s">
        <v>286</v>
      </c>
      <c r="B444" s="147" t="s">
        <v>285</v>
      </c>
      <c r="C444" s="152" t="s">
        <v>1056</v>
      </c>
      <c r="D444" s="147" t="s">
        <v>201</v>
      </c>
      <c r="E444" s="147"/>
      <c r="F444" s="199">
        <v>28.95</v>
      </c>
      <c r="G444" s="147" t="s">
        <v>200</v>
      </c>
      <c r="H444" s="147"/>
      <c r="I444" s="147" t="s">
        <v>158</v>
      </c>
      <c r="J444" s="147" t="s">
        <v>146</v>
      </c>
      <c r="K444" s="147"/>
      <c r="L444" s="147" t="s">
        <v>200</v>
      </c>
      <c r="M444" s="147" t="s">
        <v>155</v>
      </c>
      <c r="N444" s="147" t="s">
        <v>148</v>
      </c>
      <c r="O444" s="147" t="s">
        <v>146</v>
      </c>
      <c r="P444" s="186">
        <v>45758</v>
      </c>
      <c r="Q444" s="185"/>
      <c r="R444" s="185"/>
      <c r="S444" s="92"/>
    </row>
    <row r="445" spans="1:19" s="93" customFormat="1" ht="13">
      <c r="A445" s="147" t="s">
        <v>286</v>
      </c>
      <c r="B445" s="147" t="s">
        <v>285</v>
      </c>
      <c r="C445" s="152" t="s">
        <v>1108</v>
      </c>
      <c r="D445" s="147" t="s">
        <v>270</v>
      </c>
      <c r="E445" s="147"/>
      <c r="F445" s="199">
        <v>39</v>
      </c>
      <c r="G445" s="147" t="s">
        <v>1109</v>
      </c>
      <c r="H445" s="147"/>
      <c r="I445" s="147" t="s">
        <v>191</v>
      </c>
      <c r="J445" s="147" t="s">
        <v>145</v>
      </c>
      <c r="K445" s="147"/>
      <c r="L445" s="147" t="s">
        <v>269</v>
      </c>
      <c r="M445" s="147" t="s">
        <v>173</v>
      </c>
      <c r="N445" s="147" t="s">
        <v>148</v>
      </c>
      <c r="O445" s="147" t="s">
        <v>146</v>
      </c>
      <c r="P445" s="186">
        <v>45759</v>
      </c>
      <c r="Q445" s="185"/>
      <c r="R445" s="185"/>
      <c r="S445" s="92"/>
    </row>
    <row r="446" spans="1:19" s="93" customFormat="1" ht="13">
      <c r="A446" s="147" t="s">
        <v>286</v>
      </c>
      <c r="B446" s="147" t="s">
        <v>285</v>
      </c>
      <c r="C446" s="152" t="s">
        <v>1110</v>
      </c>
      <c r="D446" s="147" t="s">
        <v>1070</v>
      </c>
      <c r="E446" s="147"/>
      <c r="F446" s="199">
        <v>27.384</v>
      </c>
      <c r="G446" s="147" t="s">
        <v>242</v>
      </c>
      <c r="H446" s="147"/>
      <c r="I446" s="147" t="s">
        <v>956</v>
      </c>
      <c r="J446" s="147" t="s">
        <v>145</v>
      </c>
      <c r="K446" s="147"/>
      <c r="L446" s="147" t="s">
        <v>1111</v>
      </c>
      <c r="M446" s="147" t="s">
        <v>170</v>
      </c>
      <c r="N446" s="147" t="s">
        <v>148</v>
      </c>
      <c r="O446" s="147" t="s">
        <v>146</v>
      </c>
      <c r="P446" s="186">
        <v>45759</v>
      </c>
      <c r="Q446" s="185"/>
      <c r="R446" s="185"/>
      <c r="S446" s="92"/>
    </row>
    <row r="447" spans="1:19" s="93" customFormat="1" ht="13">
      <c r="A447" s="147" t="s">
        <v>286</v>
      </c>
      <c r="B447" s="147" t="s">
        <v>285</v>
      </c>
      <c r="C447" s="152" t="s">
        <v>322</v>
      </c>
      <c r="D447" s="147" t="s">
        <v>80</v>
      </c>
      <c r="E447" s="147"/>
      <c r="F447" s="199">
        <v>14.5</v>
      </c>
      <c r="G447" s="147" t="s">
        <v>174</v>
      </c>
      <c r="H447" s="147"/>
      <c r="I447" s="147" t="s">
        <v>219</v>
      </c>
      <c r="J447" s="147" t="s">
        <v>145</v>
      </c>
      <c r="K447" s="147"/>
      <c r="L447" s="147" t="s">
        <v>269</v>
      </c>
      <c r="M447" s="147" t="s">
        <v>213</v>
      </c>
      <c r="N447" s="147" t="s">
        <v>148</v>
      </c>
      <c r="O447" s="147" t="s">
        <v>146</v>
      </c>
      <c r="P447" s="186">
        <v>45759</v>
      </c>
      <c r="Q447" s="185"/>
      <c r="R447" s="185"/>
      <c r="S447" s="92"/>
    </row>
    <row r="448" spans="1:19" s="93" customFormat="1" ht="13">
      <c r="A448" s="147" t="s">
        <v>286</v>
      </c>
      <c r="B448" s="147" t="s">
        <v>285</v>
      </c>
      <c r="C448" s="152" t="s">
        <v>322</v>
      </c>
      <c r="D448" s="147" t="s">
        <v>80</v>
      </c>
      <c r="E448" s="148"/>
      <c r="F448" s="199">
        <v>14.5</v>
      </c>
      <c r="G448" s="147" t="s">
        <v>836</v>
      </c>
      <c r="H448" s="147"/>
      <c r="I448" s="147" t="s">
        <v>219</v>
      </c>
      <c r="J448" s="147" t="s">
        <v>145</v>
      </c>
      <c r="K448" s="154"/>
      <c r="L448" s="147" t="s">
        <v>269</v>
      </c>
      <c r="M448" s="147" t="s">
        <v>1112</v>
      </c>
      <c r="N448" s="147" t="s">
        <v>148</v>
      </c>
      <c r="O448" s="147" t="s">
        <v>146</v>
      </c>
      <c r="P448" s="186">
        <v>45759</v>
      </c>
      <c r="Q448" s="185"/>
      <c r="R448" s="185"/>
      <c r="S448" s="92"/>
    </row>
    <row r="449" spans="1:19" s="93" customFormat="1" ht="13">
      <c r="A449" s="147" t="s">
        <v>286</v>
      </c>
      <c r="B449" s="147" t="s">
        <v>285</v>
      </c>
      <c r="C449" s="152" t="s">
        <v>1113</v>
      </c>
      <c r="D449" s="147" t="s">
        <v>211</v>
      </c>
      <c r="E449" s="147"/>
      <c r="F449" s="199">
        <v>50.904000000000003</v>
      </c>
      <c r="G449" s="147" t="s">
        <v>1114</v>
      </c>
      <c r="H449" s="147"/>
      <c r="I449" s="147" t="s">
        <v>548</v>
      </c>
      <c r="J449" s="147" t="s">
        <v>145</v>
      </c>
      <c r="K449" s="147"/>
      <c r="L449" s="147" t="s">
        <v>200</v>
      </c>
      <c r="M449" s="147" t="s">
        <v>209</v>
      </c>
      <c r="N449" s="147" t="s">
        <v>148</v>
      </c>
      <c r="O449" s="147" t="s">
        <v>146</v>
      </c>
      <c r="P449" s="186">
        <v>45760</v>
      </c>
      <c r="Q449" s="185"/>
      <c r="R449" s="185"/>
      <c r="S449" s="92"/>
    </row>
    <row r="450" spans="1:19" s="93" customFormat="1" ht="13">
      <c r="A450" s="147" t="s">
        <v>286</v>
      </c>
      <c r="B450" s="147" t="s">
        <v>285</v>
      </c>
      <c r="C450" s="152" t="s">
        <v>1115</v>
      </c>
      <c r="D450" s="147" t="s">
        <v>1070</v>
      </c>
      <c r="E450" s="147"/>
      <c r="F450" s="199">
        <v>27.5</v>
      </c>
      <c r="G450" s="147" t="s">
        <v>142</v>
      </c>
      <c r="H450" s="147"/>
      <c r="I450" s="147" t="s">
        <v>144</v>
      </c>
      <c r="J450" s="147" t="s">
        <v>145</v>
      </c>
      <c r="K450" s="147"/>
      <c r="L450" s="147" t="s">
        <v>228</v>
      </c>
      <c r="M450" s="147" t="s">
        <v>181</v>
      </c>
      <c r="N450" s="147" t="s">
        <v>148</v>
      </c>
      <c r="O450" s="147" t="s">
        <v>146</v>
      </c>
      <c r="P450" s="186">
        <v>45761</v>
      </c>
      <c r="Q450" s="185"/>
      <c r="R450" s="185"/>
      <c r="S450" s="92"/>
    </row>
    <row r="451" spans="1:19" s="93" customFormat="1" ht="13">
      <c r="A451" s="147" t="s">
        <v>286</v>
      </c>
      <c r="B451" s="147" t="s">
        <v>285</v>
      </c>
      <c r="C451" s="152" t="s">
        <v>794</v>
      </c>
      <c r="D451" s="147" t="s">
        <v>174</v>
      </c>
      <c r="E451" s="147"/>
      <c r="F451" s="199">
        <v>15</v>
      </c>
      <c r="G451" s="147" t="s">
        <v>174</v>
      </c>
      <c r="H451" s="147"/>
      <c r="I451" s="147" t="s">
        <v>174</v>
      </c>
      <c r="J451" s="147" t="s">
        <v>174</v>
      </c>
      <c r="K451" s="147"/>
      <c r="L451" s="147" t="s">
        <v>269</v>
      </c>
      <c r="M451" s="147" t="s">
        <v>213</v>
      </c>
      <c r="N451" s="147" t="s">
        <v>148</v>
      </c>
      <c r="O451" s="147" t="s">
        <v>146</v>
      </c>
      <c r="P451" s="186">
        <v>45761</v>
      </c>
      <c r="Q451" s="185"/>
      <c r="R451" s="185"/>
      <c r="S451" s="92"/>
    </row>
    <row r="452" spans="1:19" s="93" customFormat="1" ht="13">
      <c r="A452" s="147" t="s">
        <v>286</v>
      </c>
      <c r="B452" s="147" t="s">
        <v>285</v>
      </c>
      <c r="C452" s="152" t="s">
        <v>1116</v>
      </c>
      <c r="D452" s="147" t="s">
        <v>80</v>
      </c>
      <c r="E452" s="147" t="s">
        <v>236</v>
      </c>
      <c r="F452" s="199">
        <v>31</v>
      </c>
      <c r="G452" s="147" t="s">
        <v>142</v>
      </c>
      <c r="H452" s="147"/>
      <c r="I452" s="147" t="s">
        <v>144</v>
      </c>
      <c r="J452" s="147" t="s">
        <v>145</v>
      </c>
      <c r="K452" s="147"/>
      <c r="L452" s="147" t="s">
        <v>142</v>
      </c>
      <c r="M452" s="147" t="s">
        <v>155</v>
      </c>
      <c r="N452" s="147" t="s">
        <v>148</v>
      </c>
      <c r="O452" s="147" t="s">
        <v>146</v>
      </c>
      <c r="P452" s="186">
        <v>45762</v>
      </c>
      <c r="Q452" s="185"/>
      <c r="R452" s="185"/>
      <c r="S452" s="92"/>
    </row>
    <row r="453" spans="1:19" s="93" customFormat="1" ht="13">
      <c r="A453" s="147" t="s">
        <v>286</v>
      </c>
      <c r="B453" s="147" t="s">
        <v>285</v>
      </c>
      <c r="C453" s="152" t="s">
        <v>887</v>
      </c>
      <c r="D453" s="147" t="s">
        <v>211</v>
      </c>
      <c r="E453" s="147"/>
      <c r="F453" s="199">
        <v>37</v>
      </c>
      <c r="G453" s="147" t="s">
        <v>174</v>
      </c>
      <c r="H453" s="147"/>
      <c r="I453" s="147" t="s">
        <v>174</v>
      </c>
      <c r="J453" s="147" t="str">
        <f>VLOOKUP(I453,I:J,2,)</f>
        <v>TBC</v>
      </c>
      <c r="K453" s="147"/>
      <c r="L453" s="147" t="s">
        <v>888</v>
      </c>
      <c r="M453" s="147" t="s">
        <v>213</v>
      </c>
      <c r="N453" s="147" t="s">
        <v>148</v>
      </c>
      <c r="O453" s="147" t="s">
        <v>146</v>
      </c>
      <c r="P453" s="186">
        <v>45762</v>
      </c>
      <c r="Q453" s="185"/>
      <c r="R453" s="185"/>
      <c r="S453" s="92"/>
    </row>
    <row r="454" spans="1:19" s="93" customFormat="1" ht="13">
      <c r="A454" s="147" t="s">
        <v>286</v>
      </c>
      <c r="B454" s="147" t="s">
        <v>285</v>
      </c>
      <c r="C454" s="152" t="s">
        <v>343</v>
      </c>
      <c r="D454" s="147" t="s">
        <v>211</v>
      </c>
      <c r="E454" s="147"/>
      <c r="F454" s="199">
        <v>36.25</v>
      </c>
      <c r="G454" s="147" t="s">
        <v>224</v>
      </c>
      <c r="H454" s="147"/>
      <c r="I454" s="147" t="s">
        <v>153</v>
      </c>
      <c r="J454" s="147" t="s">
        <v>154</v>
      </c>
      <c r="K454" s="147"/>
      <c r="L454" s="147" t="s">
        <v>1117</v>
      </c>
      <c r="M454" s="147" t="s">
        <v>213</v>
      </c>
      <c r="N454" s="147" t="s">
        <v>148</v>
      </c>
      <c r="O454" s="147" t="s">
        <v>146</v>
      </c>
      <c r="P454" s="186">
        <v>45762</v>
      </c>
      <c r="Q454" s="185"/>
      <c r="R454" s="185"/>
      <c r="S454" s="92"/>
    </row>
    <row r="455" spans="1:19" s="93" customFormat="1" ht="13">
      <c r="A455" s="147" t="s">
        <v>286</v>
      </c>
      <c r="B455" s="147" t="s">
        <v>285</v>
      </c>
      <c r="C455" s="152" t="s">
        <v>1118</v>
      </c>
      <c r="D455" s="147" t="s">
        <v>1119</v>
      </c>
      <c r="E455" s="147"/>
      <c r="F455" s="199">
        <v>47.5</v>
      </c>
      <c r="G455" s="147" t="s">
        <v>212</v>
      </c>
      <c r="H455" s="147"/>
      <c r="I455" s="147" t="s">
        <v>191</v>
      </c>
      <c r="J455" s="147" t="s">
        <v>145</v>
      </c>
      <c r="K455" s="147"/>
      <c r="L455" s="147"/>
      <c r="M455" s="147" t="s">
        <v>173</v>
      </c>
      <c r="N455" s="147" t="s">
        <v>148</v>
      </c>
      <c r="O455" s="147" t="s">
        <v>146</v>
      </c>
      <c r="P455" s="186">
        <v>45762</v>
      </c>
      <c r="Q455" s="185"/>
      <c r="R455" s="185"/>
      <c r="S455" s="92"/>
    </row>
    <row r="456" spans="1:19" s="93" customFormat="1" ht="13">
      <c r="A456" s="147" t="s">
        <v>286</v>
      </c>
      <c r="B456" s="147" t="s">
        <v>285</v>
      </c>
      <c r="C456" s="152" t="s">
        <v>1120</v>
      </c>
      <c r="D456" s="147" t="s">
        <v>1070</v>
      </c>
      <c r="E456" s="147"/>
      <c r="F456" s="199">
        <v>10</v>
      </c>
      <c r="G456" s="147"/>
      <c r="H456" s="147"/>
      <c r="I456" s="147" t="s">
        <v>956</v>
      </c>
      <c r="J456" s="147" t="s">
        <v>145</v>
      </c>
      <c r="K456" s="147"/>
      <c r="L456" s="147" t="s">
        <v>235</v>
      </c>
      <c r="M456" s="147" t="s">
        <v>208</v>
      </c>
      <c r="N456" s="147" t="s">
        <v>148</v>
      </c>
      <c r="O456" s="147" t="s">
        <v>146</v>
      </c>
      <c r="P456" s="186">
        <v>45763</v>
      </c>
      <c r="Q456" s="185"/>
      <c r="R456" s="185"/>
      <c r="S456" s="92"/>
    </row>
    <row r="457" spans="1:19" s="93" customFormat="1" ht="13">
      <c r="A457" s="147" t="s">
        <v>286</v>
      </c>
      <c r="B457" s="147" t="s">
        <v>285</v>
      </c>
      <c r="C457" s="152" t="s">
        <v>889</v>
      </c>
      <c r="D457" s="147" t="s">
        <v>890</v>
      </c>
      <c r="E457" s="147"/>
      <c r="F457" s="199">
        <v>45</v>
      </c>
      <c r="G457" s="147" t="s">
        <v>221</v>
      </c>
      <c r="H457" s="147"/>
      <c r="I457" s="147" t="s">
        <v>174</v>
      </c>
      <c r="J457" s="147" t="str">
        <f>VLOOKUP(I457,I:J,2,)</f>
        <v>TBC</v>
      </c>
      <c r="K457" s="147"/>
      <c r="L457" s="147" t="s">
        <v>174</v>
      </c>
      <c r="M457" s="147" t="s">
        <v>155</v>
      </c>
      <c r="N457" s="147" t="s">
        <v>148</v>
      </c>
      <c r="O457" s="147" t="s">
        <v>146</v>
      </c>
      <c r="P457" s="186">
        <v>45763</v>
      </c>
      <c r="Q457" s="185"/>
      <c r="R457" s="185"/>
      <c r="S457" s="92"/>
    </row>
    <row r="458" spans="1:19" s="93" customFormat="1" ht="13">
      <c r="A458" s="147" t="s">
        <v>286</v>
      </c>
      <c r="B458" s="147" t="s">
        <v>285</v>
      </c>
      <c r="C458" s="152" t="s">
        <v>1121</v>
      </c>
      <c r="D458" s="147" t="s">
        <v>80</v>
      </c>
      <c r="E458" s="147"/>
      <c r="F458" s="199">
        <v>27</v>
      </c>
      <c r="G458" s="147" t="s">
        <v>224</v>
      </c>
      <c r="H458" s="147"/>
      <c r="I458" s="147" t="s">
        <v>219</v>
      </c>
      <c r="J458" s="147" t="s">
        <v>145</v>
      </c>
      <c r="K458" s="147"/>
      <c r="L458" s="147" t="s">
        <v>1122</v>
      </c>
      <c r="M458" s="147" t="s">
        <v>181</v>
      </c>
      <c r="N458" s="147" t="s">
        <v>148</v>
      </c>
      <c r="O458" s="147" t="s">
        <v>146</v>
      </c>
      <c r="P458" s="186">
        <v>45764</v>
      </c>
      <c r="Q458" s="185"/>
      <c r="R458" s="185"/>
      <c r="S458" s="92"/>
    </row>
    <row r="459" spans="1:19" s="93" customFormat="1" ht="13">
      <c r="A459" s="147" t="s">
        <v>286</v>
      </c>
      <c r="B459" s="147" t="s">
        <v>285</v>
      </c>
      <c r="C459" s="152" t="s">
        <v>891</v>
      </c>
      <c r="D459" s="147" t="s">
        <v>1070</v>
      </c>
      <c r="E459" s="147"/>
      <c r="F459" s="199">
        <v>27.5</v>
      </c>
      <c r="G459" s="147" t="s">
        <v>174</v>
      </c>
      <c r="H459" s="147"/>
      <c r="I459" s="147" t="s">
        <v>144</v>
      </c>
      <c r="J459" s="147" t="str">
        <f>VLOOKUP(I459,I:J,2,)</f>
        <v>EMEA</v>
      </c>
      <c r="K459" s="147"/>
      <c r="L459" s="147" t="s">
        <v>228</v>
      </c>
      <c r="M459" s="147" t="s">
        <v>181</v>
      </c>
      <c r="N459" s="147" t="s">
        <v>148</v>
      </c>
      <c r="O459" s="147" t="s">
        <v>146</v>
      </c>
      <c r="P459" s="186">
        <v>45765</v>
      </c>
      <c r="Q459" s="185"/>
      <c r="R459" s="185"/>
      <c r="S459" s="92"/>
    </row>
    <row r="460" spans="1:19" s="93" customFormat="1" ht="13">
      <c r="A460" s="147" t="s">
        <v>286</v>
      </c>
      <c r="B460" s="147" t="s">
        <v>285</v>
      </c>
      <c r="C460" s="152" t="s">
        <v>1123</v>
      </c>
      <c r="D460" s="147" t="s">
        <v>1124</v>
      </c>
      <c r="E460" s="147"/>
      <c r="F460" s="199">
        <v>12</v>
      </c>
      <c r="G460" s="147" t="s">
        <v>1125</v>
      </c>
      <c r="H460" s="147"/>
      <c r="I460" s="147" t="s">
        <v>153</v>
      </c>
      <c r="J460" s="147" t="s">
        <v>154</v>
      </c>
      <c r="K460" s="147"/>
      <c r="L460" s="147" t="s">
        <v>1125</v>
      </c>
      <c r="M460" s="147" t="s">
        <v>170</v>
      </c>
      <c r="N460" s="147" t="s">
        <v>148</v>
      </c>
      <c r="O460" s="147" t="s">
        <v>146</v>
      </c>
      <c r="P460" s="186">
        <v>45766</v>
      </c>
      <c r="Q460" s="185"/>
      <c r="R460" s="185"/>
      <c r="S460" s="92"/>
    </row>
    <row r="461" spans="1:19" s="93" customFormat="1" ht="13">
      <c r="A461" s="147" t="s">
        <v>286</v>
      </c>
      <c r="B461" s="147" t="s">
        <v>285</v>
      </c>
      <c r="C461" s="152" t="s">
        <v>1126</v>
      </c>
      <c r="D461" s="147" t="s">
        <v>211</v>
      </c>
      <c r="E461" s="147"/>
      <c r="F461" s="199">
        <v>15.324999999999999</v>
      </c>
      <c r="G461" s="147" t="s">
        <v>215</v>
      </c>
      <c r="H461" s="147"/>
      <c r="I461" s="147" t="s">
        <v>216</v>
      </c>
      <c r="J461" s="147" t="s">
        <v>145</v>
      </c>
      <c r="K461" s="147"/>
      <c r="L461" s="147" t="s">
        <v>1127</v>
      </c>
      <c r="M461" s="147" t="s">
        <v>155</v>
      </c>
      <c r="N461" s="147" t="s">
        <v>148</v>
      </c>
      <c r="O461" s="147" t="s">
        <v>146</v>
      </c>
      <c r="P461" s="186">
        <v>45766</v>
      </c>
      <c r="Q461" s="185"/>
      <c r="R461" s="185"/>
      <c r="S461" s="92"/>
    </row>
    <row r="462" spans="1:19" s="93" customFormat="1" ht="13">
      <c r="A462" s="147" t="s">
        <v>286</v>
      </c>
      <c r="B462" s="147" t="s">
        <v>285</v>
      </c>
      <c r="C462" s="152" t="s">
        <v>1128</v>
      </c>
      <c r="D462" s="147" t="s">
        <v>225</v>
      </c>
      <c r="E462" s="147"/>
      <c r="F462" s="199">
        <v>33.270000000000003</v>
      </c>
      <c r="G462" s="147" t="s">
        <v>224</v>
      </c>
      <c r="H462" s="147"/>
      <c r="I462" s="147" t="s">
        <v>698</v>
      </c>
      <c r="J462" s="147" t="s">
        <v>145</v>
      </c>
      <c r="K462" s="147"/>
      <c r="L462" s="147" t="s">
        <v>1129</v>
      </c>
      <c r="M462" s="147" t="s">
        <v>155</v>
      </c>
      <c r="N462" s="147" t="s">
        <v>148</v>
      </c>
      <c r="O462" s="147" t="s">
        <v>146</v>
      </c>
      <c r="P462" s="186">
        <v>45766</v>
      </c>
      <c r="Q462" s="185"/>
      <c r="R462" s="185"/>
      <c r="S462" s="92"/>
    </row>
    <row r="463" spans="1:19" s="93" customFormat="1" ht="13">
      <c r="A463" s="147" t="s">
        <v>286</v>
      </c>
      <c r="B463" s="147" t="s">
        <v>285</v>
      </c>
      <c r="C463" s="152" t="s">
        <v>1123</v>
      </c>
      <c r="D463" s="147" t="s">
        <v>1124</v>
      </c>
      <c r="E463" s="148"/>
      <c r="F463" s="199">
        <v>12</v>
      </c>
      <c r="G463" s="147" t="s">
        <v>1130</v>
      </c>
      <c r="H463" s="147"/>
      <c r="I463" s="147" t="s">
        <v>153</v>
      </c>
      <c r="J463" s="147" t="s">
        <v>154</v>
      </c>
      <c r="K463" s="154"/>
      <c r="L463" s="147" t="s">
        <v>215</v>
      </c>
      <c r="M463" s="147" t="s">
        <v>155</v>
      </c>
      <c r="N463" s="147" t="s">
        <v>148</v>
      </c>
      <c r="O463" s="147" t="s">
        <v>146</v>
      </c>
      <c r="P463" s="186">
        <v>45766</v>
      </c>
      <c r="Q463" s="185"/>
      <c r="R463" s="185"/>
      <c r="S463" s="92"/>
    </row>
    <row r="464" spans="1:19" s="93" customFormat="1" ht="13">
      <c r="A464" s="147" t="s">
        <v>286</v>
      </c>
      <c r="B464" s="147" t="s">
        <v>281</v>
      </c>
      <c r="C464" s="152" t="s">
        <v>779</v>
      </c>
      <c r="D464" s="147" t="s">
        <v>1017</v>
      </c>
      <c r="E464" s="148"/>
      <c r="F464" s="199">
        <v>38</v>
      </c>
      <c r="G464" s="147" t="s">
        <v>142</v>
      </c>
      <c r="H464" s="147" t="s">
        <v>143</v>
      </c>
      <c r="I464" s="147" t="s">
        <v>144</v>
      </c>
      <c r="J464" s="147" t="s">
        <v>145</v>
      </c>
      <c r="K464" s="154">
        <v>45735.175763888888</v>
      </c>
      <c r="L464" s="147" t="s">
        <v>236</v>
      </c>
      <c r="M464" s="147" t="s">
        <v>1077</v>
      </c>
      <c r="N464" s="147" t="s">
        <v>237</v>
      </c>
      <c r="O464" s="147" t="s">
        <v>146</v>
      </c>
      <c r="P464" s="186">
        <v>45766.382418981484</v>
      </c>
      <c r="Q464" s="185"/>
      <c r="R464" s="185"/>
      <c r="S464" s="92"/>
    </row>
    <row r="465" spans="1:19" s="93" customFormat="1" ht="13">
      <c r="A465" s="147" t="s">
        <v>286</v>
      </c>
      <c r="B465" s="147" t="s">
        <v>285</v>
      </c>
      <c r="C465" s="152" t="s">
        <v>793</v>
      </c>
      <c r="D465" s="147" t="s">
        <v>225</v>
      </c>
      <c r="E465" s="147"/>
      <c r="F465" s="199">
        <v>28.5</v>
      </c>
      <c r="G465" s="147" t="s">
        <v>142</v>
      </c>
      <c r="H465" s="147"/>
      <c r="I465" s="147" t="s">
        <v>144</v>
      </c>
      <c r="J465" s="147" t="s">
        <v>145</v>
      </c>
      <c r="K465" s="147"/>
      <c r="L465" s="147" t="s">
        <v>142</v>
      </c>
      <c r="M465" s="147" t="s">
        <v>155</v>
      </c>
      <c r="N465" s="147" t="s">
        <v>148</v>
      </c>
      <c r="O465" s="147" t="s">
        <v>146</v>
      </c>
      <c r="P465" s="186">
        <v>45767</v>
      </c>
      <c r="Q465" s="185"/>
      <c r="R465" s="185"/>
      <c r="S465" s="92"/>
    </row>
    <row r="466" spans="1:19" s="93" customFormat="1" ht="13">
      <c r="A466" s="147" t="s">
        <v>286</v>
      </c>
      <c r="B466" s="147" t="s">
        <v>285</v>
      </c>
      <c r="C466" s="152" t="s">
        <v>1131</v>
      </c>
      <c r="D466" s="147" t="s">
        <v>80</v>
      </c>
      <c r="E466" s="147"/>
      <c r="F466" s="199">
        <v>69.5</v>
      </c>
      <c r="G466" s="147" t="s">
        <v>260</v>
      </c>
      <c r="H466" s="147"/>
      <c r="I466" s="147" t="s">
        <v>227</v>
      </c>
      <c r="J466" s="147" t="s">
        <v>154</v>
      </c>
      <c r="K466" s="147"/>
      <c r="L466" s="147" t="s">
        <v>174</v>
      </c>
      <c r="M466" s="147" t="s">
        <v>155</v>
      </c>
      <c r="N466" s="147" t="s">
        <v>148</v>
      </c>
      <c r="O466" s="147" t="s">
        <v>146</v>
      </c>
      <c r="P466" s="186">
        <v>45767</v>
      </c>
      <c r="Q466" s="185"/>
      <c r="R466" s="185"/>
      <c r="S466" s="92"/>
    </row>
    <row r="467" spans="1:19" s="93" customFormat="1" ht="13">
      <c r="A467" s="147" t="s">
        <v>286</v>
      </c>
      <c r="B467" s="147" t="s">
        <v>285</v>
      </c>
      <c r="C467" s="152" t="s">
        <v>1131</v>
      </c>
      <c r="D467" s="147" t="s">
        <v>1132</v>
      </c>
      <c r="E467" s="148"/>
      <c r="F467" s="199">
        <v>51.024000000000001</v>
      </c>
      <c r="G467" s="147" t="s">
        <v>260</v>
      </c>
      <c r="H467" s="147"/>
      <c r="I467" s="147" t="s">
        <v>227</v>
      </c>
      <c r="J467" s="147" t="s">
        <v>154</v>
      </c>
      <c r="K467" s="154"/>
      <c r="L467" s="147" t="s">
        <v>1133</v>
      </c>
      <c r="M467" s="147" t="s">
        <v>1112</v>
      </c>
      <c r="N467" s="147" t="s">
        <v>148</v>
      </c>
      <c r="O467" s="147" t="s">
        <v>146</v>
      </c>
      <c r="P467" s="186">
        <v>45767</v>
      </c>
      <c r="Q467" s="185"/>
      <c r="R467" s="185"/>
      <c r="S467" s="92"/>
    </row>
    <row r="468" spans="1:19" s="93" customFormat="1" ht="13">
      <c r="A468" s="147" t="s">
        <v>286</v>
      </c>
      <c r="B468" s="147" t="s">
        <v>285</v>
      </c>
      <c r="C468" s="152" t="s">
        <v>798</v>
      </c>
      <c r="D468" s="147" t="s">
        <v>80</v>
      </c>
      <c r="E468" s="147"/>
      <c r="F468" s="199">
        <v>30.605</v>
      </c>
      <c r="G468" s="147" t="s">
        <v>142</v>
      </c>
      <c r="H468" s="147"/>
      <c r="I468" s="147" t="s">
        <v>144</v>
      </c>
      <c r="J468" s="147" t="s">
        <v>145</v>
      </c>
      <c r="K468" s="147"/>
      <c r="L468" s="147" t="s">
        <v>142</v>
      </c>
      <c r="M468" s="147" t="s">
        <v>181</v>
      </c>
      <c r="N468" s="147" t="s">
        <v>148</v>
      </c>
      <c r="O468" s="147" t="s">
        <v>146</v>
      </c>
      <c r="P468" s="186">
        <v>45769</v>
      </c>
      <c r="Q468" s="185"/>
      <c r="R468" s="185"/>
      <c r="S468" s="92"/>
    </row>
    <row r="469" spans="1:19" s="93" customFormat="1" ht="13">
      <c r="A469" s="147" t="s">
        <v>286</v>
      </c>
      <c r="B469" s="147" t="s">
        <v>281</v>
      </c>
      <c r="C469" s="152" t="s">
        <v>879</v>
      </c>
      <c r="D469" s="147" t="s">
        <v>1017</v>
      </c>
      <c r="E469" s="148"/>
      <c r="F469" s="199">
        <v>43</v>
      </c>
      <c r="G469" s="147" t="s">
        <v>1023</v>
      </c>
      <c r="H469" s="147" t="s">
        <v>705</v>
      </c>
      <c r="I469" s="147" t="s">
        <v>590</v>
      </c>
      <c r="J469" s="147" t="s">
        <v>146</v>
      </c>
      <c r="K469" s="154">
        <v>45718.709953703707</v>
      </c>
      <c r="L469" s="147" t="s">
        <v>1134</v>
      </c>
      <c r="M469" s="147" t="s">
        <v>1135</v>
      </c>
      <c r="N469" s="147" t="s">
        <v>161</v>
      </c>
      <c r="O469" s="147" t="s">
        <v>146</v>
      </c>
      <c r="P469" s="186">
        <v>45770</v>
      </c>
      <c r="Q469" s="185"/>
      <c r="R469" s="185"/>
      <c r="S469" s="92"/>
    </row>
    <row r="470" spans="1:19" s="93" customFormat="1" ht="13">
      <c r="A470" s="147" t="s">
        <v>286</v>
      </c>
      <c r="B470" s="147" t="s">
        <v>285</v>
      </c>
      <c r="C470" s="152" t="s">
        <v>713</v>
      </c>
      <c r="D470" s="147" t="s">
        <v>217</v>
      </c>
      <c r="E470" s="147"/>
      <c r="F470" s="199">
        <v>15</v>
      </c>
      <c r="G470" s="147" t="s">
        <v>223</v>
      </c>
      <c r="H470" s="147"/>
      <c r="I470" s="147" t="s">
        <v>219</v>
      </c>
      <c r="J470" s="147" t="s">
        <v>145</v>
      </c>
      <c r="K470" s="147"/>
      <c r="L470" s="147" t="s">
        <v>223</v>
      </c>
      <c r="M470" s="147" t="s">
        <v>1136</v>
      </c>
      <c r="N470" s="147" t="s">
        <v>148</v>
      </c>
      <c r="O470" s="147" t="s">
        <v>146</v>
      </c>
      <c r="P470" s="186">
        <v>45771</v>
      </c>
      <c r="Q470" s="185"/>
      <c r="R470" s="185"/>
      <c r="S470" s="92"/>
    </row>
    <row r="471" spans="1:19" s="93" customFormat="1" ht="13">
      <c r="A471" s="147" t="s">
        <v>286</v>
      </c>
      <c r="B471" s="147" t="s">
        <v>285</v>
      </c>
      <c r="C471" s="152" t="s">
        <v>1137</v>
      </c>
      <c r="D471" s="147" t="s">
        <v>80</v>
      </c>
      <c r="E471" s="147"/>
      <c r="F471" s="199">
        <v>14.995299999999999</v>
      </c>
      <c r="G471" s="147" t="s">
        <v>273</v>
      </c>
      <c r="H471" s="147"/>
      <c r="I471" s="147" t="s">
        <v>219</v>
      </c>
      <c r="J471" s="147" t="s">
        <v>145</v>
      </c>
      <c r="K471" s="147"/>
      <c r="L471" s="147" t="s">
        <v>1138</v>
      </c>
      <c r="M471" s="147" t="s">
        <v>170</v>
      </c>
      <c r="N471" s="147" t="s">
        <v>148</v>
      </c>
      <c r="O471" s="147" t="s">
        <v>146</v>
      </c>
      <c r="P471" s="186">
        <v>45772</v>
      </c>
      <c r="Q471" s="185"/>
      <c r="R471" s="185"/>
      <c r="S471" s="92"/>
    </row>
    <row r="472" spans="1:19" s="93" customFormat="1" ht="13">
      <c r="A472" s="147" t="s">
        <v>286</v>
      </c>
      <c r="B472" s="147" t="s">
        <v>285</v>
      </c>
      <c r="C472" s="152" t="s">
        <v>931</v>
      </c>
      <c r="D472" s="147" t="s">
        <v>225</v>
      </c>
      <c r="E472" s="147"/>
      <c r="F472" s="199">
        <v>7</v>
      </c>
      <c r="G472" s="147" t="s">
        <v>142</v>
      </c>
      <c r="H472" s="147"/>
      <c r="I472" s="147" t="s">
        <v>144</v>
      </c>
      <c r="J472" s="147" t="s">
        <v>145</v>
      </c>
      <c r="K472" s="147"/>
      <c r="L472" s="147" t="s">
        <v>142</v>
      </c>
      <c r="M472" s="147" t="s">
        <v>181</v>
      </c>
      <c r="N472" s="147" t="s">
        <v>148</v>
      </c>
      <c r="O472" s="147" t="s">
        <v>146</v>
      </c>
      <c r="P472" s="186">
        <v>45772</v>
      </c>
      <c r="Q472" s="185"/>
      <c r="R472" s="185"/>
      <c r="S472" s="92"/>
    </row>
    <row r="473" spans="1:19" s="93" customFormat="1" ht="13">
      <c r="A473" s="147" t="s">
        <v>286</v>
      </c>
      <c r="B473" s="147" t="s">
        <v>285</v>
      </c>
      <c r="C473" s="152" t="s">
        <v>1139</v>
      </c>
      <c r="D473" s="147" t="s">
        <v>217</v>
      </c>
      <c r="E473" s="148"/>
      <c r="F473" s="199">
        <v>10.999000000000001</v>
      </c>
      <c r="G473" s="147" t="s">
        <v>228</v>
      </c>
      <c r="H473" s="147"/>
      <c r="I473" s="147" t="s">
        <v>288</v>
      </c>
      <c r="J473" s="147" t="s">
        <v>145</v>
      </c>
      <c r="K473" s="154"/>
      <c r="L473" s="147" t="s">
        <v>228</v>
      </c>
      <c r="M473" s="147" t="s">
        <v>155</v>
      </c>
      <c r="N473" s="147" t="s">
        <v>148</v>
      </c>
      <c r="O473" s="147" t="s">
        <v>146</v>
      </c>
      <c r="P473" s="186">
        <v>45772</v>
      </c>
      <c r="Q473" s="185"/>
      <c r="R473" s="185"/>
      <c r="S473" s="92"/>
    </row>
    <row r="474" spans="1:19" s="93" customFormat="1" ht="13">
      <c r="A474" s="147" t="s">
        <v>286</v>
      </c>
      <c r="B474" s="147" t="s">
        <v>281</v>
      </c>
      <c r="C474" s="152" t="s">
        <v>784</v>
      </c>
      <c r="D474" s="147" t="s">
        <v>1017</v>
      </c>
      <c r="E474" s="148"/>
      <c r="F474" s="199">
        <v>32.741</v>
      </c>
      <c r="G474" s="147" t="s">
        <v>142</v>
      </c>
      <c r="H474" s="147" t="s">
        <v>143</v>
      </c>
      <c r="I474" s="147" t="s">
        <v>144</v>
      </c>
      <c r="J474" s="147" t="s">
        <v>145</v>
      </c>
      <c r="K474" s="154">
        <v>45738.332731481481</v>
      </c>
      <c r="L474" s="147" t="s">
        <v>236</v>
      </c>
      <c r="M474" s="147" t="s">
        <v>1140</v>
      </c>
      <c r="N474" s="147" t="s">
        <v>786</v>
      </c>
      <c r="O474" s="147" t="s">
        <v>146</v>
      </c>
      <c r="P474" s="186">
        <v>45773.826909722222</v>
      </c>
      <c r="Q474" s="185"/>
      <c r="R474" s="185"/>
      <c r="S474" s="92"/>
    </row>
    <row r="475" spans="1:19" s="93" customFormat="1" ht="13">
      <c r="A475" s="147" t="s">
        <v>286</v>
      </c>
      <c r="B475" s="147" t="s">
        <v>285</v>
      </c>
      <c r="C475" s="152" t="s">
        <v>1141</v>
      </c>
      <c r="D475" s="147" t="s">
        <v>80</v>
      </c>
      <c r="E475" s="147"/>
      <c r="F475" s="199">
        <v>32.65</v>
      </c>
      <c r="G475" s="147" t="s">
        <v>273</v>
      </c>
      <c r="H475" s="147"/>
      <c r="I475" s="147" t="s">
        <v>219</v>
      </c>
      <c r="J475" s="147" t="s">
        <v>145</v>
      </c>
      <c r="K475" s="147"/>
      <c r="L475" s="147" t="s">
        <v>174</v>
      </c>
      <c r="M475" s="147" t="s">
        <v>155</v>
      </c>
      <c r="N475" s="147" t="s">
        <v>148</v>
      </c>
      <c r="O475" s="147" t="s">
        <v>146</v>
      </c>
      <c r="P475" s="186">
        <v>45774</v>
      </c>
      <c r="Q475" s="185"/>
      <c r="R475" s="185"/>
      <c r="S475" s="92"/>
    </row>
    <row r="476" spans="1:19" s="93" customFormat="1" ht="13">
      <c r="A476" s="147" t="s">
        <v>286</v>
      </c>
      <c r="B476" s="147" t="s">
        <v>285</v>
      </c>
      <c r="C476" s="152" t="s">
        <v>1142</v>
      </c>
      <c r="D476" s="147" t="s">
        <v>217</v>
      </c>
      <c r="E476" s="148"/>
      <c r="F476" s="199">
        <v>8</v>
      </c>
      <c r="G476" s="147" t="s">
        <v>228</v>
      </c>
      <c r="H476" s="147"/>
      <c r="I476" s="147" t="s">
        <v>288</v>
      </c>
      <c r="J476" s="147" t="s">
        <v>145</v>
      </c>
      <c r="K476" s="154"/>
      <c r="L476" s="147" t="s">
        <v>228</v>
      </c>
      <c r="M476" s="147" t="e">
        <v>#N/A</v>
      </c>
      <c r="N476" s="147" t="s">
        <v>148</v>
      </c>
      <c r="O476" s="147" t="s">
        <v>146</v>
      </c>
      <c r="P476" s="186">
        <v>45774</v>
      </c>
      <c r="Q476" s="185"/>
      <c r="R476" s="185"/>
      <c r="S476" s="92"/>
    </row>
    <row r="477" spans="1:19" s="93" customFormat="1" ht="13">
      <c r="A477" s="147" t="s">
        <v>286</v>
      </c>
      <c r="B477" s="147" t="s">
        <v>281</v>
      </c>
      <c r="C477" s="152" t="s">
        <v>857</v>
      </c>
      <c r="D477" s="147" t="s">
        <v>1070</v>
      </c>
      <c r="E477" s="148"/>
      <c r="F477" s="199">
        <v>32.500999999999998</v>
      </c>
      <c r="G477" s="147" t="s">
        <v>200</v>
      </c>
      <c r="H477" s="147" t="s">
        <v>604</v>
      </c>
      <c r="I477" s="147" t="s">
        <v>237</v>
      </c>
      <c r="J477" s="147" t="s">
        <v>146</v>
      </c>
      <c r="K477" s="154">
        <v>45717.842928240738</v>
      </c>
      <c r="L477" s="147" t="s">
        <v>236</v>
      </c>
      <c r="M477" s="147" t="s">
        <v>1143</v>
      </c>
      <c r="N477" s="147" t="s">
        <v>1144</v>
      </c>
      <c r="O477" s="147" t="s">
        <v>146</v>
      </c>
      <c r="P477" s="186">
        <v>45774.993460648147</v>
      </c>
      <c r="Q477" s="185"/>
      <c r="R477" s="185"/>
      <c r="S477" s="92"/>
    </row>
    <row r="478" spans="1:19" s="93" customFormat="1" ht="13">
      <c r="A478" s="147" t="s">
        <v>286</v>
      </c>
      <c r="B478" s="147" t="s">
        <v>285</v>
      </c>
      <c r="C478" s="152" t="s">
        <v>1091</v>
      </c>
      <c r="D478" s="147" t="s">
        <v>270</v>
      </c>
      <c r="E478" s="147"/>
      <c r="F478" s="199">
        <v>32.270000000000003</v>
      </c>
      <c r="G478" s="147" t="s">
        <v>221</v>
      </c>
      <c r="H478" s="147"/>
      <c r="I478" s="147" t="s">
        <v>191</v>
      </c>
      <c r="J478" s="147" t="s">
        <v>145</v>
      </c>
      <c r="K478" s="147"/>
      <c r="L478" s="147" t="s">
        <v>1145</v>
      </c>
      <c r="M478" s="147" t="s">
        <v>173</v>
      </c>
      <c r="N478" s="147" t="s">
        <v>148</v>
      </c>
      <c r="O478" s="147" t="s">
        <v>146</v>
      </c>
      <c r="P478" s="186">
        <v>45775</v>
      </c>
      <c r="Q478" s="185"/>
      <c r="R478" s="185"/>
      <c r="S478" s="92"/>
    </row>
    <row r="479" spans="1:19" s="93" customFormat="1" ht="13">
      <c r="A479" s="147" t="s">
        <v>286</v>
      </c>
      <c r="B479" s="147" t="s">
        <v>285</v>
      </c>
      <c r="C479" s="152" t="s">
        <v>823</v>
      </c>
      <c r="D479" s="147" t="s">
        <v>1146</v>
      </c>
      <c r="E479" s="147"/>
      <c r="F479" s="199">
        <v>47</v>
      </c>
      <c r="G479" s="147" t="s">
        <v>192</v>
      </c>
      <c r="H479" s="147"/>
      <c r="I479" s="147" t="s">
        <v>194</v>
      </c>
      <c r="J479" s="147" t="s">
        <v>145</v>
      </c>
      <c r="K479" s="147"/>
      <c r="L479" s="147" t="s">
        <v>228</v>
      </c>
      <c r="M479" s="147" t="s">
        <v>181</v>
      </c>
      <c r="N479" s="147" t="s">
        <v>148</v>
      </c>
      <c r="O479" s="147" t="s">
        <v>146</v>
      </c>
      <c r="P479" s="186">
        <v>45776</v>
      </c>
      <c r="Q479" s="185"/>
      <c r="R479" s="185"/>
      <c r="S479" s="92"/>
    </row>
    <row r="480" spans="1:19" s="93" customFormat="1" ht="13">
      <c r="A480" s="147" t="s">
        <v>286</v>
      </c>
      <c r="B480" s="147" t="s">
        <v>285</v>
      </c>
      <c r="C480" s="152" t="s">
        <v>1147</v>
      </c>
      <c r="D480" s="147" t="s">
        <v>174</v>
      </c>
      <c r="E480" s="147"/>
      <c r="F480" s="199">
        <v>28.06</v>
      </c>
      <c r="G480" s="147" t="s">
        <v>142</v>
      </c>
      <c r="H480" s="147"/>
      <c r="I480" s="147" t="s">
        <v>144</v>
      </c>
      <c r="J480" s="147" t="s">
        <v>145</v>
      </c>
      <c r="K480" s="147"/>
      <c r="L480" s="147" t="s">
        <v>142</v>
      </c>
      <c r="M480" s="147" t="s">
        <v>173</v>
      </c>
      <c r="N480" s="147" t="s">
        <v>148</v>
      </c>
      <c r="O480" s="147" t="s">
        <v>146</v>
      </c>
      <c r="P480" s="186">
        <v>45776</v>
      </c>
      <c r="Q480" s="185"/>
      <c r="R480" s="185"/>
      <c r="S480" s="92"/>
    </row>
    <row r="481" spans="1:19" s="93" customFormat="1" ht="13">
      <c r="A481" s="147" t="s">
        <v>286</v>
      </c>
      <c r="B481" s="147" t="s">
        <v>285</v>
      </c>
      <c r="C481" s="152" t="s">
        <v>311</v>
      </c>
      <c r="D481" s="147" t="s">
        <v>211</v>
      </c>
      <c r="E481" s="148"/>
      <c r="F481" s="199">
        <v>9.593</v>
      </c>
      <c r="G481" s="147" t="s">
        <v>215</v>
      </c>
      <c r="H481" s="147"/>
      <c r="I481" s="147" t="s">
        <v>174</v>
      </c>
      <c r="J481" s="147"/>
      <c r="K481" s="154"/>
      <c r="L481" s="147" t="s">
        <v>174</v>
      </c>
      <c r="M481" s="147" t="s">
        <v>1112</v>
      </c>
      <c r="N481" s="147" t="s">
        <v>148</v>
      </c>
      <c r="O481" s="147" t="s">
        <v>146</v>
      </c>
      <c r="P481" s="186">
        <v>45776</v>
      </c>
      <c r="Q481" s="185"/>
      <c r="R481" s="185"/>
      <c r="S481" s="92"/>
    </row>
    <row r="482" spans="1:19" s="93" customFormat="1" ht="13">
      <c r="A482" s="147" t="s">
        <v>286</v>
      </c>
      <c r="B482" s="147" t="s">
        <v>281</v>
      </c>
      <c r="C482" s="152" t="s">
        <v>1051</v>
      </c>
      <c r="D482" s="147" t="s">
        <v>1017</v>
      </c>
      <c r="E482" s="148"/>
      <c r="F482" s="199">
        <v>14.098000000000001</v>
      </c>
      <c r="G482" s="147"/>
      <c r="H482" s="147" t="s">
        <v>207</v>
      </c>
      <c r="I482" s="147" t="s">
        <v>158</v>
      </c>
      <c r="J482" s="147" t="s">
        <v>146</v>
      </c>
      <c r="K482" s="154">
        <v>45771.095289351855</v>
      </c>
      <c r="L482" s="147" t="s">
        <v>1052</v>
      </c>
      <c r="M482" s="147" t="s">
        <v>1053</v>
      </c>
      <c r="N482" s="147" t="s">
        <v>1054</v>
      </c>
      <c r="O482" s="147" t="s">
        <v>146</v>
      </c>
      <c r="P482" s="186">
        <v>45776.76829861111</v>
      </c>
      <c r="Q482" s="185"/>
      <c r="R482" s="185"/>
      <c r="S482" s="92"/>
    </row>
    <row r="483" spans="1:19" s="93" customFormat="1" ht="13">
      <c r="A483" s="147" t="s">
        <v>286</v>
      </c>
      <c r="B483" s="147" t="s">
        <v>285</v>
      </c>
      <c r="C483" s="152" t="s">
        <v>488</v>
      </c>
      <c r="D483" s="147" t="s">
        <v>201</v>
      </c>
      <c r="E483" s="147"/>
      <c r="F483" s="199">
        <v>22</v>
      </c>
      <c r="G483" s="147" t="s">
        <v>200</v>
      </c>
      <c r="H483" s="147"/>
      <c r="I483" s="147" t="s">
        <v>158</v>
      </c>
      <c r="J483" s="147" t="s">
        <v>146</v>
      </c>
      <c r="K483" s="147"/>
      <c r="L483" s="147" t="s">
        <v>200</v>
      </c>
      <c r="M483" s="147" t="s">
        <v>155</v>
      </c>
      <c r="N483" s="147" t="s">
        <v>148</v>
      </c>
      <c r="O483" s="147" t="s">
        <v>146</v>
      </c>
      <c r="P483" s="186">
        <v>45777</v>
      </c>
      <c r="Q483" s="185"/>
      <c r="R483" s="185"/>
      <c r="S483" s="92"/>
    </row>
    <row r="484" spans="1:19" s="93" customFormat="1" ht="13">
      <c r="A484" s="147" t="s">
        <v>286</v>
      </c>
      <c r="B484" s="147" t="s">
        <v>285</v>
      </c>
      <c r="C484" s="152" t="s">
        <v>892</v>
      </c>
      <c r="D484" s="147" t="s">
        <v>174</v>
      </c>
      <c r="E484" s="147" t="s">
        <v>236</v>
      </c>
      <c r="F484" s="199">
        <v>16</v>
      </c>
      <c r="G484" s="147" t="s">
        <v>272</v>
      </c>
      <c r="H484" s="147"/>
      <c r="I484" s="147" t="s">
        <v>219</v>
      </c>
      <c r="J484" s="147" t="str">
        <f>VLOOKUP(I484,I:J,2,)</f>
        <v>EMEA</v>
      </c>
      <c r="K484" s="147"/>
      <c r="L484" s="147" t="s">
        <v>272</v>
      </c>
      <c r="M484" s="147" t="s">
        <v>173</v>
      </c>
      <c r="N484" s="147" t="s">
        <v>148</v>
      </c>
      <c r="O484" s="147" t="s">
        <v>146</v>
      </c>
      <c r="P484" s="186">
        <v>45777</v>
      </c>
      <c r="Q484" s="185"/>
      <c r="R484" s="185"/>
      <c r="S484" s="92"/>
    </row>
    <row r="485" spans="1:19" s="93" customFormat="1" ht="13">
      <c r="A485" s="147" t="s">
        <v>286</v>
      </c>
      <c r="B485" s="147" t="s">
        <v>285</v>
      </c>
      <c r="C485" s="152" t="s">
        <v>1148</v>
      </c>
      <c r="D485" s="147" t="s">
        <v>225</v>
      </c>
      <c r="E485" s="147"/>
      <c r="F485" s="199">
        <v>10</v>
      </c>
      <c r="G485" s="147" t="s">
        <v>142</v>
      </c>
      <c r="H485" s="147"/>
      <c r="I485" s="147" t="s">
        <v>144</v>
      </c>
      <c r="J485" s="147" t="s">
        <v>145</v>
      </c>
      <c r="K485" s="147"/>
      <c r="L485" s="147" t="s">
        <v>1149</v>
      </c>
      <c r="M485" s="147" t="s">
        <v>170</v>
      </c>
      <c r="N485" s="147" t="s">
        <v>148</v>
      </c>
      <c r="O485" s="147" t="s">
        <v>146</v>
      </c>
      <c r="P485" s="186">
        <v>45777</v>
      </c>
      <c r="Q485" s="185"/>
      <c r="R485" s="185"/>
      <c r="S485" s="92"/>
    </row>
    <row r="486" spans="1:19" s="93" customFormat="1" ht="13">
      <c r="A486" s="147" t="s">
        <v>286</v>
      </c>
      <c r="B486" s="147" t="s">
        <v>285</v>
      </c>
      <c r="C486" s="152" t="s">
        <v>1150</v>
      </c>
      <c r="D486" s="147" t="s">
        <v>80</v>
      </c>
      <c r="E486" s="147"/>
      <c r="F486" s="199">
        <v>19.100000000000001</v>
      </c>
      <c r="G486" s="147" t="s">
        <v>273</v>
      </c>
      <c r="H486" s="147"/>
      <c r="I486" s="147" t="s">
        <v>219</v>
      </c>
      <c r="J486" s="147" t="s">
        <v>145</v>
      </c>
      <c r="K486" s="147"/>
      <c r="L486" s="147" t="s">
        <v>1151</v>
      </c>
      <c r="M486" s="147" t="s">
        <v>173</v>
      </c>
      <c r="N486" s="147" t="s">
        <v>148</v>
      </c>
      <c r="O486" s="147" t="s">
        <v>146</v>
      </c>
      <c r="P486" s="186">
        <v>45777</v>
      </c>
      <c r="Q486" s="185"/>
      <c r="R486" s="185"/>
      <c r="S486" s="92"/>
    </row>
    <row r="487" spans="1:19" s="93" customFormat="1" ht="13">
      <c r="A487" s="147" t="s">
        <v>286</v>
      </c>
      <c r="B487" s="147" t="s">
        <v>285</v>
      </c>
      <c r="C487" s="152" t="s">
        <v>1152</v>
      </c>
      <c r="D487" s="147" t="s">
        <v>1070</v>
      </c>
      <c r="E487" s="147"/>
      <c r="F487" s="199">
        <v>33</v>
      </c>
      <c r="G487" s="147" t="s">
        <v>234</v>
      </c>
      <c r="H487" s="147"/>
      <c r="I487" s="147" t="s">
        <v>237</v>
      </c>
      <c r="J487" s="147" t="s">
        <v>146</v>
      </c>
      <c r="K487" s="147"/>
      <c r="L487" s="147" t="s">
        <v>269</v>
      </c>
      <c r="M487" s="147" t="s">
        <v>147</v>
      </c>
      <c r="N487" s="147" t="s">
        <v>148</v>
      </c>
      <c r="O487" s="147" t="s">
        <v>146</v>
      </c>
      <c r="P487" s="186">
        <v>45777</v>
      </c>
      <c r="Q487" s="185"/>
      <c r="R487" s="185"/>
      <c r="S487" s="92"/>
    </row>
    <row r="488" spans="1:19" s="93" customFormat="1" ht="13">
      <c r="A488" s="147" t="s">
        <v>286</v>
      </c>
      <c r="B488" s="147" t="s">
        <v>281</v>
      </c>
      <c r="C488" s="152" t="s">
        <v>943</v>
      </c>
      <c r="D488" s="147" t="s">
        <v>1017</v>
      </c>
      <c r="E488" s="148"/>
      <c r="F488" s="199">
        <v>39.280999999999999</v>
      </c>
      <c r="G488" s="147" t="s">
        <v>142</v>
      </c>
      <c r="H488" s="147" t="s">
        <v>143</v>
      </c>
      <c r="I488" s="147" t="s">
        <v>144</v>
      </c>
      <c r="J488" s="147" t="s">
        <v>145</v>
      </c>
      <c r="K488" s="154">
        <v>45757.011307870373</v>
      </c>
      <c r="L488" s="147" t="s">
        <v>236</v>
      </c>
      <c r="M488" s="147" t="s">
        <v>1104</v>
      </c>
      <c r="N488" s="147" t="s">
        <v>161</v>
      </c>
      <c r="O488" s="147" t="s">
        <v>146</v>
      </c>
      <c r="P488" s="186">
        <v>45777.995347222219</v>
      </c>
      <c r="Q488" s="185"/>
      <c r="R488" s="185"/>
      <c r="S488" s="92"/>
    </row>
    <row r="489" spans="1:19" s="93" customFormat="1" ht="13">
      <c r="A489" s="147" t="s">
        <v>286</v>
      </c>
      <c r="B489" s="147" t="s">
        <v>285</v>
      </c>
      <c r="C489" s="152" t="s">
        <v>1153</v>
      </c>
      <c r="D489" s="147" t="s">
        <v>1070</v>
      </c>
      <c r="E489" s="147"/>
      <c r="F489" s="199">
        <v>35</v>
      </c>
      <c r="G489" s="147"/>
      <c r="H489" s="147"/>
      <c r="I489" s="147" t="s">
        <v>237</v>
      </c>
      <c r="J489" s="147" t="s">
        <v>146</v>
      </c>
      <c r="K489" s="147"/>
      <c r="L489" s="147" t="s">
        <v>1098</v>
      </c>
      <c r="M489" s="147" t="s">
        <v>173</v>
      </c>
      <c r="N489" s="147" t="s">
        <v>148</v>
      </c>
      <c r="O489" s="147" t="s">
        <v>146</v>
      </c>
      <c r="P489" s="186">
        <v>45778</v>
      </c>
      <c r="Q489" s="185"/>
      <c r="R489" s="185"/>
      <c r="S489" s="92"/>
    </row>
    <row r="490" spans="1:19" s="93" customFormat="1" ht="13">
      <c r="A490" s="147" t="s">
        <v>286</v>
      </c>
      <c r="B490" s="147" t="s">
        <v>285</v>
      </c>
      <c r="C490" s="152" t="s">
        <v>905</v>
      </c>
      <c r="D490" s="147" t="s">
        <v>231</v>
      </c>
      <c r="E490" s="147"/>
      <c r="F490" s="199">
        <v>35</v>
      </c>
      <c r="G490" s="147" t="s">
        <v>142</v>
      </c>
      <c r="H490" s="147"/>
      <c r="I490" s="147" t="s">
        <v>144</v>
      </c>
      <c r="J490" s="147" t="s">
        <v>145</v>
      </c>
      <c r="K490" s="147"/>
      <c r="L490" s="147" t="s">
        <v>142</v>
      </c>
      <c r="M490" s="147" t="s">
        <v>147</v>
      </c>
      <c r="N490" s="147" t="s">
        <v>148</v>
      </c>
      <c r="O490" s="147" t="s">
        <v>146</v>
      </c>
      <c r="P490" s="186">
        <v>45779</v>
      </c>
      <c r="Q490" s="185"/>
      <c r="R490" s="185"/>
      <c r="S490" s="92"/>
    </row>
    <row r="491" spans="1:19" s="93" customFormat="1" ht="13">
      <c r="A491" s="147" t="s">
        <v>286</v>
      </c>
      <c r="B491" s="147" t="s">
        <v>285</v>
      </c>
      <c r="C491" s="152" t="s">
        <v>1154</v>
      </c>
      <c r="D491" s="147" t="s">
        <v>621</v>
      </c>
      <c r="E491" s="148"/>
      <c r="F491" s="199">
        <v>37.537999999999997</v>
      </c>
      <c r="G491" s="147" t="s">
        <v>221</v>
      </c>
      <c r="H491" s="147"/>
      <c r="I491" s="147" t="s">
        <v>191</v>
      </c>
      <c r="J491" s="147" t="s">
        <v>145</v>
      </c>
      <c r="K491" s="154"/>
      <c r="L491" s="147" t="s">
        <v>1155</v>
      </c>
      <c r="M491" s="147" t="s">
        <v>173</v>
      </c>
      <c r="N491" s="147" t="s">
        <v>148</v>
      </c>
      <c r="O491" s="147" t="s">
        <v>146</v>
      </c>
      <c r="P491" s="186">
        <v>45779</v>
      </c>
      <c r="Q491" s="185"/>
      <c r="R491" s="185"/>
      <c r="S491" s="92"/>
    </row>
    <row r="492" spans="1:19" s="93" customFormat="1" ht="13">
      <c r="A492" s="147" t="s">
        <v>286</v>
      </c>
      <c r="B492" s="147" t="s">
        <v>285</v>
      </c>
      <c r="C492" s="152" t="s">
        <v>647</v>
      </c>
      <c r="D492" s="147" t="s">
        <v>1070</v>
      </c>
      <c r="E492" s="148"/>
      <c r="F492" s="199">
        <v>330</v>
      </c>
      <c r="G492" s="147" t="s">
        <v>234</v>
      </c>
      <c r="H492" s="147"/>
      <c r="I492" s="147" t="s">
        <v>237</v>
      </c>
      <c r="J492" s="147" t="s">
        <v>146</v>
      </c>
      <c r="K492" s="154"/>
      <c r="L492" s="147" t="s">
        <v>1156</v>
      </c>
      <c r="M492" s="147" t="s">
        <v>170</v>
      </c>
      <c r="N492" s="147" t="s">
        <v>148</v>
      </c>
      <c r="O492" s="147" t="s">
        <v>146</v>
      </c>
      <c r="P492" s="186">
        <v>45779</v>
      </c>
      <c r="Q492" s="185"/>
      <c r="R492" s="185"/>
      <c r="S492" s="92"/>
    </row>
    <row r="493" spans="1:19" s="93" customFormat="1" ht="13">
      <c r="A493" s="147" t="s">
        <v>286</v>
      </c>
      <c r="B493" s="147" t="s">
        <v>285</v>
      </c>
      <c r="C493" s="152" t="s">
        <v>1157</v>
      </c>
      <c r="D493" s="147" t="s">
        <v>1158</v>
      </c>
      <c r="E493" s="148"/>
      <c r="F493" s="199">
        <v>1.1000000000000001</v>
      </c>
      <c r="G493" s="147" t="s">
        <v>1159</v>
      </c>
      <c r="H493" s="147"/>
      <c r="I493" s="147" t="s">
        <v>548</v>
      </c>
      <c r="J493" s="147" t="s">
        <v>146</v>
      </c>
      <c r="K493" s="154"/>
      <c r="L493" s="147" t="s">
        <v>1159</v>
      </c>
      <c r="M493" s="147" t="s">
        <v>170</v>
      </c>
      <c r="N493" s="147" t="s">
        <v>148</v>
      </c>
      <c r="O493" s="147" t="s">
        <v>146</v>
      </c>
      <c r="P493" s="186">
        <v>45779</v>
      </c>
      <c r="Q493" s="185"/>
      <c r="R493" s="185"/>
      <c r="S493" s="92"/>
    </row>
    <row r="494" spans="1:19" s="93" customFormat="1" ht="13">
      <c r="A494" s="147" t="s">
        <v>286</v>
      </c>
      <c r="B494" s="147" t="s">
        <v>285</v>
      </c>
      <c r="C494" s="152" t="s">
        <v>1154</v>
      </c>
      <c r="D494" s="147" t="s">
        <v>270</v>
      </c>
      <c r="E494" s="147"/>
      <c r="F494" s="199">
        <v>37.537999999999997</v>
      </c>
      <c r="G494" s="147" t="s">
        <v>221</v>
      </c>
      <c r="H494" s="147"/>
      <c r="I494" s="147" t="s">
        <v>191</v>
      </c>
      <c r="J494" s="147" t="s">
        <v>145</v>
      </c>
      <c r="K494" s="147"/>
      <c r="L494" s="147" t="s">
        <v>1160</v>
      </c>
      <c r="M494" s="147" t="s">
        <v>173</v>
      </c>
      <c r="N494" s="147" t="s">
        <v>148</v>
      </c>
      <c r="O494" s="147" t="s">
        <v>146</v>
      </c>
      <c r="P494" s="186">
        <v>45780</v>
      </c>
      <c r="Q494" s="185"/>
      <c r="R494" s="185"/>
      <c r="S494" s="92"/>
    </row>
    <row r="495" spans="1:19" s="93" customFormat="1" ht="13">
      <c r="A495" s="147" t="s">
        <v>286</v>
      </c>
      <c r="B495" s="147" t="s">
        <v>285</v>
      </c>
      <c r="C495" s="152" t="s">
        <v>1161</v>
      </c>
      <c r="D495" s="147" t="s">
        <v>232</v>
      </c>
      <c r="E495" s="147"/>
      <c r="F495" s="199">
        <v>20.367999999999999</v>
      </c>
      <c r="G495" s="147" t="s">
        <v>273</v>
      </c>
      <c r="H495" s="147"/>
      <c r="I495" s="147" t="s">
        <v>219</v>
      </c>
      <c r="J495" s="147" t="s">
        <v>145</v>
      </c>
      <c r="K495" s="147"/>
      <c r="L495" s="147" t="s">
        <v>293</v>
      </c>
      <c r="M495" s="147" t="s">
        <v>181</v>
      </c>
      <c r="N495" s="147" t="s">
        <v>148</v>
      </c>
      <c r="O495" s="147" t="s">
        <v>146</v>
      </c>
      <c r="P495" s="186">
        <v>45780</v>
      </c>
      <c r="Q495" s="185"/>
      <c r="R495" s="185"/>
      <c r="S495" s="92"/>
    </row>
    <row r="496" spans="1:19" s="93" customFormat="1" ht="13">
      <c r="A496" s="147" t="s">
        <v>286</v>
      </c>
      <c r="B496" s="147" t="s">
        <v>281</v>
      </c>
      <c r="C496" s="152" t="s">
        <v>805</v>
      </c>
      <c r="D496" s="147" t="s">
        <v>1017</v>
      </c>
      <c r="E496" s="148"/>
      <c r="F496" s="199">
        <v>39.567</v>
      </c>
      <c r="G496" s="147" t="s">
        <v>142</v>
      </c>
      <c r="H496" s="147" t="s">
        <v>143</v>
      </c>
      <c r="I496" s="147" t="s">
        <v>144</v>
      </c>
      <c r="J496" s="147" t="s">
        <v>145</v>
      </c>
      <c r="K496" s="154">
        <v>45758.95548611111</v>
      </c>
      <c r="L496" s="147" t="s">
        <v>236</v>
      </c>
      <c r="M496" s="147" t="s">
        <v>1104</v>
      </c>
      <c r="N496" s="147" t="s">
        <v>161</v>
      </c>
      <c r="O496" s="147" t="s">
        <v>146</v>
      </c>
      <c r="P496" s="186">
        <v>45781.099224537036</v>
      </c>
      <c r="Q496" s="185"/>
      <c r="R496" s="185"/>
      <c r="S496" s="92"/>
    </row>
    <row r="497" spans="1:19" s="93" customFormat="1" ht="13">
      <c r="A497" s="147" t="s">
        <v>286</v>
      </c>
      <c r="B497" s="147" t="s">
        <v>281</v>
      </c>
      <c r="C497" s="152" t="s">
        <v>827</v>
      </c>
      <c r="D497" s="147" t="s">
        <v>1017</v>
      </c>
      <c r="E497" s="148"/>
      <c r="F497" s="199">
        <v>35.082000000000001</v>
      </c>
      <c r="G497" s="147" t="s">
        <v>236</v>
      </c>
      <c r="H497" s="147" t="s">
        <v>1080</v>
      </c>
      <c r="I497" s="147" t="s">
        <v>194</v>
      </c>
      <c r="J497" s="147" t="s">
        <v>145</v>
      </c>
      <c r="K497" s="154">
        <v>45746.116122685184</v>
      </c>
      <c r="L497" s="147" t="s">
        <v>236</v>
      </c>
      <c r="M497" s="147" t="s">
        <v>608</v>
      </c>
      <c r="N497" s="147" t="s">
        <v>609</v>
      </c>
      <c r="O497" s="147" t="s">
        <v>146</v>
      </c>
      <c r="P497" s="186">
        <v>45781.41574074074</v>
      </c>
      <c r="Q497" s="185"/>
      <c r="R497" s="185"/>
      <c r="S497" s="92"/>
    </row>
    <row r="498" spans="1:19" s="93" customFormat="1" ht="13">
      <c r="A498" s="147" t="s">
        <v>286</v>
      </c>
      <c r="B498" s="147" t="s">
        <v>285</v>
      </c>
      <c r="C498" s="152" t="s">
        <v>1050</v>
      </c>
      <c r="D498" s="147" t="s">
        <v>201</v>
      </c>
      <c r="E498" s="147"/>
      <c r="F498" s="199">
        <v>14.42</v>
      </c>
      <c r="G498" s="147" t="s">
        <v>200</v>
      </c>
      <c r="H498" s="147"/>
      <c r="I498" s="147" t="s">
        <v>158</v>
      </c>
      <c r="J498" s="147" t="s">
        <v>146</v>
      </c>
      <c r="K498" s="147"/>
      <c r="L498" s="147" t="s">
        <v>200</v>
      </c>
      <c r="M498" s="147" t="s">
        <v>155</v>
      </c>
      <c r="N498" s="147" t="s">
        <v>148</v>
      </c>
      <c r="O498" s="147" t="s">
        <v>146</v>
      </c>
      <c r="P498" s="186">
        <v>45782</v>
      </c>
      <c r="Q498" s="185"/>
      <c r="R498" s="185"/>
      <c r="S498" s="92"/>
    </row>
    <row r="499" spans="1:19" s="93" customFormat="1" ht="13">
      <c r="A499" s="147" t="s">
        <v>286</v>
      </c>
      <c r="B499" s="147" t="s">
        <v>285</v>
      </c>
      <c r="C499" s="152" t="s">
        <v>1162</v>
      </c>
      <c r="D499" s="147" t="s">
        <v>80</v>
      </c>
      <c r="E499" s="147"/>
      <c r="F499" s="199">
        <v>9</v>
      </c>
      <c r="G499" s="147" t="s">
        <v>174</v>
      </c>
      <c r="H499" s="147"/>
      <c r="I499" s="147" t="s">
        <v>219</v>
      </c>
      <c r="J499" s="147" t="s">
        <v>145</v>
      </c>
      <c r="K499" s="147"/>
      <c r="L499" s="147" t="s">
        <v>676</v>
      </c>
      <c r="M499" s="147" t="s">
        <v>181</v>
      </c>
      <c r="N499" s="147" t="s">
        <v>148</v>
      </c>
      <c r="O499" s="147" t="s">
        <v>146</v>
      </c>
      <c r="P499" s="186">
        <v>45782</v>
      </c>
      <c r="Q499" s="185"/>
      <c r="R499" s="185"/>
      <c r="S499" s="92"/>
    </row>
    <row r="500" spans="1:19" s="93" customFormat="1" ht="13">
      <c r="A500" s="147" t="s">
        <v>286</v>
      </c>
      <c r="B500" s="147" t="s">
        <v>285</v>
      </c>
      <c r="C500" s="152" t="s">
        <v>1163</v>
      </c>
      <c r="D500" s="147" t="s">
        <v>617</v>
      </c>
      <c r="E500" s="147"/>
      <c r="F500" s="199">
        <v>30</v>
      </c>
      <c r="G500" s="147" t="s">
        <v>174</v>
      </c>
      <c r="H500" s="147"/>
      <c r="I500" s="147" t="s">
        <v>227</v>
      </c>
      <c r="J500" s="147" t="s">
        <v>154</v>
      </c>
      <c r="K500" s="147"/>
      <c r="L500" s="147" t="s">
        <v>228</v>
      </c>
      <c r="M500" s="147" t="s">
        <v>181</v>
      </c>
      <c r="N500" s="147" t="s">
        <v>148</v>
      </c>
      <c r="O500" s="147" t="s">
        <v>146</v>
      </c>
      <c r="P500" s="186">
        <v>45782</v>
      </c>
      <c r="Q500" s="185"/>
      <c r="R500" s="185"/>
      <c r="S500" s="92"/>
    </row>
    <row r="501" spans="1:19" s="93" customFormat="1" ht="13">
      <c r="A501" s="147" t="s">
        <v>286</v>
      </c>
      <c r="B501" s="147" t="s">
        <v>285</v>
      </c>
      <c r="C501" s="152" t="s">
        <v>1162</v>
      </c>
      <c r="D501" s="147" t="s">
        <v>80</v>
      </c>
      <c r="E501" s="148"/>
      <c r="F501" s="199">
        <v>9</v>
      </c>
      <c r="G501" s="147" t="s">
        <v>224</v>
      </c>
      <c r="H501" s="147"/>
      <c r="I501" s="147" t="s">
        <v>219</v>
      </c>
      <c r="J501" s="147" t="s">
        <v>145</v>
      </c>
      <c r="K501" s="154"/>
      <c r="L501" s="147" t="s">
        <v>1164</v>
      </c>
      <c r="M501" s="147" t="s">
        <v>155</v>
      </c>
      <c r="N501" s="147" t="s">
        <v>148</v>
      </c>
      <c r="O501" s="147" t="s">
        <v>146</v>
      </c>
      <c r="P501" s="186">
        <v>45782</v>
      </c>
      <c r="Q501" s="185"/>
      <c r="R501" s="185"/>
      <c r="S501" s="92"/>
    </row>
    <row r="502" spans="1:19" s="93" customFormat="1" ht="13">
      <c r="A502" s="147" t="s">
        <v>286</v>
      </c>
      <c r="B502" s="147" t="s">
        <v>285</v>
      </c>
      <c r="C502" s="152" t="s">
        <v>312</v>
      </c>
      <c r="D502" s="147" t="s">
        <v>80</v>
      </c>
      <c r="E502" s="147"/>
      <c r="F502" s="199">
        <v>25</v>
      </c>
      <c r="G502" s="147" t="s">
        <v>174</v>
      </c>
      <c r="H502" s="147"/>
      <c r="I502" s="147" t="s">
        <v>194</v>
      </c>
      <c r="J502" s="147" t="s">
        <v>145</v>
      </c>
      <c r="K502" s="147"/>
      <c r="L502" s="147" t="s">
        <v>228</v>
      </c>
      <c r="M502" s="147" t="s">
        <v>181</v>
      </c>
      <c r="N502" s="147" t="s">
        <v>148</v>
      </c>
      <c r="O502" s="147" t="s">
        <v>146</v>
      </c>
      <c r="P502" s="186">
        <v>45783</v>
      </c>
      <c r="Q502" s="185"/>
      <c r="R502" s="185"/>
      <c r="S502" s="92"/>
    </row>
    <row r="503" spans="1:19" s="93" customFormat="1" ht="13">
      <c r="A503" s="147" t="s">
        <v>286</v>
      </c>
      <c r="B503" s="147" t="s">
        <v>285</v>
      </c>
      <c r="C503" s="152" t="s">
        <v>1165</v>
      </c>
      <c r="D503" s="147" t="s">
        <v>1070</v>
      </c>
      <c r="E503" s="147"/>
      <c r="F503" s="199">
        <v>36.299999999999997</v>
      </c>
      <c r="G503" s="147" t="s">
        <v>836</v>
      </c>
      <c r="H503" s="147"/>
      <c r="I503" s="147" t="s">
        <v>174</v>
      </c>
      <c r="J503" s="147" t="s">
        <v>174</v>
      </c>
      <c r="K503" s="147"/>
      <c r="L503" s="147" t="s">
        <v>836</v>
      </c>
      <c r="M503" s="147" t="s">
        <v>1136</v>
      </c>
      <c r="N503" s="147" t="s">
        <v>148</v>
      </c>
      <c r="O503" s="147" t="s">
        <v>146</v>
      </c>
      <c r="P503" s="186">
        <v>45783</v>
      </c>
      <c r="Q503" s="185"/>
      <c r="R503" s="185"/>
      <c r="S503" s="92"/>
    </row>
    <row r="504" spans="1:19" s="93" customFormat="1" ht="13">
      <c r="A504" s="147" t="s">
        <v>286</v>
      </c>
      <c r="B504" s="147" t="s">
        <v>285</v>
      </c>
      <c r="C504" s="152" t="s">
        <v>310</v>
      </c>
      <c r="D504" s="147" t="s">
        <v>80</v>
      </c>
      <c r="E504" s="148"/>
      <c r="F504" s="199">
        <v>33</v>
      </c>
      <c r="G504" s="147" t="s">
        <v>142</v>
      </c>
      <c r="H504" s="147"/>
      <c r="I504" s="147" t="s">
        <v>144</v>
      </c>
      <c r="J504" s="147" t="s">
        <v>145</v>
      </c>
      <c r="K504" s="154"/>
      <c r="L504" s="147" t="s">
        <v>142</v>
      </c>
      <c r="M504" s="147" t="s">
        <v>1112</v>
      </c>
      <c r="N504" s="147" t="s">
        <v>148</v>
      </c>
      <c r="O504" s="147" t="s">
        <v>146</v>
      </c>
      <c r="P504" s="186">
        <v>45783</v>
      </c>
      <c r="Q504" s="185"/>
      <c r="R504" s="185"/>
      <c r="S504" s="92"/>
    </row>
    <row r="505" spans="1:19" s="93" customFormat="1" ht="13">
      <c r="A505" s="147" t="s">
        <v>286</v>
      </c>
      <c r="B505" s="147" t="s">
        <v>285</v>
      </c>
      <c r="C505" s="152" t="s">
        <v>1050</v>
      </c>
      <c r="D505" s="147" t="s">
        <v>201</v>
      </c>
      <c r="E505" s="148"/>
      <c r="F505" s="199">
        <v>14.42</v>
      </c>
      <c r="G505" s="147" t="s">
        <v>200</v>
      </c>
      <c r="H505" s="147"/>
      <c r="I505" s="147" t="s">
        <v>158</v>
      </c>
      <c r="J505" s="147" t="s">
        <v>146</v>
      </c>
      <c r="K505" s="154"/>
      <c r="L505" s="147" t="s">
        <v>200</v>
      </c>
      <c r="M505" s="147" t="s">
        <v>155</v>
      </c>
      <c r="N505" s="147" t="s">
        <v>148</v>
      </c>
      <c r="O505" s="147" t="s">
        <v>146</v>
      </c>
      <c r="P505" s="186">
        <v>45784</v>
      </c>
      <c r="Q505" s="185"/>
      <c r="R505" s="185"/>
      <c r="S505" s="92"/>
    </row>
    <row r="506" spans="1:19" s="93" customFormat="1" ht="13">
      <c r="A506" s="147" t="s">
        <v>286</v>
      </c>
      <c r="B506" s="147" t="s">
        <v>285</v>
      </c>
      <c r="C506" s="152" t="s">
        <v>1166</v>
      </c>
      <c r="D506" s="147" t="s">
        <v>1158</v>
      </c>
      <c r="E506" s="148"/>
      <c r="F506" s="199">
        <v>14.85</v>
      </c>
      <c r="G506" s="147" t="s">
        <v>1159</v>
      </c>
      <c r="H506" s="147"/>
      <c r="I506" s="147" t="s">
        <v>156</v>
      </c>
      <c r="J506" s="147" t="s">
        <v>145</v>
      </c>
      <c r="K506" s="154"/>
      <c r="L506" s="147" t="s">
        <v>1167</v>
      </c>
      <c r="M506" s="147" t="s">
        <v>170</v>
      </c>
      <c r="N506" s="147" t="s">
        <v>148</v>
      </c>
      <c r="O506" s="147" t="s">
        <v>146</v>
      </c>
      <c r="P506" s="186">
        <v>45786</v>
      </c>
      <c r="Q506" s="185"/>
      <c r="R506" s="185"/>
      <c r="S506" s="92"/>
    </row>
    <row r="507" spans="1:19" s="93" customFormat="1" ht="13">
      <c r="A507" s="147" t="s">
        <v>286</v>
      </c>
      <c r="B507" s="147" t="s">
        <v>285</v>
      </c>
      <c r="C507" s="152" t="s">
        <v>1168</v>
      </c>
      <c r="D507" s="147" t="s">
        <v>80</v>
      </c>
      <c r="E507" s="147"/>
      <c r="F507" s="199">
        <v>7.7</v>
      </c>
      <c r="G507" s="147" t="s">
        <v>273</v>
      </c>
      <c r="H507" s="147"/>
      <c r="I507" s="147" t="s">
        <v>219</v>
      </c>
      <c r="J507" s="147" t="s">
        <v>145</v>
      </c>
      <c r="K507" s="147"/>
      <c r="L507" s="147" t="s">
        <v>314</v>
      </c>
      <c r="M507" s="147" t="s">
        <v>181</v>
      </c>
      <c r="N507" s="147" t="s">
        <v>148</v>
      </c>
      <c r="O507" s="147" t="s">
        <v>146</v>
      </c>
      <c r="P507" s="186">
        <v>45787</v>
      </c>
      <c r="Q507" s="185"/>
      <c r="R507" s="185"/>
      <c r="S507" s="92"/>
    </row>
    <row r="508" spans="1:19" s="93" customFormat="1" ht="13">
      <c r="A508" s="147" t="s">
        <v>286</v>
      </c>
      <c r="B508" s="147" t="s">
        <v>285</v>
      </c>
      <c r="C508" s="152" t="s">
        <v>1169</v>
      </c>
      <c r="D508" s="147" t="s">
        <v>225</v>
      </c>
      <c r="E508" s="148"/>
      <c r="F508" s="199">
        <v>35</v>
      </c>
      <c r="G508" s="147" t="s">
        <v>142</v>
      </c>
      <c r="H508" s="147"/>
      <c r="I508" s="147" t="s">
        <v>144</v>
      </c>
      <c r="J508" s="147" t="s">
        <v>145</v>
      </c>
      <c r="K508" s="154"/>
      <c r="L508" s="147" t="s">
        <v>174</v>
      </c>
      <c r="M508" s="147" t="s">
        <v>147</v>
      </c>
      <c r="N508" s="147" t="s">
        <v>148</v>
      </c>
      <c r="O508" s="147" t="s">
        <v>146</v>
      </c>
      <c r="P508" s="186">
        <v>45787</v>
      </c>
      <c r="Q508" s="185"/>
      <c r="R508" s="185"/>
      <c r="S508" s="92"/>
    </row>
    <row r="509" spans="1:19" s="93" customFormat="1" ht="13">
      <c r="A509" s="147" t="s">
        <v>286</v>
      </c>
      <c r="B509" s="147" t="s">
        <v>281</v>
      </c>
      <c r="C509" s="152" t="s">
        <v>966</v>
      </c>
      <c r="D509" s="147" t="s">
        <v>1017</v>
      </c>
      <c r="E509" s="148"/>
      <c r="F509" s="199">
        <v>39.728999999999999</v>
      </c>
      <c r="G509" s="147" t="s">
        <v>142</v>
      </c>
      <c r="H509" s="147" t="s">
        <v>143</v>
      </c>
      <c r="I509" s="147" t="s">
        <v>144</v>
      </c>
      <c r="J509" s="147" t="s">
        <v>145</v>
      </c>
      <c r="K509" s="154">
        <v>45764.57984953704</v>
      </c>
      <c r="L509" s="147" t="s">
        <v>236</v>
      </c>
      <c r="M509" s="147" t="s">
        <v>967</v>
      </c>
      <c r="N509" s="147" t="s">
        <v>609</v>
      </c>
      <c r="O509" s="147" t="s">
        <v>146</v>
      </c>
      <c r="P509" s="186">
        <v>45787.291666666664</v>
      </c>
      <c r="Q509" s="185"/>
      <c r="R509" s="185"/>
      <c r="S509" s="92"/>
    </row>
    <row r="510" spans="1:19" s="93" customFormat="1" ht="13">
      <c r="A510" s="147" t="s">
        <v>286</v>
      </c>
      <c r="B510" s="147" t="s">
        <v>285</v>
      </c>
      <c r="C510" s="152" t="s">
        <v>1170</v>
      </c>
      <c r="D510" s="147" t="s">
        <v>1171</v>
      </c>
      <c r="E510" s="147"/>
      <c r="F510" s="199">
        <v>72</v>
      </c>
      <c r="G510" s="147" t="s">
        <v>226</v>
      </c>
      <c r="H510" s="147"/>
      <c r="I510" s="147" t="s">
        <v>219</v>
      </c>
      <c r="J510" s="147" t="s">
        <v>145</v>
      </c>
      <c r="K510" s="147"/>
      <c r="L510" s="147" t="s">
        <v>240</v>
      </c>
      <c r="M510" s="147" t="s">
        <v>173</v>
      </c>
      <c r="N510" s="147" t="s">
        <v>148</v>
      </c>
      <c r="O510" s="147" t="s">
        <v>146</v>
      </c>
      <c r="P510" s="186">
        <v>45790</v>
      </c>
      <c r="Q510" s="185"/>
      <c r="R510" s="185"/>
      <c r="S510" s="92"/>
    </row>
    <row r="511" spans="1:19" s="93" customFormat="1" ht="13">
      <c r="A511" s="147" t="s">
        <v>286</v>
      </c>
      <c r="B511" s="147" t="s">
        <v>281</v>
      </c>
      <c r="C511" s="152" t="s">
        <v>976</v>
      </c>
      <c r="D511" s="147" t="s">
        <v>1017</v>
      </c>
      <c r="E511" s="148"/>
      <c r="F511" s="199">
        <v>35.289000000000001</v>
      </c>
      <c r="G511" s="147" t="s">
        <v>142</v>
      </c>
      <c r="H511" s="147" t="s">
        <v>143</v>
      </c>
      <c r="I511" s="147" t="s">
        <v>144</v>
      </c>
      <c r="J511" s="147" t="s">
        <v>145</v>
      </c>
      <c r="K511" s="154">
        <v>45772.79042824074</v>
      </c>
      <c r="L511" s="147" t="s">
        <v>236</v>
      </c>
      <c r="M511" s="147" t="s">
        <v>160</v>
      </c>
      <c r="N511" s="147" t="s">
        <v>161</v>
      </c>
      <c r="O511" s="147" t="s">
        <v>146</v>
      </c>
      <c r="P511" s="186">
        <v>45790.037499999999</v>
      </c>
      <c r="Q511" s="185"/>
      <c r="R511" s="185"/>
      <c r="S511" s="92"/>
    </row>
    <row r="512" spans="1:19" s="93" customFormat="1" ht="13">
      <c r="A512" s="147" t="s">
        <v>286</v>
      </c>
      <c r="B512" s="147" t="s">
        <v>281</v>
      </c>
      <c r="C512" s="152" t="s">
        <v>1172</v>
      </c>
      <c r="D512" s="147" t="s">
        <v>1017</v>
      </c>
      <c r="E512" s="148"/>
      <c r="F512" s="199">
        <v>55.171999999999997</v>
      </c>
      <c r="G512" s="147" t="s">
        <v>236</v>
      </c>
      <c r="H512" s="147" t="s">
        <v>1022</v>
      </c>
      <c r="I512" s="147" t="s">
        <v>144</v>
      </c>
      <c r="J512" s="147" t="s">
        <v>145</v>
      </c>
      <c r="K512" s="154">
        <v>45776.637094907404</v>
      </c>
      <c r="L512" s="147" t="s">
        <v>236</v>
      </c>
      <c r="M512" s="147" t="s">
        <v>1074</v>
      </c>
      <c r="N512" s="147" t="s">
        <v>1054</v>
      </c>
      <c r="O512" s="147" t="s">
        <v>146</v>
      </c>
      <c r="P512" s="186">
        <v>45791.459722222222</v>
      </c>
      <c r="Q512" s="185"/>
      <c r="R512" s="185"/>
      <c r="S512" s="92"/>
    </row>
    <row r="513" spans="1:19" s="93" customFormat="1" ht="13">
      <c r="A513" s="147" t="s">
        <v>286</v>
      </c>
      <c r="B513" s="147" t="s">
        <v>285</v>
      </c>
      <c r="C513" s="152" t="s">
        <v>341</v>
      </c>
      <c r="D513" s="147" t="s">
        <v>1070</v>
      </c>
      <c r="E513" s="148"/>
      <c r="F513" s="199">
        <v>22</v>
      </c>
      <c r="G513" s="147" t="s">
        <v>174</v>
      </c>
      <c r="H513" s="147"/>
      <c r="I513" s="147" t="s">
        <v>174</v>
      </c>
      <c r="J513" s="147"/>
      <c r="K513" s="154"/>
      <c r="L513" s="147" t="s">
        <v>174</v>
      </c>
      <c r="M513" s="147" t="s">
        <v>170</v>
      </c>
      <c r="N513" s="147" t="s">
        <v>148</v>
      </c>
      <c r="O513" s="147" t="s">
        <v>146</v>
      </c>
      <c r="P513" s="186">
        <v>45792</v>
      </c>
      <c r="Q513" s="185"/>
      <c r="R513" s="185"/>
      <c r="S513" s="92"/>
    </row>
    <row r="514" spans="1:19" s="93" customFormat="1" ht="13">
      <c r="A514" s="147" t="s">
        <v>286</v>
      </c>
      <c r="B514" s="147" t="s">
        <v>285</v>
      </c>
      <c r="C514" s="152" t="s">
        <v>828</v>
      </c>
      <c r="D514" s="147" t="s">
        <v>80</v>
      </c>
      <c r="E514" s="147"/>
      <c r="F514" s="199">
        <v>12</v>
      </c>
      <c r="G514" s="147" t="s">
        <v>174</v>
      </c>
      <c r="H514" s="147"/>
      <c r="I514" s="147" t="s">
        <v>194</v>
      </c>
      <c r="J514" s="147" t="s">
        <v>145</v>
      </c>
      <c r="K514" s="147"/>
      <c r="L514" s="147" t="s">
        <v>200</v>
      </c>
      <c r="M514" s="147" t="s">
        <v>181</v>
      </c>
      <c r="N514" s="147" t="s">
        <v>148</v>
      </c>
      <c r="O514" s="147" t="s">
        <v>146</v>
      </c>
      <c r="P514" s="186">
        <v>45793</v>
      </c>
      <c r="Q514" s="185"/>
      <c r="R514" s="185"/>
      <c r="S514" s="92"/>
    </row>
    <row r="515" spans="1:19" s="93" customFormat="1" ht="13">
      <c r="A515" s="147" t="s">
        <v>286</v>
      </c>
      <c r="B515" s="147" t="s">
        <v>285</v>
      </c>
      <c r="C515" s="152" t="s">
        <v>828</v>
      </c>
      <c r="D515" s="147" t="s">
        <v>80</v>
      </c>
      <c r="E515" s="148"/>
      <c r="F515" s="199">
        <v>12</v>
      </c>
      <c r="G515" s="147" t="s">
        <v>215</v>
      </c>
      <c r="H515" s="147"/>
      <c r="I515" s="147" t="s">
        <v>194</v>
      </c>
      <c r="J515" s="147" t="s">
        <v>145</v>
      </c>
      <c r="K515" s="154"/>
      <c r="L515" s="147" t="s">
        <v>200</v>
      </c>
      <c r="M515" s="147" t="s">
        <v>173</v>
      </c>
      <c r="N515" s="147" t="s">
        <v>148</v>
      </c>
      <c r="O515" s="147" t="s">
        <v>146</v>
      </c>
      <c r="P515" s="186">
        <v>45793</v>
      </c>
      <c r="Q515" s="185"/>
      <c r="R515" s="185"/>
      <c r="S515" s="92"/>
    </row>
    <row r="516" spans="1:19" s="93" customFormat="1" ht="13">
      <c r="A516" s="147" t="s">
        <v>286</v>
      </c>
      <c r="B516" s="147" t="s">
        <v>285</v>
      </c>
      <c r="C516" s="152" t="s">
        <v>1168</v>
      </c>
      <c r="D516" s="147" t="s">
        <v>80</v>
      </c>
      <c r="E516" s="148"/>
      <c r="F516" s="199">
        <v>22.001849999999997</v>
      </c>
      <c r="G516" s="147" t="s">
        <v>273</v>
      </c>
      <c r="H516" s="147"/>
      <c r="I516" s="147" t="s">
        <v>219</v>
      </c>
      <c r="J516" s="147" t="s">
        <v>145</v>
      </c>
      <c r="K516" s="154"/>
      <c r="L516" s="147" t="s">
        <v>314</v>
      </c>
      <c r="M516" s="147" t="s">
        <v>170</v>
      </c>
      <c r="N516" s="147" t="s">
        <v>148</v>
      </c>
      <c r="O516" s="147" t="s">
        <v>146</v>
      </c>
      <c r="P516" s="186">
        <v>45793</v>
      </c>
      <c r="Q516" s="185"/>
      <c r="R516" s="185"/>
      <c r="S516" s="92"/>
    </row>
    <row r="517" spans="1:19" s="93" customFormat="1" ht="13">
      <c r="A517" s="147" t="s">
        <v>286</v>
      </c>
      <c r="B517" s="147" t="s">
        <v>285</v>
      </c>
      <c r="C517" s="152" t="s">
        <v>1173</v>
      </c>
      <c r="D517" s="147" t="s">
        <v>217</v>
      </c>
      <c r="E517" s="148"/>
      <c r="F517" s="199">
        <v>9.9854000000000003</v>
      </c>
      <c r="G517" s="147" t="s">
        <v>174</v>
      </c>
      <c r="H517" s="147"/>
      <c r="I517" s="147" t="s">
        <v>219</v>
      </c>
      <c r="J517" s="147" t="s">
        <v>145</v>
      </c>
      <c r="K517" s="154"/>
      <c r="L517" s="147" t="s">
        <v>240</v>
      </c>
      <c r="M517" s="147" t="s">
        <v>1112</v>
      </c>
      <c r="N517" s="147" t="s">
        <v>148</v>
      </c>
      <c r="O517" s="147" t="s">
        <v>146</v>
      </c>
      <c r="P517" s="186">
        <v>45794</v>
      </c>
      <c r="Q517" s="185"/>
      <c r="R517" s="185"/>
      <c r="S517" s="92"/>
    </row>
    <row r="518" spans="1:19" s="93" customFormat="1" ht="13">
      <c r="A518" s="147" t="s">
        <v>286</v>
      </c>
      <c r="B518" s="147" t="s">
        <v>285</v>
      </c>
      <c r="C518" s="152" t="s">
        <v>1174</v>
      </c>
      <c r="D518" s="147" t="s">
        <v>201</v>
      </c>
      <c r="E518" s="147"/>
      <c r="F518" s="199">
        <v>39.950000000000003</v>
      </c>
      <c r="G518" s="147" t="s">
        <v>200</v>
      </c>
      <c r="H518" s="147"/>
      <c r="I518" s="147" t="s">
        <v>158</v>
      </c>
      <c r="J518" s="147" t="s">
        <v>146</v>
      </c>
      <c r="K518" s="147"/>
      <c r="L518" s="147" t="s">
        <v>200</v>
      </c>
      <c r="M518" s="147" t="s">
        <v>155</v>
      </c>
      <c r="N518" s="147" t="s">
        <v>148</v>
      </c>
      <c r="O518" s="147" t="s">
        <v>146</v>
      </c>
      <c r="P518" s="186">
        <v>45795</v>
      </c>
      <c r="Q518" s="185"/>
      <c r="R518" s="185"/>
      <c r="S518" s="92"/>
    </row>
    <row r="519" spans="1:19" s="93" customFormat="1" ht="13">
      <c r="A519" s="147" t="s">
        <v>286</v>
      </c>
      <c r="B519" s="147" t="s">
        <v>285</v>
      </c>
      <c r="C519" s="152" t="s">
        <v>1175</v>
      </c>
      <c r="D519" s="147" t="s">
        <v>217</v>
      </c>
      <c r="E519" s="148" t="s">
        <v>236</v>
      </c>
      <c r="F519" s="199">
        <v>8.8000000000000007</v>
      </c>
      <c r="G519" s="147" t="s">
        <v>174</v>
      </c>
      <c r="H519" s="147"/>
      <c r="I519" s="147" t="s">
        <v>219</v>
      </c>
      <c r="J519" s="147" t="s">
        <v>145</v>
      </c>
      <c r="K519" s="154"/>
      <c r="L519" s="147" t="s">
        <v>272</v>
      </c>
      <c r="M519" s="147" t="s">
        <v>173</v>
      </c>
      <c r="N519" s="147" t="s">
        <v>148</v>
      </c>
      <c r="O519" s="147" t="s">
        <v>146</v>
      </c>
      <c r="P519" s="186">
        <v>45795</v>
      </c>
      <c r="Q519" s="185"/>
      <c r="R519" s="185"/>
      <c r="S519" s="92"/>
    </row>
    <row r="520" spans="1:19" s="93" customFormat="1" ht="13">
      <c r="A520" s="147" t="s">
        <v>286</v>
      </c>
      <c r="B520" s="147" t="s">
        <v>285</v>
      </c>
      <c r="C520" s="152" t="s">
        <v>1174</v>
      </c>
      <c r="D520" s="147" t="s">
        <v>201</v>
      </c>
      <c r="E520" s="148"/>
      <c r="F520" s="199">
        <v>39.950000000000003</v>
      </c>
      <c r="G520" s="147" t="s">
        <v>200</v>
      </c>
      <c r="H520" s="147"/>
      <c r="I520" s="147" t="s">
        <v>158</v>
      </c>
      <c r="J520" s="147" t="s">
        <v>146</v>
      </c>
      <c r="K520" s="154"/>
      <c r="L520" s="147" t="s">
        <v>200</v>
      </c>
      <c r="M520" s="147" t="s">
        <v>170</v>
      </c>
      <c r="N520" s="147" t="s">
        <v>148</v>
      </c>
      <c r="O520" s="147" t="s">
        <v>146</v>
      </c>
      <c r="P520" s="186">
        <v>45795</v>
      </c>
      <c r="Q520" s="185"/>
      <c r="R520" s="185"/>
      <c r="S520" s="92"/>
    </row>
    <row r="521" spans="1:19" s="93" customFormat="1" ht="13">
      <c r="A521" s="147" t="s">
        <v>286</v>
      </c>
      <c r="B521" s="147" t="s">
        <v>285</v>
      </c>
      <c r="C521" s="152" t="s">
        <v>184</v>
      </c>
      <c r="D521" s="147" t="s">
        <v>679</v>
      </c>
      <c r="E521" s="148"/>
      <c r="F521" s="199">
        <v>18</v>
      </c>
      <c r="G521" s="147" t="s">
        <v>142</v>
      </c>
      <c r="H521" s="147"/>
      <c r="I521" s="147" t="s">
        <v>144</v>
      </c>
      <c r="J521" s="147" t="s">
        <v>145</v>
      </c>
      <c r="K521" s="154"/>
      <c r="L521" s="147" t="s">
        <v>142</v>
      </c>
      <c r="M521" s="147" t="s">
        <v>170</v>
      </c>
      <c r="N521" s="147" t="s">
        <v>148</v>
      </c>
      <c r="O521" s="147" t="s">
        <v>146</v>
      </c>
      <c r="P521" s="186">
        <v>45795</v>
      </c>
      <c r="Q521" s="185"/>
      <c r="R521" s="185"/>
      <c r="S521" s="92"/>
    </row>
    <row r="522" spans="1:19" s="93" customFormat="1" ht="13">
      <c r="A522" s="147" t="s">
        <v>286</v>
      </c>
      <c r="B522" s="147" t="s">
        <v>281</v>
      </c>
      <c r="C522" s="152" t="s">
        <v>1176</v>
      </c>
      <c r="D522" s="147" t="s">
        <v>1070</v>
      </c>
      <c r="E522" s="148"/>
      <c r="F522" s="199">
        <v>36.904000000000003</v>
      </c>
      <c r="G522" s="147" t="s">
        <v>200</v>
      </c>
      <c r="H522" s="147" t="s">
        <v>604</v>
      </c>
      <c r="I522" s="147" t="s">
        <v>237</v>
      </c>
      <c r="J522" s="147" t="s">
        <v>146</v>
      </c>
      <c r="K522" s="154">
        <v>45779.390416666669</v>
      </c>
      <c r="L522" s="147" t="s">
        <v>236</v>
      </c>
      <c r="M522" s="147" t="s">
        <v>1057</v>
      </c>
      <c r="N522" s="147" t="s">
        <v>161</v>
      </c>
      <c r="O522" s="147" t="s">
        <v>146</v>
      </c>
      <c r="P522" s="186">
        <v>45795.333333333336</v>
      </c>
      <c r="Q522" s="185"/>
      <c r="R522" s="185"/>
      <c r="S522" s="92"/>
    </row>
    <row r="523" spans="1:19" s="93" customFormat="1" ht="13">
      <c r="A523" s="147" t="s">
        <v>286</v>
      </c>
      <c r="B523" s="147" t="s">
        <v>281</v>
      </c>
      <c r="C523" s="152" t="s">
        <v>1047</v>
      </c>
      <c r="D523" s="147" t="s">
        <v>1017</v>
      </c>
      <c r="E523" s="148"/>
      <c r="F523" s="199">
        <v>10.327999999999999</v>
      </c>
      <c r="G523" s="147" t="s">
        <v>236</v>
      </c>
      <c r="H523" s="147" t="s">
        <v>207</v>
      </c>
      <c r="I523" s="147" t="s">
        <v>158</v>
      </c>
      <c r="J523" s="147" t="s">
        <v>146</v>
      </c>
      <c r="K523" s="154">
        <v>45775.199247685188</v>
      </c>
      <c r="L523" s="147" t="s">
        <v>236</v>
      </c>
      <c r="M523" s="147" t="s">
        <v>160</v>
      </c>
      <c r="N523" s="147" t="s">
        <v>161</v>
      </c>
      <c r="O523" s="147" t="s">
        <v>146</v>
      </c>
      <c r="P523" s="186">
        <v>45797.5</v>
      </c>
      <c r="Q523" s="185"/>
      <c r="R523" s="185"/>
      <c r="S523" s="92"/>
    </row>
    <row r="524" spans="1:19" s="93" customFormat="1" ht="13">
      <c r="A524" s="147" t="s">
        <v>286</v>
      </c>
      <c r="B524" s="147" t="s">
        <v>285</v>
      </c>
      <c r="C524" s="152" t="s">
        <v>1177</v>
      </c>
      <c r="D524" s="147" t="s">
        <v>211</v>
      </c>
      <c r="E524" s="148"/>
      <c r="F524" s="199">
        <v>44.08</v>
      </c>
      <c r="G524" s="147" t="s">
        <v>260</v>
      </c>
      <c r="H524" s="147"/>
      <c r="I524" s="147" t="s">
        <v>191</v>
      </c>
      <c r="J524" s="147" t="s">
        <v>145</v>
      </c>
      <c r="K524" s="154"/>
      <c r="L524" s="147" t="s">
        <v>174</v>
      </c>
      <c r="M524" s="147" t="s">
        <v>173</v>
      </c>
      <c r="N524" s="147" t="s">
        <v>148</v>
      </c>
      <c r="O524" s="147" t="s">
        <v>146</v>
      </c>
      <c r="P524" s="186">
        <v>45798</v>
      </c>
      <c r="Q524" s="185"/>
      <c r="R524" s="185"/>
      <c r="S524" s="92"/>
    </row>
    <row r="525" spans="1:19" s="93" customFormat="1" ht="13">
      <c r="A525" s="147" t="s">
        <v>286</v>
      </c>
      <c r="B525" s="147" t="s">
        <v>285</v>
      </c>
      <c r="C525" s="152" t="s">
        <v>1178</v>
      </c>
      <c r="D525" s="147" t="s">
        <v>225</v>
      </c>
      <c r="E525" s="147"/>
      <c r="F525" s="199">
        <v>44</v>
      </c>
      <c r="G525" s="147" t="s">
        <v>863</v>
      </c>
      <c r="H525" s="147"/>
      <c r="I525" s="147" t="s">
        <v>191</v>
      </c>
      <c r="J525" s="147" t="s">
        <v>145</v>
      </c>
      <c r="K525" s="147"/>
      <c r="L525" s="147" t="s">
        <v>174</v>
      </c>
      <c r="M525" s="147" t="s">
        <v>155</v>
      </c>
      <c r="N525" s="147" t="s">
        <v>148</v>
      </c>
      <c r="O525" s="147" t="s">
        <v>146</v>
      </c>
      <c r="P525" s="186">
        <v>45799</v>
      </c>
      <c r="Q525" s="185"/>
      <c r="R525" s="185"/>
      <c r="S525" s="92"/>
    </row>
    <row r="526" spans="1:19" s="93" customFormat="1" ht="13">
      <c r="A526" s="147" t="s">
        <v>286</v>
      </c>
      <c r="B526" s="147" t="s">
        <v>285</v>
      </c>
      <c r="C526" s="152" t="s">
        <v>1179</v>
      </c>
      <c r="D526" s="147" t="s">
        <v>201</v>
      </c>
      <c r="E526" s="148"/>
      <c r="F526" s="199">
        <v>20.574000000000002</v>
      </c>
      <c r="G526" s="147" t="s">
        <v>174</v>
      </c>
      <c r="H526" s="147"/>
      <c r="I526" s="147" t="s">
        <v>219</v>
      </c>
      <c r="J526" s="147" t="s">
        <v>145</v>
      </c>
      <c r="K526" s="154"/>
      <c r="L526" s="147" t="s">
        <v>1180</v>
      </c>
      <c r="M526" s="147" t="s">
        <v>170</v>
      </c>
      <c r="N526" s="147" t="s">
        <v>148</v>
      </c>
      <c r="O526" s="147" t="s">
        <v>146</v>
      </c>
      <c r="P526" s="186">
        <v>45799</v>
      </c>
      <c r="Q526" s="185"/>
      <c r="R526" s="185"/>
      <c r="S526" s="92"/>
    </row>
    <row r="527" spans="1:19" s="93" customFormat="1" ht="13">
      <c r="A527" s="147" t="s">
        <v>286</v>
      </c>
      <c r="B527" s="147" t="s">
        <v>285</v>
      </c>
      <c r="C527" s="152" t="s">
        <v>384</v>
      </c>
      <c r="D527" s="147" t="s">
        <v>217</v>
      </c>
      <c r="E527" s="148"/>
      <c r="F527" s="199">
        <v>24.902000000000001</v>
      </c>
      <c r="G527" s="147" t="s">
        <v>228</v>
      </c>
      <c r="H527" s="147"/>
      <c r="I527" s="147" t="s">
        <v>229</v>
      </c>
      <c r="J527" s="147" t="s">
        <v>145</v>
      </c>
      <c r="K527" s="154"/>
      <c r="L527" s="147" t="s">
        <v>228</v>
      </c>
      <c r="M527" s="147" t="s">
        <v>155</v>
      </c>
      <c r="N527" s="147" t="s">
        <v>148</v>
      </c>
      <c r="O527" s="147" t="s">
        <v>146</v>
      </c>
      <c r="P527" s="186">
        <v>45799</v>
      </c>
      <c r="Q527" s="185"/>
      <c r="R527" s="185"/>
      <c r="S527" s="92"/>
    </row>
    <row r="528" spans="1:19" s="93" customFormat="1" ht="13">
      <c r="A528" s="147" t="s">
        <v>286</v>
      </c>
      <c r="B528" s="147" t="s">
        <v>281</v>
      </c>
      <c r="C528" s="152" t="s">
        <v>1169</v>
      </c>
      <c r="D528" s="147" t="s">
        <v>1017</v>
      </c>
      <c r="E528" s="148"/>
      <c r="F528" s="199">
        <v>36.963000000000001</v>
      </c>
      <c r="G528" s="147" t="s">
        <v>142</v>
      </c>
      <c r="H528" s="147" t="s">
        <v>143</v>
      </c>
      <c r="I528" s="147" t="s">
        <v>144</v>
      </c>
      <c r="J528" s="147" t="s">
        <v>145</v>
      </c>
      <c r="K528" s="154">
        <v>45764.518518518518</v>
      </c>
      <c r="L528" s="147" t="s">
        <v>236</v>
      </c>
      <c r="M528" s="147" t="s">
        <v>1140</v>
      </c>
      <c r="N528" s="147" t="s">
        <v>786</v>
      </c>
      <c r="O528" s="147" t="s">
        <v>146</v>
      </c>
      <c r="P528" s="186">
        <v>45800.57708333333</v>
      </c>
      <c r="Q528" s="185"/>
      <c r="R528" s="185"/>
      <c r="S528" s="92"/>
    </row>
    <row r="529" spans="1:19" s="93" customFormat="1" ht="13">
      <c r="A529" s="147" t="s">
        <v>286</v>
      </c>
      <c r="B529" s="147" t="s">
        <v>285</v>
      </c>
      <c r="C529" s="152" t="s">
        <v>988</v>
      </c>
      <c r="D529" s="147" t="s">
        <v>80</v>
      </c>
      <c r="E529" s="148"/>
      <c r="F529" s="199">
        <v>20</v>
      </c>
      <c r="G529" s="147" t="s">
        <v>142</v>
      </c>
      <c r="H529" s="147"/>
      <c r="I529" s="147" t="s">
        <v>144</v>
      </c>
      <c r="J529" s="147" t="s">
        <v>145</v>
      </c>
      <c r="K529" s="154"/>
      <c r="L529" s="147" t="s">
        <v>142</v>
      </c>
      <c r="M529" s="147" t="s">
        <v>147</v>
      </c>
      <c r="N529" s="147" t="s">
        <v>148</v>
      </c>
      <c r="O529" s="147" t="s">
        <v>146</v>
      </c>
      <c r="P529" s="186">
        <v>45801</v>
      </c>
      <c r="Q529" s="185"/>
      <c r="R529" s="185"/>
      <c r="S529" s="92"/>
    </row>
    <row r="530" spans="1:19" s="93" customFormat="1" ht="13">
      <c r="A530" s="147" t="s">
        <v>286</v>
      </c>
      <c r="B530" s="147" t="s">
        <v>285</v>
      </c>
      <c r="C530" s="152" t="s">
        <v>1181</v>
      </c>
      <c r="D530" s="147" t="s">
        <v>80</v>
      </c>
      <c r="E530" s="148"/>
      <c r="F530" s="199">
        <v>25</v>
      </c>
      <c r="G530" s="147" t="s">
        <v>192</v>
      </c>
      <c r="H530" s="147"/>
      <c r="I530" s="147" t="s">
        <v>194</v>
      </c>
      <c r="J530" s="147" t="s">
        <v>145</v>
      </c>
      <c r="K530" s="154"/>
      <c r="L530" s="147" t="s">
        <v>228</v>
      </c>
      <c r="M530" s="147" t="s">
        <v>181</v>
      </c>
      <c r="N530" s="147" t="s">
        <v>148</v>
      </c>
      <c r="O530" s="147" t="s">
        <v>146</v>
      </c>
      <c r="P530" s="186">
        <v>45807</v>
      </c>
      <c r="Q530" s="185"/>
      <c r="R530" s="185"/>
      <c r="S530" s="92"/>
    </row>
    <row r="531" spans="1:19" s="93" customFormat="1" ht="13">
      <c r="A531" s="147" t="s">
        <v>286</v>
      </c>
      <c r="B531" s="147" t="s">
        <v>285</v>
      </c>
      <c r="C531" s="152" t="s">
        <v>1182</v>
      </c>
      <c r="D531" s="147" t="s">
        <v>78</v>
      </c>
      <c r="E531" s="148"/>
      <c r="F531" s="199">
        <v>52</v>
      </c>
      <c r="G531" s="147" t="s">
        <v>192</v>
      </c>
      <c r="H531" s="147"/>
      <c r="I531" s="147" t="s">
        <v>194</v>
      </c>
      <c r="J531" s="147" t="s">
        <v>145</v>
      </c>
      <c r="K531" s="154"/>
      <c r="L531" s="147" t="s">
        <v>1183</v>
      </c>
      <c r="M531" s="147" t="s">
        <v>181</v>
      </c>
      <c r="N531" s="147" t="s">
        <v>148</v>
      </c>
      <c r="O531" s="147" t="s">
        <v>146</v>
      </c>
      <c r="P531" s="186">
        <v>45808</v>
      </c>
      <c r="Q531" s="185"/>
      <c r="R531" s="185"/>
      <c r="S531" s="92"/>
    </row>
    <row r="532" spans="1:19" s="93" customFormat="1" ht="13">
      <c r="A532" s="147" t="s">
        <v>286</v>
      </c>
      <c r="B532" s="147" t="s">
        <v>285</v>
      </c>
      <c r="C532" s="152" t="s">
        <v>268</v>
      </c>
      <c r="D532" s="147" t="s">
        <v>78</v>
      </c>
      <c r="E532" s="148"/>
      <c r="F532" s="199">
        <v>36</v>
      </c>
      <c r="G532" s="147" t="s">
        <v>192</v>
      </c>
      <c r="H532" s="147"/>
      <c r="I532" s="147" t="s">
        <v>194</v>
      </c>
      <c r="J532" s="147" t="s">
        <v>145</v>
      </c>
      <c r="K532" s="154"/>
      <c r="L532" s="147" t="s">
        <v>228</v>
      </c>
      <c r="M532" s="147" t="s">
        <v>173</v>
      </c>
      <c r="N532" s="147" t="s">
        <v>148</v>
      </c>
      <c r="O532" s="147" t="s">
        <v>146</v>
      </c>
      <c r="P532" s="186">
        <v>45808</v>
      </c>
      <c r="Q532" s="185"/>
      <c r="R532" s="185"/>
      <c r="S532" s="92"/>
    </row>
    <row r="533" spans="1:19" s="93" customFormat="1" ht="13">
      <c r="A533" s="147" t="s">
        <v>286</v>
      </c>
      <c r="B533" s="147" t="s">
        <v>285</v>
      </c>
      <c r="C533" s="152" t="s">
        <v>1184</v>
      </c>
      <c r="D533" s="147" t="s">
        <v>1185</v>
      </c>
      <c r="E533" s="148"/>
      <c r="F533" s="199">
        <v>18</v>
      </c>
      <c r="G533" s="147" t="s">
        <v>228</v>
      </c>
      <c r="H533" s="147"/>
      <c r="I533" s="147" t="s">
        <v>288</v>
      </c>
      <c r="J533" s="147" t="s">
        <v>145</v>
      </c>
      <c r="K533" s="154"/>
      <c r="L533" s="147" t="s">
        <v>228</v>
      </c>
      <c r="M533" s="147" t="s">
        <v>1112</v>
      </c>
      <c r="N533" s="147" t="s">
        <v>148</v>
      </c>
      <c r="O533" s="147" t="s">
        <v>146</v>
      </c>
      <c r="P533" s="186">
        <v>45811</v>
      </c>
      <c r="Q533" s="185"/>
      <c r="R533" s="185"/>
      <c r="S533" s="92"/>
    </row>
    <row r="534" spans="1:19" s="93" customFormat="1" ht="13">
      <c r="A534" s="147" t="s">
        <v>286</v>
      </c>
      <c r="B534" s="147" t="s">
        <v>285</v>
      </c>
      <c r="C534" s="152" t="s">
        <v>1186</v>
      </c>
      <c r="D534" s="147" t="s">
        <v>211</v>
      </c>
      <c r="E534" s="148"/>
      <c r="F534" s="199">
        <v>68.400000000000006</v>
      </c>
      <c r="G534" s="147" t="s">
        <v>1187</v>
      </c>
      <c r="H534" s="147"/>
      <c r="I534" s="147" t="s">
        <v>227</v>
      </c>
      <c r="J534" s="147" t="s">
        <v>154</v>
      </c>
      <c r="K534" s="154"/>
      <c r="L534" s="147" t="s">
        <v>174</v>
      </c>
      <c r="M534" s="147" t="s">
        <v>147</v>
      </c>
      <c r="N534" s="147" t="s">
        <v>148</v>
      </c>
      <c r="O534" s="147" t="s">
        <v>146</v>
      </c>
      <c r="P534" s="186">
        <v>45813</v>
      </c>
      <c r="Q534" s="185"/>
      <c r="R534" s="185"/>
      <c r="S534" s="92"/>
    </row>
    <row r="535" spans="1:19" s="93" customFormat="1" ht="13">
      <c r="A535" s="147" t="s">
        <v>286</v>
      </c>
      <c r="B535" s="147" t="s">
        <v>285</v>
      </c>
      <c r="C535" s="152" t="s">
        <v>1188</v>
      </c>
      <c r="D535" s="147" t="s">
        <v>225</v>
      </c>
      <c r="E535" s="148"/>
      <c r="F535" s="199">
        <v>15</v>
      </c>
      <c r="G535" s="147" t="s">
        <v>221</v>
      </c>
      <c r="H535" s="147"/>
      <c r="I535" s="147" t="s">
        <v>191</v>
      </c>
      <c r="J535" s="147" t="s">
        <v>145</v>
      </c>
      <c r="K535" s="154"/>
      <c r="L535" s="147" t="s">
        <v>174</v>
      </c>
      <c r="M535" s="147" t="s">
        <v>170</v>
      </c>
      <c r="N535" s="147" t="s">
        <v>148</v>
      </c>
      <c r="O535" s="147" t="s">
        <v>146</v>
      </c>
      <c r="P535" s="186">
        <v>45833</v>
      </c>
      <c r="Q535" s="185"/>
      <c r="R535" s="185"/>
      <c r="S535" s="92"/>
    </row>
    <row r="536" spans="1:19" s="93" customFormat="1" ht="14.5">
      <c r="A536" s="198" t="s">
        <v>286</v>
      </c>
      <c r="B536" s="198" t="s">
        <v>295</v>
      </c>
      <c r="C536" s="156" t="s">
        <v>1189</v>
      </c>
      <c r="D536" s="198" t="s">
        <v>1190</v>
      </c>
      <c r="E536" s="195"/>
      <c r="F536" s="201">
        <v>52.039000000000001</v>
      </c>
      <c r="G536" s="198" t="s">
        <v>1061</v>
      </c>
      <c r="H536" s="198" t="s">
        <v>604</v>
      </c>
      <c r="I536" s="198" t="s">
        <v>237</v>
      </c>
      <c r="J536" s="198" t="s">
        <v>146</v>
      </c>
      <c r="K536" s="196">
        <v>45663.993657407409</v>
      </c>
      <c r="L536" s="198" t="s">
        <v>200</v>
      </c>
      <c r="M536" s="198" t="s">
        <v>611</v>
      </c>
      <c r="N536" s="198" t="s">
        <v>158</v>
      </c>
      <c r="O536" s="198" t="s">
        <v>146</v>
      </c>
      <c r="P536" s="193">
        <v>45682.08457175926</v>
      </c>
      <c r="Q536" s="202"/>
      <c r="R536" s="202"/>
      <c r="S536" s="92"/>
    </row>
    <row r="537" spans="1:19" s="93" customFormat="1" ht="13">
      <c r="A537" s="147" t="s">
        <v>286</v>
      </c>
      <c r="B537" s="147" t="s">
        <v>295</v>
      </c>
      <c r="C537" s="152" t="s">
        <v>607</v>
      </c>
      <c r="D537" s="147" t="s">
        <v>141</v>
      </c>
      <c r="E537" s="147"/>
      <c r="F537" s="199">
        <v>12</v>
      </c>
      <c r="G537" s="147" t="s">
        <v>174</v>
      </c>
      <c r="H537" s="147" t="s">
        <v>604</v>
      </c>
      <c r="I537" s="147" t="s">
        <v>237</v>
      </c>
      <c r="J537" s="147" t="s">
        <v>146</v>
      </c>
      <c r="K537" s="154">
        <v>45677</v>
      </c>
      <c r="L537" s="147"/>
      <c r="M537" s="147" t="s">
        <v>608</v>
      </c>
      <c r="N537" s="147" t="s">
        <v>609</v>
      </c>
      <c r="O537" s="147" t="s">
        <v>146</v>
      </c>
      <c r="P537" s="186">
        <v>45695</v>
      </c>
      <c r="Q537" s="185"/>
      <c r="R537" s="185"/>
      <c r="S537" s="92"/>
    </row>
    <row r="538" spans="1:19" s="93" customFormat="1" ht="13">
      <c r="A538" s="147" t="s">
        <v>286</v>
      </c>
      <c r="B538" s="147" t="s">
        <v>295</v>
      </c>
      <c r="C538" s="152" t="s">
        <v>603</v>
      </c>
      <c r="D538" s="147" t="s">
        <v>1070</v>
      </c>
      <c r="E538" s="148">
        <v>81932</v>
      </c>
      <c r="F538" s="199"/>
      <c r="G538" s="147" t="s">
        <v>174</v>
      </c>
      <c r="H538" s="147" t="s">
        <v>604</v>
      </c>
      <c r="I538" s="147" t="s">
        <v>237</v>
      </c>
      <c r="J538" s="147" t="s">
        <v>146</v>
      </c>
      <c r="K538" s="154">
        <v>45685</v>
      </c>
      <c r="L538" s="147"/>
      <c r="M538" s="147" t="s">
        <v>605</v>
      </c>
      <c r="N538" s="147" t="s">
        <v>606</v>
      </c>
      <c r="O538" s="147" t="s">
        <v>146</v>
      </c>
      <c r="P538" s="186">
        <v>45695</v>
      </c>
      <c r="Q538" s="185"/>
      <c r="R538" s="185"/>
      <c r="S538" s="92"/>
    </row>
    <row r="539" spans="1:19" s="93" customFormat="1" ht="14.5">
      <c r="A539" s="198" t="s">
        <v>286</v>
      </c>
      <c r="B539" s="198" t="s">
        <v>295</v>
      </c>
      <c r="C539" s="156" t="s">
        <v>615</v>
      </c>
      <c r="D539" s="198" t="s">
        <v>1190</v>
      </c>
      <c r="E539" s="195"/>
      <c r="F539" s="201">
        <v>51.825000000000003</v>
      </c>
      <c r="G539" s="198" t="s">
        <v>1061</v>
      </c>
      <c r="H539" s="198" t="s">
        <v>604</v>
      </c>
      <c r="I539" s="198" t="s">
        <v>237</v>
      </c>
      <c r="J539" s="198" t="s">
        <v>146</v>
      </c>
      <c r="K539" s="196">
        <v>45666.096643518518</v>
      </c>
      <c r="L539" s="198" t="s">
        <v>200</v>
      </c>
      <c r="M539" s="198" t="s">
        <v>611</v>
      </c>
      <c r="N539" s="198" t="s">
        <v>158</v>
      </c>
      <c r="O539" s="198" t="s">
        <v>146</v>
      </c>
      <c r="P539" s="193">
        <v>45696.041134259256</v>
      </c>
      <c r="Q539" s="202"/>
      <c r="R539" s="202"/>
      <c r="S539" s="92"/>
    </row>
    <row r="540" spans="1:19" s="93" customFormat="1" ht="14.5">
      <c r="A540" s="198" t="s">
        <v>286</v>
      </c>
      <c r="B540" s="198" t="s">
        <v>295</v>
      </c>
      <c r="C540" s="156" t="s">
        <v>311</v>
      </c>
      <c r="D540" s="198" t="s">
        <v>1190</v>
      </c>
      <c r="E540" s="195"/>
      <c r="F540" s="201">
        <v>37.220999999999997</v>
      </c>
      <c r="G540" s="198" t="s">
        <v>200</v>
      </c>
      <c r="H540" s="198" t="s">
        <v>604</v>
      </c>
      <c r="I540" s="198" t="s">
        <v>237</v>
      </c>
      <c r="J540" s="198" t="s">
        <v>146</v>
      </c>
      <c r="K540" s="196">
        <v>45675.21298611111</v>
      </c>
      <c r="L540" s="198" t="s">
        <v>174</v>
      </c>
      <c r="M540" s="198" t="s">
        <v>1191</v>
      </c>
      <c r="N540" s="198" t="s">
        <v>148</v>
      </c>
      <c r="O540" s="198" t="s">
        <v>146</v>
      </c>
      <c r="P540" s="193">
        <v>45699.928298611114</v>
      </c>
      <c r="Q540" s="202"/>
      <c r="R540" s="202"/>
      <c r="S540" s="92"/>
    </row>
    <row r="541" spans="1:19" s="93" customFormat="1" ht="14.5">
      <c r="A541" s="198" t="s">
        <v>286</v>
      </c>
      <c r="B541" s="198" t="s">
        <v>295</v>
      </c>
      <c r="C541" s="156" t="s">
        <v>1192</v>
      </c>
      <c r="D541" s="198" t="s">
        <v>1190</v>
      </c>
      <c r="E541" s="195"/>
      <c r="F541" s="201">
        <v>54.805</v>
      </c>
      <c r="G541" s="198" t="s">
        <v>1061</v>
      </c>
      <c r="H541" s="198" t="s">
        <v>604</v>
      </c>
      <c r="I541" s="198" t="s">
        <v>237</v>
      </c>
      <c r="J541" s="198" t="s">
        <v>146</v>
      </c>
      <c r="K541" s="196">
        <v>45658.333680555559</v>
      </c>
      <c r="L541" s="198" t="s">
        <v>200</v>
      </c>
      <c r="M541" s="198" t="s">
        <v>1043</v>
      </c>
      <c r="N541" s="198" t="s">
        <v>158</v>
      </c>
      <c r="O541" s="198" t="s">
        <v>146</v>
      </c>
      <c r="P541" s="193">
        <v>45701.228993055556</v>
      </c>
      <c r="Q541" s="202"/>
      <c r="R541" s="202"/>
      <c r="S541" s="92"/>
    </row>
    <row r="542" spans="1:19" s="93" customFormat="1" ht="14.5">
      <c r="A542" s="198" t="s">
        <v>286</v>
      </c>
      <c r="B542" s="198" t="s">
        <v>295</v>
      </c>
      <c r="C542" s="156" t="s">
        <v>610</v>
      </c>
      <c r="D542" s="198" t="s">
        <v>1190</v>
      </c>
      <c r="E542" s="195"/>
      <c r="F542" s="201">
        <v>51.637</v>
      </c>
      <c r="G542" s="198" t="s">
        <v>1061</v>
      </c>
      <c r="H542" s="198" t="s">
        <v>604</v>
      </c>
      <c r="I542" s="198" t="s">
        <v>237</v>
      </c>
      <c r="J542" s="198" t="s">
        <v>146</v>
      </c>
      <c r="K542" s="196">
        <v>45691.314201388886</v>
      </c>
      <c r="L542" s="198" t="s">
        <v>200</v>
      </c>
      <c r="M542" s="198" t="s">
        <v>611</v>
      </c>
      <c r="N542" s="198" t="s">
        <v>158</v>
      </c>
      <c r="O542" s="198" t="s">
        <v>146</v>
      </c>
      <c r="P542" s="193">
        <v>45702.895856481482</v>
      </c>
      <c r="Q542" s="202"/>
      <c r="R542" s="202"/>
      <c r="S542" s="92"/>
    </row>
    <row r="543" spans="1:19" s="93" customFormat="1" ht="14.5">
      <c r="A543" s="198" t="s">
        <v>286</v>
      </c>
      <c r="B543" s="198" t="s">
        <v>295</v>
      </c>
      <c r="C543" s="156" t="s">
        <v>481</v>
      </c>
      <c r="D543" s="198" t="s">
        <v>1190</v>
      </c>
      <c r="E543" s="195"/>
      <c r="F543" s="201">
        <v>35.021999999999998</v>
      </c>
      <c r="G543" s="198" t="s">
        <v>200</v>
      </c>
      <c r="H543" s="198" t="s">
        <v>604</v>
      </c>
      <c r="I543" s="198" t="s">
        <v>237</v>
      </c>
      <c r="J543" s="198" t="s">
        <v>146</v>
      </c>
      <c r="K543" s="196">
        <v>45679.510694444441</v>
      </c>
      <c r="L543" s="198" t="s">
        <v>200</v>
      </c>
      <c r="M543" s="198" t="s">
        <v>155</v>
      </c>
      <c r="N543" s="198" t="s">
        <v>148</v>
      </c>
      <c r="O543" s="198" t="s">
        <v>146</v>
      </c>
      <c r="P543" s="193">
        <v>45703.748796296299</v>
      </c>
      <c r="Q543" s="202"/>
      <c r="R543" s="202"/>
      <c r="S543" s="92"/>
    </row>
    <row r="544" spans="1:19" s="93" customFormat="1" ht="14.5">
      <c r="A544" s="198" t="s">
        <v>286</v>
      </c>
      <c r="B544" s="198" t="s">
        <v>295</v>
      </c>
      <c r="C544" s="156" t="s">
        <v>1193</v>
      </c>
      <c r="D544" s="198" t="s">
        <v>1190</v>
      </c>
      <c r="E544" s="195"/>
      <c r="F544" s="201">
        <v>70.373999999999995</v>
      </c>
      <c r="G544" s="198" t="s">
        <v>200</v>
      </c>
      <c r="H544" s="198" t="s">
        <v>604</v>
      </c>
      <c r="I544" s="198" t="s">
        <v>237</v>
      </c>
      <c r="J544" s="198" t="s">
        <v>146</v>
      </c>
      <c r="K544" s="196">
        <v>45673.240231481483</v>
      </c>
      <c r="L544" s="198" t="s">
        <v>174</v>
      </c>
      <c r="M544" s="198" t="s">
        <v>1043</v>
      </c>
      <c r="N544" s="198" t="s">
        <v>158</v>
      </c>
      <c r="O544" s="198" t="s">
        <v>146</v>
      </c>
      <c r="P544" s="193">
        <v>45708.428391203706</v>
      </c>
      <c r="Q544" s="202"/>
      <c r="R544" s="202"/>
      <c r="S544" s="92"/>
    </row>
    <row r="545" spans="1:19" s="93" customFormat="1" ht="14.5">
      <c r="A545" s="198" t="s">
        <v>286</v>
      </c>
      <c r="B545" s="198" t="s">
        <v>295</v>
      </c>
      <c r="C545" s="156" t="s">
        <v>613</v>
      </c>
      <c r="D545" s="198" t="s">
        <v>1190</v>
      </c>
      <c r="E545" s="195"/>
      <c r="F545" s="201">
        <v>52.134999999999998</v>
      </c>
      <c r="G545" s="198" t="s">
        <v>1061</v>
      </c>
      <c r="H545" s="198" t="s">
        <v>604</v>
      </c>
      <c r="I545" s="198" t="s">
        <v>237</v>
      </c>
      <c r="J545" s="198" t="s">
        <v>146</v>
      </c>
      <c r="K545" s="196">
        <v>45706.321863425925</v>
      </c>
      <c r="L545" s="198" t="s">
        <v>200</v>
      </c>
      <c r="M545" s="198" t="s">
        <v>611</v>
      </c>
      <c r="N545" s="198" t="s">
        <v>158</v>
      </c>
      <c r="O545" s="198" t="s">
        <v>146</v>
      </c>
      <c r="P545" s="193">
        <v>45716.865833333337</v>
      </c>
      <c r="Q545" s="202"/>
      <c r="R545" s="202"/>
      <c r="S545" s="92"/>
    </row>
    <row r="546" spans="1:19" s="93" customFormat="1" ht="14.5">
      <c r="A546" s="198" t="s">
        <v>286</v>
      </c>
      <c r="B546" s="198" t="s">
        <v>295</v>
      </c>
      <c r="C546" s="156" t="s">
        <v>603</v>
      </c>
      <c r="D546" s="198" t="s">
        <v>1190</v>
      </c>
      <c r="E546" s="195"/>
      <c r="F546" s="201">
        <v>61.338999999999999</v>
      </c>
      <c r="G546" s="198" t="s">
        <v>1061</v>
      </c>
      <c r="H546" s="198" t="s">
        <v>604</v>
      </c>
      <c r="I546" s="198" t="s">
        <v>237</v>
      </c>
      <c r="J546" s="198" t="s">
        <v>146</v>
      </c>
      <c r="K546" s="196">
        <v>45685.77103009259</v>
      </c>
      <c r="L546" s="198" t="s">
        <v>200</v>
      </c>
      <c r="M546" s="198" t="s">
        <v>1043</v>
      </c>
      <c r="N546" s="198" t="s">
        <v>158</v>
      </c>
      <c r="O546" s="198" t="s">
        <v>146</v>
      </c>
      <c r="P546" s="193">
        <v>45718.699178240742</v>
      </c>
      <c r="Q546" s="202"/>
      <c r="R546" s="202"/>
      <c r="S546" s="92"/>
    </row>
    <row r="547" spans="1:19" s="93" customFormat="1" ht="14.5">
      <c r="A547" s="198" t="s">
        <v>286</v>
      </c>
      <c r="B547" s="198" t="s">
        <v>295</v>
      </c>
      <c r="C547" s="156" t="s">
        <v>641</v>
      </c>
      <c r="D547" s="198" t="s">
        <v>1190</v>
      </c>
      <c r="E547" s="195"/>
      <c r="F547" s="201">
        <v>30.036000000000001</v>
      </c>
      <c r="G547" s="198" t="s">
        <v>200</v>
      </c>
      <c r="H547" s="198" t="s">
        <v>604</v>
      </c>
      <c r="I547" s="198" t="s">
        <v>237</v>
      </c>
      <c r="J547" s="198" t="s">
        <v>146</v>
      </c>
      <c r="K547" s="196">
        <v>45700.758194444446</v>
      </c>
      <c r="L547" s="198" t="s">
        <v>174</v>
      </c>
      <c r="M547" s="198" t="s">
        <v>181</v>
      </c>
      <c r="N547" s="198" t="s">
        <v>148</v>
      </c>
      <c r="O547" s="198" t="s">
        <v>146</v>
      </c>
      <c r="P547" s="193">
        <v>45720.926018518519</v>
      </c>
      <c r="Q547" s="202"/>
      <c r="R547" s="202"/>
      <c r="S547" s="92"/>
    </row>
    <row r="548" spans="1:19" s="93" customFormat="1" ht="14.5">
      <c r="A548" s="198" t="s">
        <v>286</v>
      </c>
      <c r="B548" s="198" t="s">
        <v>295</v>
      </c>
      <c r="C548" s="156" t="s">
        <v>612</v>
      </c>
      <c r="D548" s="198" t="s">
        <v>1190</v>
      </c>
      <c r="E548" s="195"/>
      <c r="F548" s="201">
        <v>63.518999999999998</v>
      </c>
      <c r="G548" s="198" t="s">
        <v>1061</v>
      </c>
      <c r="H548" s="198" t="s">
        <v>604</v>
      </c>
      <c r="I548" s="198" t="s">
        <v>237</v>
      </c>
      <c r="J548" s="198" t="s">
        <v>146</v>
      </c>
      <c r="K548" s="196">
        <v>45698.312094907407</v>
      </c>
      <c r="L548" s="198" t="s">
        <v>200</v>
      </c>
      <c r="M548" s="198" t="s">
        <v>1043</v>
      </c>
      <c r="N548" s="198" t="s">
        <v>158</v>
      </c>
      <c r="O548" s="198" t="s">
        <v>146</v>
      </c>
      <c r="P548" s="193">
        <v>45729.675902777781</v>
      </c>
      <c r="Q548" s="202"/>
      <c r="R548" s="202"/>
      <c r="S548" s="92"/>
    </row>
    <row r="549" spans="1:19" s="93" customFormat="1" ht="14.5">
      <c r="A549" s="198" t="s">
        <v>286</v>
      </c>
      <c r="B549" s="198" t="s">
        <v>295</v>
      </c>
      <c r="C549" s="156" t="s">
        <v>1194</v>
      </c>
      <c r="D549" s="198" t="s">
        <v>1190</v>
      </c>
      <c r="E549" s="195"/>
      <c r="F549" s="201">
        <v>49.68</v>
      </c>
      <c r="G549" s="198" t="s">
        <v>1061</v>
      </c>
      <c r="H549" s="198" t="s">
        <v>604</v>
      </c>
      <c r="I549" s="198" t="s">
        <v>237</v>
      </c>
      <c r="J549" s="198" t="s">
        <v>146</v>
      </c>
      <c r="K549" s="196">
        <v>45720.632893518516</v>
      </c>
      <c r="L549" s="198" t="s">
        <v>200</v>
      </c>
      <c r="M549" s="198" t="s">
        <v>611</v>
      </c>
      <c r="N549" s="198" t="s">
        <v>158</v>
      </c>
      <c r="O549" s="198" t="s">
        <v>146</v>
      </c>
      <c r="P549" s="193">
        <v>45731.862685185188</v>
      </c>
      <c r="Q549" s="202"/>
      <c r="R549" s="202"/>
      <c r="S549" s="92"/>
    </row>
    <row r="550" spans="1:19" s="93" customFormat="1" ht="14.5">
      <c r="A550" s="198" t="s">
        <v>286</v>
      </c>
      <c r="B550" s="198" t="s">
        <v>295</v>
      </c>
      <c r="C550" s="156" t="s">
        <v>832</v>
      </c>
      <c r="D550" s="198" t="s">
        <v>1190</v>
      </c>
      <c r="E550" s="195"/>
      <c r="F550" s="201">
        <v>61.424999999999997</v>
      </c>
      <c r="G550" s="198" t="s">
        <v>200</v>
      </c>
      <c r="H550" s="198" t="s">
        <v>604</v>
      </c>
      <c r="I550" s="198" t="s">
        <v>237</v>
      </c>
      <c r="J550" s="198" t="s">
        <v>146</v>
      </c>
      <c r="K550" s="196">
        <v>45724.792858796296</v>
      </c>
      <c r="L550" s="198" t="s">
        <v>174</v>
      </c>
      <c r="M550" s="198" t="s">
        <v>605</v>
      </c>
      <c r="N550" s="198" t="s">
        <v>158</v>
      </c>
      <c r="O550" s="198" t="s">
        <v>146</v>
      </c>
      <c r="P550" s="193">
        <v>45737.934872685182</v>
      </c>
      <c r="Q550" s="202"/>
      <c r="R550" s="202"/>
      <c r="S550" s="92"/>
    </row>
    <row r="551" spans="1:19" s="93" customFormat="1" ht="14.5">
      <c r="A551" s="198" t="s">
        <v>286</v>
      </c>
      <c r="B551" s="198" t="s">
        <v>295</v>
      </c>
      <c r="C551" s="156" t="s">
        <v>831</v>
      </c>
      <c r="D551" s="198" t="s">
        <v>1190</v>
      </c>
      <c r="E551" s="195"/>
      <c r="F551" s="201">
        <v>60.42</v>
      </c>
      <c r="G551" s="198" t="s">
        <v>1061</v>
      </c>
      <c r="H551" s="198" t="s">
        <v>604</v>
      </c>
      <c r="I551" s="198" t="s">
        <v>237</v>
      </c>
      <c r="J551" s="198" t="s">
        <v>146</v>
      </c>
      <c r="K551" s="196">
        <v>45713.134247685186</v>
      </c>
      <c r="L551" s="198" t="s">
        <v>200</v>
      </c>
      <c r="M551" s="198" t="s">
        <v>1043</v>
      </c>
      <c r="N551" s="198" t="s">
        <v>158</v>
      </c>
      <c r="O551" s="198" t="s">
        <v>146</v>
      </c>
      <c r="P551" s="193">
        <v>45738.374768518515</v>
      </c>
      <c r="Q551" s="202"/>
      <c r="R551" s="202"/>
      <c r="S551" s="92"/>
    </row>
    <row r="552" spans="1:19" s="93" customFormat="1" ht="14.5">
      <c r="A552" s="198" t="s">
        <v>286</v>
      </c>
      <c r="B552" s="198" t="s">
        <v>295</v>
      </c>
      <c r="C552" s="156" t="s">
        <v>1195</v>
      </c>
      <c r="D552" s="198" t="s">
        <v>1190</v>
      </c>
      <c r="E552" s="195"/>
      <c r="F552" s="201">
        <v>51.454000000000001</v>
      </c>
      <c r="G552" s="198" t="s">
        <v>1061</v>
      </c>
      <c r="H552" s="198" t="s">
        <v>604</v>
      </c>
      <c r="I552" s="198" t="s">
        <v>237</v>
      </c>
      <c r="J552" s="198" t="s">
        <v>146</v>
      </c>
      <c r="K552" s="196">
        <v>45722.406550925924</v>
      </c>
      <c r="L552" s="198" t="s">
        <v>200</v>
      </c>
      <c r="M552" s="198" t="s">
        <v>611</v>
      </c>
      <c r="N552" s="198" t="s">
        <v>158</v>
      </c>
      <c r="O552" s="198" t="s">
        <v>146</v>
      </c>
      <c r="P552" s="193">
        <v>45739.016284722224</v>
      </c>
      <c r="Q552" s="202"/>
      <c r="R552" s="202"/>
      <c r="S552" s="92"/>
    </row>
    <row r="553" spans="1:19" s="93" customFormat="1" ht="14.5">
      <c r="A553" s="198" t="s">
        <v>286</v>
      </c>
      <c r="B553" s="198" t="s">
        <v>295</v>
      </c>
      <c r="C553" s="156" t="s">
        <v>614</v>
      </c>
      <c r="D553" s="198" t="s">
        <v>1190</v>
      </c>
      <c r="E553" s="195"/>
      <c r="F553" s="201">
        <v>60.000999999999998</v>
      </c>
      <c r="G553" s="198" t="s">
        <v>200</v>
      </c>
      <c r="H553" s="198" t="s">
        <v>604</v>
      </c>
      <c r="I553" s="198" t="s">
        <v>237</v>
      </c>
      <c r="J553" s="198" t="s">
        <v>146</v>
      </c>
      <c r="K553" s="196">
        <v>45703.613703703704</v>
      </c>
      <c r="L553" s="198" t="s">
        <v>200</v>
      </c>
      <c r="M553" s="198" t="s">
        <v>155</v>
      </c>
      <c r="N553" s="198" t="s">
        <v>148</v>
      </c>
      <c r="O553" s="198" t="s">
        <v>146</v>
      </c>
      <c r="P553" s="193">
        <v>45740.068055555559</v>
      </c>
      <c r="Q553" s="202"/>
      <c r="R553" s="202"/>
      <c r="S553" s="92"/>
    </row>
    <row r="554" spans="1:19" s="93" customFormat="1" ht="14.5">
      <c r="A554" s="198" t="s">
        <v>286</v>
      </c>
      <c r="B554" s="198" t="s">
        <v>295</v>
      </c>
      <c r="C554" s="156" t="s">
        <v>1196</v>
      </c>
      <c r="D554" s="198" t="s">
        <v>1190</v>
      </c>
      <c r="E554" s="195"/>
      <c r="F554" s="201">
        <v>52.447000000000003</v>
      </c>
      <c r="G554" s="198" t="s">
        <v>1061</v>
      </c>
      <c r="H554" s="198" t="s">
        <v>604</v>
      </c>
      <c r="I554" s="198" t="s">
        <v>237</v>
      </c>
      <c r="J554" s="198" t="s">
        <v>146</v>
      </c>
      <c r="K554" s="196">
        <v>45741.491759259261</v>
      </c>
      <c r="L554" s="198" t="s">
        <v>200</v>
      </c>
      <c r="M554" s="198" t="s">
        <v>611</v>
      </c>
      <c r="N554" s="198" t="s">
        <v>158</v>
      </c>
      <c r="O554" s="198" t="s">
        <v>146</v>
      </c>
      <c r="P554" s="193">
        <v>45753.768321759257</v>
      </c>
      <c r="Q554" s="202"/>
      <c r="R554" s="202"/>
      <c r="S554" s="92"/>
    </row>
    <row r="555" spans="1:19" s="93" customFormat="1" ht="14.5">
      <c r="A555" s="198" t="s">
        <v>286</v>
      </c>
      <c r="B555" s="198" t="s">
        <v>295</v>
      </c>
      <c r="C555" s="156" t="s">
        <v>1197</v>
      </c>
      <c r="D555" s="198" t="s">
        <v>1190</v>
      </c>
      <c r="E555" s="195"/>
      <c r="F555" s="201">
        <v>53.655000000000001</v>
      </c>
      <c r="G555" s="198" t="s">
        <v>1061</v>
      </c>
      <c r="H555" s="198" t="s">
        <v>604</v>
      </c>
      <c r="I555" s="198" t="s">
        <v>237</v>
      </c>
      <c r="J555" s="198" t="s">
        <v>146</v>
      </c>
      <c r="K555" s="196">
        <v>45744.187418981484</v>
      </c>
      <c r="L555" s="198" t="s">
        <v>200</v>
      </c>
      <c r="M555" s="198" t="s">
        <v>611</v>
      </c>
      <c r="N555" s="198" t="s">
        <v>158</v>
      </c>
      <c r="O555" s="198" t="s">
        <v>146</v>
      </c>
      <c r="P555" s="193">
        <v>45761.417685185188</v>
      </c>
      <c r="Q555" s="202"/>
      <c r="R555" s="202"/>
      <c r="S555" s="92"/>
    </row>
    <row r="556" spans="1:19" s="93" customFormat="1" ht="14.5">
      <c r="A556" s="198" t="s">
        <v>286</v>
      </c>
      <c r="B556" s="198" t="s">
        <v>295</v>
      </c>
      <c r="C556" s="156" t="s">
        <v>1198</v>
      </c>
      <c r="D556" s="198" t="s">
        <v>1190</v>
      </c>
      <c r="E556" s="195"/>
      <c r="F556" s="201">
        <v>37.377000000000002</v>
      </c>
      <c r="G556" s="198" t="s">
        <v>200</v>
      </c>
      <c r="H556" s="198" t="s">
        <v>604</v>
      </c>
      <c r="I556" s="198" t="s">
        <v>237</v>
      </c>
      <c r="J556" s="198" t="s">
        <v>146</v>
      </c>
      <c r="K556" s="196">
        <v>45726.732430555552</v>
      </c>
      <c r="L556" s="198" t="s">
        <v>174</v>
      </c>
      <c r="M556" s="198" t="s">
        <v>1199</v>
      </c>
      <c r="N556" s="198" t="s">
        <v>1200</v>
      </c>
      <c r="O556" s="198" t="s">
        <v>154</v>
      </c>
      <c r="P556" s="193">
        <v>45765.283784722225</v>
      </c>
      <c r="Q556" s="202"/>
      <c r="R556" s="202"/>
      <c r="S556" s="92"/>
    </row>
    <row r="557" spans="1:19" s="93" customFormat="1" ht="14.5">
      <c r="A557" s="198" t="s">
        <v>286</v>
      </c>
      <c r="B557" s="198" t="s">
        <v>295</v>
      </c>
      <c r="C557" s="156" t="s">
        <v>1201</v>
      </c>
      <c r="D557" s="198" t="s">
        <v>1190</v>
      </c>
      <c r="E557" s="195"/>
      <c r="F557" s="201">
        <v>50.09</v>
      </c>
      <c r="G557" s="198" t="s">
        <v>1061</v>
      </c>
      <c r="H557" s="198" t="s">
        <v>604</v>
      </c>
      <c r="I557" s="198" t="s">
        <v>237</v>
      </c>
      <c r="J557" s="198" t="s">
        <v>146</v>
      </c>
      <c r="K557" s="196">
        <v>45757.038703703707</v>
      </c>
      <c r="L557" s="198" t="s">
        <v>200</v>
      </c>
      <c r="M557" s="198" t="s">
        <v>611</v>
      </c>
      <c r="N557" s="198" t="s">
        <v>158</v>
      </c>
      <c r="O557" s="198" t="s">
        <v>146</v>
      </c>
      <c r="P557" s="193">
        <v>45769.456493055557</v>
      </c>
      <c r="Q557" s="202"/>
      <c r="R557" s="202"/>
      <c r="S557" s="92"/>
    </row>
    <row r="558" spans="1:19" s="93" customFormat="1" ht="14.5">
      <c r="A558" s="198" t="s">
        <v>286</v>
      </c>
      <c r="B558" s="198" t="s">
        <v>295</v>
      </c>
      <c r="C558" s="156" t="s">
        <v>1202</v>
      </c>
      <c r="D558" s="198" t="s">
        <v>1190</v>
      </c>
      <c r="E558" s="195"/>
      <c r="F558" s="201">
        <v>71.066999999999993</v>
      </c>
      <c r="G558" s="198" t="s">
        <v>1061</v>
      </c>
      <c r="H558" s="198" t="s">
        <v>604</v>
      </c>
      <c r="I558" s="198" t="s">
        <v>237</v>
      </c>
      <c r="J558" s="198" t="s">
        <v>146</v>
      </c>
      <c r="K558" s="196">
        <v>45759.336099537039</v>
      </c>
      <c r="L558" s="198" t="s">
        <v>200</v>
      </c>
      <c r="M558" s="198" t="s">
        <v>1043</v>
      </c>
      <c r="N558" s="198" t="s">
        <v>158</v>
      </c>
      <c r="O558" s="198" t="s">
        <v>146</v>
      </c>
      <c r="P558" s="193">
        <v>45773.573842592596</v>
      </c>
      <c r="Q558" s="202"/>
      <c r="R558" s="202"/>
      <c r="S558" s="92"/>
    </row>
    <row r="559" spans="1:19" s="93" customFormat="1" ht="14.5">
      <c r="A559" s="198" t="s">
        <v>286</v>
      </c>
      <c r="B559" s="198" t="s">
        <v>295</v>
      </c>
      <c r="C559" s="156" t="s">
        <v>857</v>
      </c>
      <c r="D559" s="198" t="s">
        <v>1190</v>
      </c>
      <c r="E559" s="195"/>
      <c r="F559" s="201">
        <v>32.500999999999998</v>
      </c>
      <c r="G559" s="198" t="s">
        <v>200</v>
      </c>
      <c r="H559" s="198" t="s">
        <v>604</v>
      </c>
      <c r="I559" s="198" t="s">
        <v>237</v>
      </c>
      <c r="J559" s="198" t="s">
        <v>146</v>
      </c>
      <c r="K559" s="196">
        <v>45717.842928240738</v>
      </c>
      <c r="L559" s="198" t="s">
        <v>174</v>
      </c>
      <c r="M559" s="198" t="s">
        <v>1143</v>
      </c>
      <c r="N559" s="198" t="s">
        <v>1144</v>
      </c>
      <c r="O559" s="198" t="s">
        <v>146</v>
      </c>
      <c r="P559" s="193">
        <v>45774.993460648147</v>
      </c>
      <c r="Q559" s="202"/>
      <c r="R559" s="202"/>
      <c r="S559" s="92"/>
    </row>
    <row r="560" spans="1:19" s="93" customFormat="1" ht="14.5">
      <c r="A560" s="198" t="s">
        <v>286</v>
      </c>
      <c r="B560" s="198" t="s">
        <v>295</v>
      </c>
      <c r="C560" s="156" t="s">
        <v>1152</v>
      </c>
      <c r="D560" s="198" t="s">
        <v>1190</v>
      </c>
      <c r="E560" s="195"/>
      <c r="F560" s="201">
        <v>35.555</v>
      </c>
      <c r="G560" s="198" t="s">
        <v>200</v>
      </c>
      <c r="H560" s="198" t="s">
        <v>604</v>
      </c>
      <c r="I560" s="198" t="s">
        <v>237</v>
      </c>
      <c r="J560" s="198" t="s">
        <v>146</v>
      </c>
      <c r="K560" s="196">
        <v>45750.77789351852</v>
      </c>
      <c r="L560" s="198" t="s">
        <v>174</v>
      </c>
      <c r="M560" s="198" t="s">
        <v>147</v>
      </c>
      <c r="N560" s="198" t="s">
        <v>148</v>
      </c>
      <c r="O560" s="198" t="s">
        <v>146</v>
      </c>
      <c r="P560" s="193">
        <v>45776.540636574071</v>
      </c>
      <c r="Q560" s="202"/>
      <c r="R560" s="202"/>
      <c r="S560" s="92"/>
    </row>
    <row r="561" spans="1:19" s="93" customFormat="1" ht="14.5">
      <c r="A561" s="198" t="s">
        <v>286</v>
      </c>
      <c r="B561" s="198" t="s">
        <v>295</v>
      </c>
      <c r="C561" s="156" t="s">
        <v>647</v>
      </c>
      <c r="D561" s="198" t="s">
        <v>1190</v>
      </c>
      <c r="E561" s="195"/>
      <c r="F561" s="201">
        <v>36.688000000000002</v>
      </c>
      <c r="G561" s="198" t="s">
        <v>200</v>
      </c>
      <c r="H561" s="198" t="s">
        <v>604</v>
      </c>
      <c r="I561" s="198" t="s">
        <v>237</v>
      </c>
      <c r="J561" s="198" t="s">
        <v>146</v>
      </c>
      <c r="K561" s="196">
        <v>45762.51935185185</v>
      </c>
      <c r="L561" s="198" t="s">
        <v>174</v>
      </c>
      <c r="M561" s="198" t="s">
        <v>170</v>
      </c>
      <c r="N561" s="198" t="s">
        <v>148</v>
      </c>
      <c r="O561" s="198" t="s">
        <v>146</v>
      </c>
      <c r="P561" s="193">
        <v>45779.62300925926</v>
      </c>
      <c r="Q561" s="202"/>
      <c r="R561" s="202"/>
      <c r="S561" s="92"/>
    </row>
    <row r="562" spans="1:19" s="93" customFormat="1" ht="14.5">
      <c r="A562" s="198" t="s">
        <v>286</v>
      </c>
      <c r="B562" s="198" t="s">
        <v>295</v>
      </c>
      <c r="C562" s="156" t="s">
        <v>1203</v>
      </c>
      <c r="D562" s="198" t="s">
        <v>1190</v>
      </c>
      <c r="E562" s="195"/>
      <c r="F562" s="201">
        <v>50.8</v>
      </c>
      <c r="G562" s="198" t="s">
        <v>200</v>
      </c>
      <c r="H562" s="198" t="s">
        <v>604</v>
      </c>
      <c r="I562" s="198" t="s">
        <v>237</v>
      </c>
      <c r="J562" s="198" t="s">
        <v>146</v>
      </c>
      <c r="K562" s="196">
        <v>45770.739027777781</v>
      </c>
      <c r="L562" s="198" t="s">
        <v>174</v>
      </c>
      <c r="M562" s="198" t="s">
        <v>611</v>
      </c>
      <c r="N562" s="198" t="s">
        <v>158</v>
      </c>
      <c r="O562" s="198" t="s">
        <v>146</v>
      </c>
      <c r="P562" s="193">
        <v>45779.911979166667</v>
      </c>
      <c r="Q562" s="202"/>
      <c r="R562" s="202"/>
      <c r="S562" s="92"/>
    </row>
    <row r="563" spans="1:19" s="93" customFormat="1" ht="14.5">
      <c r="A563" s="198" t="s">
        <v>286</v>
      </c>
      <c r="B563" s="198" t="s">
        <v>295</v>
      </c>
      <c r="C563" s="156" t="s">
        <v>1153</v>
      </c>
      <c r="D563" s="198" t="s">
        <v>1190</v>
      </c>
      <c r="E563" s="195"/>
      <c r="F563" s="201">
        <v>36.880000000000003</v>
      </c>
      <c r="G563" s="198" t="s">
        <v>200</v>
      </c>
      <c r="H563" s="198" t="s">
        <v>604</v>
      </c>
      <c r="I563" s="198" t="s">
        <v>237</v>
      </c>
      <c r="J563" s="198" t="s">
        <v>146</v>
      </c>
      <c r="K563" s="196">
        <v>45745.885821759257</v>
      </c>
      <c r="L563" s="198" t="s">
        <v>174</v>
      </c>
      <c r="M563" s="198" t="s">
        <v>173</v>
      </c>
      <c r="N563" s="198" t="s">
        <v>148</v>
      </c>
      <c r="O563" s="198" t="s">
        <v>146</v>
      </c>
      <c r="P563" s="193">
        <v>45780.080393518518</v>
      </c>
      <c r="Q563" s="202"/>
      <c r="R563" s="202"/>
      <c r="S563" s="92"/>
    </row>
    <row r="564" spans="1:19" s="93" customFormat="1" ht="13">
      <c r="A564" s="198" t="s">
        <v>286</v>
      </c>
      <c r="B564" s="198" t="s">
        <v>295</v>
      </c>
      <c r="C564" s="156" t="s">
        <v>1204</v>
      </c>
      <c r="D564" s="198" t="s">
        <v>1190</v>
      </c>
      <c r="E564" s="195"/>
      <c r="F564" s="201">
        <v>53.116</v>
      </c>
      <c r="G564" s="198" t="s">
        <v>200</v>
      </c>
      <c r="H564" s="198" t="s">
        <v>604</v>
      </c>
      <c r="I564" s="198" t="s">
        <v>237</v>
      </c>
      <c r="J564" s="198" t="s">
        <v>146</v>
      </c>
      <c r="K564" s="196">
        <v>45773.258819444447</v>
      </c>
      <c r="L564" s="198"/>
      <c r="M564" s="198" t="s">
        <v>1043</v>
      </c>
      <c r="N564" s="198" t="s">
        <v>158</v>
      </c>
      <c r="O564" s="198" t="s">
        <v>146</v>
      </c>
      <c r="P564" s="193">
        <v>45784.501388888886</v>
      </c>
      <c r="Q564" s="160"/>
      <c r="R564" s="160"/>
      <c r="S564" s="92"/>
    </row>
    <row r="565" spans="1:19" s="93" customFormat="1" ht="14.5">
      <c r="A565" s="198" t="s">
        <v>286</v>
      </c>
      <c r="B565" s="198" t="s">
        <v>295</v>
      </c>
      <c r="C565" s="156" t="s">
        <v>1205</v>
      </c>
      <c r="D565" s="198" t="s">
        <v>1190</v>
      </c>
      <c r="E565" s="195"/>
      <c r="F565" s="201">
        <v>36.158000000000001</v>
      </c>
      <c r="G565" s="198" t="s">
        <v>200</v>
      </c>
      <c r="H565" s="198" t="s">
        <v>604</v>
      </c>
      <c r="I565" s="198" t="s">
        <v>237</v>
      </c>
      <c r="J565" s="198" t="s">
        <v>146</v>
      </c>
      <c r="K565" s="196">
        <v>45766.675138888888</v>
      </c>
      <c r="L565" s="198" t="s">
        <v>174</v>
      </c>
      <c r="M565" s="198" t="s">
        <v>155</v>
      </c>
      <c r="N565" s="198" t="s">
        <v>148</v>
      </c>
      <c r="O565" s="198" t="s">
        <v>146</v>
      </c>
      <c r="P565" s="193">
        <v>45786.125</v>
      </c>
      <c r="Q565" s="202"/>
      <c r="R565" s="202"/>
      <c r="S565" s="92"/>
    </row>
    <row r="566" spans="1:19" s="93" customFormat="1" ht="13">
      <c r="A566" s="198" t="s">
        <v>286</v>
      </c>
      <c r="B566" s="198" t="s">
        <v>295</v>
      </c>
      <c r="C566" s="156" t="s">
        <v>1206</v>
      </c>
      <c r="D566" s="198" t="s">
        <v>1190</v>
      </c>
      <c r="E566" s="195"/>
      <c r="F566" s="201">
        <v>51.622999999999998</v>
      </c>
      <c r="G566" s="198" t="s">
        <v>200</v>
      </c>
      <c r="H566" s="198" t="s">
        <v>604</v>
      </c>
      <c r="I566" s="198" t="s">
        <v>237</v>
      </c>
      <c r="J566" s="198" t="s">
        <v>146</v>
      </c>
      <c r="K566" s="196">
        <v>45775.749918981484</v>
      </c>
      <c r="L566" s="198" t="s">
        <v>236</v>
      </c>
      <c r="M566" s="198" t="s">
        <v>207</v>
      </c>
      <c r="N566" s="198" t="s">
        <v>158</v>
      </c>
      <c r="O566" s="198" t="s">
        <v>146</v>
      </c>
      <c r="P566" s="193">
        <v>45787.041666666664</v>
      </c>
      <c r="Q566" s="160"/>
      <c r="R566" s="160"/>
      <c r="S566" s="92"/>
    </row>
    <row r="567" spans="1:19" s="93" customFormat="1" ht="14.5">
      <c r="A567" s="198" t="s">
        <v>286</v>
      </c>
      <c r="B567" s="198" t="s">
        <v>295</v>
      </c>
      <c r="C567" s="156" t="s">
        <v>1176</v>
      </c>
      <c r="D567" s="198" t="s">
        <v>1190</v>
      </c>
      <c r="E567" s="195"/>
      <c r="F567" s="201">
        <v>36.904000000000003</v>
      </c>
      <c r="G567" s="198" t="s">
        <v>200</v>
      </c>
      <c r="H567" s="198" t="s">
        <v>604</v>
      </c>
      <c r="I567" s="198" t="s">
        <v>237</v>
      </c>
      <c r="J567" s="198" t="s">
        <v>146</v>
      </c>
      <c r="K567" s="196">
        <v>45779.390416666669</v>
      </c>
      <c r="L567" s="198" t="s">
        <v>174</v>
      </c>
      <c r="M567" s="198" t="s">
        <v>1057</v>
      </c>
      <c r="N567" s="198" t="s">
        <v>161</v>
      </c>
      <c r="O567" s="198" t="s">
        <v>146</v>
      </c>
      <c r="P567" s="193">
        <v>45795.333333333336</v>
      </c>
      <c r="Q567" s="202"/>
      <c r="R567" s="202"/>
      <c r="S567" s="92"/>
    </row>
    <row r="568" spans="1:19" s="93" customFormat="1" ht="14.5">
      <c r="A568" s="198" t="s">
        <v>286</v>
      </c>
      <c r="B568" s="198" t="s">
        <v>295</v>
      </c>
      <c r="C568" s="156" t="s">
        <v>1207</v>
      </c>
      <c r="D568" s="198" t="s">
        <v>1190</v>
      </c>
      <c r="E568" s="195"/>
      <c r="F568" s="201">
        <v>52.71</v>
      </c>
      <c r="G568" s="198" t="s">
        <v>200</v>
      </c>
      <c r="H568" s="198" t="s">
        <v>604</v>
      </c>
      <c r="I568" s="198" t="s">
        <v>237</v>
      </c>
      <c r="J568" s="198" t="s">
        <v>146</v>
      </c>
      <c r="K568" s="196">
        <v>45781.875416666669</v>
      </c>
      <c r="L568" s="198" t="s">
        <v>174</v>
      </c>
      <c r="M568" s="198" t="s">
        <v>1043</v>
      </c>
      <c r="N568" s="198" t="s">
        <v>158</v>
      </c>
      <c r="O568" s="198" t="s">
        <v>146</v>
      </c>
      <c r="P568" s="193">
        <v>45798.45417824074</v>
      </c>
      <c r="Q568" s="202"/>
      <c r="R568" s="202"/>
    </row>
    <row r="569" spans="1:19" s="93" customFormat="1" ht="14.5">
      <c r="A569" s="198" t="s">
        <v>286</v>
      </c>
      <c r="B569" s="198" t="s">
        <v>295</v>
      </c>
      <c r="C569" s="156" t="s">
        <v>1208</v>
      </c>
      <c r="D569" s="198" t="s">
        <v>1190</v>
      </c>
      <c r="E569" s="195"/>
      <c r="F569" s="201">
        <v>61.869</v>
      </c>
      <c r="G569" s="198" t="s">
        <v>200</v>
      </c>
      <c r="H569" s="198" t="s">
        <v>604</v>
      </c>
      <c r="I569" s="198" t="s">
        <v>237</v>
      </c>
      <c r="J569" s="198" t="s">
        <v>146</v>
      </c>
      <c r="K569" s="196">
        <v>45768.999791666669</v>
      </c>
      <c r="L569" s="198" t="s">
        <v>174</v>
      </c>
      <c r="M569" s="198" t="s">
        <v>1209</v>
      </c>
      <c r="N569" s="198" t="s">
        <v>227</v>
      </c>
      <c r="O569" s="198" t="s">
        <v>154</v>
      </c>
      <c r="P569" s="193">
        <v>45805.5</v>
      </c>
      <c r="Q569" s="202"/>
      <c r="R569" s="202"/>
    </row>
    <row r="570" spans="1:19" s="93" customFormat="1" ht="13">
      <c r="A570" s="147" t="s">
        <v>203</v>
      </c>
      <c r="B570" s="185" t="s">
        <v>281</v>
      </c>
      <c r="C570" s="152" t="s">
        <v>205</v>
      </c>
      <c r="D570" s="147" t="s">
        <v>79</v>
      </c>
      <c r="E570" s="148">
        <v>53208</v>
      </c>
      <c r="F570" s="147">
        <v>44</v>
      </c>
      <c r="G570" s="147" t="s">
        <v>197</v>
      </c>
      <c r="H570" s="147" t="s">
        <v>193</v>
      </c>
      <c r="I570" s="147" t="s">
        <v>194</v>
      </c>
      <c r="J570" s="147" t="s">
        <v>145</v>
      </c>
      <c r="K570" s="154">
        <v>45466</v>
      </c>
      <c r="L570" s="185" t="s">
        <v>275</v>
      </c>
      <c r="M570" s="147" t="s">
        <v>202</v>
      </c>
      <c r="N570" s="147" t="s">
        <v>203</v>
      </c>
      <c r="O570" s="147" t="s">
        <v>154</v>
      </c>
      <c r="P570" s="186">
        <v>45479</v>
      </c>
      <c r="Q570" s="185"/>
      <c r="R570" s="185"/>
    </row>
    <row r="571" spans="1:19" s="93" customFormat="1" ht="13">
      <c r="A571" s="147" t="s">
        <v>203</v>
      </c>
      <c r="B571" s="185" t="s">
        <v>281</v>
      </c>
      <c r="C571" s="152" t="s">
        <v>182</v>
      </c>
      <c r="D571" s="147" t="s">
        <v>79</v>
      </c>
      <c r="E571" s="148">
        <v>38797</v>
      </c>
      <c r="F571" s="147">
        <v>38</v>
      </c>
      <c r="G571" s="147" t="s">
        <v>142</v>
      </c>
      <c r="H571" s="147" t="s">
        <v>143</v>
      </c>
      <c r="I571" s="147" t="s">
        <v>144</v>
      </c>
      <c r="J571" s="147" t="s">
        <v>145</v>
      </c>
      <c r="K571" s="154">
        <v>45434</v>
      </c>
      <c r="L571" s="185" t="s">
        <v>275</v>
      </c>
      <c r="M571" s="147" t="s">
        <v>202</v>
      </c>
      <c r="N571" s="147" t="s">
        <v>203</v>
      </c>
      <c r="O571" s="147" t="s">
        <v>154</v>
      </c>
      <c r="P571" s="186">
        <v>45488</v>
      </c>
      <c r="Q571" s="185"/>
      <c r="R571" s="185"/>
    </row>
    <row r="572" spans="1:19" s="93" customFormat="1" ht="13">
      <c r="A572" s="147" t="s">
        <v>203</v>
      </c>
      <c r="B572" s="185" t="s">
        <v>281</v>
      </c>
      <c r="C572" s="152" t="s">
        <v>187</v>
      </c>
      <c r="D572" s="147" t="s">
        <v>79</v>
      </c>
      <c r="E572" s="148">
        <v>56837</v>
      </c>
      <c r="F572" s="185">
        <v>49.5</v>
      </c>
      <c r="G572" s="147" t="s">
        <v>142</v>
      </c>
      <c r="H572" s="147" t="s">
        <v>143</v>
      </c>
      <c r="I572" s="147" t="s">
        <v>144</v>
      </c>
      <c r="J572" s="147" t="s">
        <v>145</v>
      </c>
      <c r="K572" s="154">
        <v>45463</v>
      </c>
      <c r="L572" s="185" t="s">
        <v>275</v>
      </c>
      <c r="M572" s="147" t="s">
        <v>202</v>
      </c>
      <c r="N572" s="147" t="s">
        <v>203</v>
      </c>
      <c r="O572" s="147" t="s">
        <v>154</v>
      </c>
      <c r="P572" s="186">
        <v>45489</v>
      </c>
      <c r="Q572" s="185"/>
      <c r="R572" s="185"/>
    </row>
    <row r="573" spans="1:19" s="93" customFormat="1" ht="13">
      <c r="A573" s="147" t="s">
        <v>203</v>
      </c>
      <c r="B573" s="185" t="s">
        <v>281</v>
      </c>
      <c r="C573" s="152" t="s">
        <v>282</v>
      </c>
      <c r="D573" s="147" t="s">
        <v>79</v>
      </c>
      <c r="E573" s="148">
        <v>61275</v>
      </c>
      <c r="F573" s="185">
        <v>40</v>
      </c>
      <c r="G573" s="147" t="s">
        <v>326</v>
      </c>
      <c r="H573" s="147" t="s">
        <v>261</v>
      </c>
      <c r="I573" s="147" t="s">
        <v>227</v>
      </c>
      <c r="J573" s="147" t="s">
        <v>154</v>
      </c>
      <c r="K573" s="154">
        <v>45531</v>
      </c>
      <c r="L573" s="185" t="s">
        <v>324</v>
      </c>
      <c r="M573" s="147" t="s">
        <v>202</v>
      </c>
      <c r="N573" s="147" t="s">
        <v>203</v>
      </c>
      <c r="O573" s="147" t="s">
        <v>154</v>
      </c>
      <c r="P573" s="186">
        <v>45543</v>
      </c>
      <c r="Q573" s="185"/>
      <c r="R573" s="185"/>
    </row>
    <row r="574" spans="1:19" s="93" customFormat="1" ht="13">
      <c r="A574" s="147" t="s">
        <v>203</v>
      </c>
      <c r="B574" s="185" t="s">
        <v>281</v>
      </c>
      <c r="C574" s="152" t="s">
        <v>284</v>
      </c>
      <c r="D574" s="147" t="s">
        <v>79</v>
      </c>
      <c r="E574" s="148">
        <v>57260</v>
      </c>
      <c r="F574" s="185">
        <v>40</v>
      </c>
      <c r="G574" s="147" t="s">
        <v>323</v>
      </c>
      <c r="H574" s="147" t="s">
        <v>254</v>
      </c>
      <c r="I574" s="147" t="s">
        <v>227</v>
      </c>
      <c r="J574" s="147" t="s">
        <v>154</v>
      </c>
      <c r="K574" s="154">
        <v>45536</v>
      </c>
      <c r="L574" s="185" t="s">
        <v>324</v>
      </c>
      <c r="M574" s="147" t="s">
        <v>202</v>
      </c>
      <c r="N574" s="147" t="s">
        <v>203</v>
      </c>
      <c r="O574" s="147" t="s">
        <v>154</v>
      </c>
      <c r="P574" s="186">
        <v>45549</v>
      </c>
      <c r="Q574" s="185"/>
      <c r="R574" s="185"/>
    </row>
    <row r="575" spans="1:19" ht="13">
      <c r="A575" s="147" t="s">
        <v>203</v>
      </c>
      <c r="B575" s="185" t="s">
        <v>281</v>
      </c>
      <c r="C575" s="152" t="s">
        <v>283</v>
      </c>
      <c r="D575" s="147" t="s">
        <v>79</v>
      </c>
      <c r="E575" s="148">
        <v>58063</v>
      </c>
      <c r="F575" s="185">
        <v>43.8</v>
      </c>
      <c r="G575" s="147" t="s">
        <v>348</v>
      </c>
      <c r="H575" s="147" t="s">
        <v>250</v>
      </c>
      <c r="I575" s="147" t="s">
        <v>227</v>
      </c>
      <c r="J575" s="147" t="s">
        <v>154</v>
      </c>
      <c r="K575" s="154">
        <v>45530</v>
      </c>
      <c r="L575" s="185" t="s">
        <v>324</v>
      </c>
      <c r="M575" s="147" t="s">
        <v>202</v>
      </c>
      <c r="N575" s="147" t="s">
        <v>203</v>
      </c>
      <c r="O575" s="147" t="s">
        <v>154</v>
      </c>
      <c r="P575" s="186">
        <v>45549</v>
      </c>
      <c r="Q575" s="185"/>
      <c r="R575" s="185"/>
    </row>
    <row r="576" spans="1:19" ht="13">
      <c r="A576" s="147" t="s">
        <v>203</v>
      </c>
      <c r="B576" s="185" t="s">
        <v>281</v>
      </c>
      <c r="C576" s="152" t="s">
        <v>267</v>
      </c>
      <c r="D576" s="147" t="s">
        <v>79</v>
      </c>
      <c r="E576" s="148">
        <v>50640</v>
      </c>
      <c r="F576" s="147">
        <v>44</v>
      </c>
      <c r="G576" s="147" t="s">
        <v>197</v>
      </c>
      <c r="H576" s="147" t="s">
        <v>193</v>
      </c>
      <c r="I576" s="147" t="s">
        <v>194</v>
      </c>
      <c r="J576" s="147" t="s">
        <v>145</v>
      </c>
      <c r="K576" s="154">
        <v>45539</v>
      </c>
      <c r="L576" s="185" t="s">
        <v>275</v>
      </c>
      <c r="M576" s="147" t="s">
        <v>202</v>
      </c>
      <c r="N576" s="147" t="s">
        <v>203</v>
      </c>
      <c r="O576" s="147" t="s">
        <v>154</v>
      </c>
      <c r="P576" s="186">
        <v>45553</v>
      </c>
      <c r="Q576" s="185"/>
      <c r="R576" s="185"/>
    </row>
    <row r="577" spans="1:18" ht="13">
      <c r="A577" s="147" t="s">
        <v>203</v>
      </c>
      <c r="B577" s="185" t="s">
        <v>281</v>
      </c>
      <c r="C577" s="152" t="s">
        <v>322</v>
      </c>
      <c r="D577" s="147" t="s">
        <v>79</v>
      </c>
      <c r="E577" s="148">
        <v>55651</v>
      </c>
      <c r="F577" s="147">
        <v>40</v>
      </c>
      <c r="G577" s="147" t="s">
        <v>323</v>
      </c>
      <c r="H577" s="147" t="s">
        <v>250</v>
      </c>
      <c r="I577" s="147" t="s">
        <v>227</v>
      </c>
      <c r="J577" s="147" t="s">
        <v>154</v>
      </c>
      <c r="K577" s="154">
        <v>45544</v>
      </c>
      <c r="L577" s="185" t="s">
        <v>324</v>
      </c>
      <c r="M577" s="147" t="s">
        <v>316</v>
      </c>
      <c r="N577" s="147" t="s">
        <v>203</v>
      </c>
      <c r="O577" s="147" t="s">
        <v>154</v>
      </c>
      <c r="P577" s="186">
        <v>45567</v>
      </c>
      <c r="Q577" s="185"/>
      <c r="R577" s="185"/>
    </row>
    <row r="578" spans="1:18" ht="13">
      <c r="A578" s="147" t="s">
        <v>203</v>
      </c>
      <c r="B578" s="185" t="s">
        <v>281</v>
      </c>
      <c r="C578" s="152" t="s">
        <v>325</v>
      </c>
      <c r="D578" s="147" t="s">
        <v>79</v>
      </c>
      <c r="E578" s="148">
        <v>63424</v>
      </c>
      <c r="F578" s="147">
        <v>40</v>
      </c>
      <c r="G578" s="147" t="s">
        <v>326</v>
      </c>
      <c r="H578" s="147" t="s">
        <v>254</v>
      </c>
      <c r="I578" s="147" t="s">
        <v>227</v>
      </c>
      <c r="J578" s="147" t="s">
        <v>154</v>
      </c>
      <c r="K578" s="154">
        <v>45565</v>
      </c>
      <c r="L578" s="185" t="s">
        <v>324</v>
      </c>
      <c r="M578" s="147" t="s">
        <v>316</v>
      </c>
      <c r="N578" s="147" t="s">
        <v>203</v>
      </c>
      <c r="O578" s="147" t="s">
        <v>154</v>
      </c>
      <c r="P578" s="186">
        <v>45580</v>
      </c>
      <c r="Q578" s="185"/>
      <c r="R578" s="185"/>
    </row>
    <row r="579" spans="1:18" ht="13">
      <c r="A579" s="147" t="s">
        <v>203</v>
      </c>
      <c r="B579" s="185" t="s">
        <v>281</v>
      </c>
      <c r="C579" s="152" t="s">
        <v>317</v>
      </c>
      <c r="D579" s="147" t="s">
        <v>79</v>
      </c>
      <c r="E579" s="148">
        <v>50316</v>
      </c>
      <c r="F579" s="147">
        <v>40</v>
      </c>
      <c r="G579" s="147" t="s">
        <v>197</v>
      </c>
      <c r="H579" s="147" t="s">
        <v>193</v>
      </c>
      <c r="I579" s="147" t="s">
        <v>194</v>
      </c>
      <c r="J579" s="147" t="s">
        <v>145</v>
      </c>
      <c r="K579" s="154">
        <v>45585</v>
      </c>
      <c r="L579" s="185" t="s">
        <v>275</v>
      </c>
      <c r="M579" s="147" t="s">
        <v>202</v>
      </c>
      <c r="N579" s="147" t="s">
        <v>203</v>
      </c>
      <c r="O579" s="147" t="s">
        <v>154</v>
      </c>
      <c r="P579" s="186">
        <v>45611</v>
      </c>
      <c r="Q579" s="185"/>
      <c r="R579" s="185"/>
    </row>
    <row r="580" spans="1:18" ht="13">
      <c r="A580" s="147" t="s">
        <v>203</v>
      </c>
      <c r="B580" s="185" t="s">
        <v>281</v>
      </c>
      <c r="C580" s="152" t="s">
        <v>349</v>
      </c>
      <c r="D580" s="147" t="s">
        <v>79</v>
      </c>
      <c r="E580" s="148">
        <v>52347</v>
      </c>
      <c r="F580" s="147">
        <v>40</v>
      </c>
      <c r="G580" s="147" t="s">
        <v>350</v>
      </c>
      <c r="H580" s="147" t="s">
        <v>258</v>
      </c>
      <c r="I580" s="147" t="s">
        <v>227</v>
      </c>
      <c r="J580" s="147" t="s">
        <v>154</v>
      </c>
      <c r="K580" s="154">
        <v>45591</v>
      </c>
      <c r="L580" s="185" t="s">
        <v>324</v>
      </c>
      <c r="M580" s="147" t="s">
        <v>316</v>
      </c>
      <c r="N580" s="147" t="s">
        <v>203</v>
      </c>
      <c r="O580" s="147" t="s">
        <v>154</v>
      </c>
      <c r="P580" s="186">
        <v>45614</v>
      </c>
      <c r="Q580" s="185"/>
      <c r="R580" s="185"/>
    </row>
    <row r="581" spans="1:18" ht="13">
      <c r="A581" s="147" t="s">
        <v>203</v>
      </c>
      <c r="B581" s="185" t="s">
        <v>281</v>
      </c>
      <c r="C581" s="152" t="s">
        <v>333</v>
      </c>
      <c r="D581" s="147" t="s">
        <v>79</v>
      </c>
      <c r="E581" s="148">
        <v>39917</v>
      </c>
      <c r="F581" s="147">
        <v>40</v>
      </c>
      <c r="G581" s="147" t="s">
        <v>197</v>
      </c>
      <c r="H581" s="147" t="s">
        <v>193</v>
      </c>
      <c r="I581" s="147" t="s">
        <v>194</v>
      </c>
      <c r="J581" s="147" t="s">
        <v>145</v>
      </c>
      <c r="K581" s="154">
        <v>45609</v>
      </c>
      <c r="L581" s="185" t="s">
        <v>275</v>
      </c>
      <c r="M581" s="147" t="s">
        <v>202</v>
      </c>
      <c r="N581" s="147" t="s">
        <v>203</v>
      </c>
      <c r="O581" s="147" t="s">
        <v>154</v>
      </c>
      <c r="P581" s="186">
        <v>45621</v>
      </c>
      <c r="Q581" s="185"/>
      <c r="R581" s="185"/>
    </row>
    <row r="582" spans="1:18" ht="13">
      <c r="A582" s="147" t="s">
        <v>203</v>
      </c>
      <c r="B582" s="185" t="s">
        <v>281</v>
      </c>
      <c r="C582" s="152" t="s">
        <v>389</v>
      </c>
      <c r="D582" s="147" t="s">
        <v>79</v>
      </c>
      <c r="E582" s="148">
        <v>63526</v>
      </c>
      <c r="F582" s="147">
        <v>44</v>
      </c>
      <c r="G582" s="147" t="s">
        <v>197</v>
      </c>
      <c r="H582" s="147" t="s">
        <v>193</v>
      </c>
      <c r="I582" s="147" t="s">
        <v>194</v>
      </c>
      <c r="J582" s="147" t="s">
        <v>145</v>
      </c>
      <c r="K582" s="154">
        <v>45639</v>
      </c>
      <c r="L582" s="185" t="s">
        <v>275</v>
      </c>
      <c r="M582" s="147" t="s">
        <v>202</v>
      </c>
      <c r="N582" s="147" t="s">
        <v>203</v>
      </c>
      <c r="O582" s="147" t="s">
        <v>154</v>
      </c>
      <c r="P582" s="186">
        <v>45652</v>
      </c>
      <c r="Q582" s="185"/>
      <c r="R582" s="185"/>
    </row>
    <row r="583" spans="1:18" ht="13">
      <c r="A583" s="147" t="s">
        <v>203</v>
      </c>
      <c r="B583" s="185" t="s">
        <v>281</v>
      </c>
      <c r="C583" s="152" t="s">
        <v>241</v>
      </c>
      <c r="D583" s="147" t="s">
        <v>79</v>
      </c>
      <c r="E583" s="148">
        <v>37402</v>
      </c>
      <c r="F583" s="147">
        <v>35</v>
      </c>
      <c r="G583" s="147" t="s">
        <v>174</v>
      </c>
      <c r="H583" s="147" t="s">
        <v>258</v>
      </c>
      <c r="I583" s="147" t="s">
        <v>227</v>
      </c>
      <c r="J583" s="147" t="s">
        <v>154</v>
      </c>
      <c r="K583" s="154">
        <v>45634</v>
      </c>
      <c r="L583" s="185" t="s">
        <v>324</v>
      </c>
      <c r="M583" s="147" t="s">
        <v>316</v>
      </c>
      <c r="N583" s="147" t="s">
        <v>203</v>
      </c>
      <c r="O583" s="147" t="s">
        <v>154</v>
      </c>
      <c r="P583" s="186">
        <v>45653</v>
      </c>
      <c r="Q583" s="185"/>
      <c r="R583" s="185"/>
    </row>
    <row r="584" spans="1:18" ht="13">
      <c r="A584" s="147" t="s">
        <v>203</v>
      </c>
      <c r="B584" s="185" t="s">
        <v>281</v>
      </c>
      <c r="C584" s="152" t="s">
        <v>332</v>
      </c>
      <c r="D584" s="147" t="s">
        <v>79</v>
      </c>
      <c r="E584" s="148">
        <v>45429</v>
      </c>
      <c r="F584" s="147">
        <v>44</v>
      </c>
      <c r="G584" s="147" t="s">
        <v>326</v>
      </c>
      <c r="H584" s="147" t="s">
        <v>143</v>
      </c>
      <c r="I584" s="147" t="s">
        <v>144</v>
      </c>
      <c r="J584" s="147" t="s">
        <v>145</v>
      </c>
      <c r="K584" s="154">
        <v>45626</v>
      </c>
      <c r="L584" s="185" t="s">
        <v>324</v>
      </c>
      <c r="M584" s="147" t="s">
        <v>316</v>
      </c>
      <c r="N584" s="147" t="s">
        <v>203</v>
      </c>
      <c r="O584" s="147" t="s">
        <v>154</v>
      </c>
      <c r="P584" s="186">
        <v>45660</v>
      </c>
      <c r="Q584" s="185"/>
      <c r="R584" s="185"/>
    </row>
    <row r="585" spans="1:18" ht="13">
      <c r="A585" s="147" t="s">
        <v>203</v>
      </c>
      <c r="B585" s="185" t="s">
        <v>281</v>
      </c>
      <c r="C585" s="152" t="s">
        <v>330</v>
      </c>
      <c r="D585" s="147" t="s">
        <v>79</v>
      </c>
      <c r="E585" s="148">
        <v>63593</v>
      </c>
      <c r="F585" s="147">
        <v>44</v>
      </c>
      <c r="G585" s="147" t="s">
        <v>326</v>
      </c>
      <c r="H585" s="147" t="s">
        <v>143</v>
      </c>
      <c r="I585" s="147" t="s">
        <v>144</v>
      </c>
      <c r="J585" s="147" t="s">
        <v>145</v>
      </c>
      <c r="K585" s="154">
        <v>45614</v>
      </c>
      <c r="L585" s="185" t="s">
        <v>324</v>
      </c>
      <c r="M585" s="147" t="s">
        <v>202</v>
      </c>
      <c r="N585" s="147" t="s">
        <v>203</v>
      </c>
      <c r="O585" s="147" t="s">
        <v>154</v>
      </c>
      <c r="P585" s="186">
        <v>45664</v>
      </c>
      <c r="Q585" s="185"/>
      <c r="R585" s="185"/>
    </row>
    <row r="586" spans="1:18" ht="13">
      <c r="A586" s="37" t="s">
        <v>203</v>
      </c>
      <c r="B586" s="158" t="s">
        <v>281</v>
      </c>
      <c r="C586" s="213" t="s">
        <v>893</v>
      </c>
      <c r="D586" s="37" t="s">
        <v>79</v>
      </c>
      <c r="E586" s="159">
        <v>42692</v>
      </c>
      <c r="F586" s="37">
        <v>40</v>
      </c>
      <c r="G586" s="37" t="s">
        <v>326</v>
      </c>
      <c r="H586" s="37" t="s">
        <v>143</v>
      </c>
      <c r="I586" s="37" t="s">
        <v>144</v>
      </c>
      <c r="J586" s="37" t="s">
        <v>145</v>
      </c>
      <c r="K586" s="154">
        <v>45640</v>
      </c>
      <c r="L586" s="158" t="s">
        <v>324</v>
      </c>
      <c r="M586" s="37" t="s">
        <v>202</v>
      </c>
      <c r="N586" s="37" t="s">
        <v>203</v>
      </c>
      <c r="O586" s="37" t="s">
        <v>154</v>
      </c>
      <c r="P586" s="214">
        <v>45684</v>
      </c>
      <c r="Q586" s="185"/>
      <c r="R586" s="185"/>
    </row>
    <row r="587" spans="1:18" ht="13">
      <c r="A587" s="37" t="s">
        <v>203</v>
      </c>
      <c r="B587" s="158" t="s">
        <v>281</v>
      </c>
      <c r="C587" s="152" t="s">
        <v>386</v>
      </c>
      <c r="D587" s="147" t="s">
        <v>894</v>
      </c>
      <c r="E587" s="148">
        <v>56897</v>
      </c>
      <c r="F587" s="37">
        <v>55</v>
      </c>
      <c r="G587" s="37" t="s">
        <v>174</v>
      </c>
      <c r="H587" s="37" t="s">
        <v>143</v>
      </c>
      <c r="I587" s="37" t="s">
        <v>144</v>
      </c>
      <c r="J587" s="37" t="s">
        <v>145</v>
      </c>
      <c r="K587" s="154">
        <v>45653</v>
      </c>
      <c r="L587" s="158" t="s">
        <v>324</v>
      </c>
      <c r="M587" s="37" t="s">
        <v>202</v>
      </c>
      <c r="N587" s="37" t="s">
        <v>203</v>
      </c>
      <c r="O587" s="37" t="s">
        <v>154</v>
      </c>
      <c r="P587" s="214">
        <v>45690</v>
      </c>
      <c r="Q587" s="185"/>
      <c r="R587" s="185"/>
    </row>
    <row r="588" spans="1:18" ht="13">
      <c r="A588" s="147" t="s">
        <v>203</v>
      </c>
      <c r="B588" s="185" t="s">
        <v>281</v>
      </c>
      <c r="C588" s="152" t="s">
        <v>312</v>
      </c>
      <c r="D588" s="147" t="s">
        <v>79</v>
      </c>
      <c r="E588" s="148">
        <v>63224</v>
      </c>
      <c r="F588" s="147">
        <v>44</v>
      </c>
      <c r="G588" s="147" t="s">
        <v>197</v>
      </c>
      <c r="H588" s="147" t="s">
        <v>193</v>
      </c>
      <c r="I588" s="147" t="s">
        <v>194</v>
      </c>
      <c r="J588" s="147" t="s">
        <v>145</v>
      </c>
      <c r="K588" s="154">
        <v>45678</v>
      </c>
      <c r="L588" s="185" t="s">
        <v>275</v>
      </c>
      <c r="M588" s="147" t="s">
        <v>202</v>
      </c>
      <c r="N588" s="147" t="s">
        <v>203</v>
      </c>
      <c r="O588" s="147" t="s">
        <v>154</v>
      </c>
      <c r="P588" s="186">
        <v>45698</v>
      </c>
      <c r="Q588" s="185"/>
      <c r="R588" s="185"/>
    </row>
    <row r="589" spans="1:18" ht="13">
      <c r="A589" s="147" t="s">
        <v>203</v>
      </c>
      <c r="B589" s="185" t="s">
        <v>281</v>
      </c>
      <c r="C589" s="152" t="s">
        <v>404</v>
      </c>
      <c r="D589" s="147" t="s">
        <v>894</v>
      </c>
      <c r="E589" s="148">
        <v>63345</v>
      </c>
      <c r="F589" s="147">
        <v>60.5</v>
      </c>
      <c r="G589" s="147" t="s">
        <v>174</v>
      </c>
      <c r="H589" s="37" t="s">
        <v>143</v>
      </c>
      <c r="I589" s="37" t="s">
        <v>144</v>
      </c>
      <c r="J589" s="37" t="s">
        <v>145</v>
      </c>
      <c r="K589" s="154">
        <v>45659</v>
      </c>
      <c r="L589" s="158" t="s">
        <v>324</v>
      </c>
      <c r="M589" s="147" t="s">
        <v>202</v>
      </c>
      <c r="N589" s="147" t="s">
        <v>203</v>
      </c>
      <c r="O589" s="147" t="s">
        <v>154</v>
      </c>
      <c r="P589" s="186">
        <v>45704</v>
      </c>
      <c r="Q589" s="185"/>
      <c r="R589" s="185"/>
    </row>
    <row r="590" spans="1:18" ht="13">
      <c r="A590" s="147" t="s">
        <v>203</v>
      </c>
      <c r="B590" s="185" t="s">
        <v>281</v>
      </c>
      <c r="C590" s="152" t="s">
        <v>425</v>
      </c>
      <c r="D590" s="147" t="s">
        <v>79</v>
      </c>
      <c r="E590" s="148">
        <v>40013</v>
      </c>
      <c r="F590" s="147">
        <v>38.700000000000003</v>
      </c>
      <c r="G590" s="147" t="s">
        <v>174</v>
      </c>
      <c r="H590" s="37" t="s">
        <v>143</v>
      </c>
      <c r="I590" s="37" t="s">
        <v>144</v>
      </c>
      <c r="J590" s="37" t="s">
        <v>145</v>
      </c>
      <c r="K590" s="154">
        <v>45678</v>
      </c>
      <c r="L590" s="158" t="s">
        <v>324</v>
      </c>
      <c r="M590" s="147" t="s">
        <v>202</v>
      </c>
      <c r="N590" s="147" t="s">
        <v>203</v>
      </c>
      <c r="O590" s="147" t="s">
        <v>154</v>
      </c>
      <c r="P590" s="186">
        <v>45719</v>
      </c>
      <c r="Q590" s="185"/>
      <c r="R590" s="185"/>
    </row>
    <row r="591" spans="1:18" ht="13">
      <c r="A591" s="147" t="s">
        <v>203</v>
      </c>
      <c r="B591" s="185" t="s">
        <v>281</v>
      </c>
      <c r="C591" s="152" t="s">
        <v>576</v>
      </c>
      <c r="D591" s="147" t="s">
        <v>79</v>
      </c>
      <c r="E591" s="148">
        <v>44998</v>
      </c>
      <c r="F591" s="147">
        <v>44</v>
      </c>
      <c r="G591" s="147" t="s">
        <v>197</v>
      </c>
      <c r="H591" s="147" t="s">
        <v>193</v>
      </c>
      <c r="I591" s="147" t="s">
        <v>194</v>
      </c>
      <c r="J591" s="147" t="s">
        <v>145</v>
      </c>
      <c r="K591" s="154">
        <v>45710</v>
      </c>
      <c r="L591" s="185" t="s">
        <v>275</v>
      </c>
      <c r="M591" s="147" t="s">
        <v>202</v>
      </c>
      <c r="N591" s="147" t="s">
        <v>203</v>
      </c>
      <c r="O591" s="147" t="s">
        <v>154</v>
      </c>
      <c r="P591" s="186">
        <v>45724</v>
      </c>
      <c r="Q591" s="185"/>
      <c r="R591" s="185"/>
    </row>
    <row r="592" spans="1:18" ht="13">
      <c r="A592" s="147" t="s">
        <v>203</v>
      </c>
      <c r="B592" s="185" t="s">
        <v>281</v>
      </c>
      <c r="C592" s="152" t="s">
        <v>815</v>
      </c>
      <c r="D592" s="147" t="s">
        <v>79</v>
      </c>
      <c r="E592" s="148">
        <v>57811</v>
      </c>
      <c r="F592" s="147">
        <v>44</v>
      </c>
      <c r="G592" s="147" t="s">
        <v>197</v>
      </c>
      <c r="H592" s="147" t="s">
        <v>193</v>
      </c>
      <c r="I592" s="147" t="s">
        <v>194</v>
      </c>
      <c r="J592" s="147" t="s">
        <v>145</v>
      </c>
      <c r="K592" s="154">
        <v>45728</v>
      </c>
      <c r="L592" s="185" t="s">
        <v>275</v>
      </c>
      <c r="M592" s="147" t="s">
        <v>202</v>
      </c>
      <c r="N592" s="147" t="s">
        <v>203</v>
      </c>
      <c r="O592" s="147" t="s">
        <v>154</v>
      </c>
      <c r="P592" s="186">
        <v>45742</v>
      </c>
      <c r="Q592" s="185"/>
      <c r="R592" s="185"/>
    </row>
    <row r="593" spans="1:18" ht="13">
      <c r="A593" s="147" t="s">
        <v>203</v>
      </c>
      <c r="B593" s="185" t="s">
        <v>281</v>
      </c>
      <c r="C593" s="152" t="s">
        <v>1012</v>
      </c>
      <c r="D593" s="147" t="s">
        <v>79</v>
      </c>
      <c r="E593" s="148">
        <v>37787</v>
      </c>
      <c r="F593" s="147">
        <v>37</v>
      </c>
      <c r="G593" s="147" t="s">
        <v>197</v>
      </c>
      <c r="H593" s="147" t="s">
        <v>193</v>
      </c>
      <c r="I593" s="147" t="s">
        <v>194</v>
      </c>
      <c r="J593" s="147" t="s">
        <v>145</v>
      </c>
      <c r="K593" s="154">
        <v>45780</v>
      </c>
      <c r="L593" s="185" t="s">
        <v>275</v>
      </c>
      <c r="M593" s="147" t="s">
        <v>202</v>
      </c>
      <c r="N593" s="147" t="s">
        <v>203</v>
      </c>
      <c r="O593" s="147" t="s">
        <v>154</v>
      </c>
      <c r="P593" s="186">
        <v>45794</v>
      </c>
      <c r="Q593" s="185"/>
      <c r="R593" s="185"/>
    </row>
    <row r="594" spans="1:18" ht="13">
      <c r="A594" s="147" t="s">
        <v>153</v>
      </c>
      <c r="B594" s="185" t="s">
        <v>281</v>
      </c>
      <c r="C594" s="152" t="s">
        <v>895</v>
      </c>
      <c r="D594" s="147" t="s">
        <v>79</v>
      </c>
      <c r="E594" s="185"/>
      <c r="F594" s="147">
        <v>50</v>
      </c>
      <c r="G594" s="147" t="s">
        <v>243</v>
      </c>
      <c r="H594" s="147" t="s">
        <v>252</v>
      </c>
      <c r="I594" s="147" t="s">
        <v>253</v>
      </c>
      <c r="J594" s="147" t="s">
        <v>154</v>
      </c>
      <c r="K594" s="154">
        <v>45738</v>
      </c>
      <c r="L594" s="147" t="s">
        <v>246</v>
      </c>
      <c r="M594" s="147" t="s">
        <v>249</v>
      </c>
      <c r="N594" s="147" t="s">
        <v>153</v>
      </c>
      <c r="O594" s="147" t="s">
        <v>154</v>
      </c>
      <c r="P594" s="186">
        <v>45755</v>
      </c>
      <c r="Q594" s="215"/>
      <c r="R594" s="147"/>
    </row>
    <row r="595" spans="1:18" ht="13">
      <c r="A595" s="147" t="s">
        <v>153</v>
      </c>
      <c r="B595" s="185" t="s">
        <v>281</v>
      </c>
      <c r="C595" s="152" t="s">
        <v>1003</v>
      </c>
      <c r="D595" s="147" t="s">
        <v>79</v>
      </c>
      <c r="E595" s="185"/>
      <c r="F595" s="147">
        <v>60</v>
      </c>
      <c r="G595" s="147" t="s">
        <v>197</v>
      </c>
      <c r="H595" s="147" t="s">
        <v>193</v>
      </c>
      <c r="I595" s="147" t="s">
        <v>194</v>
      </c>
      <c r="J595" s="147" t="s">
        <v>145</v>
      </c>
      <c r="K595" s="154">
        <v>45763</v>
      </c>
      <c r="L595" s="147"/>
      <c r="M595" s="147" t="s">
        <v>152</v>
      </c>
      <c r="N595" s="147" t="s">
        <v>153</v>
      </c>
      <c r="O595" s="147" t="s">
        <v>154</v>
      </c>
      <c r="P595" s="186">
        <v>45768</v>
      </c>
      <c r="Q595" s="147">
        <v>649</v>
      </c>
      <c r="R595" s="147" t="s">
        <v>247</v>
      </c>
    </row>
    <row r="596" spans="1:18" ht="13">
      <c r="A596" s="147" t="s">
        <v>153</v>
      </c>
      <c r="B596" s="185" t="s">
        <v>281</v>
      </c>
      <c r="C596" s="152" t="s">
        <v>795</v>
      </c>
      <c r="D596" s="147" t="s">
        <v>79</v>
      </c>
      <c r="E596" s="147"/>
      <c r="F596" s="147">
        <v>55</v>
      </c>
      <c r="G596" s="147" t="s">
        <v>239</v>
      </c>
      <c r="H596" s="147" t="s">
        <v>143</v>
      </c>
      <c r="I596" s="147" t="s">
        <v>144</v>
      </c>
      <c r="J596" s="147" t="s">
        <v>145</v>
      </c>
      <c r="K596" s="154">
        <v>45747</v>
      </c>
      <c r="L596" s="147" t="s">
        <v>246</v>
      </c>
      <c r="M596" s="147" t="s">
        <v>921</v>
      </c>
      <c r="N596" s="147" t="s">
        <v>153</v>
      </c>
      <c r="O596" s="147" t="s">
        <v>154</v>
      </c>
      <c r="P596" s="186">
        <v>45769</v>
      </c>
      <c r="Q596" s="147">
        <v>633</v>
      </c>
      <c r="R596" s="147" t="s">
        <v>247</v>
      </c>
    </row>
    <row r="597" spans="1:18" ht="13">
      <c r="A597" s="147" t="s">
        <v>153</v>
      </c>
      <c r="B597" s="185" t="s">
        <v>281</v>
      </c>
      <c r="C597" s="152" t="s">
        <v>1002</v>
      </c>
      <c r="D597" s="147" t="s">
        <v>79</v>
      </c>
      <c r="E597" s="185"/>
      <c r="F597" s="147">
        <v>50</v>
      </c>
      <c r="G597" s="147" t="s">
        <v>197</v>
      </c>
      <c r="H597" s="147" t="s">
        <v>193</v>
      </c>
      <c r="I597" s="147" t="s">
        <v>194</v>
      </c>
      <c r="J597" s="147" t="s">
        <v>145</v>
      </c>
      <c r="K597" s="154">
        <v>45758</v>
      </c>
      <c r="L597" s="147" t="s">
        <v>255</v>
      </c>
      <c r="M597" s="147" t="s">
        <v>204</v>
      </c>
      <c r="N597" s="147" t="s">
        <v>153</v>
      </c>
      <c r="O597" s="147" t="s">
        <v>154</v>
      </c>
      <c r="P597" s="186">
        <v>45769</v>
      </c>
      <c r="Q597" s="147">
        <v>649</v>
      </c>
      <c r="R597" s="147" t="s">
        <v>247</v>
      </c>
    </row>
    <row r="598" spans="1:18" ht="13">
      <c r="A598" s="147" t="s">
        <v>153</v>
      </c>
      <c r="B598" s="185" t="s">
        <v>281</v>
      </c>
      <c r="C598" s="152" t="s">
        <v>257</v>
      </c>
      <c r="D598" s="147" t="s">
        <v>79</v>
      </c>
      <c r="E598" s="185"/>
      <c r="F598" s="147">
        <v>30</v>
      </c>
      <c r="G598" s="147" t="s">
        <v>230</v>
      </c>
      <c r="H598" s="147" t="s">
        <v>248</v>
      </c>
      <c r="I598" s="147" t="s">
        <v>219</v>
      </c>
      <c r="J598" s="147" t="s">
        <v>145</v>
      </c>
      <c r="K598" s="154"/>
      <c r="L598" s="147" t="s">
        <v>255</v>
      </c>
      <c r="M598" s="147" t="s">
        <v>896</v>
      </c>
      <c r="N598" s="147" t="s">
        <v>153</v>
      </c>
      <c r="O598" s="147" t="s">
        <v>154</v>
      </c>
      <c r="P598" s="186">
        <v>45808</v>
      </c>
      <c r="Q598" s="147">
        <v>639</v>
      </c>
      <c r="R598" s="147" t="s">
        <v>247</v>
      </c>
    </row>
    <row r="599" spans="1:18" ht="13">
      <c r="A599" s="147" t="s">
        <v>153</v>
      </c>
      <c r="B599" s="185" t="s">
        <v>281</v>
      </c>
      <c r="C599" s="152" t="s">
        <v>257</v>
      </c>
      <c r="D599" s="147" t="s">
        <v>79</v>
      </c>
      <c r="E599" s="185"/>
      <c r="F599" s="147">
        <v>55</v>
      </c>
      <c r="G599" s="147" t="s">
        <v>1210</v>
      </c>
      <c r="H599" s="147" t="s">
        <v>143</v>
      </c>
      <c r="I599" s="147" t="s">
        <v>144</v>
      </c>
      <c r="J599" s="147" t="s">
        <v>145</v>
      </c>
      <c r="K599" s="154"/>
      <c r="L599" s="147" t="s">
        <v>1211</v>
      </c>
      <c r="M599" s="147"/>
      <c r="N599" s="147" t="s">
        <v>153</v>
      </c>
      <c r="O599" s="147" t="s">
        <v>154</v>
      </c>
      <c r="P599" s="186">
        <v>45808</v>
      </c>
      <c r="Q599" s="147">
        <v>668</v>
      </c>
      <c r="R599" s="147" t="s">
        <v>247</v>
      </c>
    </row>
    <row r="600" spans="1:18" ht="13">
      <c r="A600" s="147" t="s">
        <v>153</v>
      </c>
      <c r="B600" s="185" t="s">
        <v>281</v>
      </c>
      <c r="C600" s="152" t="s">
        <v>257</v>
      </c>
      <c r="D600" s="147" t="s">
        <v>79</v>
      </c>
      <c r="E600" s="185"/>
      <c r="F600" s="147">
        <v>55</v>
      </c>
      <c r="G600" s="147" t="s">
        <v>239</v>
      </c>
      <c r="H600" s="147" t="s">
        <v>143</v>
      </c>
      <c r="I600" s="147" t="s">
        <v>144</v>
      </c>
      <c r="J600" s="147" t="s">
        <v>145</v>
      </c>
      <c r="K600" s="154"/>
      <c r="L600" s="147" t="s">
        <v>1211</v>
      </c>
      <c r="M600" s="147"/>
      <c r="N600" s="147" t="s">
        <v>153</v>
      </c>
      <c r="O600" s="147" t="s">
        <v>154</v>
      </c>
      <c r="P600" s="186">
        <v>45808</v>
      </c>
      <c r="Q600" s="147">
        <v>667</v>
      </c>
      <c r="R600" s="147" t="s">
        <v>247</v>
      </c>
    </row>
    <row r="601" spans="1:18" ht="13">
      <c r="A601" s="147" t="s">
        <v>153</v>
      </c>
      <c r="B601" s="185" t="s">
        <v>281</v>
      </c>
      <c r="C601" s="152" t="s">
        <v>257</v>
      </c>
      <c r="D601" s="147" t="s">
        <v>79</v>
      </c>
      <c r="E601" s="185"/>
      <c r="F601" s="147">
        <v>50</v>
      </c>
      <c r="G601" s="147" t="s">
        <v>197</v>
      </c>
      <c r="H601" s="147" t="s">
        <v>193</v>
      </c>
      <c r="I601" s="147" t="s">
        <v>194</v>
      </c>
      <c r="J601" s="147" t="s">
        <v>145</v>
      </c>
      <c r="K601" s="154"/>
      <c r="L601" s="147" t="s">
        <v>255</v>
      </c>
      <c r="M601" s="147"/>
      <c r="N601" s="147" t="s">
        <v>153</v>
      </c>
      <c r="O601" s="147" t="s">
        <v>154</v>
      </c>
      <c r="P601" s="154">
        <v>45808</v>
      </c>
      <c r="Q601" s="147">
        <v>700</v>
      </c>
      <c r="R601" s="147" t="s">
        <v>247</v>
      </c>
    </row>
    <row r="602" spans="1:18" ht="13">
      <c r="A602" s="147" t="s">
        <v>153</v>
      </c>
      <c r="B602" s="185" t="s">
        <v>281</v>
      </c>
      <c r="C602" s="152" t="s">
        <v>257</v>
      </c>
      <c r="D602" s="147" t="s">
        <v>79</v>
      </c>
      <c r="E602" s="185"/>
      <c r="F602" s="147">
        <v>50</v>
      </c>
      <c r="G602" s="147" t="s">
        <v>197</v>
      </c>
      <c r="H602" s="147" t="s">
        <v>193</v>
      </c>
      <c r="I602" s="147" t="s">
        <v>194</v>
      </c>
      <c r="J602" s="147" t="s">
        <v>145</v>
      </c>
      <c r="K602" s="154"/>
      <c r="L602" s="147" t="s">
        <v>246</v>
      </c>
      <c r="M602" s="147"/>
      <c r="N602" s="147" t="s">
        <v>153</v>
      </c>
      <c r="O602" s="147" t="s">
        <v>154</v>
      </c>
      <c r="P602" s="154">
        <v>45808</v>
      </c>
      <c r="Q602" s="147">
        <v>700</v>
      </c>
      <c r="R602" s="147" t="s">
        <v>247</v>
      </c>
    </row>
    <row r="603" spans="1:18" ht="13">
      <c r="A603" s="147" t="s">
        <v>153</v>
      </c>
      <c r="B603" s="185" t="s">
        <v>281</v>
      </c>
      <c r="C603" s="152" t="s">
        <v>257</v>
      </c>
      <c r="D603" s="147" t="s">
        <v>79</v>
      </c>
      <c r="E603" s="185"/>
      <c r="F603" s="147">
        <v>30</v>
      </c>
      <c r="G603" s="147" t="s">
        <v>197</v>
      </c>
      <c r="H603" s="147" t="s">
        <v>193</v>
      </c>
      <c r="I603" s="147" t="s">
        <v>194</v>
      </c>
      <c r="J603" s="147" t="s">
        <v>145</v>
      </c>
      <c r="K603" s="154"/>
      <c r="L603" s="147" t="s">
        <v>1212</v>
      </c>
      <c r="M603" s="147"/>
      <c r="N603" s="147" t="s">
        <v>153</v>
      </c>
      <c r="O603" s="147" t="s">
        <v>154</v>
      </c>
      <c r="P603" s="154">
        <v>45808</v>
      </c>
      <c r="Q603" s="147">
        <v>720</v>
      </c>
      <c r="R603" s="147" t="s">
        <v>247</v>
      </c>
    </row>
    <row r="604" spans="1:18" ht="13">
      <c r="A604" s="147" t="s">
        <v>153</v>
      </c>
      <c r="B604" s="185" t="s">
        <v>281</v>
      </c>
      <c r="C604" s="152" t="s">
        <v>257</v>
      </c>
      <c r="D604" s="147" t="s">
        <v>79</v>
      </c>
      <c r="E604" s="185"/>
      <c r="F604" s="147">
        <v>25</v>
      </c>
      <c r="G604" s="147" t="s">
        <v>197</v>
      </c>
      <c r="H604" s="147" t="s">
        <v>193</v>
      </c>
      <c r="I604" s="147" t="s">
        <v>194</v>
      </c>
      <c r="J604" s="147" t="s">
        <v>145</v>
      </c>
      <c r="K604" s="154"/>
      <c r="L604" s="147" t="s">
        <v>1213</v>
      </c>
      <c r="M604" s="147"/>
      <c r="N604" s="147" t="s">
        <v>153</v>
      </c>
      <c r="O604" s="147" t="s">
        <v>154</v>
      </c>
      <c r="P604" s="154">
        <v>45808</v>
      </c>
      <c r="Q604" s="147">
        <v>720</v>
      </c>
      <c r="R604" s="147" t="s">
        <v>247</v>
      </c>
    </row>
    <row r="605" spans="1:18" ht="13">
      <c r="A605" s="147" t="s">
        <v>153</v>
      </c>
      <c r="B605" s="185" t="s">
        <v>281</v>
      </c>
      <c r="C605" s="152" t="s">
        <v>257</v>
      </c>
      <c r="D605" s="147" t="s">
        <v>79</v>
      </c>
      <c r="E605" s="185"/>
      <c r="F605" s="147">
        <v>50</v>
      </c>
      <c r="G605" s="147" t="s">
        <v>1214</v>
      </c>
      <c r="H605" s="147" t="s">
        <v>193</v>
      </c>
      <c r="I605" s="147" t="s">
        <v>194</v>
      </c>
      <c r="J605" s="147" t="s">
        <v>145</v>
      </c>
      <c r="K605" s="154"/>
      <c r="L605" s="147" t="s">
        <v>1215</v>
      </c>
      <c r="M605" s="147"/>
      <c r="N605" s="147" t="s">
        <v>153</v>
      </c>
      <c r="O605" s="147" t="s">
        <v>154</v>
      </c>
      <c r="P605" s="154">
        <v>45808</v>
      </c>
      <c r="Q605" s="147">
        <v>720</v>
      </c>
      <c r="R605" s="147" t="s">
        <v>247</v>
      </c>
    </row>
    <row r="606" spans="1:18" ht="13">
      <c r="A606" s="147" t="s">
        <v>153</v>
      </c>
      <c r="B606" s="185" t="s">
        <v>281</v>
      </c>
      <c r="C606" s="152" t="s">
        <v>257</v>
      </c>
      <c r="D606" s="147" t="s">
        <v>79</v>
      </c>
      <c r="E606" s="185"/>
      <c r="F606" s="147">
        <v>30</v>
      </c>
      <c r="G606" s="147" t="s">
        <v>230</v>
      </c>
      <c r="H606" s="147" t="s">
        <v>248</v>
      </c>
      <c r="I606" s="147" t="s">
        <v>219</v>
      </c>
      <c r="J606" s="147" t="s">
        <v>145</v>
      </c>
      <c r="K606" s="154"/>
      <c r="L606" s="147" t="s">
        <v>255</v>
      </c>
      <c r="M606" s="147" t="s">
        <v>1216</v>
      </c>
      <c r="N606" s="147" t="s">
        <v>153</v>
      </c>
      <c r="O606" s="147" t="s">
        <v>154</v>
      </c>
      <c r="P606" s="186">
        <v>45838</v>
      </c>
      <c r="Q606" s="147">
        <v>673</v>
      </c>
      <c r="R606" s="147" t="s">
        <v>247</v>
      </c>
    </row>
    <row r="607" spans="1:18" s="93" customFormat="1" ht="13">
      <c r="A607" s="147" t="s">
        <v>153</v>
      </c>
      <c r="B607" s="185" t="s">
        <v>281</v>
      </c>
      <c r="C607" s="152" t="s">
        <v>257</v>
      </c>
      <c r="D607" s="147" t="s">
        <v>79</v>
      </c>
      <c r="E607" s="185"/>
      <c r="F607" s="147">
        <v>30</v>
      </c>
      <c r="G607" s="147" t="s">
        <v>230</v>
      </c>
      <c r="H607" s="147" t="s">
        <v>248</v>
      </c>
      <c r="I607" s="147" t="s">
        <v>219</v>
      </c>
      <c r="J607" s="147" t="s">
        <v>145</v>
      </c>
      <c r="K607" s="154"/>
      <c r="L607" s="147" t="s">
        <v>1217</v>
      </c>
      <c r="M607" s="147" t="s">
        <v>1216</v>
      </c>
      <c r="N607" s="147" t="s">
        <v>153</v>
      </c>
      <c r="O607" s="147" t="s">
        <v>154</v>
      </c>
      <c r="P607" s="186">
        <v>45838</v>
      </c>
      <c r="Q607" s="147">
        <v>690</v>
      </c>
      <c r="R607" s="147" t="s">
        <v>247</v>
      </c>
    </row>
    <row r="608" spans="1:18" s="93" customFormat="1" ht="13">
      <c r="A608" s="147" t="s">
        <v>153</v>
      </c>
      <c r="B608" s="185" t="s">
        <v>281</v>
      </c>
      <c r="C608" s="152" t="s">
        <v>257</v>
      </c>
      <c r="D608" s="147" t="s">
        <v>79</v>
      </c>
      <c r="E608" s="185"/>
      <c r="F608" s="147">
        <v>30</v>
      </c>
      <c r="G608" s="147" t="s">
        <v>230</v>
      </c>
      <c r="H608" s="147" t="s">
        <v>248</v>
      </c>
      <c r="I608" s="147" t="s">
        <v>219</v>
      </c>
      <c r="J608" s="147" t="s">
        <v>145</v>
      </c>
      <c r="K608" s="154"/>
      <c r="L608" s="147" t="s">
        <v>1218</v>
      </c>
      <c r="M608" s="147"/>
      <c r="N608" s="147" t="s">
        <v>153</v>
      </c>
      <c r="O608" s="147" t="s">
        <v>154</v>
      </c>
      <c r="P608" s="186">
        <v>45838</v>
      </c>
      <c r="Q608" s="147">
        <v>700</v>
      </c>
      <c r="R608" s="147" t="s">
        <v>247</v>
      </c>
    </row>
    <row r="609" spans="1:18" ht="13">
      <c r="A609" s="147" t="s">
        <v>153</v>
      </c>
      <c r="B609" s="185" t="s">
        <v>281</v>
      </c>
      <c r="C609" s="152" t="s">
        <v>257</v>
      </c>
      <c r="D609" s="147" t="s">
        <v>79</v>
      </c>
      <c r="E609" s="185"/>
      <c r="F609" s="147">
        <v>45</v>
      </c>
      <c r="G609" s="147" t="s">
        <v>1214</v>
      </c>
      <c r="H609" s="147" t="s">
        <v>198</v>
      </c>
      <c r="I609" s="147" t="s">
        <v>199</v>
      </c>
      <c r="J609" s="147" t="s">
        <v>145</v>
      </c>
      <c r="K609" s="154"/>
      <c r="L609" s="147" t="s">
        <v>1219</v>
      </c>
      <c r="M609" s="147"/>
      <c r="N609" s="147" t="s">
        <v>153</v>
      </c>
      <c r="O609" s="147" t="s">
        <v>154</v>
      </c>
      <c r="P609" s="154">
        <v>45838</v>
      </c>
      <c r="Q609" s="147">
        <v>720</v>
      </c>
      <c r="R609" s="147" t="s">
        <v>247</v>
      </c>
    </row>
    <row r="610" spans="1:18" ht="13">
      <c r="A610" s="147" t="s">
        <v>196</v>
      </c>
      <c r="B610" s="185" t="s">
        <v>281</v>
      </c>
      <c r="C610" s="216" t="s">
        <v>331</v>
      </c>
      <c r="D610" s="185" t="s">
        <v>79</v>
      </c>
      <c r="E610" s="185"/>
      <c r="F610" s="185">
        <v>55</v>
      </c>
      <c r="G610" s="147" t="s">
        <v>142</v>
      </c>
      <c r="H610" s="147" t="s">
        <v>143</v>
      </c>
      <c r="I610" s="147" t="s">
        <v>144</v>
      </c>
      <c r="J610" s="147" t="s">
        <v>145</v>
      </c>
      <c r="K610" s="154">
        <v>45626</v>
      </c>
      <c r="L610" s="185" t="s">
        <v>259</v>
      </c>
      <c r="M610" s="185" t="s">
        <v>195</v>
      </c>
      <c r="N610" s="185" t="s">
        <v>196</v>
      </c>
      <c r="O610" s="185" t="s">
        <v>154</v>
      </c>
      <c r="P610" s="186">
        <v>45662</v>
      </c>
      <c r="Q610" s="37" t="s">
        <v>256</v>
      </c>
      <c r="R610" s="147"/>
    </row>
    <row r="611" spans="1:18" ht="13">
      <c r="A611" s="147" t="s">
        <v>196</v>
      </c>
      <c r="B611" s="185" t="s">
        <v>281</v>
      </c>
      <c r="C611" s="216" t="s">
        <v>489</v>
      </c>
      <c r="D611" s="185" t="s">
        <v>79</v>
      </c>
      <c r="E611" s="185"/>
      <c r="F611" s="185">
        <v>10</v>
      </c>
      <c r="G611" s="147" t="s">
        <v>243</v>
      </c>
      <c r="H611" s="147" t="s">
        <v>252</v>
      </c>
      <c r="I611" s="147" t="s">
        <v>253</v>
      </c>
      <c r="J611" s="147" t="s">
        <v>154</v>
      </c>
      <c r="K611" s="154">
        <v>45663</v>
      </c>
      <c r="L611" s="185" t="s">
        <v>262</v>
      </c>
      <c r="M611" s="185" t="s">
        <v>195</v>
      </c>
      <c r="N611" s="185" t="s">
        <v>196</v>
      </c>
      <c r="O611" s="185" t="s">
        <v>154</v>
      </c>
      <c r="P611" s="186">
        <v>45687</v>
      </c>
      <c r="Q611" s="37" t="s">
        <v>256</v>
      </c>
      <c r="R611" s="147"/>
    </row>
    <row r="612" spans="1:18" ht="13">
      <c r="A612" s="147" t="s">
        <v>196</v>
      </c>
      <c r="B612" s="185" t="s">
        <v>281</v>
      </c>
      <c r="C612" s="152" t="s">
        <v>821</v>
      </c>
      <c r="D612" s="147" t="s">
        <v>79</v>
      </c>
      <c r="E612" s="195"/>
      <c r="F612" s="185">
        <v>25</v>
      </c>
      <c r="G612" s="147" t="s">
        <v>192</v>
      </c>
      <c r="H612" s="147" t="s">
        <v>193</v>
      </c>
      <c r="I612" s="147" t="s">
        <v>194</v>
      </c>
      <c r="J612" s="147" t="s">
        <v>145</v>
      </c>
      <c r="K612" s="154">
        <v>45741</v>
      </c>
      <c r="L612" s="185" t="s">
        <v>259</v>
      </c>
      <c r="M612" s="185" t="s">
        <v>195</v>
      </c>
      <c r="N612" s="185" t="s">
        <v>196</v>
      </c>
      <c r="O612" s="185" t="s">
        <v>154</v>
      </c>
      <c r="P612" s="186">
        <v>45746</v>
      </c>
      <c r="Q612" s="37" t="s">
        <v>256</v>
      </c>
      <c r="R612" s="147"/>
    </row>
    <row r="613" spans="1:18" s="93" customFormat="1" ht="13">
      <c r="A613" s="147" t="s">
        <v>196</v>
      </c>
      <c r="B613" s="185" t="s">
        <v>281</v>
      </c>
      <c r="C613" s="152" t="s">
        <v>257</v>
      </c>
      <c r="D613" s="147" t="s">
        <v>79</v>
      </c>
      <c r="E613" s="195"/>
      <c r="F613" s="185">
        <v>40</v>
      </c>
      <c r="G613" s="147" t="s">
        <v>1214</v>
      </c>
      <c r="H613" s="147" t="s">
        <v>143</v>
      </c>
      <c r="I613" s="147" t="s">
        <v>144</v>
      </c>
      <c r="J613" s="147" t="s">
        <v>145</v>
      </c>
      <c r="K613" s="154"/>
      <c r="L613" s="185" t="s">
        <v>1220</v>
      </c>
      <c r="M613" s="185" t="s">
        <v>195</v>
      </c>
      <c r="N613" s="185" t="s">
        <v>196</v>
      </c>
      <c r="O613" s="185" t="s">
        <v>154</v>
      </c>
      <c r="P613" s="186">
        <v>45808</v>
      </c>
      <c r="Q613" s="37">
        <v>688</v>
      </c>
      <c r="R613" s="147" t="s">
        <v>247</v>
      </c>
    </row>
    <row r="614" spans="1:18" s="93" customFormat="1" ht="13">
      <c r="A614" s="147" t="s">
        <v>196</v>
      </c>
      <c r="B614" s="185" t="s">
        <v>281</v>
      </c>
      <c r="C614" s="216" t="s">
        <v>489</v>
      </c>
      <c r="D614" s="147" t="s">
        <v>79</v>
      </c>
      <c r="E614" s="195"/>
      <c r="F614" s="185">
        <v>20</v>
      </c>
      <c r="G614" s="147" t="s">
        <v>192</v>
      </c>
      <c r="H614" s="147" t="s">
        <v>193</v>
      </c>
      <c r="I614" s="147" t="s">
        <v>194</v>
      </c>
      <c r="J614" s="147" t="s">
        <v>145</v>
      </c>
      <c r="K614" s="154"/>
      <c r="L614" s="185" t="s">
        <v>1221</v>
      </c>
      <c r="M614" s="185" t="s">
        <v>195</v>
      </c>
      <c r="N614" s="185" t="s">
        <v>196</v>
      </c>
      <c r="O614" s="185" t="s">
        <v>154</v>
      </c>
      <c r="P614" s="154">
        <v>45779</v>
      </c>
      <c r="Q614" s="37">
        <v>689</v>
      </c>
      <c r="R614" s="147" t="s">
        <v>247</v>
      </c>
    </row>
    <row r="615" spans="1:18" s="93" customFormat="1" ht="13">
      <c r="A615" s="147" t="s">
        <v>196</v>
      </c>
      <c r="B615" s="185" t="s">
        <v>281</v>
      </c>
      <c r="C615" s="216" t="s">
        <v>489</v>
      </c>
      <c r="D615" s="147" t="s">
        <v>79</v>
      </c>
      <c r="E615" s="195"/>
      <c r="F615" s="185">
        <v>5</v>
      </c>
      <c r="G615" s="147" t="s">
        <v>192</v>
      </c>
      <c r="H615" s="147" t="s">
        <v>193</v>
      </c>
      <c r="I615" s="147" t="s">
        <v>194</v>
      </c>
      <c r="J615" s="147" t="s">
        <v>145</v>
      </c>
      <c r="K615" s="154"/>
      <c r="L615" s="185" t="s">
        <v>1222</v>
      </c>
      <c r="M615" s="185" t="s">
        <v>195</v>
      </c>
      <c r="N615" s="185" t="s">
        <v>196</v>
      </c>
      <c r="O615" s="185" t="s">
        <v>154</v>
      </c>
      <c r="P615" s="154">
        <v>45779</v>
      </c>
      <c r="Q615" s="37">
        <v>707</v>
      </c>
      <c r="R615" s="147" t="s">
        <v>247</v>
      </c>
    </row>
    <row r="616" spans="1:18" ht="13">
      <c r="A616" s="147" t="s">
        <v>196</v>
      </c>
      <c r="B616" s="185" t="s">
        <v>281</v>
      </c>
      <c r="C616" s="216" t="s">
        <v>489</v>
      </c>
      <c r="D616" s="147" t="s">
        <v>79</v>
      </c>
      <c r="E616" s="195"/>
      <c r="F616" s="185">
        <v>5</v>
      </c>
      <c r="G616" s="147" t="s">
        <v>192</v>
      </c>
      <c r="H616" s="147" t="s">
        <v>193</v>
      </c>
      <c r="I616" s="147" t="s">
        <v>194</v>
      </c>
      <c r="J616" s="147" t="s">
        <v>145</v>
      </c>
      <c r="K616" s="154"/>
      <c r="L616" s="185" t="s">
        <v>1223</v>
      </c>
      <c r="M616" s="185" t="s">
        <v>195</v>
      </c>
      <c r="N616" s="185" t="s">
        <v>196</v>
      </c>
      <c r="O616" s="185" t="s">
        <v>154</v>
      </c>
      <c r="P616" s="154">
        <v>45779</v>
      </c>
      <c r="Q616" s="37">
        <v>710</v>
      </c>
      <c r="R616" s="147" t="s">
        <v>247</v>
      </c>
    </row>
    <row r="617" spans="1:18" ht="13">
      <c r="A617" s="147" t="s">
        <v>196</v>
      </c>
      <c r="B617" s="185" t="s">
        <v>281</v>
      </c>
      <c r="C617" s="152" t="s">
        <v>1224</v>
      </c>
      <c r="D617" s="147" t="s">
        <v>79</v>
      </c>
      <c r="E617" s="195"/>
      <c r="F617" s="149">
        <v>25</v>
      </c>
      <c r="G617" s="149" t="s">
        <v>197</v>
      </c>
      <c r="H617" s="147" t="s">
        <v>193</v>
      </c>
      <c r="I617" s="147" t="s">
        <v>194</v>
      </c>
      <c r="J617" s="147" t="s">
        <v>145</v>
      </c>
      <c r="K617" s="149"/>
      <c r="L617" s="149" t="s">
        <v>1225</v>
      </c>
      <c r="M617" s="185" t="s">
        <v>195</v>
      </c>
      <c r="N617" s="185" t="s">
        <v>196</v>
      </c>
      <c r="O617" s="185" t="s">
        <v>154</v>
      </c>
      <c r="P617" s="154">
        <v>45808</v>
      </c>
      <c r="Q617" s="37">
        <v>700</v>
      </c>
      <c r="R617" s="147" t="s">
        <v>247</v>
      </c>
    </row>
    <row r="618" spans="1:18" ht="13">
      <c r="A618" s="147" t="s">
        <v>196</v>
      </c>
      <c r="B618" s="185" t="s">
        <v>281</v>
      </c>
      <c r="C618" s="152" t="s">
        <v>1224</v>
      </c>
      <c r="D618" s="147" t="s">
        <v>79</v>
      </c>
      <c r="E618" s="195"/>
      <c r="F618" s="185">
        <v>15</v>
      </c>
      <c r="G618" s="149" t="s">
        <v>197</v>
      </c>
      <c r="H618" s="147" t="s">
        <v>193</v>
      </c>
      <c r="I618" s="147" t="s">
        <v>194</v>
      </c>
      <c r="J618" s="147" t="s">
        <v>145</v>
      </c>
      <c r="K618" s="154"/>
      <c r="L618" s="185" t="s">
        <v>1221</v>
      </c>
      <c r="M618" s="185" t="s">
        <v>195</v>
      </c>
      <c r="N618" s="185" t="s">
        <v>196</v>
      </c>
      <c r="O618" s="185" t="s">
        <v>154</v>
      </c>
      <c r="P618" s="154">
        <v>45808</v>
      </c>
      <c r="Q618" s="37">
        <v>707</v>
      </c>
      <c r="R618" s="147" t="s">
        <v>247</v>
      </c>
    </row>
    <row r="619" spans="1:18" ht="13">
      <c r="A619" s="147" t="s">
        <v>196</v>
      </c>
      <c r="B619" s="185" t="s">
        <v>281</v>
      </c>
      <c r="C619" s="152" t="s">
        <v>981</v>
      </c>
      <c r="D619" s="185" t="s">
        <v>79</v>
      </c>
      <c r="E619" s="195"/>
      <c r="F619" s="185">
        <v>40</v>
      </c>
      <c r="G619" s="147" t="s">
        <v>259</v>
      </c>
      <c r="H619" s="147" t="s">
        <v>143</v>
      </c>
      <c r="I619" s="147" t="s">
        <v>144</v>
      </c>
      <c r="J619" s="147" t="s">
        <v>145</v>
      </c>
      <c r="K619" s="154"/>
      <c r="L619" s="185" t="s">
        <v>1223</v>
      </c>
      <c r="M619" s="185" t="s">
        <v>195</v>
      </c>
      <c r="N619" s="185" t="s">
        <v>196</v>
      </c>
      <c r="O619" s="185" t="s">
        <v>154</v>
      </c>
      <c r="P619" s="154">
        <v>45838</v>
      </c>
      <c r="Q619" s="37">
        <v>710</v>
      </c>
      <c r="R619" s="147" t="s">
        <v>247</v>
      </c>
    </row>
    <row r="620" spans="1:18" ht="13">
      <c r="A620" s="147" t="s">
        <v>158</v>
      </c>
      <c r="B620" s="147" t="s">
        <v>281</v>
      </c>
      <c r="C620" s="152" t="s">
        <v>685</v>
      </c>
      <c r="D620" s="147" t="s">
        <v>225</v>
      </c>
      <c r="E620" s="147"/>
      <c r="F620" s="199">
        <v>35</v>
      </c>
      <c r="G620" s="147" t="s">
        <v>221</v>
      </c>
      <c r="H620" s="147" t="s">
        <v>280</v>
      </c>
      <c r="I620" s="147" t="s">
        <v>276</v>
      </c>
      <c r="J620" s="147" t="s">
        <v>146</v>
      </c>
      <c r="K620" s="154">
        <v>45455</v>
      </c>
      <c r="L620" s="147"/>
      <c r="M620" s="147" t="s">
        <v>157</v>
      </c>
      <c r="N620" s="147" t="s">
        <v>158</v>
      </c>
      <c r="O620" s="147" t="s">
        <v>146</v>
      </c>
      <c r="P620" s="186">
        <v>45481</v>
      </c>
      <c r="Q620" s="185"/>
      <c r="R620" s="185"/>
    </row>
    <row r="621" spans="1:18" ht="13">
      <c r="A621" s="147" t="s">
        <v>158</v>
      </c>
      <c r="B621" s="147" t="s">
        <v>281</v>
      </c>
      <c r="C621" s="152" t="s">
        <v>686</v>
      </c>
      <c r="D621" s="147" t="s">
        <v>79</v>
      </c>
      <c r="E621" s="147"/>
      <c r="F621" s="199">
        <v>50</v>
      </c>
      <c r="G621" s="147" t="s">
        <v>239</v>
      </c>
      <c r="H621" s="147" t="s">
        <v>198</v>
      </c>
      <c r="I621" s="147" t="s">
        <v>199</v>
      </c>
      <c r="J621" s="147" t="s">
        <v>145</v>
      </c>
      <c r="K621" s="154">
        <v>45471</v>
      </c>
      <c r="L621" s="147"/>
      <c r="M621" s="147" t="s">
        <v>157</v>
      </c>
      <c r="N621" s="147" t="s">
        <v>158</v>
      </c>
      <c r="O621" s="147" t="s">
        <v>146</v>
      </c>
      <c r="P621" s="186">
        <v>45500</v>
      </c>
      <c r="Q621" s="185"/>
      <c r="R621" s="185"/>
    </row>
    <row r="622" spans="1:18" ht="13">
      <c r="A622" s="147" t="s">
        <v>158</v>
      </c>
      <c r="B622" s="147" t="s">
        <v>281</v>
      </c>
      <c r="C622" s="152" t="s">
        <v>687</v>
      </c>
      <c r="D622" s="147" t="s">
        <v>80</v>
      </c>
      <c r="E622" s="147"/>
      <c r="F622" s="199">
        <v>30</v>
      </c>
      <c r="G622" s="147" t="s">
        <v>192</v>
      </c>
      <c r="H622" s="147" t="s">
        <v>193</v>
      </c>
      <c r="I622" s="147" t="s">
        <v>194</v>
      </c>
      <c r="J622" s="147" t="s">
        <v>145</v>
      </c>
      <c r="K622" s="154">
        <v>45426</v>
      </c>
      <c r="L622" s="147"/>
      <c r="M622" s="147" t="s">
        <v>157</v>
      </c>
      <c r="N622" s="147" t="s">
        <v>158</v>
      </c>
      <c r="O622" s="147" t="s">
        <v>146</v>
      </c>
      <c r="P622" s="186">
        <v>45501</v>
      </c>
      <c r="Q622" s="185"/>
      <c r="R622" s="185"/>
    </row>
    <row r="623" spans="1:18" ht="13">
      <c r="A623" s="147" t="s">
        <v>158</v>
      </c>
      <c r="B623" s="147" t="s">
        <v>281</v>
      </c>
      <c r="C623" s="152" t="s">
        <v>688</v>
      </c>
      <c r="D623" s="147" t="s">
        <v>225</v>
      </c>
      <c r="E623" s="147"/>
      <c r="F623" s="199">
        <v>23</v>
      </c>
      <c r="G623" s="147" t="s">
        <v>215</v>
      </c>
      <c r="H623" s="147" t="s">
        <v>277</v>
      </c>
      <c r="I623" s="147" t="s">
        <v>216</v>
      </c>
      <c r="J623" s="147" t="s">
        <v>145</v>
      </c>
      <c r="K623" s="154">
        <v>45475</v>
      </c>
      <c r="L623" s="147"/>
      <c r="M623" s="147" t="s">
        <v>157</v>
      </c>
      <c r="N623" s="147" t="s">
        <v>158</v>
      </c>
      <c r="O623" s="147" t="s">
        <v>146</v>
      </c>
      <c r="P623" s="186">
        <v>45502</v>
      </c>
      <c r="Q623" s="185"/>
      <c r="R623" s="185"/>
    </row>
    <row r="624" spans="1:18" ht="13">
      <c r="A624" s="147" t="s">
        <v>158</v>
      </c>
      <c r="B624" s="147" t="s">
        <v>281</v>
      </c>
      <c r="C624" s="152" t="s">
        <v>689</v>
      </c>
      <c r="D624" s="147" t="s">
        <v>79</v>
      </c>
      <c r="E624" s="147"/>
      <c r="F624" s="199">
        <v>33</v>
      </c>
      <c r="G624" s="147" t="s">
        <v>690</v>
      </c>
      <c r="H624" s="147" t="s">
        <v>691</v>
      </c>
      <c r="I624" s="147" t="s">
        <v>191</v>
      </c>
      <c r="J624" s="147" t="s">
        <v>145</v>
      </c>
      <c r="K624" s="154">
        <v>45480</v>
      </c>
      <c r="L624" s="147"/>
      <c r="M624" s="147" t="s">
        <v>157</v>
      </c>
      <c r="N624" s="147" t="s">
        <v>158</v>
      </c>
      <c r="O624" s="147" t="s">
        <v>146</v>
      </c>
      <c r="P624" s="186">
        <v>45507</v>
      </c>
      <c r="Q624" s="185"/>
      <c r="R624" s="185"/>
    </row>
    <row r="625" spans="1:20" ht="13">
      <c r="A625" s="147" t="s">
        <v>158</v>
      </c>
      <c r="B625" s="147" t="s">
        <v>281</v>
      </c>
      <c r="C625" s="152" t="s">
        <v>692</v>
      </c>
      <c r="D625" s="147" t="s">
        <v>225</v>
      </c>
      <c r="E625" s="147"/>
      <c r="F625" s="199">
        <v>30</v>
      </c>
      <c r="G625" s="147" t="s">
        <v>142</v>
      </c>
      <c r="H625" s="147" t="s">
        <v>143</v>
      </c>
      <c r="I625" s="147" t="s">
        <v>144</v>
      </c>
      <c r="J625" s="147" t="s">
        <v>145</v>
      </c>
      <c r="K625" s="154">
        <v>45490</v>
      </c>
      <c r="L625" s="147"/>
      <c r="M625" s="147" t="s">
        <v>157</v>
      </c>
      <c r="N625" s="147" t="s">
        <v>158</v>
      </c>
      <c r="O625" s="147" t="s">
        <v>146</v>
      </c>
      <c r="P625" s="186">
        <v>45509</v>
      </c>
      <c r="Q625" s="185"/>
      <c r="R625" s="185"/>
    </row>
    <row r="626" spans="1:20" ht="13">
      <c r="A626" s="147" t="s">
        <v>158</v>
      </c>
      <c r="B626" s="147" t="s">
        <v>281</v>
      </c>
      <c r="C626" s="152" t="s">
        <v>694</v>
      </c>
      <c r="D626" s="147" t="s">
        <v>225</v>
      </c>
      <c r="E626" s="147"/>
      <c r="F626" s="199">
        <v>25</v>
      </c>
      <c r="G626" s="147" t="s">
        <v>215</v>
      </c>
      <c r="H626" s="147" t="s">
        <v>277</v>
      </c>
      <c r="I626" s="147" t="s">
        <v>216</v>
      </c>
      <c r="J626" s="147" t="s">
        <v>145</v>
      </c>
      <c r="K626" s="154">
        <v>45495</v>
      </c>
      <c r="L626" s="147"/>
      <c r="M626" s="147" t="s">
        <v>157</v>
      </c>
      <c r="N626" s="147" t="s">
        <v>158</v>
      </c>
      <c r="O626" s="147" t="s">
        <v>146</v>
      </c>
      <c r="P626" s="186">
        <v>45517</v>
      </c>
      <c r="Q626" s="185"/>
      <c r="R626" s="185"/>
    </row>
    <row r="627" spans="1:20" ht="13">
      <c r="A627" s="147" t="s">
        <v>158</v>
      </c>
      <c r="B627" s="147" t="s">
        <v>281</v>
      </c>
      <c r="C627" s="152" t="s">
        <v>693</v>
      </c>
      <c r="D627" s="147" t="s">
        <v>78</v>
      </c>
      <c r="E627" s="147"/>
      <c r="F627" s="199">
        <v>50</v>
      </c>
      <c r="G627" s="147" t="s">
        <v>243</v>
      </c>
      <c r="H627" s="147" t="s">
        <v>252</v>
      </c>
      <c r="I627" s="147" t="s">
        <v>253</v>
      </c>
      <c r="J627" s="147" t="s">
        <v>154</v>
      </c>
      <c r="K627" s="154">
        <v>45471</v>
      </c>
      <c r="L627" s="147"/>
      <c r="M627" s="147" t="s">
        <v>157</v>
      </c>
      <c r="N627" s="147" t="s">
        <v>158</v>
      </c>
      <c r="O627" s="147" t="s">
        <v>146</v>
      </c>
      <c r="P627" s="186">
        <v>45517</v>
      </c>
      <c r="Q627" s="185"/>
      <c r="R627" s="185"/>
    </row>
    <row r="628" spans="1:20" ht="13">
      <c r="A628" s="147" t="s">
        <v>158</v>
      </c>
      <c r="B628" s="147" t="s">
        <v>281</v>
      </c>
      <c r="C628" s="152" t="s">
        <v>695</v>
      </c>
      <c r="D628" s="147" t="s">
        <v>78</v>
      </c>
      <c r="E628" s="147"/>
      <c r="F628" s="199">
        <v>51</v>
      </c>
      <c r="G628" s="147" t="s">
        <v>243</v>
      </c>
      <c r="H628" s="147" t="s">
        <v>252</v>
      </c>
      <c r="I628" s="147" t="s">
        <v>253</v>
      </c>
      <c r="J628" s="147" t="s">
        <v>145</v>
      </c>
      <c r="K628" s="154">
        <v>45471</v>
      </c>
      <c r="L628" s="147"/>
      <c r="M628" s="147" t="s">
        <v>157</v>
      </c>
      <c r="N628" s="147" t="s">
        <v>158</v>
      </c>
      <c r="O628" s="147" t="s">
        <v>146</v>
      </c>
      <c r="P628" s="186">
        <v>45520</v>
      </c>
      <c r="Q628" s="185"/>
      <c r="R628" s="185"/>
    </row>
    <row r="629" spans="1:20" ht="13">
      <c r="A629" s="147" t="s">
        <v>158</v>
      </c>
      <c r="B629" s="147" t="s">
        <v>281</v>
      </c>
      <c r="C629" s="152" t="s">
        <v>696</v>
      </c>
      <c r="D629" s="147" t="s">
        <v>225</v>
      </c>
      <c r="E629" s="147"/>
      <c r="F629" s="199">
        <v>33</v>
      </c>
      <c r="G629" s="147" t="s">
        <v>242</v>
      </c>
      <c r="H629" s="147" t="s">
        <v>697</v>
      </c>
      <c r="I629" s="147" t="s">
        <v>698</v>
      </c>
      <c r="J629" s="147" t="s">
        <v>145</v>
      </c>
      <c r="K629" s="154">
        <v>45503</v>
      </c>
      <c r="L629" s="147"/>
      <c r="M629" s="147" t="s">
        <v>157</v>
      </c>
      <c r="N629" s="147" t="s">
        <v>158</v>
      </c>
      <c r="O629" s="147" t="s">
        <v>146</v>
      </c>
      <c r="P629" s="186">
        <v>45523</v>
      </c>
      <c r="Q629" s="185"/>
      <c r="R629" s="185"/>
    </row>
    <row r="630" spans="1:20" s="93" customFormat="1" ht="13">
      <c r="A630" s="147" t="s">
        <v>158</v>
      </c>
      <c r="B630" s="147" t="s">
        <v>281</v>
      </c>
      <c r="C630" s="152" t="s">
        <v>699</v>
      </c>
      <c r="D630" s="147" t="s">
        <v>78</v>
      </c>
      <c r="E630" s="147"/>
      <c r="F630" s="199">
        <v>60</v>
      </c>
      <c r="G630" s="147"/>
      <c r="H630" s="147" t="s">
        <v>193</v>
      </c>
      <c r="I630" s="147" t="s">
        <v>194</v>
      </c>
      <c r="J630" s="147" t="s">
        <v>145</v>
      </c>
      <c r="K630" s="154">
        <v>45468</v>
      </c>
      <c r="L630" s="147"/>
      <c r="M630" s="147" t="s">
        <v>157</v>
      </c>
      <c r="N630" s="147" t="s">
        <v>158</v>
      </c>
      <c r="O630" s="147" t="s">
        <v>146</v>
      </c>
      <c r="P630" s="186">
        <v>45535</v>
      </c>
      <c r="Q630" s="185"/>
      <c r="R630" s="185"/>
      <c r="S630" s="96"/>
    </row>
    <row r="631" spans="1:20" s="93" customFormat="1" ht="13">
      <c r="A631" s="147" t="s">
        <v>158</v>
      </c>
      <c r="B631" s="147" t="s">
        <v>281</v>
      </c>
      <c r="C631" s="152" t="s">
        <v>700</v>
      </c>
      <c r="D631" s="147" t="s">
        <v>78</v>
      </c>
      <c r="E631" s="147"/>
      <c r="F631" s="199">
        <v>60</v>
      </c>
      <c r="G631" s="147"/>
      <c r="H631" s="147" t="s">
        <v>193</v>
      </c>
      <c r="I631" s="147" t="s">
        <v>194</v>
      </c>
      <c r="J631" s="147" t="s">
        <v>145</v>
      </c>
      <c r="K631" s="154">
        <v>45471</v>
      </c>
      <c r="L631" s="147"/>
      <c r="M631" s="147" t="s">
        <v>157</v>
      </c>
      <c r="N631" s="147" t="s">
        <v>158</v>
      </c>
      <c r="O631" s="147" t="s">
        <v>146</v>
      </c>
      <c r="P631" s="186">
        <v>45535</v>
      </c>
      <c r="Q631" s="185"/>
      <c r="R631" s="185"/>
      <c r="S631" s="96"/>
      <c r="T631" s="96"/>
    </row>
    <row r="632" spans="1:20" s="93" customFormat="1" ht="13">
      <c r="A632" s="147" t="s">
        <v>158</v>
      </c>
      <c r="B632" s="147" t="s">
        <v>281</v>
      </c>
      <c r="C632" s="152" t="s">
        <v>701</v>
      </c>
      <c r="D632" s="147" t="s">
        <v>225</v>
      </c>
      <c r="E632" s="147"/>
      <c r="F632" s="199">
        <v>25</v>
      </c>
      <c r="G632" s="147" t="s">
        <v>242</v>
      </c>
      <c r="H632" s="147" t="s">
        <v>280</v>
      </c>
      <c r="I632" s="147" t="s">
        <v>276</v>
      </c>
      <c r="J632" s="147" t="s">
        <v>146</v>
      </c>
      <c r="K632" s="154">
        <v>45513</v>
      </c>
      <c r="L632" s="147"/>
      <c r="M632" s="147" t="s">
        <v>157</v>
      </c>
      <c r="N632" s="147" t="s">
        <v>158</v>
      </c>
      <c r="O632" s="147" t="s">
        <v>146</v>
      </c>
      <c r="P632" s="186">
        <v>45538</v>
      </c>
      <c r="Q632" s="185"/>
      <c r="R632" s="185"/>
      <c r="S632" s="96"/>
      <c r="T632" s="96"/>
    </row>
    <row r="633" spans="1:20" ht="13">
      <c r="A633" s="147" t="s">
        <v>158</v>
      </c>
      <c r="B633" s="147" t="s">
        <v>281</v>
      </c>
      <c r="C633" s="152" t="s">
        <v>703</v>
      </c>
      <c r="D633" s="147" t="s">
        <v>80</v>
      </c>
      <c r="E633" s="147"/>
      <c r="F633" s="199">
        <v>35</v>
      </c>
      <c r="G633" s="147" t="s">
        <v>174</v>
      </c>
      <c r="H633" s="147" t="s">
        <v>143</v>
      </c>
      <c r="I633" s="147" t="s">
        <v>144</v>
      </c>
      <c r="J633" s="147" t="s">
        <v>145</v>
      </c>
      <c r="K633" s="154">
        <v>45525</v>
      </c>
      <c r="L633" s="147"/>
      <c r="M633" s="147" t="s">
        <v>157</v>
      </c>
      <c r="N633" s="147" t="s">
        <v>158</v>
      </c>
      <c r="O633" s="147" t="s">
        <v>146</v>
      </c>
      <c r="P633" s="186">
        <v>45541</v>
      </c>
      <c r="Q633" s="185"/>
      <c r="R633" s="185"/>
    </row>
    <row r="634" spans="1:20" ht="13">
      <c r="A634" s="147" t="s">
        <v>158</v>
      </c>
      <c r="B634" s="147" t="s">
        <v>281</v>
      </c>
      <c r="C634" s="152" t="s">
        <v>704</v>
      </c>
      <c r="D634" s="147" t="s">
        <v>80</v>
      </c>
      <c r="E634" s="147"/>
      <c r="F634" s="199">
        <v>35</v>
      </c>
      <c r="G634" s="147" t="s">
        <v>272</v>
      </c>
      <c r="H634" s="147" t="s">
        <v>705</v>
      </c>
      <c r="I634" s="147" t="s">
        <v>590</v>
      </c>
      <c r="J634" s="147" t="s">
        <v>146</v>
      </c>
      <c r="K634" s="154">
        <v>45532</v>
      </c>
      <c r="L634" s="147"/>
      <c r="M634" s="147" t="s">
        <v>706</v>
      </c>
      <c r="N634" s="147" t="s">
        <v>158</v>
      </c>
      <c r="O634" s="147" t="s">
        <v>146</v>
      </c>
      <c r="P634" s="186">
        <v>45541</v>
      </c>
      <c r="Q634" s="185"/>
      <c r="R634" s="185"/>
    </row>
    <row r="635" spans="1:20" ht="13">
      <c r="A635" s="147" t="s">
        <v>158</v>
      </c>
      <c r="B635" s="147" t="s">
        <v>281</v>
      </c>
      <c r="C635" s="152" t="s">
        <v>702</v>
      </c>
      <c r="D635" s="147" t="s">
        <v>80</v>
      </c>
      <c r="E635" s="147"/>
      <c r="F635" s="199">
        <v>40</v>
      </c>
      <c r="G635" s="147" t="s">
        <v>197</v>
      </c>
      <c r="H635" s="147" t="s">
        <v>193</v>
      </c>
      <c r="I635" s="147" t="s">
        <v>194</v>
      </c>
      <c r="J635" s="147" t="s">
        <v>145</v>
      </c>
      <c r="K635" s="154">
        <v>45496</v>
      </c>
      <c r="L635" s="147"/>
      <c r="M635" s="147" t="s">
        <v>157</v>
      </c>
      <c r="N635" s="147" t="s">
        <v>158</v>
      </c>
      <c r="O635" s="147" t="s">
        <v>146</v>
      </c>
      <c r="P635" s="186">
        <v>45541</v>
      </c>
      <c r="Q635" s="185"/>
      <c r="R635" s="185"/>
    </row>
    <row r="636" spans="1:20" ht="13">
      <c r="A636" s="147" t="s">
        <v>158</v>
      </c>
      <c r="B636" s="147" t="s">
        <v>281</v>
      </c>
      <c r="C636" s="152" t="s">
        <v>707</v>
      </c>
      <c r="D636" s="147" t="s">
        <v>225</v>
      </c>
      <c r="E636" s="147"/>
      <c r="F636" s="199">
        <v>25</v>
      </c>
      <c r="G636" s="147" t="s">
        <v>215</v>
      </c>
      <c r="H636" s="147" t="s">
        <v>277</v>
      </c>
      <c r="I636" s="147" t="s">
        <v>216</v>
      </c>
      <c r="J636" s="147" t="s">
        <v>145</v>
      </c>
      <c r="K636" s="157">
        <v>45520</v>
      </c>
      <c r="L636" s="147"/>
      <c r="M636" s="147" t="s">
        <v>157</v>
      </c>
      <c r="N636" s="147" t="s">
        <v>158</v>
      </c>
      <c r="O636" s="147" t="s">
        <v>146</v>
      </c>
      <c r="P636" s="186">
        <v>45552</v>
      </c>
      <c r="Q636" s="185"/>
      <c r="R636" s="185"/>
    </row>
    <row r="637" spans="1:20" ht="13">
      <c r="A637" s="147" t="s">
        <v>158</v>
      </c>
      <c r="B637" s="147" t="s">
        <v>281</v>
      </c>
      <c r="C637" s="152" t="s">
        <v>708</v>
      </c>
      <c r="D637" s="147" t="s">
        <v>80</v>
      </c>
      <c r="E637" s="147"/>
      <c r="F637" s="199">
        <v>33</v>
      </c>
      <c r="G637" s="147" t="s">
        <v>174</v>
      </c>
      <c r="H637" s="147" t="s">
        <v>709</v>
      </c>
      <c r="I637" s="147" t="s">
        <v>698</v>
      </c>
      <c r="J637" s="147" t="s">
        <v>154</v>
      </c>
      <c r="K637" s="157">
        <v>45544</v>
      </c>
      <c r="L637" s="147"/>
      <c r="M637" s="147" t="s">
        <v>157</v>
      </c>
      <c r="N637" s="147" t="s">
        <v>158</v>
      </c>
      <c r="O637" s="147" t="s">
        <v>146</v>
      </c>
      <c r="P637" s="186">
        <v>45552</v>
      </c>
      <c r="Q637" s="185"/>
      <c r="R637" s="185"/>
    </row>
    <row r="638" spans="1:20" ht="13">
      <c r="A638" s="147" t="s">
        <v>158</v>
      </c>
      <c r="B638" s="147" t="s">
        <v>281</v>
      </c>
      <c r="C638" s="152" t="s">
        <v>268</v>
      </c>
      <c r="D638" s="147" t="s">
        <v>79</v>
      </c>
      <c r="E638" s="147"/>
      <c r="F638" s="199">
        <v>40</v>
      </c>
      <c r="G638" s="147" t="s">
        <v>174</v>
      </c>
      <c r="H638" s="147" t="s">
        <v>193</v>
      </c>
      <c r="I638" s="147" t="s">
        <v>194</v>
      </c>
      <c r="J638" s="147" t="s">
        <v>145</v>
      </c>
      <c r="K638" s="154">
        <v>45505</v>
      </c>
      <c r="L638" s="147"/>
      <c r="M638" s="147" t="s">
        <v>157</v>
      </c>
      <c r="N638" s="147" t="s">
        <v>158</v>
      </c>
      <c r="O638" s="147" t="s">
        <v>146</v>
      </c>
      <c r="P638" s="186">
        <v>45552</v>
      </c>
      <c r="Q638" s="185"/>
      <c r="R638" s="185"/>
    </row>
    <row r="639" spans="1:20" ht="13">
      <c r="A639" s="147" t="s">
        <v>158</v>
      </c>
      <c r="B639" s="147" t="s">
        <v>281</v>
      </c>
      <c r="C639" s="152" t="s">
        <v>710</v>
      </c>
      <c r="D639" s="147" t="s">
        <v>80</v>
      </c>
      <c r="E639" s="147"/>
      <c r="F639" s="199">
        <v>17</v>
      </c>
      <c r="G639" s="147" t="s">
        <v>711</v>
      </c>
      <c r="H639" s="147" t="s">
        <v>897</v>
      </c>
      <c r="I639" s="147" t="s">
        <v>712</v>
      </c>
      <c r="J639" s="147" t="s">
        <v>146</v>
      </c>
      <c r="K639" s="157">
        <v>45501</v>
      </c>
      <c r="L639" s="147"/>
      <c r="M639" s="147" t="s">
        <v>157</v>
      </c>
      <c r="N639" s="147" t="s">
        <v>158</v>
      </c>
      <c r="O639" s="147" t="s">
        <v>146</v>
      </c>
      <c r="P639" s="186">
        <v>45556</v>
      </c>
      <c r="Q639" s="185"/>
      <c r="R639" s="185"/>
    </row>
    <row r="640" spans="1:20" ht="13">
      <c r="A640" s="147" t="s">
        <v>158</v>
      </c>
      <c r="B640" s="147" t="s">
        <v>281</v>
      </c>
      <c r="C640" s="152" t="s">
        <v>715</v>
      </c>
      <c r="D640" s="147" t="s">
        <v>225</v>
      </c>
      <c r="E640" s="147"/>
      <c r="F640" s="199">
        <v>20</v>
      </c>
      <c r="G640" s="147" t="s">
        <v>690</v>
      </c>
      <c r="H640" s="147" t="s">
        <v>691</v>
      </c>
      <c r="I640" s="147" t="s">
        <v>191</v>
      </c>
      <c r="J640" s="147" t="s">
        <v>145</v>
      </c>
      <c r="K640" s="157">
        <v>45534</v>
      </c>
      <c r="L640" s="147"/>
      <c r="M640" s="147" t="s">
        <v>157</v>
      </c>
      <c r="N640" s="147" t="s">
        <v>158</v>
      </c>
      <c r="O640" s="147" t="s">
        <v>146</v>
      </c>
      <c r="P640" s="186">
        <v>45557</v>
      </c>
      <c r="Q640" s="185"/>
      <c r="R640" s="185"/>
    </row>
    <row r="641" spans="1:18" ht="13">
      <c r="A641" s="147" t="s">
        <v>158</v>
      </c>
      <c r="B641" s="147" t="s">
        <v>281</v>
      </c>
      <c r="C641" s="152" t="s">
        <v>714</v>
      </c>
      <c r="D641" s="147" t="s">
        <v>80</v>
      </c>
      <c r="E641" s="147"/>
      <c r="F641" s="199">
        <v>35</v>
      </c>
      <c r="G641" s="147" t="s">
        <v>239</v>
      </c>
      <c r="H641" s="147" t="s">
        <v>143</v>
      </c>
      <c r="I641" s="147" t="s">
        <v>144</v>
      </c>
      <c r="J641" s="147" t="s">
        <v>145</v>
      </c>
      <c r="K641" s="157">
        <v>45534</v>
      </c>
      <c r="L641" s="147"/>
      <c r="M641" s="147" t="s">
        <v>157</v>
      </c>
      <c r="N641" s="147" t="s">
        <v>158</v>
      </c>
      <c r="O641" s="147" t="s">
        <v>146</v>
      </c>
      <c r="P641" s="186">
        <v>45557</v>
      </c>
      <c r="Q641" s="185"/>
      <c r="R641" s="185"/>
    </row>
    <row r="642" spans="1:18" ht="13">
      <c r="A642" s="147" t="s">
        <v>158</v>
      </c>
      <c r="B642" s="147" t="s">
        <v>281</v>
      </c>
      <c r="C642" s="152" t="s">
        <v>713</v>
      </c>
      <c r="D642" s="147" t="s">
        <v>225</v>
      </c>
      <c r="E642" s="147"/>
      <c r="F642" s="199">
        <v>28</v>
      </c>
      <c r="G642" s="147" t="s">
        <v>221</v>
      </c>
      <c r="H642" s="147" t="s">
        <v>280</v>
      </c>
      <c r="I642" s="147" t="s">
        <v>276</v>
      </c>
      <c r="J642" s="147" t="s">
        <v>146</v>
      </c>
      <c r="K642" s="157">
        <v>45522</v>
      </c>
      <c r="L642" s="147"/>
      <c r="M642" s="147" t="s">
        <v>157</v>
      </c>
      <c r="N642" s="147" t="s">
        <v>158</v>
      </c>
      <c r="O642" s="147" t="s">
        <v>146</v>
      </c>
      <c r="P642" s="186">
        <v>45557</v>
      </c>
      <c r="Q642" s="185"/>
      <c r="R642" s="185"/>
    </row>
    <row r="643" spans="1:18" ht="13">
      <c r="A643" s="147" t="s">
        <v>158</v>
      </c>
      <c r="B643" s="147" t="s">
        <v>281</v>
      </c>
      <c r="C643" s="152" t="s">
        <v>716</v>
      </c>
      <c r="D643" s="147" t="s">
        <v>80</v>
      </c>
      <c r="E643" s="147"/>
      <c r="F643" s="199">
        <v>33</v>
      </c>
      <c r="G643" s="147" t="s">
        <v>239</v>
      </c>
      <c r="H643" s="147" t="s">
        <v>143</v>
      </c>
      <c r="I643" s="147" t="s">
        <v>144</v>
      </c>
      <c r="J643" s="147" t="s">
        <v>145</v>
      </c>
      <c r="K643" s="157">
        <v>45544</v>
      </c>
      <c r="L643" s="147"/>
      <c r="M643" s="147" t="s">
        <v>157</v>
      </c>
      <c r="N643" s="147" t="s">
        <v>158</v>
      </c>
      <c r="O643" s="147" t="s">
        <v>146</v>
      </c>
      <c r="P643" s="186">
        <v>45560</v>
      </c>
      <c r="Q643" s="185"/>
      <c r="R643" s="185"/>
    </row>
    <row r="644" spans="1:18" ht="13">
      <c r="A644" s="147" t="s">
        <v>158</v>
      </c>
      <c r="B644" s="147" t="s">
        <v>281</v>
      </c>
      <c r="C644" s="152" t="s">
        <v>717</v>
      </c>
      <c r="D644" s="147" t="s">
        <v>80</v>
      </c>
      <c r="E644" s="147"/>
      <c r="F644" s="199">
        <v>66</v>
      </c>
      <c r="G644" s="147" t="s">
        <v>197</v>
      </c>
      <c r="H644" s="147" t="s">
        <v>193</v>
      </c>
      <c r="I644" s="147" t="s">
        <v>718</v>
      </c>
      <c r="J644" s="147" t="s">
        <v>145</v>
      </c>
      <c r="K644" s="157">
        <v>45508</v>
      </c>
      <c r="L644" s="147"/>
      <c r="M644" s="147" t="s">
        <v>157</v>
      </c>
      <c r="N644" s="147" t="s">
        <v>158</v>
      </c>
      <c r="O644" s="147" t="s">
        <v>146</v>
      </c>
      <c r="P644" s="186">
        <v>45564</v>
      </c>
      <c r="Q644" s="185"/>
      <c r="R644" s="185"/>
    </row>
    <row r="645" spans="1:18" ht="13">
      <c r="A645" s="147" t="s">
        <v>158</v>
      </c>
      <c r="B645" s="147" t="s">
        <v>281</v>
      </c>
      <c r="C645" s="152" t="s">
        <v>719</v>
      </c>
      <c r="D645" s="147" t="s">
        <v>80</v>
      </c>
      <c r="E645" s="147"/>
      <c r="F645" s="199">
        <v>35</v>
      </c>
      <c r="G645" s="147" t="s">
        <v>272</v>
      </c>
      <c r="H645" s="147" t="s">
        <v>705</v>
      </c>
      <c r="I645" s="147" t="s">
        <v>590</v>
      </c>
      <c r="J645" s="147" t="s">
        <v>146</v>
      </c>
      <c r="K645" s="157">
        <v>45523</v>
      </c>
      <c r="L645" s="147"/>
      <c r="M645" s="147" t="s">
        <v>157</v>
      </c>
      <c r="N645" s="147" t="s">
        <v>158</v>
      </c>
      <c r="O645" s="147" t="s">
        <v>146</v>
      </c>
      <c r="P645" s="186">
        <v>45565</v>
      </c>
      <c r="Q645" s="185"/>
      <c r="R645" s="185"/>
    </row>
    <row r="646" spans="1:18" ht="13">
      <c r="A646" s="147" t="s">
        <v>158</v>
      </c>
      <c r="B646" s="147" t="s">
        <v>281</v>
      </c>
      <c r="C646" s="152" t="s">
        <v>720</v>
      </c>
      <c r="D646" s="147" t="s">
        <v>80</v>
      </c>
      <c r="E646" s="147"/>
      <c r="F646" s="199">
        <v>44</v>
      </c>
      <c r="G646" s="147" t="s">
        <v>272</v>
      </c>
      <c r="H646" s="147" t="s">
        <v>705</v>
      </c>
      <c r="I646" s="147" t="s">
        <v>590</v>
      </c>
      <c r="J646" s="147" t="s">
        <v>146</v>
      </c>
      <c r="K646" s="217" t="s">
        <v>174</v>
      </c>
      <c r="L646" s="147"/>
      <c r="M646" s="147" t="s">
        <v>157</v>
      </c>
      <c r="N646" s="147" t="s">
        <v>158</v>
      </c>
      <c r="O646" s="147" t="s">
        <v>146</v>
      </c>
      <c r="P646" s="186">
        <v>45568</v>
      </c>
      <c r="Q646" s="185"/>
      <c r="R646" s="185"/>
    </row>
    <row r="647" spans="1:18" ht="13">
      <c r="A647" s="147" t="s">
        <v>158</v>
      </c>
      <c r="B647" s="147" t="s">
        <v>281</v>
      </c>
      <c r="C647" s="152" t="s">
        <v>721</v>
      </c>
      <c r="D647" s="147" t="s">
        <v>225</v>
      </c>
      <c r="E647" s="147"/>
      <c r="F647" s="199">
        <v>25</v>
      </c>
      <c r="G647" s="147" t="s">
        <v>215</v>
      </c>
      <c r="H647" s="147" t="s">
        <v>277</v>
      </c>
      <c r="I647" s="147" t="s">
        <v>216</v>
      </c>
      <c r="J647" s="147" t="s">
        <v>145</v>
      </c>
      <c r="K647" s="157">
        <v>45544</v>
      </c>
      <c r="L647" s="147"/>
      <c r="M647" s="147" t="s">
        <v>157</v>
      </c>
      <c r="N647" s="147" t="s">
        <v>158</v>
      </c>
      <c r="O647" s="147" t="s">
        <v>146</v>
      </c>
      <c r="P647" s="186">
        <v>45570</v>
      </c>
      <c r="Q647" s="185"/>
      <c r="R647" s="185"/>
    </row>
    <row r="648" spans="1:18" ht="13">
      <c r="A648" s="147" t="s">
        <v>158</v>
      </c>
      <c r="B648" s="147" t="s">
        <v>281</v>
      </c>
      <c r="C648" s="152" t="s">
        <v>722</v>
      </c>
      <c r="D648" s="147" t="s">
        <v>723</v>
      </c>
      <c r="E648" s="147"/>
      <c r="F648" s="199">
        <v>30</v>
      </c>
      <c r="G648" s="147" t="s">
        <v>174</v>
      </c>
      <c r="H648" s="147" t="s">
        <v>143</v>
      </c>
      <c r="I648" s="147" t="s">
        <v>144</v>
      </c>
      <c r="J648" s="147" t="s">
        <v>145</v>
      </c>
      <c r="K648" s="157">
        <v>45567</v>
      </c>
      <c r="L648" s="147"/>
      <c r="M648" s="147" t="s">
        <v>157</v>
      </c>
      <c r="N648" s="147" t="s">
        <v>158</v>
      </c>
      <c r="O648" s="147" t="s">
        <v>146</v>
      </c>
      <c r="P648" s="186">
        <v>45582</v>
      </c>
      <c r="Q648" s="185"/>
      <c r="R648" s="185"/>
    </row>
    <row r="649" spans="1:18" ht="13">
      <c r="A649" s="147" t="s">
        <v>158</v>
      </c>
      <c r="B649" s="147" t="s">
        <v>281</v>
      </c>
      <c r="C649" s="152" t="s">
        <v>724</v>
      </c>
      <c r="D649" s="147" t="s">
        <v>225</v>
      </c>
      <c r="E649" s="147"/>
      <c r="F649" s="199">
        <v>25</v>
      </c>
      <c r="G649" s="147" t="s">
        <v>215</v>
      </c>
      <c r="H649" s="147" t="s">
        <v>277</v>
      </c>
      <c r="I649" s="147" t="s">
        <v>216</v>
      </c>
      <c r="J649" s="147" t="s">
        <v>145</v>
      </c>
      <c r="K649" s="157">
        <v>45562</v>
      </c>
      <c r="L649" s="147"/>
      <c r="M649" s="147" t="s">
        <v>157</v>
      </c>
      <c r="N649" s="147" t="s">
        <v>158</v>
      </c>
      <c r="O649" s="147" t="s">
        <v>146</v>
      </c>
      <c r="P649" s="186">
        <v>45586</v>
      </c>
      <c r="Q649" s="185"/>
      <c r="R649" s="185"/>
    </row>
    <row r="650" spans="1:18" s="93" customFormat="1" ht="13">
      <c r="A650" s="147" t="s">
        <v>158</v>
      </c>
      <c r="B650" s="147" t="s">
        <v>281</v>
      </c>
      <c r="C650" s="152" t="s">
        <v>725</v>
      </c>
      <c r="D650" s="147" t="s">
        <v>141</v>
      </c>
      <c r="E650" s="147"/>
      <c r="F650" s="199">
        <v>30</v>
      </c>
      <c r="G650" s="147" t="s">
        <v>142</v>
      </c>
      <c r="H650" s="147" t="s">
        <v>143</v>
      </c>
      <c r="I650" s="147" t="s">
        <v>144</v>
      </c>
      <c r="J650" s="147" t="s">
        <v>145</v>
      </c>
      <c r="K650" s="157">
        <v>45571</v>
      </c>
      <c r="L650" s="147"/>
      <c r="M650" s="147" t="s">
        <v>157</v>
      </c>
      <c r="N650" s="147" t="s">
        <v>158</v>
      </c>
      <c r="O650" s="147" t="s">
        <v>146</v>
      </c>
      <c r="P650" s="186">
        <v>45587</v>
      </c>
      <c r="Q650" s="185"/>
      <c r="R650" s="185"/>
    </row>
    <row r="651" spans="1:18" s="93" customFormat="1" ht="13">
      <c r="A651" s="147" t="s">
        <v>158</v>
      </c>
      <c r="B651" s="147" t="s">
        <v>281</v>
      </c>
      <c r="C651" s="152" t="s">
        <v>727</v>
      </c>
      <c r="D651" s="147" t="s">
        <v>79</v>
      </c>
      <c r="E651" s="147"/>
      <c r="F651" s="199">
        <v>30</v>
      </c>
      <c r="G651" s="147" t="s">
        <v>197</v>
      </c>
      <c r="H651" s="147" t="s">
        <v>143</v>
      </c>
      <c r="I651" s="147" t="s">
        <v>144</v>
      </c>
      <c r="J651" s="147" t="s">
        <v>145</v>
      </c>
      <c r="K651" s="217" t="s">
        <v>174</v>
      </c>
      <c r="L651" s="147" t="s">
        <v>192</v>
      </c>
      <c r="M651" s="147" t="s">
        <v>157</v>
      </c>
      <c r="N651" s="147" t="s">
        <v>158</v>
      </c>
      <c r="O651" s="147" t="s">
        <v>146</v>
      </c>
      <c r="P651" s="186">
        <v>45589</v>
      </c>
      <c r="Q651" s="185"/>
      <c r="R651" s="185"/>
    </row>
    <row r="652" spans="1:18" s="93" customFormat="1" ht="13">
      <c r="A652" s="147" t="s">
        <v>158</v>
      </c>
      <c r="B652" s="147" t="s">
        <v>281</v>
      </c>
      <c r="C652" s="152" t="s">
        <v>726</v>
      </c>
      <c r="D652" s="147" t="s">
        <v>80</v>
      </c>
      <c r="E652" s="147"/>
      <c r="F652" s="199">
        <v>40</v>
      </c>
      <c r="G652" s="147" t="s">
        <v>197</v>
      </c>
      <c r="H652" s="147" t="s">
        <v>193</v>
      </c>
      <c r="I652" s="147" t="s">
        <v>194</v>
      </c>
      <c r="J652" s="147" t="s">
        <v>145</v>
      </c>
      <c r="K652" s="157">
        <v>45544</v>
      </c>
      <c r="L652" s="147"/>
      <c r="M652" s="147" t="s">
        <v>157</v>
      </c>
      <c r="N652" s="147" t="s">
        <v>158</v>
      </c>
      <c r="O652" s="147" t="s">
        <v>146</v>
      </c>
      <c r="P652" s="186">
        <v>45589</v>
      </c>
      <c r="Q652" s="185"/>
      <c r="R652" s="185"/>
    </row>
    <row r="653" spans="1:18" s="93" customFormat="1" ht="13">
      <c r="A653" s="147" t="s">
        <v>158</v>
      </c>
      <c r="B653" s="147" t="s">
        <v>281</v>
      </c>
      <c r="C653" s="152" t="s">
        <v>728</v>
      </c>
      <c r="D653" s="147" t="s">
        <v>80</v>
      </c>
      <c r="E653" s="147"/>
      <c r="F653" s="199">
        <v>45</v>
      </c>
      <c r="G653" s="147" t="s">
        <v>272</v>
      </c>
      <c r="H653" s="147" t="s">
        <v>705</v>
      </c>
      <c r="I653" s="147" t="s">
        <v>590</v>
      </c>
      <c r="J653" s="147" t="s">
        <v>146</v>
      </c>
      <c r="K653" s="217" t="s">
        <v>174</v>
      </c>
      <c r="L653" s="147"/>
      <c r="M653" s="147" t="s">
        <v>157</v>
      </c>
      <c r="N653" s="147" t="s">
        <v>158</v>
      </c>
      <c r="O653" s="147" t="s">
        <v>146</v>
      </c>
      <c r="P653" s="186">
        <v>45591</v>
      </c>
      <c r="Q653" s="185"/>
      <c r="R653" s="185"/>
    </row>
    <row r="654" spans="1:18" s="93" customFormat="1" ht="13">
      <c r="A654" s="147" t="s">
        <v>158</v>
      </c>
      <c r="B654" s="147" t="s">
        <v>281</v>
      </c>
      <c r="C654" s="152" t="s">
        <v>729</v>
      </c>
      <c r="D654" s="147" t="s">
        <v>80</v>
      </c>
      <c r="E654" s="147"/>
      <c r="F654" s="199">
        <v>35</v>
      </c>
      <c r="G654" s="147" t="s">
        <v>272</v>
      </c>
      <c r="H654" s="147" t="s">
        <v>730</v>
      </c>
      <c r="I654" s="147" t="s">
        <v>151</v>
      </c>
      <c r="J654" s="147" t="s">
        <v>145</v>
      </c>
      <c r="K654" s="157">
        <v>45545</v>
      </c>
      <c r="L654" s="147" t="s">
        <v>224</v>
      </c>
      <c r="M654" s="147" t="s">
        <v>157</v>
      </c>
      <c r="N654" s="147" t="s">
        <v>158</v>
      </c>
      <c r="O654" s="147" t="s">
        <v>146</v>
      </c>
      <c r="P654" s="186">
        <v>45603</v>
      </c>
      <c r="Q654" s="185"/>
      <c r="R654" s="185"/>
    </row>
    <row r="655" spans="1:18" s="93" customFormat="1" ht="13">
      <c r="A655" s="147" t="s">
        <v>158</v>
      </c>
      <c r="B655" s="147" t="s">
        <v>281</v>
      </c>
      <c r="C655" s="152" t="s">
        <v>731</v>
      </c>
      <c r="D655" s="147" t="s">
        <v>231</v>
      </c>
      <c r="E655" s="147"/>
      <c r="F655" s="199">
        <v>65</v>
      </c>
      <c r="G655" s="147" t="s">
        <v>174</v>
      </c>
      <c r="H655" s="147" t="s">
        <v>143</v>
      </c>
      <c r="I655" s="147" t="s">
        <v>144</v>
      </c>
      <c r="J655" s="147" t="s">
        <v>145</v>
      </c>
      <c r="K655" s="157">
        <v>45619</v>
      </c>
      <c r="L655" s="147"/>
      <c r="M655" s="147" t="s">
        <v>351</v>
      </c>
      <c r="N655" s="147" t="s">
        <v>158</v>
      </c>
      <c r="O655" s="147" t="s">
        <v>146</v>
      </c>
      <c r="P655" s="186">
        <v>45619</v>
      </c>
      <c r="Q655" s="185"/>
      <c r="R655" s="185"/>
    </row>
    <row r="656" spans="1:18" ht="13">
      <c r="A656" s="147" t="s">
        <v>158</v>
      </c>
      <c r="B656" s="147" t="s">
        <v>281</v>
      </c>
      <c r="C656" s="152" t="s">
        <v>732</v>
      </c>
      <c r="D656" s="147" t="s">
        <v>80</v>
      </c>
      <c r="E656" s="147"/>
      <c r="F656" s="199">
        <v>30</v>
      </c>
      <c r="G656" s="147" t="s">
        <v>243</v>
      </c>
      <c r="H656" s="147" t="s">
        <v>252</v>
      </c>
      <c r="I656" s="147" t="s">
        <v>253</v>
      </c>
      <c r="J656" s="147" t="s">
        <v>154</v>
      </c>
      <c r="K656" s="157">
        <v>45581</v>
      </c>
      <c r="L656" s="147" t="s">
        <v>733</v>
      </c>
      <c r="M656" s="147" t="s">
        <v>157</v>
      </c>
      <c r="N656" s="147" t="s">
        <v>158</v>
      </c>
      <c r="O656" s="147" t="s">
        <v>146</v>
      </c>
      <c r="P656" s="186">
        <v>45621</v>
      </c>
      <c r="Q656" s="185"/>
      <c r="R656" s="185"/>
    </row>
    <row r="657" spans="1:18">
      <c r="A657" s="147" t="s">
        <v>158</v>
      </c>
      <c r="B657" s="147" t="s">
        <v>281</v>
      </c>
      <c r="C657" s="149" t="s">
        <v>1226</v>
      </c>
      <c r="D657" s="149" t="s">
        <v>174</v>
      </c>
      <c r="E657" s="153"/>
      <c r="F657" s="218">
        <v>68</v>
      </c>
      <c r="G657" s="149" t="s">
        <v>192</v>
      </c>
      <c r="H657" s="147" t="s">
        <v>193</v>
      </c>
      <c r="I657" s="147" t="s">
        <v>194</v>
      </c>
      <c r="J657" s="147" t="s">
        <v>145</v>
      </c>
      <c r="K657" s="154">
        <v>45577</v>
      </c>
      <c r="L657" s="149"/>
      <c r="M657" s="149" t="s">
        <v>1043</v>
      </c>
      <c r="N657" s="147" t="s">
        <v>158</v>
      </c>
      <c r="O657" s="147" t="s">
        <v>146</v>
      </c>
      <c r="P657" s="186">
        <v>45627</v>
      </c>
      <c r="Q657" s="151"/>
      <c r="R657" s="185"/>
    </row>
    <row r="658" spans="1:18" ht="13">
      <c r="A658" s="147" t="s">
        <v>158</v>
      </c>
      <c r="B658" s="147" t="s">
        <v>281</v>
      </c>
      <c r="C658" s="152" t="s">
        <v>734</v>
      </c>
      <c r="D658" s="147" t="s">
        <v>231</v>
      </c>
      <c r="E658" s="147"/>
      <c r="F658" s="199">
        <v>65</v>
      </c>
      <c r="G658" s="147" t="s">
        <v>174</v>
      </c>
      <c r="H658" s="147" t="s">
        <v>143</v>
      </c>
      <c r="I658" s="147" t="s">
        <v>144</v>
      </c>
      <c r="J658" s="147" t="s">
        <v>145</v>
      </c>
      <c r="K658" s="157">
        <v>45617</v>
      </c>
      <c r="L658" s="147"/>
      <c r="M658" s="147" t="s">
        <v>157</v>
      </c>
      <c r="N658" s="147" t="s">
        <v>158</v>
      </c>
      <c r="O658" s="147" t="s">
        <v>146</v>
      </c>
      <c r="P658" s="186">
        <v>45633</v>
      </c>
      <c r="Q658" s="185"/>
      <c r="R658" s="185"/>
    </row>
    <row r="659" spans="1:18">
      <c r="A659" s="147" t="s">
        <v>158</v>
      </c>
      <c r="B659" s="147" t="s">
        <v>281</v>
      </c>
      <c r="C659" s="149" t="s">
        <v>1227</v>
      </c>
      <c r="D659" s="149" t="s">
        <v>78</v>
      </c>
      <c r="E659" s="153"/>
      <c r="F659" s="218">
        <v>38</v>
      </c>
      <c r="G659" s="149" t="s">
        <v>272</v>
      </c>
      <c r="H659" s="149" t="s">
        <v>705</v>
      </c>
      <c r="I659" s="147" t="s">
        <v>590</v>
      </c>
      <c r="J659" s="147" t="s">
        <v>146</v>
      </c>
      <c r="K659" s="154">
        <v>45994</v>
      </c>
      <c r="L659" s="149"/>
      <c r="M659" s="149" t="s">
        <v>157</v>
      </c>
      <c r="N659" s="147" t="s">
        <v>158</v>
      </c>
      <c r="O659" s="147" t="s">
        <v>146</v>
      </c>
      <c r="P659" s="186">
        <v>45647</v>
      </c>
      <c r="Q659" s="151"/>
      <c r="R659" s="185"/>
    </row>
    <row r="660" spans="1:18" ht="13">
      <c r="A660" s="147" t="s">
        <v>158</v>
      </c>
      <c r="B660" s="147" t="s">
        <v>281</v>
      </c>
      <c r="C660" s="152" t="s">
        <v>319</v>
      </c>
      <c r="D660" s="147" t="s">
        <v>80</v>
      </c>
      <c r="E660" s="147"/>
      <c r="F660" s="199">
        <v>50</v>
      </c>
      <c r="G660" s="147" t="s">
        <v>197</v>
      </c>
      <c r="H660" s="147" t="s">
        <v>193</v>
      </c>
      <c r="I660" s="147" t="s">
        <v>194</v>
      </c>
      <c r="J660" s="147" t="s">
        <v>145</v>
      </c>
      <c r="K660" s="157">
        <v>45601</v>
      </c>
      <c r="L660" s="147"/>
      <c r="M660" s="147" t="s">
        <v>157</v>
      </c>
      <c r="N660" s="147" t="s">
        <v>158</v>
      </c>
      <c r="O660" s="147" t="s">
        <v>146</v>
      </c>
      <c r="P660" s="186">
        <v>45648</v>
      </c>
      <c r="Q660" s="185"/>
      <c r="R660" s="185"/>
    </row>
    <row r="661" spans="1:18" s="93" customFormat="1" ht="13">
      <c r="A661" s="147" t="s">
        <v>158</v>
      </c>
      <c r="B661" s="147" t="s">
        <v>281</v>
      </c>
      <c r="C661" s="152" t="s">
        <v>735</v>
      </c>
      <c r="D661" s="147" t="s">
        <v>80</v>
      </c>
      <c r="E661" s="147"/>
      <c r="F661" s="199">
        <v>40</v>
      </c>
      <c r="G661" s="147" t="s">
        <v>174</v>
      </c>
      <c r="H661" s="147" t="s">
        <v>198</v>
      </c>
      <c r="I661" s="147" t="s">
        <v>199</v>
      </c>
      <c r="J661" s="147" t="s">
        <v>145</v>
      </c>
      <c r="K661" s="157">
        <v>45626</v>
      </c>
      <c r="L661" s="147" t="s">
        <v>174</v>
      </c>
      <c r="M661" s="147" t="s">
        <v>157</v>
      </c>
      <c r="N661" s="147" t="s">
        <v>158</v>
      </c>
      <c r="O661" s="147" t="s">
        <v>146</v>
      </c>
      <c r="P661" s="186">
        <v>45650</v>
      </c>
      <c r="Q661" s="185"/>
      <c r="R661" s="185"/>
    </row>
    <row r="662" spans="1:18" ht="13">
      <c r="A662" s="147" t="s">
        <v>158</v>
      </c>
      <c r="B662" s="147" t="s">
        <v>281</v>
      </c>
      <c r="C662" s="152" t="s">
        <v>400</v>
      </c>
      <c r="D662" s="147" t="s">
        <v>231</v>
      </c>
      <c r="E662" s="147"/>
      <c r="F662" s="199">
        <v>65</v>
      </c>
      <c r="G662" s="147" t="s">
        <v>174</v>
      </c>
      <c r="H662" s="147" t="s">
        <v>143</v>
      </c>
      <c r="I662" s="147" t="s">
        <v>144</v>
      </c>
      <c r="J662" s="147" t="s">
        <v>145</v>
      </c>
      <c r="K662" s="157">
        <v>45655</v>
      </c>
      <c r="L662" s="147"/>
      <c r="M662" s="147" t="s">
        <v>351</v>
      </c>
      <c r="N662" s="147" t="s">
        <v>158</v>
      </c>
      <c r="O662" s="147" t="s">
        <v>146</v>
      </c>
      <c r="P662" s="186">
        <v>45667</v>
      </c>
      <c r="Q662" s="185"/>
      <c r="R662" s="185"/>
    </row>
    <row r="663" spans="1:18" s="93" customFormat="1" ht="13">
      <c r="A663" s="147" t="s">
        <v>158</v>
      </c>
      <c r="B663" s="147" t="s">
        <v>281</v>
      </c>
      <c r="C663" s="198" t="s">
        <v>898</v>
      </c>
      <c r="D663" s="198" t="s">
        <v>80</v>
      </c>
      <c r="E663" s="195"/>
      <c r="F663" s="201">
        <v>33</v>
      </c>
      <c r="G663" s="198" t="s">
        <v>899</v>
      </c>
      <c r="H663" s="198" t="s">
        <v>900</v>
      </c>
      <c r="I663" s="198" t="s">
        <v>901</v>
      </c>
      <c r="J663" s="198" t="s">
        <v>145</v>
      </c>
      <c r="K663" s="157">
        <v>45652</v>
      </c>
      <c r="L663" s="198"/>
      <c r="M663" s="198" t="s">
        <v>157</v>
      </c>
      <c r="N663" s="147" t="s">
        <v>158</v>
      </c>
      <c r="O663" s="147" t="s">
        <v>146</v>
      </c>
      <c r="P663" s="186">
        <v>45668</v>
      </c>
      <c r="Q663" s="185"/>
      <c r="R663" s="185"/>
    </row>
    <row r="664" spans="1:18">
      <c r="A664" s="147" t="s">
        <v>158</v>
      </c>
      <c r="B664" s="147" t="s">
        <v>281</v>
      </c>
      <c r="C664" s="198" t="s">
        <v>902</v>
      </c>
      <c r="D664" s="198" t="s">
        <v>232</v>
      </c>
      <c r="E664" s="195"/>
      <c r="F664" s="201">
        <v>47</v>
      </c>
      <c r="G664" s="198" t="s">
        <v>272</v>
      </c>
      <c r="H664" s="198" t="s">
        <v>705</v>
      </c>
      <c r="I664" s="198" t="s">
        <v>590</v>
      </c>
      <c r="J664" s="198" t="str">
        <f>VLOOKUP(I664,I:J,2,)</f>
        <v>Americas</v>
      </c>
      <c r="K664" s="157">
        <v>45653</v>
      </c>
      <c r="L664" s="198"/>
      <c r="M664" s="198" t="s">
        <v>157</v>
      </c>
      <c r="N664" s="147" t="s">
        <v>158</v>
      </c>
      <c r="O664" s="147" t="s">
        <v>146</v>
      </c>
      <c r="P664" s="186">
        <v>45669</v>
      </c>
      <c r="Q664" s="185"/>
      <c r="R664" s="185"/>
    </row>
    <row r="665" spans="1:18" ht="13">
      <c r="A665" s="147" t="s">
        <v>158</v>
      </c>
      <c r="B665" s="147" t="s">
        <v>281</v>
      </c>
      <c r="C665" s="152" t="s">
        <v>401</v>
      </c>
      <c r="D665" s="147" t="s">
        <v>231</v>
      </c>
      <c r="E665" s="147"/>
      <c r="F665" s="199">
        <v>65</v>
      </c>
      <c r="G665" s="147" t="s">
        <v>174</v>
      </c>
      <c r="H665" s="147" t="s">
        <v>143</v>
      </c>
      <c r="I665" s="147" t="s">
        <v>144</v>
      </c>
      <c r="J665" s="147" t="s">
        <v>145</v>
      </c>
      <c r="K665" s="157">
        <v>45654</v>
      </c>
      <c r="L665" s="147"/>
      <c r="M665" s="147" t="s">
        <v>157</v>
      </c>
      <c r="N665" s="147" t="s">
        <v>158</v>
      </c>
      <c r="O665" s="147" t="s">
        <v>146</v>
      </c>
      <c r="P665" s="186">
        <v>45671</v>
      </c>
      <c r="Q665" s="185"/>
      <c r="R665" s="185"/>
    </row>
    <row r="666" spans="1:18" ht="13">
      <c r="A666" s="147" t="s">
        <v>158</v>
      </c>
      <c r="B666" s="147" t="s">
        <v>281</v>
      </c>
      <c r="C666" s="152" t="s">
        <v>490</v>
      </c>
      <c r="D666" s="147" t="s">
        <v>80</v>
      </c>
      <c r="E666" s="147"/>
      <c r="F666" s="199">
        <v>35</v>
      </c>
      <c r="G666" s="147" t="s">
        <v>197</v>
      </c>
      <c r="H666" s="147" t="s">
        <v>193</v>
      </c>
      <c r="I666" s="147" t="s">
        <v>194</v>
      </c>
      <c r="J666" s="147" t="s">
        <v>145</v>
      </c>
      <c r="K666" s="157">
        <v>45599</v>
      </c>
      <c r="L666" s="147"/>
      <c r="M666" s="147" t="s">
        <v>157</v>
      </c>
      <c r="N666" s="147" t="s">
        <v>158</v>
      </c>
      <c r="O666" s="147" t="s">
        <v>146</v>
      </c>
      <c r="P666" s="186">
        <v>45672</v>
      </c>
      <c r="Q666" s="185"/>
      <c r="R666" s="185"/>
    </row>
    <row r="667" spans="1:18">
      <c r="A667" s="147" t="s">
        <v>158</v>
      </c>
      <c r="B667" s="147" t="s">
        <v>281</v>
      </c>
      <c r="C667" s="198" t="s">
        <v>903</v>
      </c>
      <c r="D667" s="198" t="s">
        <v>79</v>
      </c>
      <c r="E667" s="195"/>
      <c r="F667" s="201">
        <v>25</v>
      </c>
      <c r="G667" s="198" t="s">
        <v>174</v>
      </c>
      <c r="H667" s="198" t="s">
        <v>691</v>
      </c>
      <c r="I667" s="198" t="s">
        <v>191</v>
      </c>
      <c r="J667" s="198" t="str">
        <f>VLOOKUP(I667,I:J,2,)</f>
        <v>EMEA</v>
      </c>
      <c r="K667" s="157">
        <v>45643</v>
      </c>
      <c r="L667" s="198"/>
      <c r="M667" s="198" t="s">
        <v>157</v>
      </c>
      <c r="N667" s="147" t="s">
        <v>158</v>
      </c>
      <c r="O667" s="147" t="s">
        <v>146</v>
      </c>
      <c r="P667" s="186">
        <v>45672</v>
      </c>
      <c r="Q667" s="185"/>
      <c r="R667" s="185"/>
    </row>
    <row r="668" spans="1:18" ht="13">
      <c r="A668" s="147" t="s">
        <v>158</v>
      </c>
      <c r="B668" s="147" t="s">
        <v>281</v>
      </c>
      <c r="C668" s="152" t="s">
        <v>337</v>
      </c>
      <c r="D668" s="147" t="s">
        <v>80</v>
      </c>
      <c r="E668" s="147"/>
      <c r="F668" s="199">
        <v>55</v>
      </c>
      <c r="G668" s="147" t="s">
        <v>904</v>
      </c>
      <c r="H668" s="147" t="s">
        <v>193</v>
      </c>
      <c r="I668" s="147" t="s">
        <v>194</v>
      </c>
      <c r="J668" s="147" t="s">
        <v>145</v>
      </c>
      <c r="K668" s="157">
        <v>45632</v>
      </c>
      <c r="L668" s="147"/>
      <c r="M668" s="147" t="s">
        <v>157</v>
      </c>
      <c r="N668" s="147" t="s">
        <v>158</v>
      </c>
      <c r="O668" s="147" t="s">
        <v>146</v>
      </c>
      <c r="P668" s="186">
        <v>45678</v>
      </c>
      <c r="Q668" s="185"/>
      <c r="R668" s="185"/>
    </row>
    <row r="669" spans="1:18" ht="13">
      <c r="A669" s="147" t="s">
        <v>158</v>
      </c>
      <c r="B669" s="147" t="s">
        <v>281</v>
      </c>
      <c r="C669" s="152" t="s">
        <v>338</v>
      </c>
      <c r="D669" s="147" t="s">
        <v>79</v>
      </c>
      <c r="E669" s="147"/>
      <c r="F669" s="199">
        <v>30</v>
      </c>
      <c r="G669" s="147" t="s">
        <v>197</v>
      </c>
      <c r="H669" s="147" t="s">
        <v>193</v>
      </c>
      <c r="I669" s="147" t="s">
        <v>194</v>
      </c>
      <c r="J669" s="147" t="s">
        <v>145</v>
      </c>
      <c r="K669" s="157">
        <v>45634</v>
      </c>
      <c r="L669" s="147"/>
      <c r="M669" s="147" t="s">
        <v>157</v>
      </c>
      <c r="N669" s="147" t="s">
        <v>158</v>
      </c>
      <c r="O669" s="147" t="s">
        <v>146</v>
      </c>
      <c r="P669" s="186">
        <v>45680</v>
      </c>
      <c r="Q669" s="185"/>
      <c r="R669" s="185"/>
    </row>
    <row r="670" spans="1:18" ht="13">
      <c r="A670" s="147" t="s">
        <v>158</v>
      </c>
      <c r="B670" s="147" t="s">
        <v>281</v>
      </c>
      <c r="C670" s="152" t="s">
        <v>339</v>
      </c>
      <c r="D670" s="147" t="s">
        <v>79</v>
      </c>
      <c r="E670" s="147"/>
      <c r="F670" s="199">
        <v>45</v>
      </c>
      <c r="G670" s="147" t="s">
        <v>238</v>
      </c>
      <c r="H670" s="147" t="s">
        <v>193</v>
      </c>
      <c r="I670" s="147" t="s">
        <v>194</v>
      </c>
      <c r="J670" s="147" t="s">
        <v>145</v>
      </c>
      <c r="K670" s="157">
        <v>45635</v>
      </c>
      <c r="L670" s="147"/>
      <c r="M670" s="147" t="s">
        <v>157</v>
      </c>
      <c r="N670" s="147" t="s">
        <v>158</v>
      </c>
      <c r="O670" s="147" t="s">
        <v>146</v>
      </c>
      <c r="P670" s="186">
        <v>45680</v>
      </c>
      <c r="Q670" s="185"/>
      <c r="R670" s="185"/>
    </row>
    <row r="671" spans="1:18">
      <c r="A671" s="147" t="s">
        <v>158</v>
      </c>
      <c r="B671" s="147" t="s">
        <v>281</v>
      </c>
      <c r="C671" s="198" t="s">
        <v>388</v>
      </c>
      <c r="D671" s="198" t="s">
        <v>80</v>
      </c>
      <c r="E671" s="195"/>
      <c r="F671" s="201">
        <v>36</v>
      </c>
      <c r="G671" s="198" t="s">
        <v>174</v>
      </c>
      <c r="H671" s="198" t="s">
        <v>143</v>
      </c>
      <c r="I671" s="198" t="s">
        <v>144</v>
      </c>
      <c r="J671" s="198" t="str">
        <f>VLOOKUP(I671,I:J,2,)</f>
        <v>EMEA</v>
      </c>
      <c r="K671" s="157">
        <v>45658</v>
      </c>
      <c r="L671" s="198"/>
      <c r="M671" s="198" t="s">
        <v>157</v>
      </c>
      <c r="N671" s="147" t="s">
        <v>158</v>
      </c>
      <c r="O671" s="147" t="s">
        <v>146</v>
      </c>
      <c r="P671" s="186">
        <v>45681</v>
      </c>
      <c r="Q671" s="185"/>
      <c r="R671" s="185"/>
    </row>
    <row r="672" spans="1:18">
      <c r="A672" s="147" t="s">
        <v>158</v>
      </c>
      <c r="B672" s="147" t="s">
        <v>281</v>
      </c>
      <c r="C672" s="149" t="s">
        <v>1228</v>
      </c>
      <c r="D672" s="149" t="s">
        <v>174</v>
      </c>
      <c r="E672" s="153"/>
      <c r="F672" s="149">
        <v>48</v>
      </c>
      <c r="G672" s="149" t="s">
        <v>1229</v>
      </c>
      <c r="H672" s="149" t="s">
        <v>1230</v>
      </c>
      <c r="I672" s="149" t="s">
        <v>956</v>
      </c>
      <c r="J672" s="149" t="s">
        <v>145</v>
      </c>
      <c r="K672" s="154">
        <v>45652.50335648148</v>
      </c>
      <c r="L672" s="149"/>
      <c r="M672" s="149" t="s">
        <v>1231</v>
      </c>
      <c r="N672" s="147" t="s">
        <v>158</v>
      </c>
      <c r="O672" s="147" t="s">
        <v>146</v>
      </c>
      <c r="P672" s="186">
        <v>45687.936643518522</v>
      </c>
      <c r="Q672" s="151"/>
      <c r="R672" s="185"/>
    </row>
    <row r="673" spans="1:18" ht="13">
      <c r="A673" s="147" t="s">
        <v>158</v>
      </c>
      <c r="B673" s="147" t="s">
        <v>281</v>
      </c>
      <c r="C673" s="152" t="s">
        <v>491</v>
      </c>
      <c r="D673" s="147" t="s">
        <v>225</v>
      </c>
      <c r="E673" s="147"/>
      <c r="F673" s="199">
        <v>35</v>
      </c>
      <c r="G673" s="147" t="s">
        <v>215</v>
      </c>
      <c r="H673" s="147" t="s">
        <v>277</v>
      </c>
      <c r="I673" s="147" t="s">
        <v>216</v>
      </c>
      <c r="J673" s="147" t="s">
        <v>145</v>
      </c>
      <c r="K673" s="154">
        <v>45660</v>
      </c>
      <c r="L673" s="147"/>
      <c r="M673" s="147" t="s">
        <v>157</v>
      </c>
      <c r="N673" s="147" t="s">
        <v>158</v>
      </c>
      <c r="O673" s="147" t="s">
        <v>146</v>
      </c>
      <c r="P673" s="186">
        <v>45688</v>
      </c>
      <c r="Q673" s="185"/>
      <c r="R673" s="185"/>
    </row>
    <row r="674" spans="1:18" ht="13">
      <c r="A674" s="147" t="s">
        <v>158</v>
      </c>
      <c r="B674" s="147" t="s">
        <v>281</v>
      </c>
      <c r="C674" s="152" t="s">
        <v>1206</v>
      </c>
      <c r="D674" s="147" t="s">
        <v>233</v>
      </c>
      <c r="E674" s="148"/>
      <c r="F674" s="199">
        <v>44.941532299999999</v>
      </c>
      <c r="G674" s="147" t="s">
        <v>200</v>
      </c>
      <c r="H674" s="147" t="s">
        <v>604</v>
      </c>
      <c r="I674" s="147" t="s">
        <v>237</v>
      </c>
      <c r="J674" s="147" t="s">
        <v>146</v>
      </c>
      <c r="K674" s="154">
        <v>45668.924305555556</v>
      </c>
      <c r="L674" s="147"/>
      <c r="M674" s="147" t="s">
        <v>611</v>
      </c>
      <c r="N674" s="147" t="s">
        <v>158</v>
      </c>
      <c r="O674" s="147" t="s">
        <v>146</v>
      </c>
      <c r="P674" s="186">
        <v>45688.90625</v>
      </c>
      <c r="Q674" s="151"/>
      <c r="R674" s="185"/>
    </row>
    <row r="675" spans="1:18" ht="13">
      <c r="A675" s="147" t="s">
        <v>158</v>
      </c>
      <c r="B675" s="147" t="s">
        <v>281</v>
      </c>
      <c r="C675" s="152" t="s">
        <v>268</v>
      </c>
      <c r="D675" s="147" t="s">
        <v>79</v>
      </c>
      <c r="E675" s="147"/>
      <c r="F675" s="199">
        <v>44</v>
      </c>
      <c r="G675" s="147" t="s">
        <v>197</v>
      </c>
      <c r="H675" s="147" t="s">
        <v>193</v>
      </c>
      <c r="I675" s="147" t="s">
        <v>194</v>
      </c>
      <c r="J675" s="147" t="s">
        <v>145</v>
      </c>
      <c r="K675" s="154">
        <v>45648</v>
      </c>
      <c r="L675" s="147"/>
      <c r="M675" s="147" t="s">
        <v>157</v>
      </c>
      <c r="N675" s="147" t="s">
        <v>158</v>
      </c>
      <c r="O675" s="147" t="s">
        <v>146</v>
      </c>
      <c r="P675" s="186">
        <v>45693</v>
      </c>
      <c r="Q675" s="185"/>
      <c r="R675" s="185"/>
    </row>
    <row r="676" spans="1:18" s="93" customFormat="1" ht="13">
      <c r="A676" s="147" t="s">
        <v>158</v>
      </c>
      <c r="B676" s="147" t="s">
        <v>281</v>
      </c>
      <c r="C676" s="198" t="s">
        <v>905</v>
      </c>
      <c r="D676" s="198" t="s">
        <v>79</v>
      </c>
      <c r="E676" s="195"/>
      <c r="F676" s="201">
        <v>12.5</v>
      </c>
      <c r="G676" s="198" t="s">
        <v>272</v>
      </c>
      <c r="H676" s="198" t="s">
        <v>730</v>
      </c>
      <c r="I676" s="198" t="s">
        <v>151</v>
      </c>
      <c r="J676" s="198" t="str">
        <f>VLOOKUP(I676,I:J,2,)</f>
        <v>EMEA</v>
      </c>
      <c r="K676" s="154">
        <v>45648</v>
      </c>
      <c r="L676" s="198"/>
      <c r="M676" s="198" t="s">
        <v>906</v>
      </c>
      <c r="N676" s="147" t="s">
        <v>158</v>
      </c>
      <c r="O676" s="147" t="s">
        <v>146</v>
      </c>
      <c r="P676" s="186">
        <v>45693</v>
      </c>
      <c r="Q676" s="185"/>
      <c r="R676" s="185"/>
    </row>
    <row r="677" spans="1:18">
      <c r="A677" s="147" t="s">
        <v>158</v>
      </c>
      <c r="B677" s="147" t="s">
        <v>281</v>
      </c>
      <c r="C677" s="198" t="s">
        <v>907</v>
      </c>
      <c r="D677" s="198" t="s">
        <v>80</v>
      </c>
      <c r="E677" s="195"/>
      <c r="F677" s="201">
        <v>30</v>
      </c>
      <c r="G677" s="198" t="s">
        <v>174</v>
      </c>
      <c r="H677" s="198" t="s">
        <v>908</v>
      </c>
      <c r="I677" s="198" t="s">
        <v>522</v>
      </c>
      <c r="J677" s="198" t="s">
        <v>145</v>
      </c>
      <c r="K677" s="154">
        <v>45668</v>
      </c>
      <c r="L677" s="198"/>
      <c r="M677" s="198" t="s">
        <v>157</v>
      </c>
      <c r="N677" s="147" t="s">
        <v>158</v>
      </c>
      <c r="O677" s="147" t="s">
        <v>146</v>
      </c>
      <c r="P677" s="186">
        <v>45694</v>
      </c>
      <c r="Q677" s="185"/>
      <c r="R677" s="185"/>
    </row>
    <row r="678" spans="1:18" ht="13">
      <c r="A678" s="147" t="s">
        <v>158</v>
      </c>
      <c r="B678" s="147" t="s">
        <v>281</v>
      </c>
      <c r="C678" s="152" t="s">
        <v>492</v>
      </c>
      <c r="D678" s="147" t="s">
        <v>79</v>
      </c>
      <c r="E678" s="147"/>
      <c r="F678" s="199">
        <v>67</v>
      </c>
      <c r="G678" s="147" t="s">
        <v>200</v>
      </c>
      <c r="H678" s="147" t="s">
        <v>193</v>
      </c>
      <c r="I678" s="147" t="s">
        <v>194</v>
      </c>
      <c r="J678" s="147" t="s">
        <v>145</v>
      </c>
      <c r="K678" s="154">
        <v>45642</v>
      </c>
      <c r="L678" s="147"/>
      <c r="M678" s="147" t="s">
        <v>157</v>
      </c>
      <c r="N678" s="147" t="s">
        <v>158</v>
      </c>
      <c r="O678" s="147" t="s">
        <v>146</v>
      </c>
      <c r="P678" s="186">
        <v>45694</v>
      </c>
      <c r="Q678" s="185"/>
      <c r="R678" s="185"/>
    </row>
    <row r="679" spans="1:18" ht="13">
      <c r="A679" s="147" t="s">
        <v>158</v>
      </c>
      <c r="B679" s="147" t="s">
        <v>281</v>
      </c>
      <c r="C679" s="152" t="s">
        <v>421</v>
      </c>
      <c r="D679" s="147" t="s">
        <v>80</v>
      </c>
      <c r="E679" s="147"/>
      <c r="F679" s="199">
        <v>26</v>
      </c>
      <c r="G679" s="147" t="s">
        <v>142</v>
      </c>
      <c r="H679" s="147" t="s">
        <v>405</v>
      </c>
      <c r="I679" s="147" t="s">
        <v>144</v>
      </c>
      <c r="J679" s="147" t="s">
        <v>145</v>
      </c>
      <c r="K679" s="154">
        <v>45673</v>
      </c>
      <c r="L679" s="147"/>
      <c r="M679" s="147" t="s">
        <v>157</v>
      </c>
      <c r="N679" s="147" t="s">
        <v>158</v>
      </c>
      <c r="O679" s="147" t="s">
        <v>146</v>
      </c>
      <c r="P679" s="186">
        <v>45695</v>
      </c>
      <c r="Q679" s="185"/>
      <c r="R679" s="185"/>
    </row>
    <row r="680" spans="1:18" ht="13">
      <c r="A680" s="147" t="s">
        <v>158</v>
      </c>
      <c r="B680" s="147" t="s">
        <v>281</v>
      </c>
      <c r="C680" s="152" t="s">
        <v>615</v>
      </c>
      <c r="D680" s="147" t="s">
        <v>233</v>
      </c>
      <c r="E680" s="148"/>
      <c r="F680" s="199">
        <v>51.8251791</v>
      </c>
      <c r="G680" s="147" t="s">
        <v>200</v>
      </c>
      <c r="H680" s="147" t="s">
        <v>604</v>
      </c>
      <c r="I680" s="147" t="s">
        <v>237</v>
      </c>
      <c r="J680" s="147" t="s">
        <v>146</v>
      </c>
      <c r="K680" s="154">
        <v>45666.09652777778</v>
      </c>
      <c r="L680" s="147"/>
      <c r="M680" s="147" t="s">
        <v>611</v>
      </c>
      <c r="N680" s="147" t="s">
        <v>158</v>
      </c>
      <c r="O680" s="147" t="s">
        <v>146</v>
      </c>
      <c r="P680" s="186">
        <v>45696.040972222225</v>
      </c>
      <c r="Q680" s="151"/>
      <c r="R680" s="185"/>
    </row>
    <row r="681" spans="1:18">
      <c r="A681" s="147" t="s">
        <v>158</v>
      </c>
      <c r="B681" s="147" t="s">
        <v>281</v>
      </c>
      <c r="C681" s="198" t="s">
        <v>909</v>
      </c>
      <c r="D681" s="198" t="s">
        <v>79</v>
      </c>
      <c r="E681" s="195"/>
      <c r="F681" s="201">
        <v>33</v>
      </c>
      <c r="G681" s="198" t="s">
        <v>239</v>
      </c>
      <c r="H681" s="198" t="s">
        <v>691</v>
      </c>
      <c r="I681" s="198" t="s">
        <v>191</v>
      </c>
      <c r="J681" s="198" t="str">
        <f>VLOOKUP(I681,I:J,2,)</f>
        <v>EMEA</v>
      </c>
      <c r="K681" s="154">
        <v>45668</v>
      </c>
      <c r="L681" s="198"/>
      <c r="M681" s="198" t="s">
        <v>157</v>
      </c>
      <c r="N681" s="147" t="s">
        <v>158</v>
      </c>
      <c r="O681" s="147" t="s">
        <v>146</v>
      </c>
      <c r="P681" s="186">
        <v>45701</v>
      </c>
      <c r="Q681" s="185"/>
      <c r="R681" s="185"/>
    </row>
    <row r="682" spans="1:18">
      <c r="A682" s="147" t="s">
        <v>158</v>
      </c>
      <c r="B682" s="147" t="s">
        <v>281</v>
      </c>
      <c r="C682" s="198" t="s">
        <v>910</v>
      </c>
      <c r="D682" s="198" t="s">
        <v>232</v>
      </c>
      <c r="E682" s="195"/>
      <c r="F682" s="201">
        <v>52</v>
      </c>
      <c r="G682" s="198" t="s">
        <v>272</v>
      </c>
      <c r="H682" s="198" t="s">
        <v>705</v>
      </c>
      <c r="I682" s="198" t="s">
        <v>590</v>
      </c>
      <c r="J682" s="198" t="s">
        <v>146</v>
      </c>
      <c r="K682" s="154">
        <v>45677</v>
      </c>
      <c r="L682" s="198"/>
      <c r="M682" s="198" t="s">
        <v>911</v>
      </c>
      <c r="N682" s="147" t="s">
        <v>158</v>
      </c>
      <c r="O682" s="147" t="s">
        <v>146</v>
      </c>
      <c r="P682" s="186">
        <v>45702</v>
      </c>
      <c r="Q682" s="185"/>
      <c r="R682" s="185"/>
    </row>
    <row r="683" spans="1:18" ht="13">
      <c r="A683" s="147" t="s">
        <v>158</v>
      </c>
      <c r="B683" s="147" t="s">
        <v>281</v>
      </c>
      <c r="C683" s="152" t="s">
        <v>610</v>
      </c>
      <c r="D683" s="147" t="s">
        <v>233</v>
      </c>
      <c r="E683" s="148"/>
      <c r="F683" s="199">
        <v>51.637470719999996</v>
      </c>
      <c r="G683" s="147" t="s">
        <v>200</v>
      </c>
      <c r="H683" s="147" t="s">
        <v>604</v>
      </c>
      <c r="I683" s="147" t="s">
        <v>237</v>
      </c>
      <c r="J683" s="147" t="s">
        <v>146</v>
      </c>
      <c r="K683" s="154">
        <v>45691.313888888886</v>
      </c>
      <c r="L683" s="147"/>
      <c r="M683" s="147" t="s">
        <v>611</v>
      </c>
      <c r="N683" s="147" t="s">
        <v>158</v>
      </c>
      <c r="O683" s="147" t="s">
        <v>146</v>
      </c>
      <c r="P683" s="186">
        <v>45702.895833333336</v>
      </c>
      <c r="Q683" s="151"/>
      <c r="R683" s="185"/>
    </row>
    <row r="684" spans="1:18" ht="13">
      <c r="A684" s="147" t="s">
        <v>158</v>
      </c>
      <c r="B684" s="147" t="s">
        <v>281</v>
      </c>
      <c r="C684" s="152" t="s">
        <v>616</v>
      </c>
      <c r="D684" s="147" t="s">
        <v>233</v>
      </c>
      <c r="E684" s="148"/>
      <c r="F684" s="199">
        <v>70.374085949999994</v>
      </c>
      <c r="G684" s="147" t="s">
        <v>200</v>
      </c>
      <c r="H684" s="147" t="s">
        <v>604</v>
      </c>
      <c r="I684" s="147" t="s">
        <v>237</v>
      </c>
      <c r="J684" s="147" t="s">
        <v>146</v>
      </c>
      <c r="K684" s="154">
        <v>45673.239583333336</v>
      </c>
      <c r="L684" s="147"/>
      <c r="M684" s="147" t="s">
        <v>1043</v>
      </c>
      <c r="N684" s="147" t="s">
        <v>158</v>
      </c>
      <c r="O684" s="147" t="s">
        <v>146</v>
      </c>
      <c r="P684" s="186">
        <v>45708.427777777775</v>
      </c>
      <c r="Q684" s="151"/>
      <c r="R684" s="185"/>
    </row>
    <row r="685" spans="1:18" ht="13">
      <c r="A685" s="147" t="s">
        <v>158</v>
      </c>
      <c r="B685" s="147" t="s">
        <v>281</v>
      </c>
      <c r="C685" s="152" t="s">
        <v>493</v>
      </c>
      <c r="D685" s="147" t="s">
        <v>225</v>
      </c>
      <c r="E685" s="147"/>
      <c r="F685" s="199">
        <v>25</v>
      </c>
      <c r="G685" s="147" t="s">
        <v>215</v>
      </c>
      <c r="H685" s="147" t="s">
        <v>277</v>
      </c>
      <c r="I685" s="147" t="s">
        <v>216</v>
      </c>
      <c r="J685" s="147" t="s">
        <v>145</v>
      </c>
      <c r="K685" s="154">
        <v>45687</v>
      </c>
      <c r="L685" s="147"/>
      <c r="M685" s="147" t="s">
        <v>157</v>
      </c>
      <c r="N685" s="147" t="s">
        <v>158</v>
      </c>
      <c r="O685" s="147" t="s">
        <v>146</v>
      </c>
      <c r="P685" s="186">
        <v>45710</v>
      </c>
      <c r="Q685" s="185"/>
      <c r="R685" s="185"/>
    </row>
    <row r="686" spans="1:18" ht="13">
      <c r="A686" s="147" t="s">
        <v>158</v>
      </c>
      <c r="B686" s="147" t="s">
        <v>281</v>
      </c>
      <c r="C686" s="152" t="s">
        <v>430</v>
      </c>
      <c r="D686" s="147" t="s">
        <v>79</v>
      </c>
      <c r="E686" s="148"/>
      <c r="F686" s="199">
        <v>27</v>
      </c>
      <c r="G686" s="147" t="s">
        <v>142</v>
      </c>
      <c r="H686" s="147" t="s">
        <v>405</v>
      </c>
      <c r="I686" s="147" t="s">
        <v>144</v>
      </c>
      <c r="J686" s="147" t="s">
        <v>145</v>
      </c>
      <c r="K686" s="154">
        <v>45747</v>
      </c>
      <c r="L686" s="147"/>
      <c r="M686" s="147" t="s">
        <v>157</v>
      </c>
      <c r="N686" s="147" t="s">
        <v>158</v>
      </c>
      <c r="O686" s="147" t="s">
        <v>146</v>
      </c>
      <c r="P686" s="186">
        <v>45717</v>
      </c>
      <c r="Q686" s="185"/>
      <c r="R686" s="185"/>
    </row>
    <row r="687" spans="1:18" ht="13">
      <c r="A687" s="147" t="s">
        <v>158</v>
      </c>
      <c r="B687" s="147" t="s">
        <v>281</v>
      </c>
      <c r="C687" s="152" t="s">
        <v>603</v>
      </c>
      <c r="D687" s="147" t="s">
        <v>233</v>
      </c>
      <c r="E687" s="148"/>
      <c r="F687" s="199">
        <v>61.339043779999997</v>
      </c>
      <c r="G687" s="147" t="s">
        <v>200</v>
      </c>
      <c r="H687" s="147" t="s">
        <v>604</v>
      </c>
      <c r="I687" s="147" t="s">
        <v>237</v>
      </c>
      <c r="J687" s="147" t="s">
        <v>146</v>
      </c>
      <c r="K687" s="154">
        <v>45685.770833333336</v>
      </c>
      <c r="L687" s="147"/>
      <c r="M687" s="147" t="s">
        <v>1043</v>
      </c>
      <c r="N687" s="147" t="s">
        <v>158</v>
      </c>
      <c r="O687" s="147" t="s">
        <v>146</v>
      </c>
      <c r="P687" s="186">
        <v>45718.698611111111</v>
      </c>
      <c r="Q687" s="151"/>
      <c r="R687" s="185"/>
    </row>
    <row r="688" spans="1:18">
      <c r="A688" s="147" t="s">
        <v>158</v>
      </c>
      <c r="B688" s="147" t="s">
        <v>281</v>
      </c>
      <c r="C688" s="149" t="s">
        <v>390</v>
      </c>
      <c r="D688" s="147" t="s">
        <v>79</v>
      </c>
      <c r="E688" s="153"/>
      <c r="F688" s="149">
        <v>44</v>
      </c>
      <c r="G688" s="149" t="s">
        <v>899</v>
      </c>
      <c r="H688" s="147" t="s">
        <v>193</v>
      </c>
      <c r="I688" s="149" t="s">
        <v>194</v>
      </c>
      <c r="J688" s="149" t="s">
        <v>145</v>
      </c>
      <c r="K688" s="154">
        <v>45656.702152777776</v>
      </c>
      <c r="L688" s="149"/>
      <c r="M688" s="149" t="s">
        <v>1043</v>
      </c>
      <c r="N688" s="147" t="s">
        <v>158</v>
      </c>
      <c r="O688" s="147" t="s">
        <v>146</v>
      </c>
      <c r="P688" s="186">
        <v>45718.749340277776</v>
      </c>
      <c r="Q688" s="151"/>
      <c r="R688" s="185"/>
    </row>
    <row r="689" spans="1:18" ht="13">
      <c r="A689" s="147" t="s">
        <v>158</v>
      </c>
      <c r="B689" s="147" t="s">
        <v>281</v>
      </c>
      <c r="C689" s="152" t="s">
        <v>736</v>
      </c>
      <c r="D689" s="147" t="s">
        <v>141</v>
      </c>
      <c r="E689" s="147"/>
      <c r="F689" s="199" t="s">
        <v>174</v>
      </c>
      <c r="G689" s="147" t="s">
        <v>174</v>
      </c>
      <c r="H689" s="147" t="s">
        <v>691</v>
      </c>
      <c r="I689" s="147" t="s">
        <v>191</v>
      </c>
      <c r="J689" s="147" t="s">
        <v>145</v>
      </c>
      <c r="K689" s="154">
        <v>45691</v>
      </c>
      <c r="L689" s="147"/>
      <c r="M689" s="147" t="s">
        <v>157</v>
      </c>
      <c r="N689" s="147" t="s">
        <v>158</v>
      </c>
      <c r="O689" s="147" t="s">
        <v>146</v>
      </c>
      <c r="P689" s="186">
        <v>45720</v>
      </c>
      <c r="Q689" s="151"/>
      <c r="R689" s="185"/>
    </row>
    <row r="690" spans="1:18" ht="13">
      <c r="A690" s="147" t="s">
        <v>158</v>
      </c>
      <c r="B690" s="147" t="s">
        <v>281</v>
      </c>
      <c r="C690" s="152" t="s">
        <v>1025</v>
      </c>
      <c r="D690" s="147" t="s">
        <v>80</v>
      </c>
      <c r="E690" s="148"/>
      <c r="F690" s="199">
        <v>52.638978190000003</v>
      </c>
      <c r="G690" s="147" t="s">
        <v>1023</v>
      </c>
      <c r="H690" s="147" t="s">
        <v>705</v>
      </c>
      <c r="I690" s="147" t="s">
        <v>590</v>
      </c>
      <c r="J690" s="147" t="s">
        <v>146</v>
      </c>
      <c r="K690" s="154">
        <v>45693.188888888886</v>
      </c>
      <c r="L690" s="147"/>
      <c r="M690" s="147" t="s">
        <v>1043</v>
      </c>
      <c r="N690" s="147" t="s">
        <v>158</v>
      </c>
      <c r="O690" s="147" t="s">
        <v>146</v>
      </c>
      <c r="P690" s="186">
        <v>45721.642361111109</v>
      </c>
      <c r="Q690" s="151"/>
      <c r="R690" s="185"/>
    </row>
    <row r="691" spans="1:18" ht="13">
      <c r="A691" s="147" t="s">
        <v>158</v>
      </c>
      <c r="B691" s="147" t="s">
        <v>281</v>
      </c>
      <c r="C691" s="152" t="s">
        <v>440</v>
      </c>
      <c r="D691" s="147" t="s">
        <v>79</v>
      </c>
      <c r="E691" s="147"/>
      <c r="F691" s="199">
        <v>44</v>
      </c>
      <c r="G691" s="147" t="s">
        <v>197</v>
      </c>
      <c r="H691" s="147" t="s">
        <v>193</v>
      </c>
      <c r="I691" s="147" t="s">
        <v>194</v>
      </c>
      <c r="J691" s="147" t="s">
        <v>145</v>
      </c>
      <c r="K691" s="154">
        <v>45678</v>
      </c>
      <c r="L691" s="147"/>
      <c r="M691" s="147" t="s">
        <v>157</v>
      </c>
      <c r="N691" s="147" t="s">
        <v>158</v>
      </c>
      <c r="O691" s="147" t="s">
        <v>146</v>
      </c>
      <c r="P691" s="186">
        <v>45725</v>
      </c>
      <c r="Q691" s="151"/>
      <c r="R691" s="185"/>
    </row>
    <row r="692" spans="1:18" ht="13">
      <c r="A692" s="147" t="s">
        <v>158</v>
      </c>
      <c r="B692" s="147" t="s">
        <v>281</v>
      </c>
      <c r="C692" s="152" t="s">
        <v>494</v>
      </c>
      <c r="D692" s="147" t="s">
        <v>225</v>
      </c>
      <c r="E692" s="147"/>
      <c r="F692" s="199">
        <v>35</v>
      </c>
      <c r="G692" s="147" t="s">
        <v>221</v>
      </c>
      <c r="H692" s="147" t="s">
        <v>280</v>
      </c>
      <c r="I692" s="147" t="s">
        <v>276</v>
      </c>
      <c r="J692" s="147" t="s">
        <v>145</v>
      </c>
      <c r="K692" s="154">
        <v>45686</v>
      </c>
      <c r="L692" s="147"/>
      <c r="M692" s="147" t="s">
        <v>157</v>
      </c>
      <c r="N692" s="147" t="s">
        <v>158</v>
      </c>
      <c r="O692" s="147" t="s">
        <v>146</v>
      </c>
      <c r="P692" s="186">
        <v>45726</v>
      </c>
      <c r="Q692" s="151"/>
      <c r="R692" s="185"/>
    </row>
    <row r="693" spans="1:18" ht="13">
      <c r="A693" s="147" t="s">
        <v>158</v>
      </c>
      <c r="B693" s="147" t="s">
        <v>281</v>
      </c>
      <c r="C693" s="152" t="s">
        <v>612</v>
      </c>
      <c r="D693" s="147" t="s">
        <v>233</v>
      </c>
      <c r="E693" s="148"/>
      <c r="F693" s="199">
        <v>63.518961400000002</v>
      </c>
      <c r="G693" s="147" t="s">
        <v>200</v>
      </c>
      <c r="H693" s="147" t="s">
        <v>604</v>
      </c>
      <c r="I693" s="147" t="s">
        <v>237</v>
      </c>
      <c r="J693" s="147" t="s">
        <v>146</v>
      </c>
      <c r="K693" s="154">
        <v>45698.311805555553</v>
      </c>
      <c r="L693" s="147"/>
      <c r="M693" s="147" t="s">
        <v>1043</v>
      </c>
      <c r="N693" s="147" t="s">
        <v>158</v>
      </c>
      <c r="O693" s="147" t="s">
        <v>146</v>
      </c>
      <c r="P693" s="186">
        <v>45729.675694444442</v>
      </c>
      <c r="Q693" s="151"/>
      <c r="R693" s="185"/>
    </row>
    <row r="694" spans="1:18" ht="13">
      <c r="A694" s="147" t="s">
        <v>158</v>
      </c>
      <c r="B694" s="147" t="s">
        <v>281</v>
      </c>
      <c r="C694" s="152" t="s">
        <v>565</v>
      </c>
      <c r="D694" s="147" t="s">
        <v>79</v>
      </c>
      <c r="E694" s="147"/>
      <c r="F694" s="199">
        <v>50</v>
      </c>
      <c r="G694" s="147" t="s">
        <v>197</v>
      </c>
      <c r="H694" s="147" t="s">
        <v>193</v>
      </c>
      <c r="I694" s="147" t="s">
        <v>194</v>
      </c>
      <c r="J694" s="147" t="s">
        <v>145</v>
      </c>
      <c r="K694" s="154">
        <v>45682</v>
      </c>
      <c r="L694" s="147"/>
      <c r="M694" s="147" t="s">
        <v>157</v>
      </c>
      <c r="N694" s="147" t="s">
        <v>158</v>
      </c>
      <c r="O694" s="147" t="s">
        <v>146</v>
      </c>
      <c r="P694" s="186">
        <v>45730</v>
      </c>
      <c r="Q694" s="151"/>
      <c r="R694" s="185"/>
    </row>
    <row r="695" spans="1:18" ht="13">
      <c r="A695" s="147" t="s">
        <v>158</v>
      </c>
      <c r="B695" s="147" t="s">
        <v>281</v>
      </c>
      <c r="C695" s="152" t="s">
        <v>1194</v>
      </c>
      <c r="D695" s="147" t="s">
        <v>233</v>
      </c>
      <c r="E695" s="148"/>
      <c r="F695" s="199">
        <v>49.68004698</v>
      </c>
      <c r="G695" s="147" t="s">
        <v>200</v>
      </c>
      <c r="H695" s="147" t="s">
        <v>604</v>
      </c>
      <c r="I695" s="147" t="s">
        <v>237</v>
      </c>
      <c r="J695" s="147" t="s">
        <v>146</v>
      </c>
      <c r="K695" s="154">
        <v>45720.632638888892</v>
      </c>
      <c r="L695" s="147"/>
      <c r="M695" s="147" t="s">
        <v>611</v>
      </c>
      <c r="N695" s="147" t="s">
        <v>158</v>
      </c>
      <c r="O695" s="147" t="s">
        <v>146</v>
      </c>
      <c r="P695" s="186">
        <v>45731.862500000003</v>
      </c>
      <c r="Q695" s="151"/>
      <c r="R695" s="185"/>
    </row>
    <row r="696" spans="1:18" ht="13">
      <c r="A696" s="147" t="s">
        <v>158</v>
      </c>
      <c r="B696" s="147" t="s">
        <v>281</v>
      </c>
      <c r="C696" s="152" t="s">
        <v>737</v>
      </c>
      <c r="D696" s="147" t="s">
        <v>201</v>
      </c>
      <c r="E696" s="147"/>
      <c r="F696" s="199">
        <v>37</v>
      </c>
      <c r="G696" s="147" t="s">
        <v>272</v>
      </c>
      <c r="H696" s="147" t="s">
        <v>730</v>
      </c>
      <c r="I696" s="147" t="s">
        <v>151</v>
      </c>
      <c r="J696" s="147" t="s">
        <v>145</v>
      </c>
      <c r="K696" s="154">
        <v>45712</v>
      </c>
      <c r="L696" s="147"/>
      <c r="M696" s="147" t="s">
        <v>157</v>
      </c>
      <c r="N696" s="147" t="s">
        <v>158</v>
      </c>
      <c r="O696" s="147" t="s">
        <v>146</v>
      </c>
      <c r="P696" s="186">
        <v>45738</v>
      </c>
      <c r="Q696" s="151"/>
      <c r="R696" s="185"/>
    </row>
    <row r="697" spans="1:18" ht="13">
      <c r="A697" s="147" t="s">
        <v>158</v>
      </c>
      <c r="B697" s="147" t="s">
        <v>281</v>
      </c>
      <c r="C697" s="152" t="s">
        <v>831</v>
      </c>
      <c r="D697" s="147" t="s">
        <v>233</v>
      </c>
      <c r="E697" s="148"/>
      <c r="F697" s="199">
        <v>60.420286440000005</v>
      </c>
      <c r="G697" s="147" t="s">
        <v>200</v>
      </c>
      <c r="H697" s="147" t="s">
        <v>604</v>
      </c>
      <c r="I697" s="147" t="s">
        <v>237</v>
      </c>
      <c r="J697" s="147" t="s">
        <v>146</v>
      </c>
      <c r="K697" s="154">
        <v>45713.134027777778</v>
      </c>
      <c r="L697" s="147"/>
      <c r="M697" s="147" t="s">
        <v>1043</v>
      </c>
      <c r="N697" s="147" t="s">
        <v>158</v>
      </c>
      <c r="O697" s="147" t="s">
        <v>146</v>
      </c>
      <c r="P697" s="186">
        <v>45738.374305555553</v>
      </c>
      <c r="Q697" s="151"/>
      <c r="R697" s="185"/>
    </row>
    <row r="698" spans="1:18" ht="13">
      <c r="A698" s="147" t="s">
        <v>158</v>
      </c>
      <c r="B698" s="147" t="s">
        <v>281</v>
      </c>
      <c r="C698" s="152" t="s">
        <v>1195</v>
      </c>
      <c r="D698" s="147" t="s">
        <v>233</v>
      </c>
      <c r="E698" s="148"/>
      <c r="F698" s="199">
        <v>51.454180000000001</v>
      </c>
      <c r="G698" s="147" t="s">
        <v>200</v>
      </c>
      <c r="H698" s="147" t="s">
        <v>604</v>
      </c>
      <c r="I698" s="147" t="s">
        <v>237</v>
      </c>
      <c r="J698" s="147" t="s">
        <v>146</v>
      </c>
      <c r="K698" s="154">
        <v>45722.40625</v>
      </c>
      <c r="L698" s="147"/>
      <c r="M698" s="147" t="s">
        <v>611</v>
      </c>
      <c r="N698" s="147" t="s">
        <v>158</v>
      </c>
      <c r="O698" s="147" t="s">
        <v>146</v>
      </c>
      <c r="P698" s="186">
        <v>45739.015972222223</v>
      </c>
      <c r="Q698" s="151"/>
      <c r="R698" s="185"/>
    </row>
    <row r="699" spans="1:18">
      <c r="A699" s="147" t="s">
        <v>158</v>
      </c>
      <c r="B699" s="147" t="s">
        <v>281</v>
      </c>
      <c r="C699" s="198" t="s">
        <v>759</v>
      </c>
      <c r="D699" s="198" t="s">
        <v>174</v>
      </c>
      <c r="E699" s="195"/>
      <c r="F699" s="201" t="s">
        <v>174</v>
      </c>
      <c r="G699" s="198" t="s">
        <v>174</v>
      </c>
      <c r="H699" s="198" t="s">
        <v>143</v>
      </c>
      <c r="I699" s="198" t="s">
        <v>144</v>
      </c>
      <c r="J699" s="198" t="str">
        <f>VLOOKUP(I699,I:J,2,)</f>
        <v>EMEA</v>
      </c>
      <c r="K699" s="154">
        <v>45722</v>
      </c>
      <c r="L699" s="198"/>
      <c r="M699" s="198" t="s">
        <v>157</v>
      </c>
      <c r="N699" s="147" t="s">
        <v>158</v>
      </c>
      <c r="O699" s="147" t="s">
        <v>146</v>
      </c>
      <c r="P699" s="186">
        <v>45742</v>
      </c>
      <c r="Q699" s="151"/>
      <c r="R699" s="185"/>
    </row>
    <row r="700" spans="1:18" ht="13">
      <c r="A700" s="147" t="s">
        <v>158</v>
      </c>
      <c r="B700" s="147" t="s">
        <v>281</v>
      </c>
      <c r="C700" s="152" t="s">
        <v>257</v>
      </c>
      <c r="D700" s="147" t="s">
        <v>79</v>
      </c>
      <c r="E700" s="147"/>
      <c r="F700" s="199">
        <v>32</v>
      </c>
      <c r="G700" s="147" t="s">
        <v>272</v>
      </c>
      <c r="H700" s="147" t="s">
        <v>705</v>
      </c>
      <c r="I700" s="147" t="s">
        <v>590</v>
      </c>
      <c r="J700" s="147" t="s">
        <v>146</v>
      </c>
      <c r="K700" s="217" t="s">
        <v>174</v>
      </c>
      <c r="L700" s="147"/>
      <c r="M700" s="147" t="s">
        <v>157</v>
      </c>
      <c r="N700" s="147" t="s">
        <v>158</v>
      </c>
      <c r="O700" s="147" t="s">
        <v>146</v>
      </c>
      <c r="P700" s="186">
        <v>45747</v>
      </c>
      <c r="Q700" s="151"/>
      <c r="R700" s="185"/>
    </row>
    <row r="701" spans="1:18" ht="13">
      <c r="A701" s="147" t="s">
        <v>158</v>
      </c>
      <c r="B701" s="147" t="s">
        <v>281</v>
      </c>
      <c r="C701" s="152" t="s">
        <v>569</v>
      </c>
      <c r="D701" s="147" t="s">
        <v>79</v>
      </c>
      <c r="E701" s="147"/>
      <c r="F701" s="199">
        <v>44</v>
      </c>
      <c r="G701" s="147" t="s">
        <v>197</v>
      </c>
      <c r="H701" s="147" t="s">
        <v>193</v>
      </c>
      <c r="I701" s="147" t="s">
        <v>194</v>
      </c>
      <c r="J701" s="147" t="s">
        <v>145</v>
      </c>
      <c r="K701" s="154">
        <v>45694</v>
      </c>
      <c r="L701" s="147"/>
      <c r="M701" s="147" t="s">
        <v>157</v>
      </c>
      <c r="N701" s="147" t="s">
        <v>158</v>
      </c>
      <c r="O701" s="147" t="s">
        <v>146</v>
      </c>
      <c r="P701" s="186">
        <v>45749</v>
      </c>
      <c r="Q701" s="151"/>
      <c r="R701" s="185"/>
    </row>
    <row r="702" spans="1:18">
      <c r="A702" s="149" t="s">
        <v>158</v>
      </c>
      <c r="B702" s="149" t="s">
        <v>281</v>
      </c>
      <c r="C702" s="149" t="s">
        <v>832</v>
      </c>
      <c r="D702" s="149" t="s">
        <v>1017</v>
      </c>
      <c r="E702" s="153"/>
      <c r="F702" s="219">
        <v>65.688000000000002</v>
      </c>
      <c r="G702" s="149" t="s">
        <v>200</v>
      </c>
      <c r="H702" s="149" t="s">
        <v>605</v>
      </c>
      <c r="I702" s="149" t="s">
        <v>158</v>
      </c>
      <c r="J702" s="149" t="s">
        <v>146</v>
      </c>
      <c r="K702" s="154">
        <v>45745.716134259259</v>
      </c>
      <c r="L702" s="149" t="s">
        <v>200</v>
      </c>
      <c r="M702" s="149" t="s">
        <v>1043</v>
      </c>
      <c r="N702" s="149" t="s">
        <v>158</v>
      </c>
      <c r="O702" s="149" t="s">
        <v>146</v>
      </c>
      <c r="P702" s="186">
        <v>45749.988240740742</v>
      </c>
      <c r="Q702" s="151"/>
      <c r="R702" s="185"/>
    </row>
    <row r="703" spans="1:18" ht="13">
      <c r="A703" s="147" t="s">
        <v>158</v>
      </c>
      <c r="B703" s="147" t="s">
        <v>281</v>
      </c>
      <c r="C703" s="152" t="s">
        <v>912</v>
      </c>
      <c r="D703" s="147" t="s">
        <v>225</v>
      </c>
      <c r="E703" s="147"/>
      <c r="F703" s="199">
        <v>35</v>
      </c>
      <c r="G703" s="147" t="s">
        <v>215</v>
      </c>
      <c r="H703" s="147" t="s">
        <v>277</v>
      </c>
      <c r="I703" s="147" t="s">
        <v>216</v>
      </c>
      <c r="J703" s="147" t="s">
        <v>145</v>
      </c>
      <c r="K703" s="154">
        <v>45725</v>
      </c>
      <c r="L703" s="147"/>
      <c r="M703" s="147" t="s">
        <v>157</v>
      </c>
      <c r="N703" s="147" t="s">
        <v>158</v>
      </c>
      <c r="O703" s="147" t="s">
        <v>146</v>
      </c>
      <c r="P703" s="186">
        <v>45751</v>
      </c>
      <c r="Q703" s="151"/>
      <c r="R703" s="185"/>
    </row>
    <row r="704" spans="1:18">
      <c r="A704" s="149" t="s">
        <v>158</v>
      </c>
      <c r="B704" s="149" t="s">
        <v>281</v>
      </c>
      <c r="C704" s="149" t="s">
        <v>1196</v>
      </c>
      <c r="D704" s="149" t="s">
        <v>1070</v>
      </c>
      <c r="E704" s="153"/>
      <c r="F704" s="219">
        <v>52.447000000000003</v>
      </c>
      <c r="G704" s="149" t="s">
        <v>1061</v>
      </c>
      <c r="H704" s="149" t="s">
        <v>604</v>
      </c>
      <c r="I704" s="149" t="s">
        <v>237</v>
      </c>
      <c r="J704" s="149" t="s">
        <v>146</v>
      </c>
      <c r="K704" s="154">
        <v>45741.491759259261</v>
      </c>
      <c r="L704" s="149" t="s">
        <v>200</v>
      </c>
      <c r="M704" s="149" t="s">
        <v>611</v>
      </c>
      <c r="N704" s="149" t="s">
        <v>158</v>
      </c>
      <c r="O704" s="149" t="s">
        <v>146</v>
      </c>
      <c r="P704" s="186">
        <v>45753.768321759257</v>
      </c>
      <c r="Q704" s="151"/>
      <c r="R704" s="185"/>
    </row>
    <row r="705" spans="1:18">
      <c r="A705" s="147" t="s">
        <v>158</v>
      </c>
      <c r="B705" s="147" t="s">
        <v>281</v>
      </c>
      <c r="C705" s="149" t="s">
        <v>1232</v>
      </c>
      <c r="D705" s="149" t="s">
        <v>79</v>
      </c>
      <c r="E705" s="153"/>
      <c r="F705" s="149">
        <v>30</v>
      </c>
      <c r="G705" s="149" t="s">
        <v>863</v>
      </c>
      <c r="H705" s="149" t="s">
        <v>691</v>
      </c>
      <c r="I705" s="149" t="s">
        <v>191</v>
      </c>
      <c r="J705" s="149" t="s">
        <v>145</v>
      </c>
      <c r="K705" s="154"/>
      <c r="L705" s="149"/>
      <c r="M705" s="149" t="s">
        <v>157</v>
      </c>
      <c r="N705" s="147" t="s">
        <v>158</v>
      </c>
      <c r="O705" s="147" t="s">
        <v>146</v>
      </c>
      <c r="P705" s="186">
        <v>45754</v>
      </c>
      <c r="Q705" s="151"/>
      <c r="R705" s="185"/>
    </row>
    <row r="706" spans="1:18">
      <c r="A706" s="149" t="s">
        <v>158</v>
      </c>
      <c r="B706" s="149" t="s">
        <v>281</v>
      </c>
      <c r="C706" s="149" t="s">
        <v>1233</v>
      </c>
      <c r="D706" s="149" t="s">
        <v>1070</v>
      </c>
      <c r="E706" s="153"/>
      <c r="F706" s="219">
        <v>66</v>
      </c>
      <c r="G706" s="149" t="s">
        <v>1061</v>
      </c>
      <c r="H706" s="149" t="s">
        <v>604</v>
      </c>
      <c r="I706" s="149" t="s">
        <v>237</v>
      </c>
      <c r="J706" s="149" t="s">
        <v>146</v>
      </c>
      <c r="K706" s="154">
        <v>45747.968275462961</v>
      </c>
      <c r="L706" s="149" t="s">
        <v>200</v>
      </c>
      <c r="M706" s="149" t="s">
        <v>1234</v>
      </c>
      <c r="N706" s="149" t="s">
        <v>158</v>
      </c>
      <c r="O706" s="149" t="s">
        <v>146</v>
      </c>
      <c r="P706" s="186">
        <v>45759.541909722226</v>
      </c>
      <c r="Q706" s="151"/>
      <c r="R706" s="185"/>
    </row>
    <row r="707" spans="1:18">
      <c r="A707" s="149" t="s">
        <v>158</v>
      </c>
      <c r="B707" s="149" t="s">
        <v>281</v>
      </c>
      <c r="C707" s="149" t="s">
        <v>1235</v>
      </c>
      <c r="D707" s="149" t="s">
        <v>1017</v>
      </c>
      <c r="E707" s="153"/>
      <c r="F707" s="219">
        <v>21.763000000000002</v>
      </c>
      <c r="G707" s="149" t="s">
        <v>690</v>
      </c>
      <c r="H707" s="149" t="s">
        <v>1236</v>
      </c>
      <c r="I707" s="149" t="s">
        <v>191</v>
      </c>
      <c r="J707" s="149" t="s">
        <v>145</v>
      </c>
      <c r="K707" s="154">
        <v>45732.58494212963</v>
      </c>
      <c r="L707" s="149" t="s">
        <v>1237</v>
      </c>
      <c r="M707" s="149" t="s">
        <v>157</v>
      </c>
      <c r="N707" s="149" t="s">
        <v>158</v>
      </c>
      <c r="O707" s="149" t="s">
        <v>146</v>
      </c>
      <c r="P707" s="186">
        <v>45761.155810185184</v>
      </c>
      <c r="Q707" s="151"/>
      <c r="R707" s="185"/>
    </row>
    <row r="708" spans="1:18">
      <c r="A708" s="149" t="s">
        <v>158</v>
      </c>
      <c r="B708" s="149" t="s">
        <v>281</v>
      </c>
      <c r="C708" s="149" t="s">
        <v>1197</v>
      </c>
      <c r="D708" s="149" t="s">
        <v>1070</v>
      </c>
      <c r="E708" s="153"/>
      <c r="F708" s="219">
        <v>53.655000000000001</v>
      </c>
      <c r="G708" s="149" t="s">
        <v>1061</v>
      </c>
      <c r="H708" s="149" t="s">
        <v>604</v>
      </c>
      <c r="I708" s="149" t="s">
        <v>237</v>
      </c>
      <c r="J708" s="149" t="s">
        <v>146</v>
      </c>
      <c r="K708" s="154">
        <v>45744.187418981484</v>
      </c>
      <c r="L708" s="149" t="s">
        <v>200</v>
      </c>
      <c r="M708" s="149" t="s">
        <v>611</v>
      </c>
      <c r="N708" s="149" t="s">
        <v>158</v>
      </c>
      <c r="O708" s="149" t="s">
        <v>146</v>
      </c>
      <c r="P708" s="186">
        <v>45761.417685185188</v>
      </c>
      <c r="Q708" s="151"/>
      <c r="R708" s="185"/>
    </row>
    <row r="709" spans="1:18">
      <c r="A709" s="149" t="s">
        <v>158</v>
      </c>
      <c r="B709" s="149" t="s">
        <v>281</v>
      </c>
      <c r="C709" s="149" t="s">
        <v>1201</v>
      </c>
      <c r="D709" s="149" t="s">
        <v>1070</v>
      </c>
      <c r="E709" s="153"/>
      <c r="F709" s="219">
        <v>50.09</v>
      </c>
      <c r="G709" s="149" t="s">
        <v>1061</v>
      </c>
      <c r="H709" s="149" t="s">
        <v>604</v>
      </c>
      <c r="I709" s="149" t="s">
        <v>237</v>
      </c>
      <c r="J709" s="149" t="s">
        <v>146</v>
      </c>
      <c r="K709" s="154">
        <v>45757.038703703707</v>
      </c>
      <c r="L709" s="149" t="s">
        <v>200</v>
      </c>
      <c r="M709" s="149" t="s">
        <v>611</v>
      </c>
      <c r="N709" s="149" t="s">
        <v>158</v>
      </c>
      <c r="O709" s="149" t="s">
        <v>146</v>
      </c>
      <c r="P709" s="186">
        <v>45769.456493055557</v>
      </c>
      <c r="Q709" s="151"/>
      <c r="R709" s="185"/>
    </row>
    <row r="710" spans="1:18">
      <c r="A710" s="149" t="s">
        <v>158</v>
      </c>
      <c r="B710" s="149" t="s">
        <v>281</v>
      </c>
      <c r="C710" s="149" t="s">
        <v>1238</v>
      </c>
      <c r="D710" s="149" t="s">
        <v>1017</v>
      </c>
      <c r="E710" s="153"/>
      <c r="F710" s="219">
        <v>32.354999999999997</v>
      </c>
      <c r="G710" s="149" t="s">
        <v>236</v>
      </c>
      <c r="H710" s="149" t="s">
        <v>1239</v>
      </c>
      <c r="I710" s="149" t="s">
        <v>144</v>
      </c>
      <c r="J710" s="149" t="s">
        <v>145</v>
      </c>
      <c r="K710" s="154">
        <v>45752.867766203701</v>
      </c>
      <c r="L710" s="149" t="s">
        <v>236</v>
      </c>
      <c r="M710" s="149" t="s">
        <v>207</v>
      </c>
      <c r="N710" s="149" t="s">
        <v>158</v>
      </c>
      <c r="O710" s="149" t="s">
        <v>146</v>
      </c>
      <c r="P710" s="186">
        <v>45771.206805555557</v>
      </c>
      <c r="Q710" s="151"/>
      <c r="R710" s="185"/>
    </row>
    <row r="711" spans="1:18">
      <c r="A711" s="149" t="s">
        <v>158</v>
      </c>
      <c r="B711" s="149" t="s">
        <v>281</v>
      </c>
      <c r="C711" s="149" t="s">
        <v>1202</v>
      </c>
      <c r="D711" s="149" t="s">
        <v>1017</v>
      </c>
      <c r="E711" s="153"/>
      <c r="F711" s="219">
        <v>71.066999999999993</v>
      </c>
      <c r="G711" s="149" t="s">
        <v>1061</v>
      </c>
      <c r="H711" s="149" t="s">
        <v>604</v>
      </c>
      <c r="I711" s="149" t="s">
        <v>237</v>
      </c>
      <c r="J711" s="149" t="s">
        <v>146</v>
      </c>
      <c r="K711" s="154">
        <v>45759.336099537039</v>
      </c>
      <c r="L711" s="149" t="s">
        <v>200</v>
      </c>
      <c r="M711" s="149" t="s">
        <v>1043</v>
      </c>
      <c r="N711" s="149" t="s">
        <v>158</v>
      </c>
      <c r="O711" s="149" t="s">
        <v>146</v>
      </c>
      <c r="P711" s="186">
        <v>45773.573842592596</v>
      </c>
      <c r="Q711" s="151"/>
      <c r="R711" s="185"/>
    </row>
    <row r="712" spans="1:18">
      <c r="A712" s="149" t="s">
        <v>158</v>
      </c>
      <c r="B712" s="149" t="s">
        <v>281</v>
      </c>
      <c r="C712" s="149" t="s">
        <v>1203</v>
      </c>
      <c r="D712" s="149" t="s">
        <v>1070</v>
      </c>
      <c r="E712" s="153"/>
      <c r="F712" s="219">
        <v>50.8</v>
      </c>
      <c r="G712" s="149" t="s">
        <v>200</v>
      </c>
      <c r="H712" s="149" t="s">
        <v>604</v>
      </c>
      <c r="I712" s="149" t="s">
        <v>237</v>
      </c>
      <c r="J712" s="149" t="s">
        <v>146</v>
      </c>
      <c r="K712" s="154">
        <v>45770.739027777781</v>
      </c>
      <c r="L712" s="149" t="s">
        <v>236</v>
      </c>
      <c r="M712" s="149" t="s">
        <v>611</v>
      </c>
      <c r="N712" s="149" t="s">
        <v>158</v>
      </c>
      <c r="O712" s="149" t="s">
        <v>146</v>
      </c>
      <c r="P712" s="186">
        <v>45779.911979166667</v>
      </c>
      <c r="Q712" s="151"/>
      <c r="R712" s="185"/>
    </row>
    <row r="713" spans="1:18">
      <c r="A713" s="149" t="s">
        <v>158</v>
      </c>
      <c r="B713" s="149" t="s">
        <v>281</v>
      </c>
      <c r="C713" s="149" t="s">
        <v>1204</v>
      </c>
      <c r="D713" s="149" t="s">
        <v>1070</v>
      </c>
      <c r="E713" s="153"/>
      <c r="F713" s="219">
        <v>53.116</v>
      </c>
      <c r="G713" s="149" t="s">
        <v>200</v>
      </c>
      <c r="H713" s="149" t="s">
        <v>604</v>
      </c>
      <c r="I713" s="149" t="s">
        <v>237</v>
      </c>
      <c r="J713" s="149" t="s">
        <v>146</v>
      </c>
      <c r="K713" s="154">
        <v>45773.258819444447</v>
      </c>
      <c r="L713" s="149" t="s">
        <v>236</v>
      </c>
      <c r="M713" s="149" t="s">
        <v>1043</v>
      </c>
      <c r="N713" s="149" t="s">
        <v>158</v>
      </c>
      <c r="O713" s="149" t="s">
        <v>146</v>
      </c>
      <c r="P713" s="186">
        <v>45784.501388888886</v>
      </c>
      <c r="Q713" s="151"/>
      <c r="R713" s="185"/>
    </row>
    <row r="714" spans="1:18">
      <c r="A714" s="149" t="s">
        <v>158</v>
      </c>
      <c r="B714" s="149" t="s">
        <v>281</v>
      </c>
      <c r="C714" s="149" t="s">
        <v>1240</v>
      </c>
      <c r="D714" s="149" t="s">
        <v>174</v>
      </c>
      <c r="E714" s="153"/>
      <c r="F714" s="219">
        <v>30.375</v>
      </c>
      <c r="G714" s="149" t="s">
        <v>174</v>
      </c>
      <c r="H714" s="149" t="s">
        <v>1239</v>
      </c>
      <c r="I714" s="149" t="s">
        <v>144</v>
      </c>
      <c r="J714" s="149" t="s">
        <v>145</v>
      </c>
      <c r="K714" s="154">
        <v>45764.715775462966</v>
      </c>
      <c r="L714" s="149"/>
      <c r="M714" s="149" t="s">
        <v>157</v>
      </c>
      <c r="N714" s="149" t="s">
        <v>158</v>
      </c>
      <c r="O714" s="149" t="s">
        <v>146</v>
      </c>
      <c r="P714" s="186">
        <v>45784.790277777778</v>
      </c>
      <c r="Q714" s="151"/>
      <c r="R714" s="185"/>
    </row>
    <row r="715" spans="1:18">
      <c r="A715" s="149" t="s">
        <v>158</v>
      </c>
      <c r="B715" s="149" t="s">
        <v>281</v>
      </c>
      <c r="C715" s="149" t="s">
        <v>1241</v>
      </c>
      <c r="D715" s="149" t="s">
        <v>1017</v>
      </c>
      <c r="E715" s="153"/>
      <c r="F715" s="219">
        <v>39.375</v>
      </c>
      <c r="G715" s="149" t="s">
        <v>236</v>
      </c>
      <c r="H715" s="149" t="s">
        <v>1242</v>
      </c>
      <c r="I715" s="149" t="s">
        <v>1243</v>
      </c>
      <c r="J715" s="149" t="s">
        <v>145</v>
      </c>
      <c r="K715" s="154">
        <v>45765.637013888889</v>
      </c>
      <c r="L715" s="149" t="s">
        <v>236</v>
      </c>
      <c r="M715" s="149" t="s">
        <v>1244</v>
      </c>
      <c r="N715" s="149" t="s">
        <v>158</v>
      </c>
      <c r="O715" s="149" t="s">
        <v>146</v>
      </c>
      <c r="P715" s="186">
        <v>45785.083333333336</v>
      </c>
      <c r="Q715" s="151"/>
      <c r="R715" s="185"/>
    </row>
    <row r="716" spans="1:18">
      <c r="A716" s="149" t="s">
        <v>158</v>
      </c>
      <c r="B716" s="149" t="s">
        <v>281</v>
      </c>
      <c r="C716" s="149" t="s">
        <v>1245</v>
      </c>
      <c r="D716" s="149" t="s">
        <v>1017</v>
      </c>
      <c r="E716" s="153"/>
      <c r="F716" s="219">
        <v>26.821999999999999</v>
      </c>
      <c r="G716" s="149" t="s">
        <v>236</v>
      </c>
      <c r="H716" s="149" t="s">
        <v>900</v>
      </c>
      <c r="I716" s="149" t="s">
        <v>901</v>
      </c>
      <c r="J716" s="149" t="s">
        <v>145</v>
      </c>
      <c r="K716" s="154">
        <v>45771.314062500001</v>
      </c>
      <c r="L716" s="149" t="s">
        <v>236</v>
      </c>
      <c r="M716" s="149" t="s">
        <v>157</v>
      </c>
      <c r="N716" s="149" t="s">
        <v>158</v>
      </c>
      <c r="O716" s="149" t="s">
        <v>146</v>
      </c>
      <c r="P716" s="186">
        <v>45786.666666666664</v>
      </c>
      <c r="Q716" s="151"/>
      <c r="R716" s="185"/>
    </row>
    <row r="717" spans="1:18">
      <c r="A717" s="149" t="s">
        <v>158</v>
      </c>
      <c r="B717" s="149" t="s">
        <v>281</v>
      </c>
      <c r="C717" s="149" t="s">
        <v>1206</v>
      </c>
      <c r="D717" s="149" t="s">
        <v>1070</v>
      </c>
      <c r="E717" s="153"/>
      <c r="F717" s="219">
        <v>51.622999999999998</v>
      </c>
      <c r="G717" s="149" t="s">
        <v>200</v>
      </c>
      <c r="H717" s="149" t="s">
        <v>604</v>
      </c>
      <c r="I717" s="149" t="s">
        <v>237</v>
      </c>
      <c r="J717" s="149" t="s">
        <v>146</v>
      </c>
      <c r="K717" s="154">
        <v>45775.749918981484</v>
      </c>
      <c r="L717" s="149" t="s">
        <v>236</v>
      </c>
      <c r="M717" s="149" t="s">
        <v>207</v>
      </c>
      <c r="N717" s="149" t="s">
        <v>158</v>
      </c>
      <c r="O717" s="149" t="s">
        <v>146</v>
      </c>
      <c r="P717" s="186">
        <v>45787.041666666664</v>
      </c>
      <c r="Q717" s="151"/>
      <c r="R717" s="185"/>
    </row>
    <row r="718" spans="1:18">
      <c r="A718" s="149" t="s">
        <v>158</v>
      </c>
      <c r="B718" s="149" t="s">
        <v>281</v>
      </c>
      <c r="C718" s="149" t="s">
        <v>1246</v>
      </c>
      <c r="D718" s="149" t="s">
        <v>80</v>
      </c>
      <c r="E718" s="153"/>
      <c r="F718" s="219">
        <v>30</v>
      </c>
      <c r="G718" s="149" t="s">
        <v>1247</v>
      </c>
      <c r="H718" s="149"/>
      <c r="I718" s="149" t="s">
        <v>698</v>
      </c>
      <c r="J718" s="149" t="s">
        <v>145</v>
      </c>
      <c r="K718" s="154">
        <v>45770</v>
      </c>
      <c r="L718" s="149"/>
      <c r="M718" s="149" t="s">
        <v>157</v>
      </c>
      <c r="N718" s="149" t="s">
        <v>158</v>
      </c>
      <c r="O718" s="149" t="s">
        <v>146</v>
      </c>
      <c r="P718" s="186">
        <v>45791</v>
      </c>
      <c r="Q718" s="151"/>
      <c r="R718" s="185"/>
    </row>
    <row r="719" spans="1:18" ht="13">
      <c r="A719" s="147" t="s">
        <v>158</v>
      </c>
      <c r="B719" s="147" t="s">
        <v>281</v>
      </c>
      <c r="C719" s="152" t="s">
        <v>825</v>
      </c>
      <c r="D719" s="147" t="s">
        <v>79</v>
      </c>
      <c r="E719" s="148"/>
      <c r="F719" s="199">
        <v>50.365919720000001</v>
      </c>
      <c r="G719" s="147" t="s">
        <v>174</v>
      </c>
      <c r="H719" s="147" t="s">
        <v>193</v>
      </c>
      <c r="I719" s="147" t="s">
        <v>194</v>
      </c>
      <c r="J719" s="147" t="s">
        <v>145</v>
      </c>
      <c r="K719" s="154">
        <v>45744.438483796293</v>
      </c>
      <c r="L719" s="147"/>
      <c r="M719" s="147" t="s">
        <v>157</v>
      </c>
      <c r="N719" s="147" t="s">
        <v>158</v>
      </c>
      <c r="O719" s="147" t="s">
        <v>146</v>
      </c>
      <c r="P719" s="186">
        <v>45793.996539351851</v>
      </c>
      <c r="Q719" s="151"/>
      <c r="R719" s="185"/>
    </row>
    <row r="720" spans="1:18">
      <c r="A720" s="149" t="s">
        <v>158</v>
      </c>
      <c r="B720" s="149" t="s">
        <v>281</v>
      </c>
      <c r="C720" s="149" t="s">
        <v>1248</v>
      </c>
      <c r="D720" s="149" t="s">
        <v>174</v>
      </c>
      <c r="E720" s="153"/>
      <c r="F720" s="219">
        <v>28.315000000000001</v>
      </c>
      <c r="G720" s="149" t="s">
        <v>174</v>
      </c>
      <c r="H720" s="149" t="s">
        <v>1022</v>
      </c>
      <c r="I720" s="149" t="s">
        <v>144</v>
      </c>
      <c r="J720" s="149" t="s">
        <v>145</v>
      </c>
      <c r="K720" s="154">
        <v>45731.376319444447</v>
      </c>
      <c r="L720" s="149"/>
      <c r="M720" s="149" t="s">
        <v>157</v>
      </c>
      <c r="N720" s="149" t="s">
        <v>158</v>
      </c>
      <c r="O720" s="149" t="s">
        <v>146</v>
      </c>
      <c r="P720" s="186">
        <v>45794.372233796297</v>
      </c>
      <c r="Q720" s="151"/>
      <c r="R720" s="185"/>
    </row>
    <row r="721" spans="1:18">
      <c r="A721" s="149" t="s">
        <v>158</v>
      </c>
      <c r="B721" s="149" t="s">
        <v>281</v>
      </c>
      <c r="C721" s="149" t="s">
        <v>1207</v>
      </c>
      <c r="D721" s="149" t="s">
        <v>1070</v>
      </c>
      <c r="E721" s="153"/>
      <c r="F721" s="219">
        <v>52.71</v>
      </c>
      <c r="G721" s="149" t="s">
        <v>200</v>
      </c>
      <c r="H721" s="149" t="s">
        <v>604</v>
      </c>
      <c r="I721" s="149" t="s">
        <v>237</v>
      </c>
      <c r="J721" s="149" t="s">
        <v>146</v>
      </c>
      <c r="K721" s="154">
        <v>45781.875416666669</v>
      </c>
      <c r="L721" s="149" t="s">
        <v>236</v>
      </c>
      <c r="M721" s="149" t="s">
        <v>1043</v>
      </c>
      <c r="N721" s="149" t="s">
        <v>158</v>
      </c>
      <c r="O721" s="149" t="s">
        <v>146</v>
      </c>
      <c r="P721" s="186">
        <v>45798.45417824074</v>
      </c>
      <c r="Q721" s="151"/>
      <c r="R721" s="185"/>
    </row>
    <row r="722" spans="1:18">
      <c r="A722" s="149" t="s">
        <v>158</v>
      </c>
      <c r="B722" s="149" t="s">
        <v>281</v>
      </c>
      <c r="C722" s="149" t="s">
        <v>992</v>
      </c>
      <c r="D722" s="149" t="s">
        <v>80</v>
      </c>
      <c r="E722" s="153"/>
      <c r="F722" s="219">
        <v>35</v>
      </c>
      <c r="G722" s="149" t="s">
        <v>142</v>
      </c>
      <c r="H722" s="149" t="s">
        <v>143</v>
      </c>
      <c r="I722" s="149" t="s">
        <v>144</v>
      </c>
      <c r="J722" s="149" t="s">
        <v>145</v>
      </c>
      <c r="K722" s="154">
        <v>45782.808333333334</v>
      </c>
      <c r="L722" s="149" t="s">
        <v>236</v>
      </c>
      <c r="M722" s="149" t="s">
        <v>993</v>
      </c>
      <c r="N722" s="149" t="s">
        <v>158</v>
      </c>
      <c r="O722" s="149" t="s">
        <v>146</v>
      </c>
      <c r="P722" s="186">
        <v>45799.875</v>
      </c>
      <c r="Q722" s="151"/>
      <c r="R722" s="185"/>
    </row>
    <row r="723" spans="1:18">
      <c r="A723" s="149" t="s">
        <v>158</v>
      </c>
      <c r="B723" s="149" t="s">
        <v>281</v>
      </c>
      <c r="C723" s="149" t="s">
        <v>1249</v>
      </c>
      <c r="D723" s="149" t="s">
        <v>1017</v>
      </c>
      <c r="E723" s="153"/>
      <c r="F723" s="219">
        <v>33.704999999999998</v>
      </c>
      <c r="G723" s="149" t="s">
        <v>236</v>
      </c>
      <c r="H723" s="149" t="s">
        <v>280</v>
      </c>
      <c r="I723" s="149" t="s">
        <v>276</v>
      </c>
      <c r="J723" s="149" t="s">
        <v>145</v>
      </c>
      <c r="K723" s="154">
        <v>45774.522094907406</v>
      </c>
      <c r="L723" s="149" t="s">
        <v>236</v>
      </c>
      <c r="M723" s="149" t="s">
        <v>157</v>
      </c>
      <c r="N723" s="149" t="s">
        <v>158</v>
      </c>
      <c r="O723" s="149" t="s">
        <v>146</v>
      </c>
      <c r="P723" s="186">
        <v>45801.876388888886</v>
      </c>
      <c r="Q723" s="151"/>
      <c r="R723" s="185"/>
    </row>
    <row r="724" spans="1:18">
      <c r="A724" s="149" t="s">
        <v>158</v>
      </c>
      <c r="B724" s="149" t="s">
        <v>281</v>
      </c>
      <c r="C724" s="149" t="s">
        <v>819</v>
      </c>
      <c r="D724" s="149" t="s">
        <v>1017</v>
      </c>
      <c r="E724" s="153"/>
      <c r="F724" s="219">
        <v>61.963999999999999</v>
      </c>
      <c r="G724" s="149" t="s">
        <v>236</v>
      </c>
      <c r="H724" s="149" t="s">
        <v>1080</v>
      </c>
      <c r="I724" s="149" t="s">
        <v>194</v>
      </c>
      <c r="J724" s="149" t="s">
        <v>145</v>
      </c>
      <c r="K724" s="154">
        <v>45774.011828703704</v>
      </c>
      <c r="L724" s="149" t="s">
        <v>236</v>
      </c>
      <c r="M724" s="149" t="s">
        <v>1043</v>
      </c>
      <c r="N724" s="149" t="s">
        <v>158</v>
      </c>
      <c r="O724" s="149" t="s">
        <v>146</v>
      </c>
      <c r="P724" s="186">
        <v>45818.200729166667</v>
      </c>
      <c r="Q724" s="151"/>
      <c r="R724" s="185"/>
    </row>
    <row r="725" spans="1:18" ht="13">
      <c r="A725" s="111"/>
      <c r="B725" s="111"/>
      <c r="C725" s="101"/>
      <c r="D725" s="111"/>
      <c r="E725" s="111"/>
      <c r="F725" s="125"/>
      <c r="G725" s="111"/>
      <c r="H725" s="111"/>
      <c r="I725" s="111"/>
      <c r="J725" s="111"/>
      <c r="K725" s="108"/>
      <c r="L725" s="111"/>
      <c r="M725" s="111"/>
      <c r="N725" s="126"/>
      <c r="O725" s="111"/>
      <c r="P725" s="127"/>
      <c r="Q725" s="106"/>
      <c r="R725" s="107"/>
    </row>
    <row r="726" spans="1:18" ht="13">
      <c r="A726" s="111"/>
      <c r="B726" s="111"/>
      <c r="C726" s="101"/>
      <c r="D726" s="111"/>
      <c r="E726" s="111"/>
      <c r="F726" s="125"/>
      <c r="G726" s="111"/>
      <c r="H726" s="111"/>
      <c r="I726" s="111"/>
      <c r="J726" s="111"/>
      <c r="K726" s="108"/>
      <c r="L726" s="111"/>
      <c r="M726" s="111"/>
      <c r="N726" s="126"/>
      <c r="O726" s="111"/>
      <c r="P726" s="127"/>
      <c r="Q726" s="106"/>
      <c r="R726" s="107"/>
    </row>
    <row r="727" spans="1:18" ht="13">
      <c r="A727" s="111"/>
      <c r="B727" s="111"/>
      <c r="C727" s="101"/>
      <c r="D727" s="111"/>
      <c r="E727" s="111"/>
      <c r="F727" s="125"/>
      <c r="G727" s="111"/>
      <c r="H727" s="111"/>
      <c r="I727" s="111"/>
      <c r="J727" s="111"/>
      <c r="K727" s="108"/>
      <c r="L727" s="111"/>
      <c r="M727" s="111"/>
      <c r="N727" s="126"/>
      <c r="O727" s="111"/>
      <c r="P727" s="127"/>
      <c r="Q727" s="106"/>
      <c r="R727" s="107"/>
    </row>
    <row r="728" spans="1:18" ht="13">
      <c r="A728" s="111"/>
      <c r="B728" s="111"/>
      <c r="C728" s="101"/>
      <c r="D728" s="111"/>
      <c r="E728" s="111"/>
      <c r="F728" s="125"/>
      <c r="G728" s="111"/>
      <c r="H728" s="111"/>
      <c r="I728" s="111"/>
      <c r="J728" s="111"/>
      <c r="K728" s="108"/>
      <c r="L728" s="111"/>
      <c r="M728" s="111"/>
      <c r="N728" s="126"/>
      <c r="O728" s="111"/>
      <c r="P728" s="127"/>
      <c r="Q728" s="106"/>
      <c r="R728" s="107"/>
    </row>
    <row r="729" spans="1:18" ht="13">
      <c r="A729" s="111"/>
      <c r="B729" s="111"/>
      <c r="C729" s="101"/>
      <c r="D729" s="111"/>
      <c r="E729" s="111"/>
      <c r="F729" s="125"/>
      <c r="G729" s="111"/>
      <c r="H729" s="111"/>
      <c r="I729" s="111"/>
      <c r="J729" s="111"/>
      <c r="K729" s="108"/>
      <c r="L729" s="111"/>
      <c r="M729" s="111"/>
      <c r="N729" s="126"/>
      <c r="O729" s="111"/>
      <c r="P729" s="127"/>
      <c r="Q729" s="106"/>
      <c r="R729" s="107"/>
    </row>
    <row r="730" spans="1:18" ht="13">
      <c r="A730" s="111"/>
      <c r="B730" s="111"/>
      <c r="C730" s="101"/>
      <c r="D730" s="111"/>
      <c r="E730" s="111"/>
      <c r="F730" s="125"/>
      <c r="G730" s="111"/>
      <c r="H730" s="111"/>
      <c r="I730" s="111"/>
      <c r="J730" s="111"/>
      <c r="K730" s="108"/>
      <c r="L730" s="111"/>
      <c r="M730" s="111"/>
      <c r="N730" s="126"/>
      <c r="O730" s="111"/>
      <c r="P730" s="127"/>
      <c r="Q730" s="106"/>
      <c r="R730" s="107"/>
    </row>
    <row r="731" spans="1:18" ht="13">
      <c r="A731" s="111"/>
      <c r="B731" s="111"/>
      <c r="C731" s="101"/>
      <c r="D731" s="111"/>
      <c r="E731" s="111"/>
      <c r="F731" s="125"/>
      <c r="G731" s="111"/>
      <c r="H731" s="111"/>
      <c r="I731" s="111"/>
      <c r="J731" s="111"/>
      <c r="K731" s="108"/>
      <c r="L731" s="111"/>
      <c r="M731" s="111"/>
      <c r="N731" s="126"/>
      <c r="O731" s="111"/>
      <c r="P731" s="127"/>
      <c r="Q731" s="106"/>
      <c r="R731" s="107"/>
    </row>
    <row r="732" spans="1:18" ht="13">
      <c r="A732" s="111"/>
      <c r="B732" s="111"/>
      <c r="C732" s="101"/>
      <c r="D732" s="111"/>
      <c r="E732" s="111"/>
      <c r="F732" s="125"/>
      <c r="G732" s="111"/>
      <c r="H732" s="111"/>
      <c r="I732" s="111"/>
      <c r="J732" s="111"/>
      <c r="K732" s="108"/>
      <c r="L732" s="111"/>
      <c r="M732" s="111"/>
      <c r="N732" s="126"/>
      <c r="O732" s="111"/>
      <c r="P732" s="127"/>
      <c r="Q732" s="106"/>
      <c r="R732" s="107"/>
    </row>
    <row r="733" spans="1:18" ht="13">
      <c r="A733" s="111"/>
      <c r="B733" s="111"/>
      <c r="C733" s="101"/>
      <c r="D733" s="111"/>
      <c r="E733" s="111"/>
      <c r="F733" s="125"/>
      <c r="G733" s="111"/>
      <c r="H733" s="111"/>
      <c r="I733" s="111"/>
      <c r="J733" s="111"/>
      <c r="K733" s="108"/>
      <c r="L733" s="111"/>
      <c r="M733" s="111"/>
      <c r="N733" s="126"/>
      <c r="O733" s="111"/>
      <c r="P733" s="127"/>
      <c r="Q733" s="106"/>
      <c r="R733" s="107"/>
    </row>
    <row r="734" spans="1:18" ht="13">
      <c r="A734" s="111"/>
      <c r="B734" s="111"/>
      <c r="C734" s="123"/>
      <c r="D734" s="111"/>
      <c r="E734" s="111"/>
      <c r="F734" s="125"/>
      <c r="G734" s="111"/>
      <c r="H734" s="111"/>
      <c r="I734" s="111"/>
      <c r="J734" s="111"/>
      <c r="K734" s="114"/>
      <c r="L734" s="111"/>
      <c r="M734" s="111"/>
      <c r="N734" s="126"/>
      <c r="O734" s="111"/>
      <c r="P734" s="127"/>
      <c r="Q734" s="106"/>
      <c r="R734" s="107"/>
    </row>
    <row r="735" spans="1:18" ht="13">
      <c r="A735" s="111"/>
      <c r="B735" s="111"/>
      <c r="C735" s="123"/>
      <c r="D735" s="111"/>
      <c r="E735" s="111"/>
      <c r="F735" s="125"/>
      <c r="G735" s="111"/>
      <c r="H735" s="111"/>
      <c r="I735" s="111"/>
      <c r="J735" s="111"/>
      <c r="K735" s="114"/>
      <c r="L735" s="111"/>
      <c r="M735" s="111"/>
      <c r="N735" s="126"/>
      <c r="O735" s="111"/>
      <c r="P735" s="127"/>
      <c r="Q735" s="106"/>
      <c r="R735" s="107"/>
    </row>
    <row r="736" spans="1:18" ht="13">
      <c r="A736" s="111"/>
      <c r="B736" s="111"/>
      <c r="C736" s="123"/>
      <c r="D736" s="111"/>
      <c r="E736" s="111"/>
      <c r="F736" s="125"/>
      <c r="G736" s="111"/>
      <c r="H736" s="111"/>
      <c r="I736" s="111"/>
      <c r="J736" s="111"/>
      <c r="K736" s="114"/>
      <c r="L736" s="111"/>
      <c r="M736" s="111"/>
      <c r="N736" s="126"/>
      <c r="O736" s="111"/>
      <c r="P736" s="127"/>
      <c r="Q736" s="106"/>
      <c r="R736" s="107"/>
    </row>
    <row r="737" spans="1:18" ht="13">
      <c r="A737" s="111"/>
      <c r="B737" s="111"/>
      <c r="C737" s="123"/>
      <c r="D737" s="111"/>
      <c r="E737" s="111"/>
      <c r="F737" s="125"/>
      <c r="G737" s="111"/>
      <c r="H737" s="111"/>
      <c r="I737" s="111"/>
      <c r="J737" s="111"/>
      <c r="K737" s="114"/>
      <c r="L737" s="111"/>
      <c r="M737" s="111"/>
      <c r="N737" s="126"/>
      <c r="O737" s="111"/>
      <c r="P737" s="127"/>
      <c r="Q737" s="106"/>
      <c r="R737" s="107"/>
    </row>
    <row r="738" spans="1:18" ht="13">
      <c r="A738" s="111"/>
      <c r="B738" s="111"/>
      <c r="C738" s="123"/>
      <c r="D738" s="111"/>
      <c r="E738" s="111"/>
      <c r="F738" s="125"/>
      <c r="G738" s="111"/>
      <c r="H738" s="111"/>
      <c r="I738" s="111"/>
      <c r="J738" s="111"/>
      <c r="K738" s="114"/>
      <c r="L738" s="111"/>
      <c r="M738" s="111"/>
      <c r="N738" s="126"/>
      <c r="O738" s="111"/>
      <c r="P738" s="127"/>
      <c r="Q738" s="106"/>
      <c r="R738" s="107"/>
    </row>
    <row r="739" spans="1:18" ht="13">
      <c r="A739" s="111"/>
      <c r="B739" s="111"/>
      <c r="C739" s="123"/>
      <c r="D739" s="111"/>
      <c r="E739" s="111"/>
      <c r="F739" s="125"/>
      <c r="G739" s="111"/>
      <c r="H739" s="111"/>
      <c r="I739" s="111"/>
      <c r="J739" s="111"/>
      <c r="K739" s="114"/>
      <c r="L739" s="111"/>
      <c r="M739" s="111"/>
      <c r="N739" s="126"/>
      <c r="O739" s="111"/>
      <c r="P739" s="127"/>
      <c r="Q739" s="106"/>
      <c r="R739" s="107"/>
    </row>
    <row r="740" spans="1:18" ht="13">
      <c r="A740" s="111"/>
      <c r="B740" s="111"/>
      <c r="C740" s="123"/>
      <c r="D740" s="111"/>
      <c r="E740" s="111"/>
      <c r="F740" s="125"/>
      <c r="G740" s="103"/>
      <c r="H740" s="111"/>
      <c r="I740" s="111"/>
      <c r="J740" s="111"/>
      <c r="K740" s="114"/>
      <c r="L740" s="111"/>
      <c r="M740" s="111"/>
      <c r="N740" s="126"/>
      <c r="O740" s="111"/>
      <c r="P740" s="114"/>
      <c r="Q740" s="106"/>
      <c r="R740" s="107"/>
    </row>
    <row r="741" spans="1:18" ht="13">
      <c r="A741" s="111"/>
      <c r="B741" s="111"/>
      <c r="C741" s="123"/>
      <c r="D741" s="111"/>
      <c r="E741" s="111"/>
      <c r="F741" s="125"/>
      <c r="G741" s="111"/>
      <c r="H741" s="111"/>
      <c r="I741" s="111"/>
      <c r="J741" s="111"/>
      <c r="K741" s="114"/>
      <c r="L741" s="111"/>
      <c r="M741" s="111"/>
      <c r="N741" s="126"/>
      <c r="O741" s="111"/>
      <c r="P741" s="127"/>
      <c r="Q741" s="106"/>
      <c r="R741" s="107"/>
    </row>
    <row r="742" spans="1:18" ht="13">
      <c r="A742" s="111"/>
      <c r="B742" s="111"/>
      <c r="C742" s="123"/>
      <c r="D742" s="111"/>
      <c r="E742" s="111"/>
      <c r="F742" s="125"/>
      <c r="G742" s="111"/>
      <c r="H742" s="111"/>
      <c r="I742" s="111"/>
      <c r="J742" s="111"/>
      <c r="K742" s="114"/>
      <c r="L742" s="111"/>
      <c r="M742" s="111"/>
      <c r="N742" s="126"/>
      <c r="O742" s="111"/>
      <c r="P742" s="127"/>
      <c r="Q742" s="106"/>
      <c r="R742" s="107"/>
    </row>
    <row r="743" spans="1:18" ht="13">
      <c r="A743" s="111"/>
      <c r="B743" s="111"/>
      <c r="C743" s="123"/>
      <c r="D743" s="111"/>
      <c r="E743" s="111"/>
      <c r="F743" s="125"/>
      <c r="G743" s="111"/>
      <c r="H743" s="111"/>
      <c r="I743" s="111"/>
      <c r="J743" s="111"/>
      <c r="K743" s="114"/>
      <c r="L743" s="111"/>
      <c r="M743" s="111"/>
      <c r="N743" s="126"/>
      <c r="O743" s="111"/>
      <c r="P743" s="127"/>
      <c r="Q743" s="106"/>
      <c r="R743" s="107"/>
    </row>
    <row r="744" spans="1:18" ht="13">
      <c r="A744" s="111"/>
      <c r="B744" s="111"/>
      <c r="C744" s="123"/>
      <c r="D744" s="111"/>
      <c r="E744" s="111"/>
      <c r="F744" s="125"/>
      <c r="G744" s="111"/>
      <c r="H744" s="111"/>
      <c r="I744" s="111"/>
      <c r="J744" s="111"/>
      <c r="K744" s="114"/>
      <c r="L744" s="111"/>
      <c r="M744" s="111"/>
      <c r="N744" s="126"/>
      <c r="O744" s="111"/>
      <c r="P744" s="127"/>
      <c r="Q744" s="106"/>
      <c r="R744" s="107"/>
    </row>
    <row r="745" spans="1:18" ht="13">
      <c r="A745" s="111"/>
      <c r="B745" s="111"/>
      <c r="C745" s="123"/>
      <c r="D745" s="111"/>
      <c r="E745" s="111"/>
      <c r="F745" s="125"/>
      <c r="G745" s="111"/>
      <c r="H745" s="111"/>
      <c r="I745" s="111"/>
      <c r="J745" s="111"/>
      <c r="K745" s="114"/>
      <c r="L745" s="111"/>
      <c r="M745" s="111"/>
      <c r="N745" s="126"/>
      <c r="O745" s="111"/>
      <c r="P745" s="127"/>
      <c r="Q745" s="106"/>
      <c r="R745" s="107"/>
    </row>
    <row r="746" spans="1:18" ht="13">
      <c r="A746" s="111"/>
      <c r="B746" s="111"/>
      <c r="C746" s="123"/>
      <c r="D746" s="111"/>
      <c r="E746" s="111"/>
      <c r="F746" s="125"/>
      <c r="G746" s="111"/>
      <c r="H746" s="111"/>
      <c r="I746" s="111"/>
      <c r="J746" s="111"/>
      <c r="K746" s="114"/>
      <c r="L746" s="111"/>
      <c r="M746" s="111"/>
      <c r="N746" s="126"/>
      <c r="O746" s="111"/>
      <c r="P746" s="127"/>
      <c r="Q746" s="106"/>
      <c r="R746" s="107"/>
    </row>
    <row r="747" spans="1:18" ht="13">
      <c r="A747" s="111"/>
      <c r="B747" s="111"/>
      <c r="C747" s="123"/>
      <c r="D747" s="111"/>
      <c r="E747" s="111"/>
      <c r="F747" s="125"/>
      <c r="G747" s="111"/>
      <c r="H747" s="111"/>
      <c r="I747" s="111"/>
      <c r="J747" s="111"/>
      <c r="K747" s="114"/>
      <c r="L747" s="111"/>
      <c r="M747" s="111"/>
      <c r="N747" s="126"/>
      <c r="O747" s="111"/>
      <c r="P747" s="127"/>
      <c r="Q747" s="106"/>
      <c r="R747" s="107"/>
    </row>
    <row r="748" spans="1:18">
      <c r="A748" s="111"/>
      <c r="B748" s="111"/>
      <c r="C748" s="111"/>
      <c r="D748" s="111"/>
      <c r="E748" s="111"/>
      <c r="F748" s="128"/>
      <c r="G748" s="111"/>
      <c r="H748" s="125"/>
      <c r="I748" s="111"/>
      <c r="J748" s="111"/>
      <c r="K748" s="111"/>
      <c r="L748" s="111"/>
      <c r="M748" s="115"/>
      <c r="N748" s="126"/>
      <c r="O748" s="111"/>
      <c r="P748" s="127"/>
      <c r="Q748" s="106"/>
      <c r="R748" s="107"/>
    </row>
    <row r="749" spans="1:18" ht="13">
      <c r="A749" s="111"/>
      <c r="B749" s="111"/>
      <c r="C749" s="123"/>
      <c r="D749" s="111"/>
      <c r="E749" s="111"/>
      <c r="F749" s="125"/>
      <c r="G749" s="111"/>
      <c r="H749" s="111"/>
      <c r="I749" s="111"/>
      <c r="J749" s="111"/>
      <c r="K749" s="114"/>
      <c r="L749" s="111"/>
      <c r="M749" s="111"/>
      <c r="N749" s="126"/>
      <c r="O749" s="111"/>
      <c r="P749" s="127"/>
      <c r="Q749" s="106"/>
      <c r="R749" s="107"/>
    </row>
    <row r="750" spans="1:18" ht="13">
      <c r="A750" s="111"/>
      <c r="B750" s="111"/>
      <c r="C750" s="123"/>
      <c r="D750" s="111"/>
      <c r="E750" s="111"/>
      <c r="F750" s="125"/>
      <c r="G750" s="111"/>
      <c r="H750" s="111"/>
      <c r="I750" s="111"/>
      <c r="J750" s="111"/>
      <c r="K750" s="114"/>
      <c r="L750" s="111"/>
      <c r="M750" s="111"/>
      <c r="N750" s="126"/>
      <c r="O750" s="111"/>
      <c r="P750" s="127"/>
      <c r="Q750" s="106"/>
      <c r="R750" s="107"/>
    </row>
    <row r="751" spans="1:18" ht="13">
      <c r="A751" s="111"/>
      <c r="B751" s="111"/>
      <c r="C751" s="123"/>
      <c r="D751" s="111"/>
      <c r="E751" s="111"/>
      <c r="F751" s="125"/>
      <c r="G751" s="111"/>
      <c r="H751" s="111"/>
      <c r="I751" s="111"/>
      <c r="J751" s="111"/>
      <c r="K751" s="114"/>
      <c r="L751" s="111"/>
      <c r="M751" s="111"/>
      <c r="N751" s="126"/>
      <c r="O751" s="111"/>
      <c r="P751" s="127"/>
      <c r="Q751" s="106"/>
      <c r="R751" s="107"/>
    </row>
    <row r="752" spans="1:18" ht="13">
      <c r="A752" s="111"/>
      <c r="B752" s="111"/>
      <c r="C752" s="123"/>
      <c r="D752" s="111"/>
      <c r="E752" s="111"/>
      <c r="F752" s="125"/>
      <c r="G752" s="111"/>
      <c r="H752" s="111"/>
      <c r="I752" s="111"/>
      <c r="J752" s="111"/>
      <c r="K752" s="114"/>
      <c r="L752" s="111"/>
      <c r="M752" s="111"/>
      <c r="N752" s="126"/>
      <c r="O752" s="111"/>
      <c r="P752" s="127"/>
      <c r="Q752" s="106"/>
      <c r="R752" s="107"/>
    </row>
    <row r="753" spans="1:18" ht="13">
      <c r="A753" s="111"/>
      <c r="B753" s="111"/>
      <c r="C753" s="123"/>
      <c r="D753" s="111"/>
      <c r="E753" s="111"/>
      <c r="F753" s="125"/>
      <c r="G753" s="111"/>
      <c r="H753" s="111"/>
      <c r="I753" s="111"/>
      <c r="J753" s="111"/>
      <c r="K753" s="114"/>
      <c r="L753" s="111"/>
      <c r="M753" s="111"/>
      <c r="N753" s="126"/>
      <c r="O753" s="111"/>
      <c r="P753" s="127"/>
      <c r="Q753" s="106"/>
      <c r="R753" s="107"/>
    </row>
    <row r="754" spans="1:18" ht="13">
      <c r="A754" s="111"/>
      <c r="B754" s="111"/>
      <c r="C754" s="123"/>
      <c r="D754" s="111"/>
      <c r="E754" s="111"/>
      <c r="F754" s="125"/>
      <c r="G754" s="111"/>
      <c r="H754" s="111"/>
      <c r="I754" s="111"/>
      <c r="J754" s="111"/>
      <c r="K754" s="114"/>
      <c r="L754" s="111"/>
      <c r="M754" s="111"/>
      <c r="N754" s="126"/>
      <c r="O754" s="111"/>
      <c r="P754" s="127"/>
      <c r="Q754" s="106"/>
      <c r="R754" s="107"/>
    </row>
    <row r="755" spans="1:18" ht="13">
      <c r="A755" s="111"/>
      <c r="B755" s="111"/>
      <c r="C755" s="123"/>
      <c r="D755" s="111"/>
      <c r="E755" s="111"/>
      <c r="F755" s="125"/>
      <c r="G755" s="111"/>
      <c r="H755" s="111"/>
      <c r="I755" s="111"/>
      <c r="J755" s="111"/>
      <c r="K755" s="114"/>
      <c r="L755" s="111"/>
      <c r="M755" s="111"/>
      <c r="N755" s="126"/>
      <c r="O755" s="111"/>
      <c r="P755" s="127"/>
      <c r="Q755" s="106"/>
      <c r="R755" s="107"/>
    </row>
    <row r="756" spans="1:18" ht="13">
      <c r="A756" s="111"/>
      <c r="B756" s="111"/>
      <c r="C756" s="123"/>
      <c r="D756" s="111"/>
      <c r="E756" s="111"/>
      <c r="F756" s="125"/>
      <c r="G756" s="111"/>
      <c r="H756" s="111"/>
      <c r="I756" s="111"/>
      <c r="J756" s="111"/>
      <c r="K756" s="114"/>
      <c r="L756" s="111"/>
      <c r="M756" s="111"/>
      <c r="N756" s="126"/>
      <c r="O756" s="111"/>
      <c r="P756" s="127"/>
      <c r="Q756" s="106"/>
      <c r="R756" s="107"/>
    </row>
    <row r="757" spans="1:18" ht="13">
      <c r="A757" s="111"/>
      <c r="B757" s="111"/>
      <c r="C757" s="123"/>
      <c r="D757" s="111"/>
      <c r="E757" s="111"/>
      <c r="F757" s="125"/>
      <c r="G757" s="111"/>
      <c r="H757" s="111"/>
      <c r="I757" s="111"/>
      <c r="J757" s="111"/>
      <c r="K757" s="114"/>
      <c r="L757" s="111"/>
      <c r="M757" s="111"/>
      <c r="N757" s="126"/>
      <c r="O757" s="111"/>
      <c r="P757" s="127"/>
      <c r="Q757" s="106"/>
      <c r="R757" s="107"/>
    </row>
    <row r="758" spans="1:18" ht="13">
      <c r="A758" s="111"/>
      <c r="B758" s="111"/>
      <c r="C758" s="123"/>
      <c r="D758" s="111"/>
      <c r="E758" s="111"/>
      <c r="F758" s="125"/>
      <c r="G758" s="103"/>
      <c r="H758" s="111"/>
      <c r="I758" s="111"/>
      <c r="J758" s="111"/>
      <c r="K758" s="114"/>
      <c r="L758" s="111"/>
      <c r="M758" s="111"/>
      <c r="N758" s="126"/>
      <c r="O758" s="111"/>
      <c r="P758" s="127"/>
      <c r="Q758" s="106"/>
      <c r="R758" s="107"/>
    </row>
    <row r="759" spans="1:18" ht="13">
      <c r="A759" s="111"/>
      <c r="B759" s="111"/>
      <c r="C759" s="123"/>
      <c r="D759" s="111"/>
      <c r="E759" s="111"/>
      <c r="F759" s="125"/>
      <c r="G759" s="111"/>
      <c r="H759" s="111"/>
      <c r="I759" s="111"/>
      <c r="J759" s="111"/>
      <c r="K759" s="114"/>
      <c r="L759" s="111"/>
      <c r="M759" s="111"/>
      <c r="N759" s="126"/>
      <c r="O759" s="111"/>
      <c r="P759" s="127"/>
      <c r="Q759" s="106"/>
      <c r="R759" s="107"/>
    </row>
    <row r="760" spans="1:18" ht="13">
      <c r="A760" s="111"/>
      <c r="B760" s="111"/>
      <c r="C760" s="123"/>
      <c r="D760" s="111"/>
      <c r="E760" s="111"/>
      <c r="F760" s="125"/>
      <c r="G760" s="111"/>
      <c r="H760" s="111"/>
      <c r="I760" s="111"/>
      <c r="J760" s="111"/>
      <c r="K760" s="114"/>
      <c r="L760" s="111"/>
      <c r="M760" s="111"/>
      <c r="N760" s="126"/>
      <c r="O760" s="111"/>
      <c r="P760" s="127"/>
      <c r="Q760" s="106"/>
      <c r="R760" s="107"/>
    </row>
    <row r="761" spans="1:18" ht="13">
      <c r="A761" s="111"/>
      <c r="B761" s="111"/>
      <c r="C761" s="123"/>
      <c r="D761" s="111"/>
      <c r="E761" s="111"/>
      <c r="F761" s="125"/>
      <c r="G761" s="111"/>
      <c r="H761" s="111"/>
      <c r="I761" s="111"/>
      <c r="J761" s="111"/>
      <c r="K761" s="114"/>
      <c r="L761" s="111"/>
      <c r="M761" s="111"/>
      <c r="N761" s="126"/>
      <c r="O761" s="111"/>
      <c r="P761" s="127"/>
      <c r="Q761" s="106"/>
      <c r="R761" s="107"/>
    </row>
    <row r="762" spans="1:18" ht="13">
      <c r="A762" s="111"/>
      <c r="B762" s="111"/>
      <c r="C762" s="123"/>
      <c r="D762" s="111"/>
      <c r="E762" s="111"/>
      <c r="F762" s="125"/>
      <c r="G762" s="111"/>
      <c r="H762" s="103"/>
      <c r="I762" s="111"/>
      <c r="J762" s="111"/>
      <c r="K762" s="114"/>
      <c r="L762" s="111"/>
      <c r="M762" s="111"/>
      <c r="N762" s="126"/>
      <c r="O762" s="111"/>
      <c r="P762" s="127"/>
      <c r="Q762" s="106"/>
      <c r="R762" s="107"/>
    </row>
    <row r="763" spans="1:18" ht="13">
      <c r="A763" s="111"/>
      <c r="B763" s="111"/>
      <c r="C763" s="123"/>
      <c r="D763" s="111"/>
      <c r="E763" s="111"/>
      <c r="F763" s="125"/>
      <c r="G763" s="111"/>
      <c r="H763" s="111"/>
      <c r="I763" s="111"/>
      <c r="J763" s="111"/>
      <c r="K763" s="114"/>
      <c r="L763" s="111"/>
      <c r="M763" s="111"/>
      <c r="N763" s="126"/>
      <c r="O763" s="111"/>
      <c r="P763" s="127"/>
      <c r="Q763" s="106"/>
      <c r="R763" s="107"/>
    </row>
    <row r="764" spans="1:18" ht="13">
      <c r="A764" s="111"/>
      <c r="B764" s="111"/>
      <c r="C764" s="123"/>
      <c r="D764" s="111"/>
      <c r="E764" s="111"/>
      <c r="F764" s="125"/>
      <c r="G764" s="111"/>
      <c r="H764" s="111"/>
      <c r="I764" s="111"/>
      <c r="J764" s="111"/>
      <c r="K764" s="114"/>
      <c r="L764" s="111"/>
      <c r="M764" s="111"/>
      <c r="N764" s="126"/>
      <c r="O764" s="111"/>
      <c r="P764" s="127"/>
      <c r="Q764" s="106"/>
      <c r="R764" s="107"/>
    </row>
    <row r="765" spans="1:18" ht="13">
      <c r="A765" s="111"/>
      <c r="B765" s="111"/>
      <c r="C765" s="123"/>
      <c r="D765" s="111"/>
      <c r="E765" s="111"/>
      <c r="F765" s="125"/>
      <c r="G765" s="111"/>
      <c r="H765" s="111"/>
      <c r="I765" s="111"/>
      <c r="J765" s="111"/>
      <c r="K765" s="114"/>
      <c r="L765" s="111"/>
      <c r="M765" s="111"/>
      <c r="N765" s="126"/>
      <c r="O765" s="111"/>
      <c r="P765" s="127"/>
      <c r="Q765" s="106"/>
      <c r="R765" s="107"/>
    </row>
    <row r="766" spans="1:18" ht="13">
      <c r="A766" s="111"/>
      <c r="B766" s="111"/>
      <c r="C766" s="123"/>
      <c r="D766" s="111"/>
      <c r="E766" s="111"/>
      <c r="F766" s="125"/>
      <c r="G766" s="111"/>
      <c r="H766" s="111"/>
      <c r="I766" s="111"/>
      <c r="J766" s="111"/>
      <c r="K766" s="114"/>
      <c r="L766" s="111"/>
      <c r="M766" s="111"/>
      <c r="N766" s="126"/>
      <c r="O766" s="111"/>
      <c r="P766" s="127"/>
      <c r="Q766" s="106"/>
      <c r="R766" s="107"/>
    </row>
    <row r="767" spans="1:18" ht="13">
      <c r="A767" s="111"/>
      <c r="B767" s="111"/>
      <c r="C767" s="123"/>
      <c r="D767" s="111"/>
      <c r="E767" s="111"/>
      <c r="F767" s="125"/>
      <c r="G767" s="111"/>
      <c r="H767" s="111"/>
      <c r="I767" s="111"/>
      <c r="J767" s="111"/>
      <c r="K767" s="114"/>
      <c r="L767" s="103"/>
      <c r="M767" s="111"/>
      <c r="N767" s="126"/>
      <c r="O767" s="111"/>
      <c r="P767" s="114"/>
      <c r="Q767" s="106"/>
      <c r="R767" s="107"/>
    </row>
    <row r="768" spans="1:18" ht="13">
      <c r="A768" s="111"/>
      <c r="B768" s="111"/>
      <c r="C768" s="123"/>
      <c r="D768" s="111"/>
      <c r="E768" s="111"/>
      <c r="F768" s="125"/>
      <c r="G768" s="111"/>
      <c r="H768" s="111"/>
      <c r="I768" s="111"/>
      <c r="J768" s="111"/>
      <c r="K768" s="114"/>
      <c r="L768" s="111"/>
      <c r="M768" s="111"/>
      <c r="N768" s="126"/>
      <c r="O768" s="111"/>
      <c r="P768" s="127"/>
      <c r="Q768" s="106"/>
      <c r="R768" s="107"/>
    </row>
    <row r="769" spans="1:18" ht="13">
      <c r="A769" s="111"/>
      <c r="B769" s="111"/>
      <c r="C769" s="123"/>
      <c r="D769" s="111"/>
      <c r="E769" s="111"/>
      <c r="F769" s="117"/>
      <c r="G769" s="103"/>
      <c r="H769" s="111"/>
      <c r="I769" s="111"/>
      <c r="J769" s="111"/>
      <c r="K769" s="114"/>
      <c r="L769" s="111"/>
      <c r="M769" s="111"/>
      <c r="N769" s="126"/>
      <c r="O769" s="111"/>
      <c r="P769" s="114"/>
      <c r="Q769" s="106"/>
      <c r="R769" s="107"/>
    </row>
    <row r="770" spans="1:18" ht="13">
      <c r="A770" s="111"/>
      <c r="B770" s="111"/>
      <c r="C770" s="123"/>
      <c r="D770" s="111"/>
      <c r="E770" s="111"/>
      <c r="F770" s="125"/>
      <c r="G770" s="111"/>
      <c r="H770" s="111"/>
      <c r="I770" s="111"/>
      <c r="J770" s="111"/>
      <c r="K770" s="114"/>
      <c r="L770" s="111"/>
      <c r="M770" s="111"/>
      <c r="N770" s="126"/>
      <c r="O770" s="111"/>
      <c r="P770" s="127"/>
      <c r="Q770" s="106"/>
      <c r="R770" s="107"/>
    </row>
    <row r="771" spans="1:18" ht="13">
      <c r="A771" s="111"/>
      <c r="B771" s="111"/>
      <c r="C771" s="123"/>
      <c r="D771" s="111"/>
      <c r="E771" s="111"/>
      <c r="F771" s="125"/>
      <c r="G771" s="111"/>
      <c r="H771" s="111"/>
      <c r="I771" s="111"/>
      <c r="J771" s="111"/>
      <c r="K771" s="114"/>
      <c r="L771" s="111"/>
      <c r="M771" s="111"/>
      <c r="N771" s="126"/>
      <c r="O771" s="111"/>
      <c r="P771" s="127"/>
      <c r="Q771" s="106"/>
      <c r="R771" s="107"/>
    </row>
    <row r="772" spans="1:18" ht="13">
      <c r="A772" s="111"/>
      <c r="B772" s="111"/>
      <c r="C772" s="123"/>
      <c r="D772" s="111"/>
      <c r="E772" s="111"/>
      <c r="F772" s="117"/>
      <c r="G772" s="103"/>
      <c r="H772" s="111"/>
      <c r="I772" s="111"/>
      <c r="J772" s="111"/>
      <c r="K772" s="114"/>
      <c r="L772" s="111"/>
      <c r="M772" s="111"/>
      <c r="N772" s="126"/>
      <c r="O772" s="111"/>
      <c r="P772" s="127"/>
      <c r="Q772" s="106"/>
      <c r="R772" s="107"/>
    </row>
    <row r="773" spans="1:18" ht="13">
      <c r="A773" s="111"/>
      <c r="B773" s="111"/>
      <c r="C773" s="123"/>
      <c r="D773" s="117"/>
      <c r="E773" s="111"/>
      <c r="F773" s="125"/>
      <c r="G773" s="111"/>
      <c r="H773" s="111"/>
      <c r="I773" s="111"/>
      <c r="J773" s="111"/>
      <c r="K773" s="114"/>
      <c r="L773" s="111"/>
      <c r="M773" s="111"/>
      <c r="N773" s="126"/>
      <c r="O773" s="111"/>
      <c r="P773" s="127"/>
      <c r="Q773" s="106"/>
      <c r="R773" s="107"/>
    </row>
    <row r="774" spans="1:18" ht="13">
      <c r="A774" s="111"/>
      <c r="B774" s="111"/>
      <c r="C774" s="123"/>
      <c r="D774" s="111"/>
      <c r="E774" s="111"/>
      <c r="F774" s="125"/>
      <c r="G774" s="111"/>
      <c r="H774" s="111"/>
      <c r="I774" s="111"/>
      <c r="J774" s="111"/>
      <c r="K774" s="114"/>
      <c r="L774" s="111"/>
      <c r="M774" s="111"/>
      <c r="N774" s="126"/>
      <c r="O774" s="111"/>
      <c r="P774" s="127"/>
      <c r="Q774" s="106"/>
      <c r="R774" s="107"/>
    </row>
    <row r="775" spans="1:18" ht="13">
      <c r="A775" s="111"/>
      <c r="B775" s="111"/>
      <c r="C775" s="123"/>
      <c r="D775" s="111"/>
      <c r="E775" s="111"/>
      <c r="F775" s="125"/>
      <c r="G775" s="111"/>
      <c r="H775" s="111"/>
      <c r="I775" s="111"/>
      <c r="J775" s="111"/>
      <c r="K775" s="114"/>
      <c r="L775" s="111"/>
      <c r="M775" s="111"/>
      <c r="N775" s="126"/>
      <c r="O775" s="111"/>
      <c r="P775" s="127"/>
      <c r="Q775" s="106"/>
      <c r="R775" s="107"/>
    </row>
    <row r="776" spans="1:18" ht="13">
      <c r="A776" s="111"/>
      <c r="B776" s="111"/>
      <c r="C776" s="123"/>
      <c r="D776" s="111"/>
      <c r="E776" s="111"/>
      <c r="F776" s="128"/>
      <c r="G776" s="111"/>
      <c r="H776" s="125"/>
      <c r="I776" s="111"/>
      <c r="J776" s="111"/>
      <c r="K776" s="111"/>
      <c r="L776" s="111"/>
      <c r="M776" s="115"/>
      <c r="N776" s="126"/>
      <c r="O776" s="111"/>
      <c r="P776" s="127"/>
      <c r="Q776" s="106"/>
      <c r="R776" s="107"/>
    </row>
    <row r="777" spans="1:18" ht="13">
      <c r="A777" s="111"/>
      <c r="B777" s="111"/>
      <c r="C777" s="123"/>
      <c r="D777" s="111"/>
      <c r="E777" s="111"/>
      <c r="F777" s="125"/>
      <c r="G777" s="111"/>
      <c r="H777" s="111"/>
      <c r="I777" s="111"/>
      <c r="J777" s="111"/>
      <c r="K777" s="114"/>
      <c r="L777" s="111"/>
      <c r="M777" s="111"/>
      <c r="N777" s="126"/>
      <c r="O777" s="111"/>
      <c r="P777" s="114"/>
      <c r="Q777" s="106"/>
      <c r="R777" s="107"/>
    </row>
    <row r="778" spans="1:18" ht="13">
      <c r="A778" s="111"/>
      <c r="B778" s="111"/>
      <c r="C778" s="123"/>
      <c r="D778" s="111"/>
      <c r="E778" s="111"/>
      <c r="F778" s="125"/>
      <c r="G778" s="111"/>
      <c r="H778" s="111"/>
      <c r="I778" s="111"/>
      <c r="J778" s="111"/>
      <c r="K778" s="114"/>
      <c r="L778" s="111"/>
      <c r="M778" s="111"/>
      <c r="N778" s="126"/>
      <c r="O778" s="111"/>
      <c r="P778" s="127"/>
      <c r="Q778" s="106"/>
      <c r="R778" s="107"/>
    </row>
    <row r="779" spans="1:18" ht="13">
      <c r="A779" s="111"/>
      <c r="B779" s="111"/>
      <c r="C779" s="123"/>
      <c r="D779" s="111"/>
      <c r="E779" s="111"/>
      <c r="F779" s="128"/>
      <c r="G779" s="111"/>
      <c r="H779" s="125"/>
      <c r="I779" s="111"/>
      <c r="J779" s="111"/>
      <c r="K779" s="111"/>
      <c r="L779" s="111"/>
      <c r="M779" s="115"/>
      <c r="N779" s="126"/>
      <c r="O779" s="111"/>
      <c r="P779" s="127"/>
      <c r="Q779" s="106"/>
      <c r="R779" s="107"/>
    </row>
    <row r="780" spans="1:18" ht="13">
      <c r="A780" s="111"/>
      <c r="B780" s="111"/>
      <c r="C780" s="123"/>
      <c r="D780" s="111"/>
      <c r="E780" s="111"/>
      <c r="F780" s="117"/>
      <c r="G780" s="103"/>
      <c r="H780" s="111"/>
      <c r="I780" s="111"/>
      <c r="J780" s="111"/>
      <c r="K780" s="114"/>
      <c r="L780" s="111"/>
      <c r="M780" s="111"/>
      <c r="N780" s="126"/>
      <c r="O780" s="111"/>
      <c r="P780" s="127"/>
      <c r="Q780" s="106"/>
      <c r="R780" s="107"/>
    </row>
    <row r="781" spans="1:18" ht="13">
      <c r="A781" s="111"/>
      <c r="B781" s="111"/>
      <c r="C781" s="123"/>
      <c r="D781" s="111"/>
      <c r="E781" s="111"/>
      <c r="F781" s="125"/>
      <c r="G781" s="111"/>
      <c r="H781" s="111"/>
      <c r="I781" s="111"/>
      <c r="J781" s="111"/>
      <c r="K781" s="114"/>
      <c r="L781" s="111"/>
      <c r="M781" s="111"/>
      <c r="N781" s="126"/>
      <c r="O781" s="111"/>
      <c r="P781" s="127"/>
      <c r="Q781" s="106"/>
      <c r="R781" s="107"/>
    </row>
    <row r="782" spans="1:18" ht="13">
      <c r="A782" s="111"/>
      <c r="B782" s="111"/>
      <c r="C782" s="123"/>
      <c r="D782" s="117"/>
      <c r="E782" s="111"/>
      <c r="F782" s="125"/>
      <c r="G782" s="111"/>
      <c r="H782" s="111"/>
      <c r="I782" s="111"/>
      <c r="J782" s="111"/>
      <c r="K782" s="114"/>
      <c r="L782" s="103"/>
      <c r="M782" s="111"/>
      <c r="N782" s="126"/>
      <c r="O782" s="111"/>
      <c r="P782" s="114"/>
      <c r="Q782" s="106"/>
      <c r="R782" s="107"/>
    </row>
    <row r="783" spans="1:18" ht="13">
      <c r="A783" s="111"/>
      <c r="B783" s="111"/>
      <c r="C783" s="123"/>
      <c r="D783" s="111"/>
      <c r="E783" s="111"/>
      <c r="F783" s="125"/>
      <c r="G783" s="111"/>
      <c r="H783" s="111"/>
      <c r="I783" s="111"/>
      <c r="J783" s="111"/>
      <c r="K783" s="114"/>
      <c r="L783" s="111"/>
      <c r="M783" s="111"/>
      <c r="N783" s="126"/>
      <c r="O783" s="111"/>
      <c r="P783" s="127"/>
      <c r="Q783" s="106"/>
      <c r="R783" s="107"/>
    </row>
    <row r="784" spans="1:18" ht="13">
      <c r="A784" s="111"/>
      <c r="B784" s="111"/>
      <c r="C784" s="123"/>
      <c r="D784" s="111"/>
      <c r="E784" s="111"/>
      <c r="F784" s="125"/>
      <c r="G784" s="111"/>
      <c r="H784" s="111"/>
      <c r="I784" s="111"/>
      <c r="J784" s="111"/>
      <c r="K784" s="114"/>
      <c r="L784" s="111"/>
      <c r="M784" s="111"/>
      <c r="N784" s="126"/>
      <c r="O784" s="111"/>
      <c r="P784" s="127"/>
      <c r="Q784" s="106"/>
      <c r="R784" s="107"/>
    </row>
    <row r="785" spans="1:18" ht="13">
      <c r="A785" s="111"/>
      <c r="B785" s="111"/>
      <c r="C785" s="123"/>
      <c r="D785" s="111"/>
      <c r="E785" s="111"/>
      <c r="F785" s="128"/>
      <c r="G785" s="111"/>
      <c r="H785" s="125"/>
      <c r="I785" s="111"/>
      <c r="J785" s="111"/>
      <c r="K785" s="111"/>
      <c r="L785" s="111"/>
      <c r="M785" s="115"/>
      <c r="N785" s="126"/>
      <c r="O785" s="111"/>
      <c r="P785" s="127"/>
      <c r="Q785" s="106"/>
      <c r="R785" s="107"/>
    </row>
    <row r="786" spans="1:18" ht="13">
      <c r="A786" s="111"/>
      <c r="B786" s="111"/>
      <c r="C786" s="123"/>
      <c r="D786" s="111"/>
      <c r="E786" s="111"/>
      <c r="F786" s="125"/>
      <c r="G786" s="111"/>
      <c r="H786" s="111"/>
      <c r="I786" s="111"/>
      <c r="J786" s="111"/>
      <c r="K786" s="114"/>
      <c r="L786" s="111"/>
      <c r="M786" s="111"/>
      <c r="N786" s="126"/>
      <c r="O786" s="111"/>
      <c r="P786" s="127"/>
      <c r="Q786" s="106"/>
      <c r="R786" s="107"/>
    </row>
    <row r="787" spans="1:18" ht="13">
      <c r="A787" s="111"/>
      <c r="B787" s="111"/>
      <c r="C787" s="123"/>
      <c r="D787" s="111"/>
      <c r="E787" s="111"/>
      <c r="F787" s="125"/>
      <c r="G787" s="111"/>
      <c r="H787" s="111"/>
      <c r="I787" s="111"/>
      <c r="J787" s="111"/>
      <c r="K787" s="114"/>
      <c r="L787" s="111"/>
      <c r="M787" s="111"/>
      <c r="N787" s="126"/>
      <c r="O787" s="111"/>
      <c r="P787" s="127"/>
      <c r="Q787" s="106"/>
      <c r="R787" s="107"/>
    </row>
    <row r="788" spans="1:18" ht="13">
      <c r="A788" s="111"/>
      <c r="B788" s="111"/>
      <c r="C788" s="123"/>
      <c r="D788" s="111"/>
      <c r="E788" s="111"/>
      <c r="F788" s="125"/>
      <c r="G788" s="111"/>
      <c r="H788" s="111"/>
      <c r="I788" s="111"/>
      <c r="J788" s="111"/>
      <c r="K788" s="114"/>
      <c r="L788" s="111"/>
      <c r="M788" s="111"/>
      <c r="N788" s="126"/>
      <c r="O788" s="111"/>
      <c r="P788" s="127"/>
      <c r="Q788" s="106"/>
      <c r="R788" s="107"/>
    </row>
    <row r="789" spans="1:18" ht="13">
      <c r="A789" s="111"/>
      <c r="B789" s="111"/>
      <c r="C789" s="123"/>
      <c r="D789" s="111"/>
      <c r="E789" s="111"/>
      <c r="F789" s="117"/>
      <c r="G789" s="111"/>
      <c r="H789" s="111"/>
      <c r="I789" s="111"/>
      <c r="J789" s="111"/>
      <c r="K789" s="114"/>
      <c r="L789" s="103"/>
      <c r="M789" s="104"/>
      <c r="N789" s="126"/>
      <c r="O789" s="111"/>
      <c r="P789" s="127"/>
      <c r="Q789" s="106"/>
      <c r="R789" s="107"/>
    </row>
    <row r="790" spans="1:18" ht="13">
      <c r="A790" s="111"/>
      <c r="B790" s="111"/>
      <c r="C790" s="123"/>
      <c r="D790" s="111"/>
      <c r="E790" s="111"/>
      <c r="F790" s="117"/>
      <c r="G790" s="103"/>
      <c r="H790" s="111"/>
      <c r="I790" s="111"/>
      <c r="J790" s="111"/>
      <c r="K790" s="114"/>
      <c r="L790" s="111"/>
      <c r="M790" s="111"/>
      <c r="N790" s="126"/>
      <c r="O790" s="111"/>
      <c r="P790" s="127"/>
      <c r="Q790" s="106"/>
      <c r="R790" s="107"/>
    </row>
    <row r="791" spans="1:18" ht="13">
      <c r="A791" s="111"/>
      <c r="B791" s="111"/>
      <c r="C791" s="123"/>
      <c r="D791" s="117"/>
      <c r="E791" s="111"/>
      <c r="F791" s="125"/>
      <c r="G791" s="111"/>
      <c r="H791" s="111"/>
      <c r="I791" s="111"/>
      <c r="J791" s="111"/>
      <c r="K791" s="114"/>
      <c r="L791" s="103"/>
      <c r="M791" s="111"/>
      <c r="N791" s="126"/>
      <c r="O791" s="111"/>
      <c r="P791" s="127"/>
      <c r="Q791" s="106"/>
      <c r="R791" s="107"/>
    </row>
    <row r="792" spans="1:18" ht="13">
      <c r="A792" s="111"/>
      <c r="B792" s="111"/>
      <c r="C792" s="123"/>
      <c r="D792" s="117"/>
      <c r="E792" s="111"/>
      <c r="F792" s="125"/>
      <c r="G792" s="111"/>
      <c r="H792" s="111"/>
      <c r="I792" s="111"/>
      <c r="J792" s="111"/>
      <c r="K792" s="114"/>
      <c r="L792" s="103"/>
      <c r="M792" s="111"/>
      <c r="N792" s="126"/>
      <c r="O792" s="111"/>
      <c r="P792" s="127"/>
      <c r="Q792" s="106"/>
      <c r="R792" s="107"/>
    </row>
    <row r="793" spans="1:18" ht="13">
      <c r="A793" s="111"/>
      <c r="B793" s="111"/>
      <c r="C793" s="123"/>
      <c r="D793" s="111"/>
      <c r="E793" s="111"/>
      <c r="F793" s="117"/>
      <c r="G793" s="111"/>
      <c r="H793" s="111"/>
      <c r="I793" s="111"/>
      <c r="J793" s="111"/>
      <c r="K793" s="114"/>
      <c r="L793" s="103"/>
      <c r="M793" s="104"/>
      <c r="N793" s="126"/>
      <c r="O793" s="111"/>
      <c r="P793" s="114"/>
      <c r="Q793" s="106"/>
      <c r="R793" s="107"/>
    </row>
    <row r="794" spans="1:18" ht="13">
      <c r="A794" s="111"/>
      <c r="B794" s="111"/>
      <c r="C794" s="123"/>
      <c r="D794" s="111"/>
      <c r="E794" s="111"/>
      <c r="F794" s="125"/>
      <c r="G794" s="111"/>
      <c r="H794" s="111"/>
      <c r="I794" s="111"/>
      <c r="J794" s="111"/>
      <c r="K794" s="114"/>
      <c r="L794" s="111"/>
      <c r="M794" s="111"/>
      <c r="N794" s="126"/>
      <c r="O794" s="111"/>
      <c r="P794" s="114"/>
      <c r="Q794" s="106"/>
      <c r="R794" s="107"/>
    </row>
    <row r="795" spans="1:18" ht="13">
      <c r="A795" s="111"/>
      <c r="B795" s="111"/>
      <c r="C795" s="123"/>
      <c r="D795" s="111"/>
      <c r="E795" s="111"/>
      <c r="F795" s="128"/>
      <c r="G795" s="111"/>
      <c r="H795" s="125"/>
      <c r="I795" s="111"/>
      <c r="J795" s="111"/>
      <c r="K795" s="111"/>
      <c r="L795" s="111"/>
      <c r="M795" s="115"/>
      <c r="N795" s="126"/>
      <c r="O795" s="111"/>
      <c r="P795" s="127"/>
      <c r="Q795" s="106"/>
      <c r="R795" s="107"/>
    </row>
    <row r="796" spans="1:18" ht="13">
      <c r="A796" s="111"/>
      <c r="B796" s="111"/>
      <c r="C796" s="123"/>
      <c r="D796" s="111"/>
      <c r="E796" s="111"/>
      <c r="F796" s="125"/>
      <c r="G796" s="111"/>
      <c r="H796" s="111"/>
      <c r="I796" s="111"/>
      <c r="J796" s="111"/>
      <c r="K796" s="114"/>
      <c r="L796" s="111"/>
      <c r="M796" s="111"/>
      <c r="N796" s="126"/>
      <c r="O796" s="111"/>
      <c r="P796" s="127"/>
      <c r="Q796" s="106"/>
      <c r="R796" s="107"/>
    </row>
    <row r="797" spans="1:18" ht="13">
      <c r="A797" s="111"/>
      <c r="B797" s="111"/>
      <c r="C797" s="123"/>
      <c r="D797" s="111"/>
      <c r="E797" s="111"/>
      <c r="F797" s="125"/>
      <c r="G797" s="111"/>
      <c r="H797" s="111"/>
      <c r="I797" s="111"/>
      <c r="J797" s="111"/>
      <c r="K797" s="114"/>
      <c r="L797" s="111"/>
      <c r="M797" s="111"/>
      <c r="N797" s="126"/>
      <c r="O797" s="111"/>
      <c r="P797" s="127"/>
      <c r="Q797" s="106"/>
      <c r="R797" s="107"/>
    </row>
    <row r="798" spans="1:18" ht="13">
      <c r="A798" s="111"/>
      <c r="B798" s="111"/>
      <c r="C798" s="123"/>
      <c r="D798" s="111"/>
      <c r="E798" s="111"/>
      <c r="F798" s="125"/>
      <c r="G798" s="111"/>
      <c r="H798" s="111"/>
      <c r="I798" s="111"/>
      <c r="J798" s="111"/>
      <c r="K798" s="114"/>
      <c r="L798" s="111"/>
      <c r="M798" s="111"/>
      <c r="N798" s="126"/>
      <c r="O798" s="111"/>
      <c r="P798" s="127"/>
      <c r="Q798" s="106"/>
      <c r="R798" s="107"/>
    </row>
    <row r="799" spans="1:18" ht="13">
      <c r="A799" s="111"/>
      <c r="B799" s="111"/>
      <c r="C799" s="123"/>
      <c r="D799" s="111"/>
      <c r="E799" s="111"/>
      <c r="F799" s="125"/>
      <c r="G799" s="111"/>
      <c r="H799" s="111"/>
      <c r="I799" s="111"/>
      <c r="J799" s="111"/>
      <c r="K799" s="114"/>
      <c r="L799" s="111"/>
      <c r="M799" s="111"/>
      <c r="N799" s="126"/>
      <c r="O799" s="111"/>
      <c r="P799" s="127"/>
      <c r="Q799" s="106"/>
      <c r="R799" s="107"/>
    </row>
    <row r="800" spans="1:18" ht="13">
      <c r="A800" s="111"/>
      <c r="B800" s="111"/>
      <c r="C800" s="123"/>
      <c r="D800" s="111"/>
      <c r="E800" s="111"/>
      <c r="F800" s="128"/>
      <c r="G800" s="111"/>
      <c r="H800" s="125"/>
      <c r="I800" s="111"/>
      <c r="J800" s="111"/>
      <c r="K800" s="111"/>
      <c r="L800" s="111"/>
      <c r="M800" s="115"/>
      <c r="N800" s="126"/>
      <c r="O800" s="111"/>
      <c r="P800" s="127"/>
      <c r="Q800" s="106"/>
      <c r="R800" s="107"/>
    </row>
    <row r="801" spans="1:18" ht="13">
      <c r="A801" s="111"/>
      <c r="B801" s="111"/>
      <c r="C801" s="123"/>
      <c r="D801" s="111"/>
      <c r="E801" s="111"/>
      <c r="F801" s="128"/>
      <c r="G801" s="111"/>
      <c r="H801" s="125"/>
      <c r="I801" s="111"/>
      <c r="J801" s="111"/>
      <c r="K801" s="111"/>
      <c r="L801" s="111"/>
      <c r="M801" s="115"/>
      <c r="N801" s="126"/>
      <c r="O801" s="111"/>
      <c r="P801" s="127"/>
      <c r="Q801" s="106"/>
      <c r="R801" s="107"/>
    </row>
    <row r="802" spans="1:18" ht="13">
      <c r="A802" s="111"/>
      <c r="B802" s="111"/>
      <c r="C802" s="123"/>
      <c r="D802" s="111"/>
      <c r="E802" s="111"/>
      <c r="F802" s="128"/>
      <c r="G802" s="111"/>
      <c r="H802" s="125"/>
      <c r="I802" s="111"/>
      <c r="J802" s="111"/>
      <c r="K802" s="111"/>
      <c r="L802" s="111"/>
      <c r="M802" s="115"/>
      <c r="N802" s="126"/>
      <c r="O802" s="111"/>
      <c r="P802" s="127"/>
      <c r="Q802" s="106"/>
      <c r="R802" s="107"/>
    </row>
    <row r="803" spans="1:18" ht="13">
      <c r="A803" s="111"/>
      <c r="B803" s="111"/>
      <c r="C803" s="123"/>
      <c r="D803" s="111"/>
      <c r="E803" s="111"/>
      <c r="F803" s="128"/>
      <c r="G803" s="111"/>
      <c r="H803" s="125"/>
      <c r="I803" s="111"/>
      <c r="J803" s="111"/>
      <c r="K803" s="111"/>
      <c r="L803" s="111"/>
      <c r="M803" s="115"/>
      <c r="N803" s="126"/>
      <c r="O803" s="111"/>
      <c r="P803" s="127"/>
      <c r="Q803" s="106"/>
      <c r="R803" s="107"/>
    </row>
    <row r="804" spans="1:18" ht="13">
      <c r="A804" s="111"/>
      <c r="B804" s="111"/>
      <c r="C804" s="123"/>
      <c r="D804" s="111"/>
      <c r="E804" s="111"/>
      <c r="F804" s="125"/>
      <c r="G804" s="111"/>
      <c r="H804" s="111"/>
      <c r="I804" s="111"/>
      <c r="J804" s="111"/>
      <c r="K804" s="114"/>
      <c r="L804" s="111"/>
      <c r="M804" s="111"/>
      <c r="N804" s="126"/>
      <c r="O804" s="111"/>
      <c r="P804" s="127"/>
      <c r="Q804" s="106"/>
      <c r="R804" s="107"/>
    </row>
    <row r="805" spans="1:18" ht="13">
      <c r="A805" s="111"/>
      <c r="B805" s="111"/>
      <c r="C805" s="123"/>
      <c r="D805" s="111"/>
      <c r="E805" s="111"/>
      <c r="F805" s="125"/>
      <c r="G805" s="111"/>
      <c r="H805" s="111"/>
      <c r="I805" s="111"/>
      <c r="J805" s="111"/>
      <c r="K805" s="114"/>
      <c r="L805" s="111"/>
      <c r="M805" s="111"/>
      <c r="N805" s="126"/>
      <c r="O805" s="111"/>
      <c r="P805" s="127"/>
      <c r="Q805" s="106"/>
      <c r="R805" s="107"/>
    </row>
    <row r="806" spans="1:18" ht="13">
      <c r="A806" s="111"/>
      <c r="B806" s="111"/>
      <c r="C806" s="123"/>
      <c r="D806" s="111"/>
      <c r="E806" s="111"/>
      <c r="F806" s="125"/>
      <c r="G806" s="111"/>
      <c r="H806" s="111"/>
      <c r="I806" s="111"/>
      <c r="J806" s="111"/>
      <c r="K806" s="114"/>
      <c r="L806" s="111"/>
      <c r="M806" s="111"/>
      <c r="N806" s="126"/>
      <c r="O806" s="111"/>
      <c r="P806" s="127"/>
      <c r="Q806" s="106"/>
      <c r="R806" s="107"/>
    </row>
    <row r="807" spans="1:18" ht="13">
      <c r="A807" s="111"/>
      <c r="B807" s="111"/>
      <c r="C807" s="123"/>
      <c r="D807" s="111"/>
      <c r="E807" s="111"/>
      <c r="F807" s="128"/>
      <c r="G807" s="111"/>
      <c r="H807" s="125"/>
      <c r="I807" s="111"/>
      <c r="J807" s="111"/>
      <c r="K807" s="111"/>
      <c r="L807" s="111"/>
      <c r="M807" s="115"/>
      <c r="N807" s="126"/>
      <c r="O807" s="111"/>
      <c r="P807" s="127"/>
      <c r="Q807" s="106"/>
      <c r="R807" s="107"/>
    </row>
    <row r="808" spans="1:18" ht="13">
      <c r="A808" s="111"/>
      <c r="B808" s="111"/>
      <c r="C808" s="123"/>
      <c r="D808" s="111"/>
      <c r="E808" s="111"/>
      <c r="F808" s="125"/>
      <c r="G808" s="103"/>
      <c r="H808" s="111"/>
      <c r="I808" s="111"/>
      <c r="J808" s="111"/>
      <c r="K808" s="114"/>
      <c r="L808" s="111"/>
      <c r="M808" s="111"/>
      <c r="N808" s="126"/>
      <c r="O808" s="111"/>
      <c r="P808" s="114"/>
      <c r="Q808" s="106"/>
      <c r="R808" s="107"/>
    </row>
    <row r="809" spans="1:18" ht="13">
      <c r="A809" s="111"/>
      <c r="B809" s="111"/>
      <c r="C809" s="123"/>
      <c r="D809" s="111"/>
      <c r="E809" s="111"/>
      <c r="F809" s="117"/>
      <c r="G809" s="111"/>
      <c r="H809" s="111"/>
      <c r="I809" s="111"/>
      <c r="J809" s="111"/>
      <c r="K809" s="114"/>
      <c r="L809" s="111"/>
      <c r="M809" s="111"/>
      <c r="N809" s="126"/>
      <c r="O809" s="111"/>
      <c r="P809" s="127"/>
      <c r="Q809" s="106"/>
      <c r="R809" s="107"/>
    </row>
    <row r="810" spans="1:18" ht="13">
      <c r="A810" s="111"/>
      <c r="B810" s="111"/>
      <c r="C810" s="123"/>
      <c r="D810" s="111"/>
      <c r="E810" s="111"/>
      <c r="F810" s="125"/>
      <c r="G810" s="111"/>
      <c r="H810" s="111"/>
      <c r="I810" s="111"/>
      <c r="J810" s="111"/>
      <c r="K810" s="114"/>
      <c r="L810" s="111"/>
      <c r="M810" s="111"/>
      <c r="N810" s="126"/>
      <c r="O810" s="111"/>
      <c r="P810" s="127"/>
      <c r="Q810" s="106"/>
      <c r="R810" s="107"/>
    </row>
    <row r="811" spans="1:18" ht="13">
      <c r="A811" s="111"/>
      <c r="B811" s="111"/>
      <c r="C811" s="123"/>
      <c r="D811" s="111"/>
      <c r="E811" s="111"/>
      <c r="F811" s="125"/>
      <c r="G811" s="111"/>
      <c r="H811" s="111"/>
      <c r="I811" s="111"/>
      <c r="J811" s="111"/>
      <c r="K811" s="114"/>
      <c r="L811" s="111"/>
      <c r="M811" s="111"/>
      <c r="N811" s="126"/>
      <c r="O811" s="111"/>
      <c r="P811" s="127"/>
      <c r="Q811" s="106"/>
      <c r="R811" s="107"/>
    </row>
    <row r="812" spans="1:18" ht="13">
      <c r="A812" s="111"/>
      <c r="B812" s="111"/>
      <c r="C812" s="123"/>
      <c r="D812" s="111"/>
      <c r="E812" s="111"/>
      <c r="F812" s="128"/>
      <c r="G812" s="111"/>
      <c r="H812" s="125"/>
      <c r="I812" s="111"/>
      <c r="J812" s="111"/>
      <c r="K812" s="111"/>
      <c r="L812" s="111"/>
      <c r="M812" s="115"/>
      <c r="N812" s="126"/>
      <c r="O812" s="111"/>
      <c r="P812" s="127"/>
      <c r="Q812" s="106"/>
      <c r="R812" s="107"/>
    </row>
    <row r="813" spans="1:18" ht="13">
      <c r="A813" s="111"/>
      <c r="B813" s="111"/>
      <c r="C813" s="123"/>
      <c r="D813" s="111"/>
      <c r="E813" s="111"/>
      <c r="F813" s="128"/>
      <c r="G813" s="111"/>
      <c r="H813" s="125"/>
      <c r="I813" s="111"/>
      <c r="J813" s="111"/>
      <c r="K813" s="111"/>
      <c r="L813" s="111"/>
      <c r="M813" s="115"/>
      <c r="N813" s="126"/>
      <c r="O813" s="111"/>
      <c r="P813" s="127"/>
      <c r="Q813" s="106"/>
      <c r="R813" s="107"/>
    </row>
    <row r="814" spans="1:18" ht="13">
      <c r="A814" s="111"/>
      <c r="B814" s="111"/>
      <c r="C814" s="123"/>
      <c r="D814" s="111"/>
      <c r="E814" s="111"/>
      <c r="F814" s="128"/>
      <c r="G814" s="111"/>
      <c r="H814" s="125"/>
      <c r="I814" s="111"/>
      <c r="J814" s="111"/>
      <c r="K814" s="111"/>
      <c r="L814" s="111"/>
      <c r="M814" s="115"/>
      <c r="N814" s="126"/>
      <c r="O814" s="111"/>
      <c r="P814" s="127"/>
      <c r="Q814" s="106"/>
      <c r="R814" s="107"/>
    </row>
    <row r="815" spans="1:18" ht="13">
      <c r="A815" s="111"/>
      <c r="B815" s="111"/>
      <c r="C815" s="123"/>
      <c r="D815" s="111"/>
      <c r="E815" s="111"/>
      <c r="F815" s="125"/>
      <c r="G815" s="111"/>
      <c r="H815" s="111"/>
      <c r="I815" s="111"/>
      <c r="J815" s="111"/>
      <c r="K815" s="114"/>
      <c r="L815" s="111"/>
      <c r="M815" s="111"/>
      <c r="N815" s="126"/>
      <c r="O815" s="111"/>
      <c r="P815" s="127"/>
      <c r="Q815" s="106"/>
      <c r="R815" s="107"/>
    </row>
    <row r="816" spans="1:18" ht="13">
      <c r="A816" s="111"/>
      <c r="B816" s="111"/>
      <c r="C816" s="123"/>
      <c r="D816" s="111"/>
      <c r="E816" s="111"/>
      <c r="F816" s="125"/>
      <c r="G816" s="111"/>
      <c r="H816" s="111"/>
      <c r="I816" s="111"/>
      <c r="J816" s="111"/>
      <c r="K816" s="114"/>
      <c r="L816" s="111"/>
      <c r="M816" s="111"/>
      <c r="N816" s="126"/>
      <c r="O816" s="111"/>
      <c r="P816" s="127"/>
      <c r="Q816" s="106"/>
      <c r="R816" s="107"/>
    </row>
    <row r="817" spans="1:18" ht="13">
      <c r="A817" s="111"/>
      <c r="B817" s="111"/>
      <c r="C817" s="123"/>
      <c r="D817" s="111"/>
      <c r="E817" s="111"/>
      <c r="F817" s="125"/>
      <c r="G817" s="111"/>
      <c r="H817" s="111"/>
      <c r="I817" s="111"/>
      <c r="J817" s="111"/>
      <c r="K817" s="114"/>
      <c r="L817" s="111"/>
      <c r="M817" s="111"/>
      <c r="N817" s="126"/>
      <c r="O817" s="111"/>
      <c r="P817" s="127"/>
      <c r="Q817" s="106"/>
      <c r="R817" s="107"/>
    </row>
    <row r="818" spans="1:18" ht="13">
      <c r="A818" s="111"/>
      <c r="B818" s="111"/>
      <c r="C818" s="123"/>
      <c r="D818" s="111"/>
      <c r="E818" s="111"/>
      <c r="F818" s="128"/>
      <c r="G818" s="111"/>
      <c r="H818" s="125"/>
      <c r="I818" s="111"/>
      <c r="J818" s="111"/>
      <c r="K818" s="111"/>
      <c r="L818" s="111"/>
      <c r="M818" s="115"/>
      <c r="N818" s="126"/>
      <c r="O818" s="111"/>
      <c r="P818" s="127"/>
      <c r="Q818" s="106"/>
      <c r="R818" s="107"/>
    </row>
    <row r="819" spans="1:18" ht="13">
      <c r="A819" s="111"/>
      <c r="B819" s="111"/>
      <c r="C819" s="123"/>
      <c r="D819" s="111"/>
      <c r="E819" s="111"/>
      <c r="F819" s="128"/>
      <c r="G819" s="111"/>
      <c r="H819" s="125"/>
      <c r="I819" s="111"/>
      <c r="J819" s="111"/>
      <c r="K819" s="111"/>
      <c r="L819" s="111"/>
      <c r="M819" s="115"/>
      <c r="N819" s="126"/>
      <c r="O819" s="111"/>
      <c r="P819" s="127"/>
      <c r="Q819" s="106"/>
      <c r="R819" s="107"/>
    </row>
    <row r="820" spans="1:18" ht="13">
      <c r="A820" s="111"/>
      <c r="B820" s="111"/>
      <c r="C820" s="123"/>
      <c r="D820" s="111"/>
      <c r="E820" s="111"/>
      <c r="F820" s="125"/>
      <c r="G820" s="111"/>
      <c r="H820" s="111"/>
      <c r="I820" s="111"/>
      <c r="J820" s="111"/>
      <c r="K820" s="114"/>
      <c r="L820" s="111"/>
      <c r="M820" s="111"/>
      <c r="N820" s="126"/>
      <c r="O820" s="111"/>
      <c r="P820" s="127"/>
      <c r="Q820" s="106"/>
      <c r="R820" s="107"/>
    </row>
    <row r="821" spans="1:18" ht="13">
      <c r="A821" s="111"/>
      <c r="B821" s="111"/>
      <c r="C821" s="123"/>
      <c r="D821" s="111"/>
      <c r="E821" s="111"/>
      <c r="F821" s="125"/>
      <c r="G821" s="111"/>
      <c r="H821" s="111"/>
      <c r="I821" s="111"/>
      <c r="J821" s="111"/>
      <c r="K821" s="114"/>
      <c r="L821" s="111"/>
      <c r="M821" s="111"/>
      <c r="N821" s="126"/>
      <c r="O821" s="111"/>
      <c r="P821" s="127"/>
      <c r="Q821" s="106"/>
      <c r="R821" s="107"/>
    </row>
    <row r="822" spans="1:18" ht="13">
      <c r="A822" s="111"/>
      <c r="B822" s="111"/>
      <c r="C822" s="123"/>
      <c r="D822" s="111"/>
      <c r="E822" s="111"/>
      <c r="F822" s="128"/>
      <c r="G822" s="111"/>
      <c r="H822" s="125"/>
      <c r="I822" s="111"/>
      <c r="J822" s="111"/>
      <c r="K822" s="111"/>
      <c r="L822" s="111"/>
      <c r="M822" s="115"/>
      <c r="N822" s="126"/>
      <c r="O822" s="111"/>
      <c r="P822" s="127"/>
      <c r="Q822" s="106"/>
      <c r="R822" s="107"/>
    </row>
    <row r="823" spans="1:18" ht="13">
      <c r="A823" s="111"/>
      <c r="B823" s="111"/>
      <c r="C823" s="123"/>
      <c r="D823" s="111"/>
      <c r="E823" s="111"/>
      <c r="F823" s="125"/>
      <c r="G823" s="111"/>
      <c r="H823" s="111"/>
      <c r="I823" s="111"/>
      <c r="J823" s="111"/>
      <c r="K823" s="114"/>
      <c r="L823" s="111"/>
      <c r="M823" s="111"/>
      <c r="N823" s="126"/>
      <c r="O823" s="111"/>
      <c r="P823" s="127"/>
      <c r="Q823" s="106"/>
      <c r="R823" s="107"/>
    </row>
    <row r="824" spans="1:18" ht="13">
      <c r="A824" s="111"/>
      <c r="B824" s="111"/>
      <c r="C824" s="123"/>
      <c r="D824" s="111"/>
      <c r="E824" s="111"/>
      <c r="F824" s="128"/>
      <c r="G824" s="111"/>
      <c r="H824" s="125"/>
      <c r="I824" s="111"/>
      <c r="J824" s="111"/>
      <c r="K824" s="111"/>
      <c r="L824" s="111"/>
      <c r="M824" s="115"/>
      <c r="N824" s="126"/>
      <c r="O824" s="111"/>
      <c r="P824" s="127"/>
      <c r="Q824" s="106"/>
      <c r="R824" s="107"/>
    </row>
    <row r="825" spans="1:18" ht="13">
      <c r="A825" s="111"/>
      <c r="B825" s="111"/>
      <c r="C825" s="123"/>
      <c r="D825" s="111"/>
      <c r="E825" s="111"/>
      <c r="F825" s="128"/>
      <c r="G825" s="111"/>
      <c r="H825" s="125"/>
      <c r="I825" s="111"/>
      <c r="J825" s="111"/>
      <c r="K825" s="111"/>
      <c r="L825" s="111"/>
      <c r="M825" s="115"/>
      <c r="N825" s="126"/>
      <c r="O825" s="111"/>
      <c r="P825" s="127"/>
      <c r="Q825" s="106"/>
      <c r="R825" s="107"/>
    </row>
    <row r="826" spans="1:18" ht="13">
      <c r="A826" s="111"/>
      <c r="B826" s="111"/>
      <c r="C826" s="123"/>
      <c r="D826" s="111"/>
      <c r="E826" s="111"/>
      <c r="F826" s="125"/>
      <c r="G826" s="111"/>
      <c r="H826" s="111"/>
      <c r="I826" s="111"/>
      <c r="J826" s="111"/>
      <c r="K826" s="114"/>
      <c r="L826" s="111"/>
      <c r="M826" s="111"/>
      <c r="N826" s="126"/>
      <c r="O826" s="111"/>
      <c r="P826" s="127"/>
      <c r="Q826" s="106"/>
      <c r="R826" s="107"/>
    </row>
    <row r="827" spans="1:18" ht="13">
      <c r="A827" s="111"/>
      <c r="B827" s="111"/>
      <c r="C827" s="123"/>
      <c r="D827" s="111"/>
      <c r="E827" s="111"/>
      <c r="F827" s="128"/>
      <c r="G827" s="111"/>
      <c r="H827" s="125"/>
      <c r="I827" s="111"/>
      <c r="J827" s="111"/>
      <c r="K827" s="111"/>
      <c r="L827" s="111"/>
      <c r="M827" s="115"/>
      <c r="N827" s="126"/>
      <c r="O827" s="111"/>
      <c r="P827" s="127"/>
      <c r="Q827" s="106"/>
      <c r="R827" s="107"/>
    </row>
    <row r="828" spans="1:18" ht="13">
      <c r="A828" s="111"/>
      <c r="B828" s="111"/>
      <c r="C828" s="123"/>
      <c r="D828" s="111"/>
      <c r="E828" s="111"/>
      <c r="F828" s="128"/>
      <c r="G828" s="111"/>
      <c r="H828" s="125"/>
      <c r="I828" s="111"/>
      <c r="J828" s="111"/>
      <c r="K828" s="111"/>
      <c r="L828" s="111"/>
      <c r="M828" s="115"/>
      <c r="N828" s="126"/>
      <c r="O828" s="111"/>
      <c r="P828" s="127"/>
      <c r="Q828" s="106"/>
      <c r="R828" s="107"/>
    </row>
    <row r="829" spans="1:18" ht="13">
      <c r="A829" s="111"/>
      <c r="B829" s="111"/>
      <c r="C829" s="123"/>
      <c r="D829" s="111"/>
      <c r="E829" s="111"/>
      <c r="F829" s="128"/>
      <c r="G829" s="111"/>
      <c r="H829" s="125"/>
      <c r="I829" s="111"/>
      <c r="J829" s="111"/>
      <c r="K829" s="111"/>
      <c r="L829" s="111"/>
      <c r="M829" s="115"/>
      <c r="N829" s="126"/>
      <c r="O829" s="111"/>
      <c r="P829" s="127"/>
      <c r="Q829" s="106"/>
      <c r="R829" s="107"/>
    </row>
    <row r="830" spans="1:18" ht="13">
      <c r="A830" s="111"/>
      <c r="B830" s="111"/>
      <c r="C830" s="123"/>
      <c r="D830" s="111"/>
      <c r="E830" s="111"/>
      <c r="F830" s="128"/>
      <c r="G830" s="111"/>
      <c r="H830" s="125"/>
      <c r="I830" s="111"/>
      <c r="J830" s="111"/>
      <c r="K830" s="111"/>
      <c r="L830" s="111"/>
      <c r="M830" s="115"/>
      <c r="N830" s="126"/>
      <c r="O830" s="111"/>
      <c r="P830" s="127"/>
      <c r="Q830" s="106"/>
      <c r="R830" s="107"/>
    </row>
    <row r="831" spans="1:18" ht="13">
      <c r="A831" s="111"/>
      <c r="B831" s="111"/>
      <c r="C831" s="123"/>
      <c r="D831" s="111"/>
      <c r="E831" s="111"/>
      <c r="F831" s="117"/>
      <c r="G831" s="103"/>
      <c r="H831" s="111"/>
      <c r="I831" s="111"/>
      <c r="J831" s="111"/>
      <c r="K831" s="114"/>
      <c r="L831" s="103"/>
      <c r="M831" s="111"/>
      <c r="N831" s="126"/>
      <c r="O831" s="111"/>
      <c r="P831" s="114"/>
      <c r="Q831" s="106"/>
      <c r="R831" s="107"/>
    </row>
    <row r="832" spans="1:18" ht="13">
      <c r="A832" s="111"/>
      <c r="B832" s="111"/>
      <c r="C832" s="123"/>
      <c r="D832" s="111"/>
      <c r="E832" s="111"/>
      <c r="F832" s="128"/>
      <c r="G832" s="111"/>
      <c r="H832" s="125"/>
      <c r="I832" s="111"/>
      <c r="J832" s="111"/>
      <c r="K832" s="111"/>
      <c r="L832" s="111"/>
      <c r="M832" s="115"/>
      <c r="N832" s="126"/>
      <c r="O832" s="111"/>
      <c r="P832" s="127"/>
      <c r="Q832" s="106"/>
      <c r="R832" s="107"/>
    </row>
    <row r="833" spans="1:18" ht="13">
      <c r="A833" s="111"/>
      <c r="B833" s="111"/>
      <c r="C833" s="123"/>
      <c r="D833" s="111"/>
      <c r="E833" s="111"/>
      <c r="F833" s="128"/>
      <c r="G833" s="111"/>
      <c r="H833" s="125"/>
      <c r="I833" s="111"/>
      <c r="J833" s="111"/>
      <c r="K833" s="111"/>
      <c r="L833" s="111"/>
      <c r="M833" s="115"/>
      <c r="N833" s="126"/>
      <c r="O833" s="111"/>
      <c r="P833" s="127"/>
      <c r="Q833" s="106"/>
      <c r="R833" s="107"/>
    </row>
    <row r="834" spans="1:18" ht="13">
      <c r="A834" s="111"/>
      <c r="B834" s="111"/>
      <c r="C834" s="123"/>
      <c r="D834" s="111"/>
      <c r="E834" s="111"/>
      <c r="F834" s="128"/>
      <c r="G834" s="111"/>
      <c r="H834" s="125"/>
      <c r="I834" s="111"/>
      <c r="J834" s="111"/>
      <c r="K834" s="111"/>
      <c r="L834" s="111"/>
      <c r="M834" s="115"/>
      <c r="N834" s="126"/>
      <c r="O834" s="111"/>
      <c r="P834" s="127"/>
      <c r="Q834" s="106"/>
      <c r="R834" s="107"/>
    </row>
    <row r="835" spans="1:18" ht="13">
      <c r="A835" s="111"/>
      <c r="B835" s="111"/>
      <c r="C835" s="123"/>
      <c r="D835" s="111"/>
      <c r="E835" s="111"/>
      <c r="F835" s="128"/>
      <c r="G835" s="111"/>
      <c r="H835" s="125"/>
      <c r="I835" s="111"/>
      <c r="J835" s="111"/>
      <c r="K835" s="111"/>
      <c r="L835" s="111"/>
      <c r="M835" s="115"/>
      <c r="N835" s="126"/>
      <c r="O835" s="111"/>
      <c r="P835" s="127"/>
      <c r="Q835" s="106"/>
      <c r="R835" s="107"/>
    </row>
    <row r="836" spans="1:18" ht="13">
      <c r="A836" s="111"/>
      <c r="B836" s="111"/>
      <c r="C836" s="123"/>
      <c r="D836" s="111"/>
      <c r="E836" s="111"/>
      <c r="F836" s="128"/>
      <c r="G836" s="111"/>
      <c r="H836" s="125"/>
      <c r="I836" s="111"/>
      <c r="J836" s="111"/>
      <c r="K836" s="111"/>
      <c r="L836" s="111"/>
      <c r="M836" s="115"/>
      <c r="N836" s="126"/>
      <c r="O836" s="111"/>
      <c r="P836" s="127"/>
      <c r="Q836" s="106"/>
      <c r="R836" s="107"/>
    </row>
    <row r="837" spans="1:18" ht="13">
      <c r="A837" s="111"/>
      <c r="B837" s="111"/>
      <c r="C837" s="123"/>
      <c r="D837" s="111"/>
      <c r="E837" s="111"/>
      <c r="F837" s="128"/>
      <c r="G837" s="111"/>
      <c r="H837" s="125"/>
      <c r="I837" s="111"/>
      <c r="J837" s="111"/>
      <c r="K837" s="111"/>
      <c r="L837" s="111"/>
      <c r="M837" s="115"/>
      <c r="N837" s="126"/>
      <c r="O837" s="111"/>
      <c r="P837" s="127"/>
      <c r="Q837" s="106"/>
      <c r="R837" s="107"/>
    </row>
    <row r="838" spans="1:18" ht="13">
      <c r="A838" s="111"/>
      <c r="B838" s="111"/>
      <c r="C838" s="123"/>
      <c r="D838" s="111"/>
      <c r="E838" s="111"/>
      <c r="F838" s="128"/>
      <c r="G838" s="111"/>
      <c r="H838" s="125"/>
      <c r="I838" s="111"/>
      <c r="J838" s="111"/>
      <c r="K838" s="111"/>
      <c r="L838" s="111"/>
      <c r="M838" s="115"/>
      <c r="N838" s="126"/>
      <c r="O838" s="111"/>
      <c r="P838" s="127"/>
      <c r="Q838" s="106"/>
      <c r="R838" s="107"/>
    </row>
    <row r="839" spans="1:18" ht="13">
      <c r="A839" s="111"/>
      <c r="B839" s="111"/>
      <c r="C839" s="123"/>
      <c r="D839" s="111"/>
      <c r="E839" s="111"/>
      <c r="F839" s="128"/>
      <c r="G839" s="111"/>
      <c r="H839" s="125"/>
      <c r="I839" s="111"/>
      <c r="J839" s="111"/>
      <c r="K839" s="111"/>
      <c r="L839" s="111"/>
      <c r="M839" s="115"/>
      <c r="N839" s="126"/>
      <c r="O839" s="111"/>
      <c r="P839" s="127"/>
      <c r="Q839" s="106"/>
      <c r="R839" s="107"/>
    </row>
    <row r="840" spans="1:18" ht="13">
      <c r="A840" s="111"/>
      <c r="B840" s="111"/>
      <c r="C840" s="123"/>
      <c r="D840" s="111"/>
      <c r="E840" s="111"/>
      <c r="F840" s="128"/>
      <c r="G840" s="111"/>
      <c r="H840" s="125"/>
      <c r="I840" s="111"/>
      <c r="J840" s="111"/>
      <c r="K840" s="111"/>
      <c r="L840" s="111"/>
      <c r="M840" s="115"/>
      <c r="N840" s="126"/>
      <c r="O840" s="111"/>
      <c r="P840" s="127"/>
      <c r="Q840" s="106"/>
      <c r="R840" s="107"/>
    </row>
    <row r="841" spans="1:18" ht="13">
      <c r="A841" s="111"/>
      <c r="B841" s="111"/>
      <c r="C841" s="123"/>
      <c r="D841" s="111"/>
      <c r="E841" s="111"/>
      <c r="F841" s="128"/>
      <c r="G841" s="111"/>
      <c r="H841" s="125"/>
      <c r="I841" s="111"/>
      <c r="J841" s="111"/>
      <c r="K841" s="111"/>
      <c r="L841" s="111"/>
      <c r="M841" s="115"/>
      <c r="N841" s="126"/>
      <c r="O841" s="111"/>
      <c r="P841" s="127"/>
      <c r="Q841" s="106"/>
      <c r="R841" s="107"/>
    </row>
    <row r="842" spans="1:18" ht="13">
      <c r="A842" s="111"/>
      <c r="B842" s="111"/>
      <c r="C842" s="123"/>
      <c r="D842" s="111"/>
      <c r="E842" s="111"/>
      <c r="F842" s="128"/>
      <c r="G842" s="111"/>
      <c r="H842" s="125"/>
      <c r="I842" s="111"/>
      <c r="J842" s="111"/>
      <c r="K842" s="111"/>
      <c r="L842" s="111"/>
      <c r="M842" s="115"/>
      <c r="N842" s="126"/>
      <c r="O842" s="111"/>
      <c r="P842" s="127"/>
      <c r="Q842" s="106"/>
      <c r="R842" s="107"/>
    </row>
    <row r="843" spans="1:18" ht="13">
      <c r="A843" s="111"/>
      <c r="B843" s="111"/>
      <c r="C843" s="123"/>
      <c r="D843" s="111"/>
      <c r="E843" s="111"/>
      <c r="F843" s="128"/>
      <c r="G843" s="111"/>
      <c r="H843" s="125"/>
      <c r="I843" s="111"/>
      <c r="J843" s="111"/>
      <c r="K843" s="111"/>
      <c r="L843" s="111"/>
      <c r="M843" s="115"/>
      <c r="N843" s="126"/>
      <c r="O843" s="111"/>
      <c r="P843" s="127"/>
      <c r="Q843" s="106"/>
      <c r="R843" s="107"/>
    </row>
    <row r="844" spans="1:18" ht="13">
      <c r="A844" s="111"/>
      <c r="B844" s="111"/>
      <c r="C844" s="123"/>
      <c r="D844" s="111"/>
      <c r="E844" s="111"/>
      <c r="F844" s="128"/>
      <c r="G844" s="111"/>
      <c r="H844" s="125"/>
      <c r="I844" s="111"/>
      <c r="J844" s="111"/>
      <c r="K844" s="111"/>
      <c r="L844" s="111"/>
      <c r="M844" s="115"/>
      <c r="N844" s="126"/>
      <c r="O844" s="111"/>
      <c r="P844" s="127"/>
      <c r="Q844" s="106"/>
      <c r="R844" s="107"/>
    </row>
    <row r="845" spans="1:18" ht="13">
      <c r="A845" s="111"/>
      <c r="B845" s="111"/>
      <c r="C845" s="123"/>
      <c r="D845" s="111"/>
      <c r="E845" s="111"/>
      <c r="F845" s="128"/>
      <c r="G845" s="111"/>
      <c r="H845" s="125"/>
      <c r="I845" s="111"/>
      <c r="J845" s="111"/>
      <c r="K845" s="111"/>
      <c r="L845" s="111"/>
      <c r="M845" s="115"/>
      <c r="N845" s="126"/>
      <c r="O845" s="111"/>
      <c r="P845" s="127"/>
      <c r="Q845" s="106"/>
      <c r="R845" s="107"/>
    </row>
    <row r="846" spans="1:18" ht="13">
      <c r="A846" s="111"/>
      <c r="B846" s="111"/>
      <c r="C846" s="123"/>
      <c r="D846" s="111"/>
      <c r="E846" s="111"/>
      <c r="F846" s="128"/>
      <c r="G846" s="111"/>
      <c r="H846" s="125"/>
      <c r="I846" s="111"/>
      <c r="J846" s="111"/>
      <c r="K846" s="111"/>
      <c r="L846" s="111"/>
      <c r="M846" s="115"/>
      <c r="N846" s="126"/>
      <c r="O846" s="111"/>
      <c r="P846" s="127"/>
      <c r="Q846" s="106"/>
      <c r="R846" s="107"/>
    </row>
    <row r="847" spans="1:18" ht="13">
      <c r="A847" s="111"/>
      <c r="B847" s="111"/>
      <c r="C847" s="123"/>
      <c r="D847" s="111"/>
      <c r="E847" s="111"/>
      <c r="F847" s="128"/>
      <c r="G847" s="111"/>
      <c r="H847" s="125"/>
      <c r="I847" s="111"/>
      <c r="J847" s="111"/>
      <c r="K847" s="111"/>
      <c r="L847" s="111"/>
      <c r="M847" s="115"/>
      <c r="N847" s="126"/>
      <c r="O847" s="111"/>
      <c r="P847" s="127"/>
      <c r="Q847" s="106"/>
      <c r="R847" s="107"/>
    </row>
    <row r="848" spans="1:18" ht="13">
      <c r="A848" s="111"/>
      <c r="B848" s="111"/>
      <c r="C848" s="123"/>
      <c r="D848" s="111"/>
      <c r="E848" s="111"/>
      <c r="F848" s="128"/>
      <c r="G848" s="111"/>
      <c r="H848" s="125"/>
      <c r="I848" s="111"/>
      <c r="J848" s="111"/>
      <c r="K848" s="111"/>
      <c r="L848" s="111"/>
      <c r="M848" s="115"/>
      <c r="N848" s="126"/>
      <c r="O848" s="111"/>
      <c r="P848" s="127"/>
      <c r="Q848" s="106"/>
      <c r="R848" s="107"/>
    </row>
    <row r="849" spans="1:18" ht="13">
      <c r="A849" s="111"/>
      <c r="B849" s="111"/>
      <c r="C849" s="123"/>
      <c r="D849" s="111"/>
      <c r="E849" s="111"/>
      <c r="F849" s="128"/>
      <c r="G849" s="111"/>
      <c r="H849" s="125"/>
      <c r="I849" s="111"/>
      <c r="J849" s="111"/>
      <c r="K849" s="111"/>
      <c r="L849" s="111"/>
      <c r="M849" s="115"/>
      <c r="N849" s="126"/>
      <c r="O849" s="111"/>
      <c r="P849" s="127"/>
      <c r="Q849" s="106"/>
      <c r="R849" s="107"/>
    </row>
    <row r="850" spans="1:18" ht="13">
      <c r="A850" s="111"/>
      <c r="B850" s="111"/>
      <c r="C850" s="123"/>
      <c r="D850" s="111"/>
      <c r="E850" s="111"/>
      <c r="F850" s="128"/>
      <c r="G850" s="111"/>
      <c r="H850" s="125"/>
      <c r="I850" s="111"/>
      <c r="J850" s="111"/>
      <c r="K850" s="111"/>
      <c r="L850" s="111"/>
      <c r="M850" s="115"/>
      <c r="N850" s="126"/>
      <c r="O850" s="111"/>
      <c r="P850" s="127"/>
      <c r="Q850" s="106"/>
      <c r="R850" s="107"/>
    </row>
    <row r="851" spans="1:18" ht="13">
      <c r="A851" s="111"/>
      <c r="B851" s="111"/>
      <c r="C851" s="123"/>
      <c r="D851" s="111"/>
      <c r="E851" s="111"/>
      <c r="F851" s="128"/>
      <c r="G851" s="111"/>
      <c r="H851" s="125"/>
      <c r="I851" s="111"/>
      <c r="J851" s="111"/>
      <c r="K851" s="111"/>
      <c r="L851" s="111"/>
      <c r="M851" s="115"/>
      <c r="N851" s="126"/>
      <c r="O851" s="111"/>
      <c r="P851" s="127"/>
      <c r="Q851" s="106"/>
      <c r="R851" s="107"/>
    </row>
    <row r="852" spans="1:18" ht="13">
      <c r="A852" s="111"/>
      <c r="B852" s="111"/>
      <c r="C852" s="123"/>
      <c r="D852" s="111"/>
      <c r="E852" s="111"/>
      <c r="F852" s="128"/>
      <c r="G852" s="111"/>
      <c r="H852" s="125"/>
      <c r="I852" s="111"/>
      <c r="J852" s="111"/>
      <c r="K852" s="111"/>
      <c r="L852" s="111"/>
      <c r="M852" s="115"/>
      <c r="N852" s="126"/>
      <c r="O852" s="111"/>
      <c r="P852" s="127"/>
      <c r="Q852" s="106"/>
      <c r="R852" s="107"/>
    </row>
    <row r="853" spans="1:18" ht="13">
      <c r="A853" s="111"/>
      <c r="B853" s="111"/>
      <c r="C853" s="123"/>
      <c r="D853" s="111"/>
      <c r="E853" s="111"/>
      <c r="F853" s="128"/>
      <c r="G853" s="111"/>
      <c r="H853" s="125"/>
      <c r="I853" s="111"/>
      <c r="J853" s="111"/>
      <c r="K853" s="111"/>
      <c r="L853" s="111"/>
      <c r="M853" s="115"/>
      <c r="N853" s="126"/>
      <c r="O853" s="111"/>
      <c r="P853" s="127"/>
      <c r="Q853" s="106"/>
      <c r="R853" s="107"/>
    </row>
    <row r="854" spans="1:18" ht="13">
      <c r="A854" s="111"/>
      <c r="B854" s="111"/>
      <c r="C854" s="123"/>
      <c r="D854" s="111"/>
      <c r="E854" s="111"/>
      <c r="F854" s="128"/>
      <c r="G854" s="111"/>
      <c r="H854" s="125"/>
      <c r="I854" s="111"/>
      <c r="J854" s="111"/>
      <c r="K854" s="111"/>
      <c r="L854" s="111"/>
      <c r="M854" s="115"/>
      <c r="N854" s="126"/>
      <c r="O854" s="111"/>
      <c r="P854" s="127"/>
      <c r="Q854" s="106"/>
      <c r="R854" s="107"/>
    </row>
    <row r="855" spans="1:18" ht="13">
      <c r="A855" s="111"/>
      <c r="B855" s="111"/>
      <c r="C855" s="123"/>
      <c r="D855" s="111"/>
      <c r="E855" s="111"/>
      <c r="F855" s="128"/>
      <c r="G855" s="111"/>
      <c r="H855" s="125"/>
      <c r="I855" s="111"/>
      <c r="J855" s="111"/>
      <c r="K855" s="111"/>
      <c r="L855" s="111"/>
      <c r="M855" s="115"/>
      <c r="N855" s="126"/>
      <c r="O855" s="111"/>
      <c r="P855" s="127"/>
      <c r="Q855" s="106"/>
      <c r="R855" s="107"/>
    </row>
    <row r="856" spans="1:18" ht="13">
      <c r="A856" s="111"/>
      <c r="B856" s="111"/>
      <c r="C856" s="123"/>
      <c r="D856" s="111"/>
      <c r="E856" s="111"/>
      <c r="F856" s="128"/>
      <c r="G856" s="111"/>
      <c r="H856" s="125"/>
      <c r="I856" s="111"/>
      <c r="J856" s="111"/>
      <c r="K856" s="111"/>
      <c r="L856" s="111"/>
      <c r="M856" s="115"/>
      <c r="N856" s="126"/>
      <c r="O856" s="111"/>
      <c r="P856" s="127"/>
      <c r="Q856" s="106"/>
      <c r="R856" s="107"/>
    </row>
    <row r="857" spans="1:18" ht="13">
      <c r="A857" s="111"/>
      <c r="B857" s="111"/>
      <c r="C857" s="123"/>
      <c r="D857" s="111"/>
      <c r="E857" s="111"/>
      <c r="F857" s="128"/>
      <c r="G857" s="111"/>
      <c r="H857" s="125"/>
      <c r="I857" s="111"/>
      <c r="J857" s="111"/>
      <c r="K857" s="111"/>
      <c r="L857" s="111"/>
      <c r="M857" s="115"/>
      <c r="N857" s="126"/>
      <c r="O857" s="111"/>
      <c r="P857" s="127"/>
      <c r="Q857" s="106"/>
      <c r="R857" s="107"/>
    </row>
    <row r="858" spans="1:18" ht="13">
      <c r="A858" s="111"/>
      <c r="B858" s="111"/>
      <c r="C858" s="123"/>
      <c r="D858" s="111"/>
      <c r="E858" s="111"/>
      <c r="F858" s="128"/>
      <c r="G858" s="111"/>
      <c r="H858" s="125"/>
      <c r="I858" s="111"/>
      <c r="J858" s="111"/>
      <c r="K858" s="111"/>
      <c r="L858" s="111"/>
      <c r="M858" s="115"/>
      <c r="N858" s="126"/>
      <c r="O858" s="111"/>
      <c r="P858" s="127"/>
      <c r="Q858" s="106"/>
      <c r="R858" s="107"/>
    </row>
    <row r="859" spans="1:18" ht="13">
      <c r="A859" s="111"/>
      <c r="B859" s="111"/>
      <c r="C859" s="123"/>
      <c r="D859" s="111"/>
      <c r="E859" s="111"/>
      <c r="F859" s="128"/>
      <c r="G859" s="111"/>
      <c r="H859" s="125"/>
      <c r="I859" s="111"/>
      <c r="J859" s="111"/>
      <c r="K859" s="111"/>
      <c r="L859" s="111"/>
      <c r="M859" s="115"/>
      <c r="N859" s="126"/>
      <c r="O859" s="111"/>
      <c r="P859" s="127"/>
      <c r="Q859" s="106"/>
      <c r="R859" s="107"/>
    </row>
    <row r="860" spans="1:18" ht="13">
      <c r="A860" s="111"/>
      <c r="B860" s="111"/>
      <c r="C860" s="123"/>
      <c r="D860" s="111"/>
      <c r="E860" s="111"/>
      <c r="F860" s="128"/>
      <c r="G860" s="111"/>
      <c r="H860" s="125"/>
      <c r="I860" s="111"/>
      <c r="J860" s="111"/>
      <c r="K860" s="111"/>
      <c r="L860" s="111"/>
      <c r="M860" s="115"/>
      <c r="N860" s="126"/>
      <c r="O860" s="111"/>
      <c r="P860" s="127"/>
      <c r="Q860" s="106"/>
      <c r="R860" s="107"/>
    </row>
    <row r="861" spans="1:18" ht="13">
      <c r="A861" s="111"/>
      <c r="B861" s="111"/>
      <c r="C861" s="123"/>
      <c r="D861" s="111"/>
      <c r="E861" s="111"/>
      <c r="F861" s="128"/>
      <c r="G861" s="111"/>
      <c r="H861" s="125"/>
      <c r="I861" s="111"/>
      <c r="J861" s="111"/>
      <c r="K861" s="111"/>
      <c r="L861" s="111"/>
      <c r="M861" s="115"/>
      <c r="N861" s="126"/>
      <c r="O861" s="111"/>
      <c r="P861" s="127"/>
      <c r="Q861" s="106"/>
      <c r="R861" s="107"/>
    </row>
    <row r="862" spans="1:18" ht="13">
      <c r="A862" s="111"/>
      <c r="B862" s="111"/>
      <c r="C862" s="123"/>
      <c r="D862" s="111"/>
      <c r="E862" s="111"/>
      <c r="F862" s="128"/>
      <c r="G862" s="111"/>
      <c r="H862" s="125"/>
      <c r="I862" s="111"/>
      <c r="J862" s="111"/>
      <c r="K862" s="111"/>
      <c r="L862" s="111"/>
      <c r="M862" s="115"/>
      <c r="N862" s="126"/>
      <c r="O862" s="111"/>
      <c r="P862" s="127"/>
      <c r="Q862" s="106"/>
      <c r="R862" s="107"/>
    </row>
    <row r="863" spans="1:18" ht="13">
      <c r="A863" s="111"/>
      <c r="B863" s="111"/>
      <c r="C863" s="123"/>
      <c r="D863" s="111"/>
      <c r="E863" s="111"/>
      <c r="F863" s="128"/>
      <c r="G863" s="111"/>
      <c r="H863" s="125"/>
      <c r="I863" s="111"/>
      <c r="J863" s="111"/>
      <c r="K863" s="111"/>
      <c r="L863" s="111"/>
      <c r="M863" s="115"/>
      <c r="N863" s="126"/>
      <c r="O863" s="111"/>
      <c r="P863" s="127"/>
      <c r="Q863" s="106"/>
      <c r="R863" s="107"/>
    </row>
    <row r="864" spans="1:18" ht="13">
      <c r="A864" s="111"/>
      <c r="B864" s="111"/>
      <c r="C864" s="123"/>
      <c r="D864" s="111"/>
      <c r="E864" s="111"/>
      <c r="F864" s="128"/>
      <c r="G864" s="111"/>
      <c r="H864" s="125"/>
      <c r="I864" s="111"/>
      <c r="J864" s="111"/>
      <c r="K864" s="111"/>
      <c r="L864" s="111"/>
      <c r="M864" s="115"/>
      <c r="N864" s="126"/>
      <c r="O864" s="111"/>
      <c r="P864" s="127"/>
      <c r="Q864" s="106"/>
      <c r="R864" s="107"/>
    </row>
    <row r="865" spans="1:18" ht="13">
      <c r="A865" s="111"/>
      <c r="B865" s="111"/>
      <c r="C865" s="123"/>
      <c r="D865" s="111"/>
      <c r="E865" s="111"/>
      <c r="F865" s="128"/>
      <c r="G865" s="111"/>
      <c r="H865" s="125"/>
      <c r="I865" s="111"/>
      <c r="J865" s="111"/>
      <c r="K865" s="111"/>
      <c r="L865" s="111"/>
      <c r="M865" s="115"/>
      <c r="N865" s="126"/>
      <c r="O865" s="111"/>
      <c r="P865" s="127"/>
      <c r="Q865" s="106"/>
      <c r="R865" s="107"/>
    </row>
    <row r="866" spans="1:18" ht="13">
      <c r="A866" s="111"/>
      <c r="B866" s="111"/>
      <c r="C866" s="123"/>
      <c r="D866" s="111"/>
      <c r="E866" s="111"/>
      <c r="F866" s="128"/>
      <c r="G866" s="111"/>
      <c r="H866" s="125"/>
      <c r="I866" s="111"/>
      <c r="J866" s="111"/>
      <c r="K866" s="111"/>
      <c r="L866" s="111"/>
      <c r="M866" s="115"/>
      <c r="N866" s="126"/>
      <c r="O866" s="111"/>
      <c r="P866" s="127"/>
      <c r="Q866" s="106"/>
      <c r="R866" s="107"/>
    </row>
    <row r="867" spans="1:18" ht="13">
      <c r="A867" s="111"/>
      <c r="B867" s="111"/>
      <c r="C867" s="123"/>
      <c r="D867" s="111"/>
      <c r="E867" s="111"/>
      <c r="F867" s="128"/>
      <c r="G867" s="111"/>
      <c r="H867" s="125"/>
      <c r="I867" s="111"/>
      <c r="J867" s="111"/>
      <c r="K867" s="111"/>
      <c r="L867" s="111"/>
      <c r="M867" s="115"/>
      <c r="N867" s="126"/>
      <c r="O867" s="111"/>
      <c r="P867" s="127"/>
      <c r="Q867" s="106"/>
      <c r="R867" s="107"/>
    </row>
    <row r="868" spans="1:18" ht="13">
      <c r="A868" s="111"/>
      <c r="B868" s="111"/>
      <c r="C868" s="123"/>
      <c r="D868" s="111"/>
      <c r="E868" s="111"/>
      <c r="F868" s="128"/>
      <c r="G868" s="111"/>
      <c r="H868" s="125"/>
      <c r="I868" s="111"/>
      <c r="J868" s="111"/>
      <c r="K868" s="111"/>
      <c r="L868" s="111"/>
      <c r="M868" s="115"/>
      <c r="N868" s="126"/>
      <c r="O868" s="111"/>
      <c r="P868" s="127"/>
      <c r="Q868" s="106"/>
      <c r="R868" s="107"/>
    </row>
    <row r="869" spans="1:18" ht="13">
      <c r="A869" s="111"/>
      <c r="B869" s="111"/>
      <c r="C869" s="123"/>
      <c r="D869" s="111"/>
      <c r="E869" s="111"/>
      <c r="F869" s="128"/>
      <c r="G869" s="111"/>
      <c r="H869" s="125"/>
      <c r="I869" s="111"/>
      <c r="J869" s="111"/>
      <c r="K869" s="111"/>
      <c r="L869" s="111"/>
      <c r="M869" s="115"/>
      <c r="N869" s="126"/>
      <c r="O869" s="111"/>
      <c r="P869" s="127"/>
      <c r="Q869" s="106"/>
      <c r="R869" s="107"/>
    </row>
    <row r="870" spans="1:18" ht="13">
      <c r="A870" s="111"/>
      <c r="B870" s="111"/>
      <c r="C870" s="123"/>
      <c r="D870" s="111"/>
      <c r="E870" s="111"/>
      <c r="F870" s="128"/>
      <c r="G870" s="111"/>
      <c r="H870" s="125"/>
      <c r="I870" s="111"/>
      <c r="J870" s="111"/>
      <c r="K870" s="111"/>
      <c r="L870" s="111"/>
      <c r="M870" s="115"/>
      <c r="N870" s="126"/>
      <c r="O870" s="111"/>
      <c r="P870" s="127"/>
      <c r="Q870" s="106"/>
      <c r="R870" s="107"/>
    </row>
    <row r="871" spans="1:18" ht="13">
      <c r="A871" s="111"/>
      <c r="B871" s="111"/>
      <c r="C871" s="123"/>
      <c r="D871" s="111"/>
      <c r="E871" s="111"/>
      <c r="F871" s="128"/>
      <c r="G871" s="111"/>
      <c r="H871" s="125"/>
      <c r="I871" s="111"/>
      <c r="J871" s="111"/>
      <c r="K871" s="111"/>
      <c r="L871" s="111"/>
      <c r="M871" s="115"/>
      <c r="N871" s="126"/>
      <c r="O871" s="111"/>
      <c r="P871" s="127"/>
      <c r="Q871" s="106"/>
      <c r="R871" s="107"/>
    </row>
    <row r="872" spans="1:18" ht="13">
      <c r="A872" s="111"/>
      <c r="B872" s="111"/>
      <c r="C872" s="123"/>
      <c r="D872" s="111"/>
      <c r="E872" s="111"/>
      <c r="F872" s="128"/>
      <c r="G872" s="111"/>
      <c r="H872" s="125"/>
      <c r="I872" s="111"/>
      <c r="J872" s="111"/>
      <c r="K872" s="111"/>
      <c r="L872" s="111"/>
      <c r="M872" s="115"/>
      <c r="N872" s="126"/>
      <c r="O872" s="111"/>
      <c r="P872" s="127"/>
      <c r="Q872" s="106"/>
      <c r="R872" s="107"/>
    </row>
    <row r="873" spans="1:18">
      <c r="A873" s="111"/>
      <c r="B873" s="111"/>
      <c r="C873" s="111"/>
      <c r="D873" s="111"/>
      <c r="E873" s="111"/>
      <c r="F873" s="128"/>
      <c r="G873" s="111"/>
      <c r="H873" s="111"/>
      <c r="I873" s="111"/>
      <c r="J873" s="111"/>
      <c r="K873" s="111"/>
      <c r="L873" s="111"/>
      <c r="M873" s="111"/>
      <c r="N873" s="111"/>
      <c r="O873" s="111"/>
      <c r="P873" s="127"/>
      <c r="Q873" s="106"/>
      <c r="R873" s="107"/>
    </row>
    <row r="874" spans="1:18" ht="13">
      <c r="A874" s="111"/>
      <c r="B874" s="111"/>
      <c r="C874" s="123"/>
      <c r="D874" s="111"/>
      <c r="E874" s="111"/>
      <c r="F874" s="128"/>
      <c r="G874" s="111"/>
      <c r="H874" s="125"/>
      <c r="I874" s="111"/>
      <c r="J874" s="111"/>
      <c r="K874" s="111"/>
      <c r="L874" s="111"/>
      <c r="M874" s="115"/>
      <c r="N874" s="126"/>
      <c r="O874" s="111"/>
      <c r="P874" s="127"/>
      <c r="Q874" s="106"/>
      <c r="R874" s="107"/>
    </row>
    <row r="875" spans="1:18" ht="13">
      <c r="A875" s="111"/>
      <c r="B875" s="111"/>
      <c r="C875" s="123"/>
      <c r="D875" s="111"/>
      <c r="E875" s="111"/>
      <c r="F875" s="128"/>
      <c r="G875" s="111"/>
      <c r="H875" s="125"/>
      <c r="I875" s="111"/>
      <c r="J875" s="111"/>
      <c r="K875" s="111"/>
      <c r="L875" s="111"/>
      <c r="M875" s="115"/>
      <c r="N875" s="126"/>
      <c r="O875" s="111"/>
      <c r="P875" s="127"/>
      <c r="Q875" s="106"/>
      <c r="R875" s="107"/>
    </row>
    <row r="876" spans="1:18" ht="13">
      <c r="A876" s="111"/>
      <c r="B876" s="111"/>
      <c r="C876" s="123"/>
      <c r="D876" s="111"/>
      <c r="E876" s="111"/>
      <c r="F876" s="128"/>
      <c r="G876" s="111"/>
      <c r="H876" s="125"/>
      <c r="I876" s="111"/>
      <c r="J876" s="111"/>
      <c r="K876" s="111"/>
      <c r="L876" s="111"/>
      <c r="M876" s="115"/>
      <c r="N876" s="126"/>
      <c r="O876" s="111"/>
      <c r="P876" s="127"/>
      <c r="Q876" s="106"/>
      <c r="R876" s="107"/>
    </row>
    <row r="877" spans="1:18" ht="13">
      <c r="A877" s="111"/>
      <c r="B877" s="111"/>
      <c r="C877" s="123"/>
      <c r="D877" s="111"/>
      <c r="E877" s="111"/>
      <c r="F877" s="128"/>
      <c r="G877" s="111"/>
      <c r="H877" s="125"/>
      <c r="I877" s="111"/>
      <c r="J877" s="111"/>
      <c r="K877" s="111"/>
      <c r="L877" s="111"/>
      <c r="M877" s="115"/>
      <c r="N877" s="126"/>
      <c r="O877" s="111"/>
      <c r="P877" s="127"/>
      <c r="Q877" s="106"/>
      <c r="R877" s="107"/>
    </row>
    <row r="878" spans="1:18" ht="13">
      <c r="A878" s="111"/>
      <c r="B878" s="111"/>
      <c r="C878" s="123"/>
      <c r="D878" s="111"/>
      <c r="E878" s="111"/>
      <c r="F878" s="128"/>
      <c r="G878" s="111"/>
      <c r="H878" s="125"/>
      <c r="I878" s="111"/>
      <c r="J878" s="111"/>
      <c r="K878" s="111"/>
      <c r="L878" s="111"/>
      <c r="M878" s="115"/>
      <c r="N878" s="126"/>
      <c r="O878" s="111"/>
      <c r="P878" s="127"/>
      <c r="Q878" s="106"/>
      <c r="R878" s="107"/>
    </row>
    <row r="879" spans="1:18" ht="13">
      <c r="A879" s="111"/>
      <c r="B879" s="111"/>
      <c r="C879" s="123"/>
      <c r="D879" s="111"/>
      <c r="E879" s="111"/>
      <c r="F879" s="128"/>
      <c r="G879" s="111"/>
      <c r="H879" s="125"/>
      <c r="I879" s="111"/>
      <c r="J879" s="111"/>
      <c r="K879" s="111"/>
      <c r="L879" s="111"/>
      <c r="M879" s="115"/>
      <c r="N879" s="126"/>
      <c r="O879" s="111"/>
      <c r="P879" s="127"/>
      <c r="Q879" s="106"/>
      <c r="R879" s="107"/>
    </row>
    <row r="880" spans="1:18">
      <c r="A880" s="111"/>
      <c r="B880" s="111"/>
      <c r="C880" s="111"/>
      <c r="D880" s="111"/>
      <c r="E880" s="111"/>
      <c r="F880" s="128"/>
      <c r="G880" s="111"/>
      <c r="H880" s="111"/>
      <c r="I880" s="111"/>
      <c r="J880" s="111"/>
      <c r="K880" s="111"/>
      <c r="L880" s="111"/>
      <c r="M880" s="111"/>
      <c r="N880" s="111"/>
      <c r="O880" s="111"/>
      <c r="P880" s="127"/>
      <c r="Q880" s="106"/>
      <c r="R880" s="107"/>
    </row>
    <row r="881" spans="1:18" ht="13">
      <c r="A881" s="111"/>
      <c r="B881" s="111"/>
      <c r="C881" s="123"/>
      <c r="D881" s="111"/>
      <c r="E881" s="111"/>
      <c r="F881" s="128"/>
      <c r="G881" s="111"/>
      <c r="H881" s="125"/>
      <c r="I881" s="111"/>
      <c r="J881" s="111"/>
      <c r="K881" s="111"/>
      <c r="L881" s="111"/>
      <c r="M881" s="115"/>
      <c r="N881" s="126"/>
      <c r="O881" s="111"/>
      <c r="P881" s="127"/>
      <c r="Q881" s="106"/>
      <c r="R881" s="107"/>
    </row>
    <row r="882" spans="1:18" ht="13">
      <c r="A882" s="111"/>
      <c r="B882" s="111"/>
      <c r="C882" s="123"/>
      <c r="D882" s="111"/>
      <c r="E882" s="111"/>
      <c r="F882" s="128"/>
      <c r="G882" s="111"/>
      <c r="H882" s="125"/>
      <c r="I882" s="111"/>
      <c r="J882" s="111"/>
      <c r="K882" s="111"/>
      <c r="L882" s="111"/>
      <c r="M882" s="115"/>
      <c r="N882" s="126"/>
      <c r="O882" s="111"/>
      <c r="P882" s="127"/>
      <c r="Q882" s="106"/>
      <c r="R882" s="107"/>
    </row>
    <row r="883" spans="1:18" ht="13">
      <c r="A883" s="111"/>
      <c r="B883" s="111"/>
      <c r="C883" s="123"/>
      <c r="D883" s="111"/>
      <c r="E883" s="111"/>
      <c r="F883" s="128"/>
      <c r="G883" s="111"/>
      <c r="H883" s="125"/>
      <c r="I883" s="111"/>
      <c r="J883" s="111"/>
      <c r="K883" s="111"/>
      <c r="L883" s="111"/>
      <c r="M883" s="115"/>
      <c r="N883" s="126"/>
      <c r="O883" s="111"/>
      <c r="P883" s="127"/>
      <c r="Q883" s="106"/>
      <c r="R883" s="107"/>
    </row>
    <row r="884" spans="1:18" ht="13">
      <c r="A884" s="111"/>
      <c r="B884" s="111"/>
      <c r="C884" s="123"/>
      <c r="D884" s="111"/>
      <c r="E884" s="111"/>
      <c r="F884" s="128"/>
      <c r="G884" s="111"/>
      <c r="H884" s="125"/>
      <c r="I884" s="111"/>
      <c r="J884" s="111"/>
      <c r="K884" s="111"/>
      <c r="L884" s="111"/>
      <c r="M884" s="115"/>
      <c r="N884" s="126"/>
      <c r="O884" s="111"/>
      <c r="P884" s="127"/>
      <c r="Q884" s="106"/>
      <c r="R884" s="107"/>
    </row>
    <row r="885" spans="1:18" ht="13">
      <c r="A885" s="111"/>
      <c r="B885" s="111"/>
      <c r="C885" s="123"/>
      <c r="D885" s="111"/>
      <c r="E885" s="111"/>
      <c r="F885" s="128"/>
      <c r="G885" s="111"/>
      <c r="H885" s="125"/>
      <c r="I885" s="111"/>
      <c r="J885" s="111"/>
      <c r="K885" s="111"/>
      <c r="L885" s="111"/>
      <c r="M885" s="115"/>
      <c r="N885" s="126"/>
      <c r="O885" s="111"/>
      <c r="P885" s="127"/>
      <c r="Q885" s="106"/>
      <c r="R885" s="107"/>
    </row>
    <row r="886" spans="1:18">
      <c r="A886" s="111"/>
      <c r="B886" s="111"/>
      <c r="C886" s="111"/>
      <c r="D886" s="111"/>
      <c r="E886" s="111"/>
      <c r="F886" s="128"/>
      <c r="G886" s="111"/>
      <c r="H886" s="111"/>
      <c r="I886" s="111"/>
      <c r="J886" s="111"/>
      <c r="K886" s="111"/>
      <c r="L886" s="111"/>
      <c r="M886" s="111"/>
      <c r="N886" s="111"/>
      <c r="O886" s="111"/>
      <c r="P886" s="127"/>
      <c r="Q886" s="106"/>
      <c r="R886" s="107"/>
    </row>
    <row r="887" spans="1:18" ht="13">
      <c r="A887" s="111"/>
      <c r="B887" s="111"/>
      <c r="C887" s="123"/>
      <c r="D887" s="111"/>
      <c r="E887" s="111"/>
      <c r="F887" s="128"/>
      <c r="G887" s="111"/>
      <c r="H887" s="125"/>
      <c r="I887" s="111"/>
      <c r="J887" s="111"/>
      <c r="K887" s="111"/>
      <c r="L887" s="111"/>
      <c r="M887" s="115"/>
      <c r="N887" s="126"/>
      <c r="O887" s="111"/>
      <c r="P887" s="127"/>
      <c r="Q887" s="106"/>
      <c r="R887" s="107"/>
    </row>
    <row r="888" spans="1:18" ht="13">
      <c r="A888" s="111"/>
      <c r="B888" s="111"/>
      <c r="C888" s="123"/>
      <c r="D888" s="111"/>
      <c r="E888" s="111"/>
      <c r="F888" s="128"/>
      <c r="G888" s="111"/>
      <c r="H888" s="125"/>
      <c r="I888" s="111"/>
      <c r="J888" s="111"/>
      <c r="K888" s="111"/>
      <c r="L888" s="111"/>
      <c r="M888" s="115"/>
      <c r="N888" s="126"/>
      <c r="O888" s="111"/>
      <c r="P888" s="127"/>
      <c r="Q888" s="106"/>
      <c r="R888" s="107"/>
    </row>
    <row r="889" spans="1:18" ht="13">
      <c r="A889" s="111"/>
      <c r="B889" s="111"/>
      <c r="C889" s="123"/>
      <c r="D889" s="111"/>
      <c r="E889" s="111"/>
      <c r="F889" s="128"/>
      <c r="G889" s="111"/>
      <c r="H889" s="125"/>
      <c r="I889" s="111"/>
      <c r="J889" s="111"/>
      <c r="K889" s="111"/>
      <c r="L889" s="111"/>
      <c r="M889" s="115"/>
      <c r="N889" s="126"/>
      <c r="O889" s="111"/>
      <c r="P889" s="127"/>
      <c r="Q889" s="106"/>
      <c r="R889" s="107"/>
    </row>
    <row r="890" spans="1:18" ht="13">
      <c r="A890" s="111"/>
      <c r="B890" s="111"/>
      <c r="C890" s="123"/>
      <c r="D890" s="111"/>
      <c r="E890" s="111"/>
      <c r="F890" s="128"/>
      <c r="G890" s="111"/>
      <c r="H890" s="125"/>
      <c r="I890" s="111"/>
      <c r="J890" s="111"/>
      <c r="K890" s="111"/>
      <c r="L890" s="111"/>
      <c r="M890" s="115"/>
      <c r="N890" s="126"/>
      <c r="O890" s="111"/>
      <c r="P890" s="127"/>
      <c r="Q890" s="106"/>
      <c r="R890" s="107"/>
    </row>
    <row r="891" spans="1:18" ht="13">
      <c r="A891" s="111"/>
      <c r="B891" s="111"/>
      <c r="C891" s="123"/>
      <c r="D891" s="111"/>
      <c r="E891" s="111"/>
      <c r="F891" s="128"/>
      <c r="G891" s="111"/>
      <c r="H891" s="125"/>
      <c r="I891" s="111"/>
      <c r="J891" s="111"/>
      <c r="K891" s="111"/>
      <c r="L891" s="111"/>
      <c r="M891" s="115"/>
      <c r="N891" s="126"/>
      <c r="O891" s="111"/>
      <c r="P891" s="127"/>
      <c r="Q891" s="106"/>
      <c r="R891" s="107"/>
    </row>
    <row r="892" spans="1:18" ht="13">
      <c r="A892" s="111"/>
      <c r="B892" s="111"/>
      <c r="C892" s="123"/>
      <c r="D892" s="111"/>
      <c r="E892" s="111"/>
      <c r="F892" s="128"/>
      <c r="G892" s="111"/>
      <c r="H892" s="125"/>
      <c r="I892" s="111"/>
      <c r="J892" s="111"/>
      <c r="K892" s="111"/>
      <c r="L892" s="111"/>
      <c r="M892" s="115"/>
      <c r="N892" s="126"/>
      <c r="O892" s="111"/>
      <c r="P892" s="127"/>
      <c r="Q892" s="106"/>
      <c r="R892" s="107"/>
    </row>
    <row r="893" spans="1:18" ht="13">
      <c r="A893" s="111"/>
      <c r="B893" s="111"/>
      <c r="C893" s="123"/>
      <c r="D893" s="111"/>
      <c r="E893" s="111"/>
      <c r="F893" s="128"/>
      <c r="G893" s="111"/>
      <c r="H893" s="125"/>
      <c r="I893" s="111"/>
      <c r="J893" s="111"/>
      <c r="K893" s="111"/>
      <c r="L893" s="111"/>
      <c r="M893" s="115"/>
      <c r="N893" s="126"/>
      <c r="O893" s="111"/>
      <c r="P893" s="127"/>
      <c r="Q893" s="106"/>
      <c r="R893" s="107"/>
    </row>
    <row r="894" spans="1:18" ht="13">
      <c r="A894" s="111"/>
      <c r="B894" s="111"/>
      <c r="C894" s="123"/>
      <c r="D894" s="111"/>
      <c r="E894" s="111"/>
      <c r="F894" s="128"/>
      <c r="G894" s="111"/>
      <c r="H894" s="125"/>
      <c r="I894" s="111"/>
      <c r="J894" s="111"/>
      <c r="K894" s="111"/>
      <c r="L894" s="111"/>
      <c r="M894" s="115"/>
      <c r="N894" s="126"/>
      <c r="O894" s="111"/>
      <c r="P894" s="127"/>
      <c r="Q894" s="106"/>
      <c r="R894" s="107"/>
    </row>
    <row r="895" spans="1:18" ht="13">
      <c r="A895" s="111"/>
      <c r="B895" s="111"/>
      <c r="C895" s="123"/>
      <c r="D895" s="111"/>
      <c r="E895" s="111"/>
      <c r="F895" s="128"/>
      <c r="G895" s="111"/>
      <c r="H895" s="125"/>
      <c r="I895" s="111"/>
      <c r="J895" s="111"/>
      <c r="K895" s="111"/>
      <c r="L895" s="111"/>
      <c r="M895" s="115"/>
      <c r="N895" s="126"/>
      <c r="O895" s="111"/>
      <c r="P895" s="127"/>
      <c r="Q895" s="106"/>
      <c r="R895" s="107"/>
    </row>
    <row r="896" spans="1:18" ht="13">
      <c r="A896" s="111"/>
      <c r="B896" s="111"/>
      <c r="C896" s="123"/>
      <c r="D896" s="111"/>
      <c r="E896" s="111"/>
      <c r="F896" s="128"/>
      <c r="G896" s="111"/>
      <c r="H896" s="125"/>
      <c r="I896" s="111"/>
      <c r="J896" s="111"/>
      <c r="K896" s="111"/>
      <c r="L896" s="111"/>
      <c r="M896" s="115"/>
      <c r="N896" s="126"/>
      <c r="O896" s="111"/>
      <c r="P896" s="127"/>
      <c r="Q896" s="106"/>
      <c r="R896" s="107"/>
    </row>
    <row r="897" spans="1:18" ht="13">
      <c r="A897" s="111"/>
      <c r="B897" s="111"/>
      <c r="C897" s="123"/>
      <c r="D897" s="111"/>
      <c r="E897" s="111"/>
      <c r="F897" s="128"/>
      <c r="G897" s="111"/>
      <c r="H897" s="125"/>
      <c r="I897" s="111"/>
      <c r="J897" s="111"/>
      <c r="K897" s="111"/>
      <c r="L897" s="111"/>
      <c r="M897" s="115"/>
      <c r="N897" s="126"/>
      <c r="O897" s="111"/>
      <c r="P897" s="127"/>
      <c r="Q897" s="106"/>
      <c r="R897" s="107"/>
    </row>
    <row r="898" spans="1:18" ht="13">
      <c r="A898" s="111"/>
      <c r="B898" s="111"/>
      <c r="C898" s="123"/>
      <c r="D898" s="111"/>
      <c r="E898" s="111"/>
      <c r="F898" s="128"/>
      <c r="G898" s="111"/>
      <c r="H898" s="125"/>
      <c r="I898" s="111"/>
      <c r="J898" s="111"/>
      <c r="K898" s="111"/>
      <c r="L898" s="111"/>
      <c r="M898" s="115"/>
      <c r="N898" s="126"/>
      <c r="O898" s="111"/>
      <c r="P898" s="127"/>
      <c r="Q898" s="106"/>
      <c r="R898" s="107"/>
    </row>
    <row r="899" spans="1:18" ht="13">
      <c r="A899" s="111"/>
      <c r="B899" s="111"/>
      <c r="C899" s="123"/>
      <c r="D899" s="111"/>
      <c r="E899" s="111"/>
      <c r="F899" s="128"/>
      <c r="G899" s="111"/>
      <c r="H899" s="125"/>
      <c r="I899" s="111"/>
      <c r="J899" s="111"/>
      <c r="K899" s="111"/>
      <c r="L899" s="111"/>
      <c r="M899" s="115"/>
      <c r="N899" s="126"/>
      <c r="O899" s="111"/>
      <c r="P899" s="127"/>
      <c r="Q899" s="106"/>
      <c r="R899" s="107"/>
    </row>
    <row r="900" spans="1:18" ht="13">
      <c r="A900" s="111"/>
      <c r="B900" s="111"/>
      <c r="C900" s="123"/>
      <c r="D900" s="111"/>
      <c r="E900" s="111"/>
      <c r="F900" s="128"/>
      <c r="G900" s="111"/>
      <c r="H900" s="125"/>
      <c r="I900" s="111"/>
      <c r="J900" s="111"/>
      <c r="K900" s="111"/>
      <c r="L900" s="111"/>
      <c r="M900" s="115"/>
      <c r="N900" s="126"/>
      <c r="O900" s="111"/>
      <c r="P900" s="127"/>
      <c r="Q900" s="106"/>
      <c r="R900" s="107"/>
    </row>
    <row r="901" spans="1:18" ht="13">
      <c r="A901" s="111"/>
      <c r="B901" s="111"/>
      <c r="C901" s="123"/>
      <c r="D901" s="111"/>
      <c r="E901" s="111"/>
      <c r="F901" s="128"/>
      <c r="G901" s="111"/>
      <c r="H901" s="125"/>
      <c r="I901" s="111"/>
      <c r="J901" s="111"/>
      <c r="K901" s="111"/>
      <c r="L901" s="111"/>
      <c r="M901" s="115"/>
      <c r="N901" s="126"/>
      <c r="O901" s="111"/>
      <c r="P901" s="127"/>
      <c r="Q901" s="106"/>
      <c r="R901" s="107"/>
    </row>
    <row r="902" spans="1:18" ht="13">
      <c r="A902" s="111"/>
      <c r="B902" s="111"/>
      <c r="C902" s="123"/>
      <c r="D902" s="111"/>
      <c r="E902" s="111"/>
      <c r="F902" s="128"/>
      <c r="G902" s="111"/>
      <c r="H902" s="125"/>
      <c r="I902" s="111"/>
      <c r="J902" s="111"/>
      <c r="K902" s="111"/>
      <c r="L902" s="111"/>
      <c r="M902" s="115"/>
      <c r="N902" s="126"/>
      <c r="O902" s="111"/>
      <c r="P902" s="127"/>
      <c r="Q902" s="106"/>
      <c r="R902" s="107"/>
    </row>
    <row r="903" spans="1:18">
      <c r="A903" s="111"/>
      <c r="B903" s="111"/>
      <c r="C903" s="111"/>
      <c r="D903" s="111"/>
      <c r="E903" s="111"/>
      <c r="F903" s="128"/>
      <c r="G903" s="111"/>
      <c r="H903" s="111"/>
      <c r="I903" s="111"/>
      <c r="J903" s="111"/>
      <c r="K903" s="111"/>
      <c r="L903" s="111"/>
      <c r="M903" s="111"/>
      <c r="N903" s="111"/>
      <c r="O903" s="111"/>
      <c r="P903" s="127"/>
      <c r="Q903" s="106"/>
      <c r="R903" s="107"/>
    </row>
    <row r="904" spans="1:18" ht="13">
      <c r="A904" s="111"/>
      <c r="B904" s="111"/>
      <c r="C904" s="123"/>
      <c r="D904" s="111"/>
      <c r="E904" s="111"/>
      <c r="F904" s="128"/>
      <c r="G904" s="111"/>
      <c r="H904" s="125"/>
      <c r="I904" s="111"/>
      <c r="J904" s="111"/>
      <c r="K904" s="111"/>
      <c r="L904" s="111"/>
      <c r="M904" s="115"/>
      <c r="N904" s="126"/>
      <c r="O904" s="111"/>
      <c r="P904" s="127"/>
      <c r="Q904" s="106"/>
      <c r="R904" s="107"/>
    </row>
    <row r="905" spans="1:18" ht="13">
      <c r="A905" s="111"/>
      <c r="B905" s="111"/>
      <c r="C905" s="123"/>
      <c r="D905" s="111"/>
      <c r="E905" s="111"/>
      <c r="F905" s="128"/>
      <c r="G905" s="111"/>
      <c r="H905" s="125"/>
      <c r="I905" s="111"/>
      <c r="J905" s="111"/>
      <c r="K905" s="111"/>
      <c r="L905" s="111"/>
      <c r="M905" s="115"/>
      <c r="N905" s="126"/>
      <c r="O905" s="111"/>
      <c r="P905" s="127"/>
      <c r="Q905" s="106"/>
      <c r="R905" s="107"/>
    </row>
    <row r="906" spans="1:18" ht="13">
      <c r="A906" s="111"/>
      <c r="B906" s="111"/>
      <c r="C906" s="123"/>
      <c r="D906" s="111"/>
      <c r="E906" s="111"/>
      <c r="F906" s="128"/>
      <c r="G906" s="111"/>
      <c r="H906" s="125"/>
      <c r="I906" s="111"/>
      <c r="J906" s="111"/>
      <c r="K906" s="111"/>
      <c r="L906" s="111"/>
      <c r="M906" s="115"/>
      <c r="N906" s="126"/>
      <c r="O906" s="111"/>
      <c r="P906" s="127"/>
      <c r="Q906" s="106"/>
      <c r="R906" s="107"/>
    </row>
    <row r="907" spans="1:18" ht="13">
      <c r="A907" s="111"/>
      <c r="B907" s="111"/>
      <c r="C907" s="123"/>
      <c r="D907" s="111"/>
      <c r="E907" s="111"/>
      <c r="F907" s="128"/>
      <c r="G907" s="111"/>
      <c r="H907" s="125"/>
      <c r="I907" s="111"/>
      <c r="J907" s="111"/>
      <c r="K907" s="111"/>
      <c r="L907" s="111"/>
      <c r="M907" s="115"/>
      <c r="N907" s="126"/>
      <c r="O907" s="111"/>
      <c r="P907" s="127"/>
      <c r="Q907" s="106"/>
      <c r="R907" s="107"/>
    </row>
    <row r="908" spans="1:18" ht="13">
      <c r="A908" s="111"/>
      <c r="B908" s="111"/>
      <c r="C908" s="123"/>
      <c r="D908" s="111"/>
      <c r="E908" s="111"/>
      <c r="F908" s="128"/>
      <c r="G908" s="111"/>
      <c r="H908" s="125"/>
      <c r="I908" s="111"/>
      <c r="J908" s="111"/>
      <c r="K908" s="111"/>
      <c r="L908" s="111"/>
      <c r="M908" s="115"/>
      <c r="N908" s="126"/>
      <c r="O908" s="111"/>
      <c r="P908" s="127"/>
      <c r="Q908" s="106"/>
      <c r="R908" s="107"/>
    </row>
    <row r="909" spans="1:18" ht="13">
      <c r="A909" s="111"/>
      <c r="B909" s="111"/>
      <c r="C909" s="123"/>
      <c r="D909" s="111"/>
      <c r="E909" s="111"/>
      <c r="F909" s="128"/>
      <c r="G909" s="111"/>
      <c r="H909" s="125"/>
      <c r="I909" s="111"/>
      <c r="J909" s="111"/>
      <c r="K909" s="111"/>
      <c r="L909" s="111"/>
      <c r="M909" s="115"/>
      <c r="N909" s="126"/>
      <c r="O909" s="111"/>
      <c r="P909" s="127"/>
      <c r="Q909" s="106"/>
      <c r="R909" s="107"/>
    </row>
    <row r="910" spans="1:18" ht="13">
      <c r="A910" s="111"/>
      <c r="B910" s="111"/>
      <c r="C910" s="123"/>
      <c r="D910" s="111"/>
      <c r="E910" s="111"/>
      <c r="F910" s="128"/>
      <c r="G910" s="111"/>
      <c r="H910" s="125"/>
      <c r="I910" s="111"/>
      <c r="J910" s="111"/>
      <c r="K910" s="111"/>
      <c r="L910" s="111"/>
      <c r="M910" s="115"/>
      <c r="N910" s="126"/>
      <c r="O910" s="111"/>
      <c r="P910" s="127"/>
      <c r="Q910" s="106"/>
      <c r="R910" s="107"/>
    </row>
    <row r="911" spans="1:18" ht="13">
      <c r="A911" s="111"/>
      <c r="B911" s="111"/>
      <c r="C911" s="123"/>
      <c r="D911" s="111"/>
      <c r="E911" s="111"/>
      <c r="F911" s="128"/>
      <c r="G911" s="111"/>
      <c r="H911" s="125"/>
      <c r="I911" s="111"/>
      <c r="J911" s="111"/>
      <c r="K911" s="111"/>
      <c r="L911" s="111"/>
      <c r="M911" s="115"/>
      <c r="N911" s="126"/>
      <c r="O911" s="111"/>
      <c r="P911" s="127"/>
      <c r="Q911" s="106"/>
      <c r="R911" s="107"/>
    </row>
    <row r="912" spans="1:18" ht="13">
      <c r="A912" s="111"/>
      <c r="B912" s="111"/>
      <c r="C912" s="123"/>
      <c r="D912" s="111"/>
      <c r="E912" s="111"/>
      <c r="F912" s="128"/>
      <c r="G912" s="111"/>
      <c r="H912" s="125"/>
      <c r="I912" s="111"/>
      <c r="J912" s="111"/>
      <c r="K912" s="111"/>
      <c r="L912" s="111"/>
      <c r="M912" s="115"/>
      <c r="N912" s="126"/>
      <c r="O912" s="111"/>
      <c r="P912" s="127"/>
      <c r="Q912" s="106"/>
      <c r="R912" s="107"/>
    </row>
    <row r="913" spans="1:18" ht="13">
      <c r="A913" s="111"/>
      <c r="B913" s="111"/>
      <c r="C913" s="123"/>
      <c r="D913" s="111"/>
      <c r="E913" s="111"/>
      <c r="F913" s="128"/>
      <c r="G913" s="111"/>
      <c r="H913" s="125"/>
      <c r="I913" s="111"/>
      <c r="J913" s="111"/>
      <c r="K913" s="111"/>
      <c r="L913" s="111"/>
      <c r="M913" s="115"/>
      <c r="N913" s="126"/>
      <c r="O913" s="111"/>
      <c r="P913" s="127"/>
      <c r="Q913" s="106"/>
      <c r="R913" s="107"/>
    </row>
    <row r="914" spans="1:18">
      <c r="A914" s="111"/>
      <c r="B914" s="111"/>
      <c r="C914" s="111"/>
      <c r="D914" s="111"/>
      <c r="E914" s="111"/>
      <c r="F914" s="128"/>
      <c r="G914" s="111"/>
      <c r="H914" s="111"/>
      <c r="I914" s="111"/>
      <c r="J914" s="111"/>
      <c r="K914" s="111"/>
      <c r="L914" s="111"/>
      <c r="M914" s="111"/>
      <c r="N914" s="111"/>
      <c r="O914" s="111"/>
      <c r="P914" s="127"/>
      <c r="Q914" s="106"/>
      <c r="R914" s="107"/>
    </row>
    <row r="915" spans="1:18" ht="13">
      <c r="A915" s="111"/>
      <c r="B915" s="111"/>
      <c r="C915" s="123"/>
      <c r="D915" s="111"/>
      <c r="E915" s="111"/>
      <c r="F915" s="128"/>
      <c r="G915" s="111"/>
      <c r="H915" s="125"/>
      <c r="I915" s="111"/>
      <c r="J915" s="111"/>
      <c r="K915" s="111"/>
      <c r="L915" s="111"/>
      <c r="M915" s="115"/>
      <c r="N915" s="126"/>
      <c r="O915" s="111"/>
      <c r="P915" s="127"/>
      <c r="Q915" s="106"/>
      <c r="R915" s="107"/>
    </row>
    <row r="916" spans="1:18" ht="13">
      <c r="A916" s="111"/>
      <c r="B916" s="111"/>
      <c r="C916" s="123"/>
      <c r="D916" s="111"/>
      <c r="E916" s="111"/>
      <c r="F916" s="128"/>
      <c r="G916" s="111"/>
      <c r="H916" s="125"/>
      <c r="I916" s="111"/>
      <c r="J916" s="111"/>
      <c r="K916" s="111"/>
      <c r="L916" s="111"/>
      <c r="M916" s="115"/>
      <c r="N916" s="126"/>
      <c r="O916" s="111"/>
      <c r="P916" s="127"/>
      <c r="Q916" s="106"/>
      <c r="R916" s="107"/>
    </row>
    <row r="917" spans="1:18">
      <c r="A917" s="111"/>
      <c r="B917" s="111"/>
      <c r="C917" s="111"/>
      <c r="D917" s="111"/>
      <c r="E917" s="111"/>
      <c r="F917" s="128"/>
      <c r="G917" s="111"/>
      <c r="H917" s="111"/>
      <c r="I917" s="111"/>
      <c r="J917" s="111"/>
      <c r="K917" s="111"/>
      <c r="L917" s="111"/>
      <c r="M917" s="111"/>
      <c r="N917" s="111"/>
      <c r="O917" s="111"/>
      <c r="P917" s="127"/>
      <c r="Q917" s="106"/>
      <c r="R917" s="107"/>
    </row>
    <row r="918" spans="1:18" ht="13">
      <c r="A918" s="111"/>
      <c r="B918" s="111"/>
      <c r="C918" s="123"/>
      <c r="D918" s="111"/>
      <c r="E918" s="111"/>
      <c r="F918" s="128"/>
      <c r="G918" s="111"/>
      <c r="H918" s="125"/>
      <c r="I918" s="111"/>
      <c r="J918" s="111"/>
      <c r="K918" s="111"/>
      <c r="L918" s="111"/>
      <c r="M918" s="115"/>
      <c r="N918" s="126"/>
      <c r="O918" s="111"/>
      <c r="P918" s="127"/>
      <c r="Q918" s="106"/>
      <c r="R918" s="107"/>
    </row>
    <row r="919" spans="1:18">
      <c r="A919" s="111"/>
      <c r="B919" s="111"/>
      <c r="C919" s="111"/>
      <c r="D919" s="111"/>
      <c r="E919" s="111"/>
      <c r="F919" s="128"/>
      <c r="G919" s="111"/>
      <c r="H919" s="111"/>
      <c r="I919" s="111"/>
      <c r="J919" s="111"/>
      <c r="K919" s="111"/>
      <c r="L919" s="111"/>
      <c r="M919" s="111"/>
      <c r="N919" s="111"/>
      <c r="O919" s="111"/>
      <c r="P919" s="127"/>
      <c r="Q919" s="106"/>
      <c r="R919" s="107"/>
    </row>
    <row r="920" spans="1:18" ht="13">
      <c r="A920" s="111"/>
      <c r="B920" s="111"/>
      <c r="C920" s="123"/>
      <c r="D920" s="111"/>
      <c r="E920" s="111"/>
      <c r="F920" s="128"/>
      <c r="G920" s="111"/>
      <c r="H920" s="125"/>
      <c r="I920" s="111"/>
      <c r="J920" s="111"/>
      <c r="K920" s="111"/>
      <c r="L920" s="111"/>
      <c r="M920" s="115"/>
      <c r="N920" s="126"/>
      <c r="O920" s="111"/>
      <c r="P920" s="127"/>
      <c r="Q920" s="106"/>
      <c r="R920" s="107"/>
    </row>
    <row r="921" spans="1:18">
      <c r="A921" s="111"/>
      <c r="B921" s="111"/>
      <c r="C921" s="111"/>
      <c r="D921" s="111"/>
      <c r="E921" s="111"/>
      <c r="F921" s="128"/>
      <c r="G921" s="111"/>
      <c r="H921" s="111"/>
      <c r="I921" s="111"/>
      <c r="J921" s="111"/>
      <c r="K921" s="111"/>
      <c r="L921" s="111"/>
      <c r="M921" s="111"/>
      <c r="N921" s="111"/>
      <c r="O921" s="111"/>
      <c r="P921" s="127"/>
      <c r="Q921" s="106"/>
      <c r="R921" s="107"/>
    </row>
    <row r="922" spans="1:18">
      <c r="A922" s="111"/>
      <c r="B922" s="111"/>
      <c r="C922" s="111"/>
      <c r="D922" s="111"/>
      <c r="E922" s="111"/>
      <c r="F922" s="128"/>
      <c r="G922" s="111"/>
      <c r="H922" s="111"/>
      <c r="I922" s="111"/>
      <c r="J922" s="111"/>
      <c r="K922" s="111"/>
      <c r="L922" s="111"/>
      <c r="M922" s="111"/>
      <c r="N922" s="111"/>
      <c r="O922" s="111"/>
      <c r="P922" s="127"/>
      <c r="Q922" s="106"/>
      <c r="R922" s="107"/>
    </row>
    <row r="923" spans="1:18" ht="13">
      <c r="A923" s="111"/>
      <c r="B923" s="111"/>
      <c r="C923" s="123"/>
      <c r="D923" s="111"/>
      <c r="E923" s="111"/>
      <c r="F923" s="128"/>
      <c r="G923" s="111"/>
      <c r="H923" s="125"/>
      <c r="I923" s="111"/>
      <c r="J923" s="111"/>
      <c r="K923" s="111"/>
      <c r="L923" s="111"/>
      <c r="M923" s="115"/>
      <c r="N923" s="126"/>
      <c r="O923" s="111"/>
      <c r="P923" s="127"/>
      <c r="Q923" s="106"/>
      <c r="R923" s="107"/>
    </row>
    <row r="924" spans="1:18">
      <c r="A924" s="111"/>
      <c r="B924" s="111"/>
      <c r="C924" s="111"/>
      <c r="D924" s="111"/>
      <c r="E924" s="111"/>
      <c r="F924" s="128"/>
      <c r="G924" s="111"/>
      <c r="H924" s="111"/>
      <c r="I924" s="111"/>
      <c r="J924" s="111"/>
      <c r="K924" s="111"/>
      <c r="L924" s="111"/>
      <c r="M924" s="111"/>
      <c r="N924" s="111"/>
      <c r="O924" s="111"/>
      <c r="P924" s="127"/>
      <c r="Q924" s="106"/>
      <c r="R924" s="107"/>
    </row>
    <row r="925" spans="1:18">
      <c r="A925" s="111"/>
      <c r="B925" s="111"/>
      <c r="C925" s="111"/>
      <c r="D925" s="111"/>
      <c r="E925" s="111"/>
      <c r="F925" s="128"/>
      <c r="G925" s="111"/>
      <c r="H925" s="111"/>
      <c r="I925" s="111"/>
      <c r="J925" s="111"/>
      <c r="K925" s="111"/>
      <c r="L925" s="111"/>
      <c r="M925" s="111"/>
      <c r="N925" s="111"/>
      <c r="O925" s="111"/>
      <c r="P925" s="127"/>
      <c r="Q925" s="106"/>
      <c r="R925" s="107"/>
    </row>
    <row r="926" spans="1:18" ht="13">
      <c r="A926" s="111"/>
      <c r="B926" s="111"/>
      <c r="C926" s="123"/>
      <c r="D926" s="111"/>
      <c r="E926" s="111"/>
      <c r="F926" s="128"/>
      <c r="G926" s="111"/>
      <c r="H926" s="125"/>
      <c r="I926" s="111"/>
      <c r="J926" s="111"/>
      <c r="K926" s="111"/>
      <c r="L926" s="111"/>
      <c r="M926" s="115"/>
      <c r="N926" s="126"/>
      <c r="O926" s="111"/>
      <c r="P926" s="127"/>
      <c r="Q926" s="106"/>
      <c r="R926" s="107"/>
    </row>
    <row r="927" spans="1:18">
      <c r="A927" s="111"/>
      <c r="B927" s="111"/>
      <c r="C927" s="111"/>
      <c r="D927" s="111"/>
      <c r="E927" s="111"/>
      <c r="F927" s="128"/>
      <c r="G927" s="111"/>
      <c r="H927" s="111"/>
      <c r="I927" s="111"/>
      <c r="J927" s="111"/>
      <c r="K927" s="111"/>
      <c r="L927" s="111"/>
      <c r="M927" s="111"/>
      <c r="N927" s="111"/>
      <c r="O927" s="111"/>
      <c r="P927" s="127"/>
      <c r="Q927" s="106"/>
      <c r="R927" s="107"/>
    </row>
    <row r="928" spans="1:18">
      <c r="A928" s="111"/>
      <c r="B928" s="111"/>
      <c r="C928" s="111"/>
      <c r="D928" s="111"/>
      <c r="E928" s="111"/>
      <c r="F928" s="128"/>
      <c r="G928" s="111"/>
      <c r="H928" s="111"/>
      <c r="I928" s="111"/>
      <c r="J928" s="111"/>
      <c r="K928" s="111"/>
      <c r="L928" s="111"/>
      <c r="M928" s="111"/>
      <c r="N928" s="111"/>
      <c r="O928" s="111"/>
      <c r="P928" s="127"/>
      <c r="Q928" s="106"/>
      <c r="R928" s="107"/>
    </row>
    <row r="929" spans="1:18" ht="13">
      <c r="A929" s="111"/>
      <c r="B929" s="111"/>
      <c r="C929" s="123"/>
      <c r="D929" s="111"/>
      <c r="E929" s="111"/>
      <c r="F929" s="128"/>
      <c r="G929" s="111"/>
      <c r="H929" s="125"/>
      <c r="I929" s="111"/>
      <c r="J929" s="111"/>
      <c r="K929" s="111"/>
      <c r="L929" s="111"/>
      <c r="M929" s="115"/>
      <c r="N929" s="126"/>
      <c r="O929" s="111"/>
      <c r="P929" s="127"/>
      <c r="Q929" s="106"/>
      <c r="R929" s="107"/>
    </row>
    <row r="930" spans="1:18">
      <c r="A930" s="111"/>
      <c r="B930" s="111"/>
      <c r="C930" s="111"/>
      <c r="D930" s="111"/>
      <c r="E930" s="111"/>
      <c r="F930" s="128"/>
      <c r="G930" s="111"/>
      <c r="H930" s="111"/>
      <c r="I930" s="111"/>
      <c r="J930" s="111"/>
      <c r="K930" s="111"/>
      <c r="L930" s="111"/>
      <c r="M930" s="111"/>
      <c r="N930" s="111"/>
      <c r="O930" s="111"/>
      <c r="P930" s="127"/>
      <c r="Q930" s="106"/>
      <c r="R930" s="107"/>
    </row>
    <row r="931" spans="1:18">
      <c r="A931" s="111"/>
      <c r="B931" s="111"/>
      <c r="C931" s="111"/>
      <c r="D931" s="111"/>
      <c r="E931" s="111"/>
      <c r="F931" s="128"/>
      <c r="G931" s="111"/>
      <c r="H931" s="111"/>
      <c r="I931" s="111"/>
      <c r="J931" s="111"/>
      <c r="K931" s="111"/>
      <c r="L931" s="111"/>
      <c r="M931" s="111"/>
      <c r="N931" s="111"/>
      <c r="O931" s="111"/>
      <c r="P931" s="127"/>
      <c r="Q931" s="106"/>
      <c r="R931" s="107"/>
    </row>
    <row r="932" spans="1:18" ht="13">
      <c r="A932" s="120"/>
      <c r="B932" s="104"/>
      <c r="C932" s="113"/>
      <c r="D932" s="129"/>
      <c r="E932" s="102"/>
      <c r="F932" s="130"/>
      <c r="G932" s="129"/>
      <c r="H932" s="129"/>
      <c r="I932" s="129"/>
      <c r="J932" s="129"/>
      <c r="K932" s="108"/>
      <c r="L932" s="104"/>
      <c r="M932" s="129"/>
      <c r="N932" s="129"/>
      <c r="O932" s="129"/>
      <c r="P932" s="127"/>
      <c r="Q932" s="106"/>
      <c r="R932" s="107"/>
    </row>
    <row r="933" spans="1:18" ht="13">
      <c r="A933" s="120"/>
      <c r="B933" s="104"/>
      <c r="C933" s="109"/>
      <c r="D933" s="129"/>
      <c r="E933" s="102"/>
      <c r="F933" s="130"/>
      <c r="G933" s="104"/>
      <c r="H933" s="129"/>
      <c r="I933" s="129"/>
      <c r="J933" s="129"/>
      <c r="K933" s="108"/>
      <c r="L933" s="104"/>
      <c r="M933" s="112"/>
      <c r="N933" s="112"/>
      <c r="O933" s="122"/>
      <c r="P933" s="127"/>
      <c r="Q933" s="106"/>
      <c r="R933" s="107"/>
    </row>
    <row r="934" spans="1:18" ht="13">
      <c r="A934" s="100"/>
      <c r="B934" s="103"/>
      <c r="C934" s="109"/>
      <c r="D934" s="102"/>
      <c r="E934" s="102"/>
      <c r="F934" s="103"/>
      <c r="G934" s="104"/>
      <c r="H934" s="102"/>
      <c r="I934" s="102"/>
      <c r="J934" s="102"/>
      <c r="K934" s="108"/>
      <c r="L934" s="103"/>
      <c r="M934" s="112"/>
      <c r="N934" s="112"/>
      <c r="O934" s="112"/>
      <c r="P934" s="127"/>
      <c r="Q934" s="106"/>
      <c r="R934" s="107"/>
    </row>
    <row r="935" spans="1:18" ht="13">
      <c r="A935" s="100"/>
      <c r="B935" s="103"/>
      <c r="C935" s="109"/>
      <c r="D935" s="102"/>
      <c r="E935" s="102"/>
      <c r="F935" s="103"/>
      <c r="G935" s="104"/>
      <c r="H935" s="102"/>
      <c r="I935" s="102"/>
      <c r="J935" s="102"/>
      <c r="K935" s="110"/>
      <c r="L935" s="103"/>
      <c r="M935" s="112"/>
      <c r="N935" s="112"/>
      <c r="O935" s="112"/>
      <c r="P935" s="127"/>
      <c r="Q935" s="106"/>
      <c r="R935" s="107"/>
    </row>
    <row r="936" spans="1:18" ht="13">
      <c r="A936" s="100"/>
      <c r="B936" s="103"/>
      <c r="C936" s="109"/>
      <c r="D936" s="102"/>
      <c r="E936" s="102"/>
      <c r="F936" s="103"/>
      <c r="G936" s="104"/>
      <c r="H936" s="102"/>
      <c r="I936" s="102"/>
      <c r="J936" s="102"/>
      <c r="K936" s="110"/>
      <c r="L936" s="103"/>
      <c r="M936" s="112"/>
      <c r="N936" s="112"/>
      <c r="O936" s="112"/>
      <c r="P936" s="127"/>
      <c r="Q936" s="106"/>
      <c r="R936" s="107"/>
    </row>
    <row r="937" spans="1:18" ht="13">
      <c r="A937" s="100"/>
      <c r="B937" s="103"/>
      <c r="C937" s="109"/>
      <c r="D937" s="102"/>
      <c r="E937" s="102"/>
      <c r="F937" s="103"/>
      <c r="G937" s="104"/>
      <c r="H937" s="102"/>
      <c r="I937" s="102"/>
      <c r="J937" s="102"/>
      <c r="K937" s="110"/>
      <c r="L937" s="103"/>
      <c r="M937" s="112"/>
      <c r="N937" s="112"/>
      <c r="O937" s="112"/>
      <c r="P937" s="127"/>
      <c r="Q937" s="106"/>
      <c r="R937" s="107"/>
    </row>
    <row r="938" spans="1:18" ht="13">
      <c r="A938" s="100"/>
      <c r="B938" s="103"/>
      <c r="C938" s="113"/>
      <c r="D938" s="102"/>
      <c r="E938" s="102"/>
      <c r="F938" s="102"/>
      <c r="G938" s="104"/>
      <c r="H938" s="104"/>
      <c r="I938" s="104"/>
      <c r="J938" s="104"/>
      <c r="K938" s="108"/>
      <c r="L938" s="103"/>
      <c r="M938" s="102"/>
      <c r="N938" s="102"/>
      <c r="O938" s="102"/>
      <c r="P938" s="127"/>
      <c r="Q938" s="106"/>
      <c r="R938" s="107"/>
    </row>
    <row r="939" spans="1:18" ht="13">
      <c r="A939" s="100"/>
      <c r="B939" s="103"/>
      <c r="C939" s="113"/>
      <c r="D939" s="102"/>
      <c r="E939" s="102"/>
      <c r="F939" s="102"/>
      <c r="G939" s="104"/>
      <c r="H939" s="102"/>
      <c r="I939" s="102"/>
      <c r="J939" s="102"/>
      <c r="K939" s="108"/>
      <c r="L939" s="103"/>
      <c r="M939" s="102"/>
      <c r="N939" s="102"/>
      <c r="O939" s="102"/>
      <c r="P939" s="127"/>
      <c r="Q939" s="106"/>
      <c r="R939" s="107"/>
    </row>
    <row r="940" spans="1:18" ht="13">
      <c r="A940" s="100"/>
      <c r="B940" s="103"/>
      <c r="C940" s="113"/>
      <c r="D940" s="102"/>
      <c r="E940" s="102"/>
      <c r="F940" s="102"/>
      <c r="G940" s="104"/>
      <c r="H940" s="102"/>
      <c r="I940" s="102"/>
      <c r="J940" s="102"/>
      <c r="K940" s="108"/>
      <c r="L940" s="103"/>
      <c r="M940" s="102"/>
      <c r="N940" s="102"/>
      <c r="O940" s="102"/>
      <c r="P940" s="127"/>
      <c r="Q940" s="106"/>
      <c r="R940" s="107"/>
    </row>
    <row r="941" spans="1:18" ht="13">
      <c r="A941" s="100"/>
      <c r="B941" s="103"/>
      <c r="C941" s="109"/>
      <c r="D941" s="102"/>
      <c r="E941" s="102"/>
      <c r="F941" s="102"/>
      <c r="G941" s="104"/>
      <c r="H941" s="104"/>
      <c r="I941" s="104"/>
      <c r="J941" s="104"/>
      <c r="K941" s="108"/>
      <c r="L941" s="103"/>
      <c r="M941" s="102"/>
      <c r="N941" s="102"/>
      <c r="O941" s="102"/>
      <c r="P941" s="127"/>
      <c r="Q941" s="106"/>
      <c r="R941" s="107"/>
    </row>
    <row r="942" spans="1:18" ht="13">
      <c r="A942" s="100"/>
      <c r="B942" s="103"/>
      <c r="C942" s="113"/>
      <c r="D942" s="102"/>
      <c r="E942" s="102"/>
      <c r="F942" s="102"/>
      <c r="G942" s="104"/>
      <c r="H942" s="102"/>
      <c r="I942" s="102"/>
      <c r="J942" s="102"/>
      <c r="K942" s="108"/>
      <c r="L942" s="103"/>
      <c r="M942" s="102"/>
      <c r="N942" s="102"/>
      <c r="O942" s="102"/>
      <c r="P942" s="127"/>
      <c r="Q942" s="106"/>
      <c r="R942" s="107"/>
    </row>
    <row r="943" spans="1:18" ht="13">
      <c r="A943" s="100"/>
      <c r="B943" s="103"/>
      <c r="C943" s="109"/>
      <c r="D943" s="102"/>
      <c r="E943" s="102"/>
      <c r="F943" s="102"/>
      <c r="G943" s="104"/>
      <c r="H943" s="104"/>
      <c r="I943" s="104"/>
      <c r="J943" s="104"/>
      <c r="K943" s="110"/>
      <c r="L943" s="103"/>
      <c r="M943" s="102"/>
      <c r="N943" s="102"/>
      <c r="O943" s="102"/>
      <c r="P943" s="127"/>
      <c r="Q943" s="106"/>
      <c r="R943" s="107"/>
    </row>
    <row r="944" spans="1:18" ht="13">
      <c r="A944" s="100"/>
      <c r="B944" s="103"/>
      <c r="C944" s="109"/>
      <c r="D944" s="102"/>
      <c r="E944" s="102"/>
      <c r="F944" s="102"/>
      <c r="G944" s="104"/>
      <c r="H944" s="129"/>
      <c r="I944" s="129"/>
      <c r="J944" s="104"/>
      <c r="K944" s="108"/>
      <c r="L944" s="103"/>
      <c r="M944" s="102"/>
      <c r="N944" s="102"/>
      <c r="O944" s="102"/>
      <c r="P944" s="127"/>
      <c r="Q944" s="106"/>
      <c r="R944" s="107"/>
    </row>
    <row r="945" spans="1:18" ht="13">
      <c r="A945" s="100"/>
      <c r="B945" s="103"/>
      <c r="C945" s="109"/>
      <c r="D945" s="102"/>
      <c r="E945" s="102"/>
      <c r="F945" s="102"/>
      <c r="G945" s="104"/>
      <c r="H945" s="129"/>
      <c r="I945" s="129"/>
      <c r="J945" s="104"/>
      <c r="K945" s="108"/>
      <c r="L945" s="103"/>
      <c r="M945" s="102"/>
      <c r="N945" s="102"/>
      <c r="O945" s="102"/>
      <c r="P945" s="127"/>
      <c r="Q945" s="106"/>
      <c r="R945" s="107"/>
    </row>
    <row r="946" spans="1:18" ht="13">
      <c r="A946" s="100"/>
      <c r="B946" s="103"/>
      <c r="C946" s="109"/>
      <c r="D946" s="102"/>
      <c r="E946" s="102"/>
      <c r="F946" s="102"/>
      <c r="G946" s="104"/>
      <c r="H946" s="104"/>
      <c r="I946" s="104"/>
      <c r="J946" s="104"/>
      <c r="K946" s="110"/>
      <c r="L946" s="103"/>
      <c r="M946" s="102"/>
      <c r="N946" s="102"/>
      <c r="O946" s="102"/>
      <c r="P946" s="127"/>
      <c r="Q946" s="106"/>
      <c r="R946" s="107"/>
    </row>
    <row r="947" spans="1:18" ht="13">
      <c r="A947" s="100"/>
      <c r="B947" s="103"/>
      <c r="C947" s="101"/>
      <c r="D947" s="102"/>
      <c r="E947" s="117"/>
      <c r="F947" s="102"/>
      <c r="G947" s="104"/>
      <c r="H947" s="100"/>
      <c r="I947" s="100"/>
      <c r="J947" s="100"/>
      <c r="K947" s="105"/>
      <c r="L947" s="100"/>
      <c r="M947" s="100"/>
      <c r="N947" s="100"/>
      <c r="O947" s="102"/>
      <c r="P947" s="127"/>
      <c r="Q947" s="100"/>
      <c r="R947" s="131"/>
    </row>
    <row r="948" spans="1:18" ht="13">
      <c r="A948" s="100"/>
      <c r="B948" s="103"/>
      <c r="C948" s="101"/>
      <c r="D948" s="102"/>
      <c r="E948" s="102"/>
      <c r="F948" s="102"/>
      <c r="G948" s="104"/>
      <c r="H948" s="100"/>
      <c r="I948" s="100"/>
      <c r="J948" s="100"/>
      <c r="K948" s="105"/>
      <c r="L948" s="100"/>
      <c r="M948" s="100"/>
      <c r="N948" s="100"/>
      <c r="O948" s="102"/>
      <c r="P948" s="127"/>
      <c r="Q948" s="100"/>
      <c r="R948" s="131"/>
    </row>
    <row r="949" spans="1:18" ht="13">
      <c r="A949" s="100"/>
      <c r="B949" s="103"/>
      <c r="C949" s="101"/>
      <c r="D949" s="102"/>
      <c r="E949" s="117"/>
      <c r="F949" s="102"/>
      <c r="G949" s="104"/>
      <c r="H949" s="100"/>
      <c r="I949" s="100"/>
      <c r="J949" s="100"/>
      <c r="K949" s="105"/>
      <c r="L949" s="100"/>
      <c r="M949" s="100"/>
      <c r="N949" s="100"/>
      <c r="O949" s="102"/>
      <c r="P949" s="127"/>
      <c r="Q949" s="100"/>
      <c r="R949" s="131"/>
    </row>
    <row r="950" spans="1:18" ht="13">
      <c r="A950" s="100"/>
      <c r="B950" s="103"/>
      <c r="C950" s="101"/>
      <c r="D950" s="102"/>
      <c r="E950" s="102"/>
      <c r="F950" s="102"/>
      <c r="G950" s="104"/>
      <c r="H950" s="100"/>
      <c r="I950" s="100"/>
      <c r="J950" s="100"/>
      <c r="K950" s="105"/>
      <c r="L950" s="100"/>
      <c r="M950" s="100"/>
      <c r="N950" s="100"/>
      <c r="O950" s="102"/>
      <c r="P950" s="127"/>
      <c r="Q950" s="100"/>
      <c r="R950" s="131"/>
    </row>
    <row r="951" spans="1:18" ht="13">
      <c r="A951" s="100"/>
      <c r="B951" s="103"/>
      <c r="C951" s="101"/>
      <c r="D951" s="102"/>
      <c r="E951" s="117"/>
      <c r="F951" s="102"/>
      <c r="G951" s="104"/>
      <c r="H951" s="100"/>
      <c r="I951" s="100"/>
      <c r="J951" s="100"/>
      <c r="K951" s="105"/>
      <c r="L951" s="100"/>
      <c r="M951" s="100"/>
      <c r="N951" s="100"/>
      <c r="O951" s="102"/>
      <c r="P951" s="127"/>
      <c r="Q951" s="100"/>
      <c r="R951" s="131"/>
    </row>
    <row r="952" spans="1:18" ht="13">
      <c r="A952" s="100"/>
      <c r="B952" s="103"/>
      <c r="C952" s="101"/>
      <c r="D952" s="102"/>
      <c r="E952" s="117"/>
      <c r="F952" s="102"/>
      <c r="G952" s="104"/>
      <c r="H952" s="100"/>
      <c r="I952" s="100"/>
      <c r="J952" s="100"/>
      <c r="K952" s="105"/>
      <c r="L952" s="100"/>
      <c r="M952" s="100"/>
      <c r="N952" s="100"/>
      <c r="O952" s="102"/>
      <c r="P952" s="127"/>
      <c r="Q952" s="100"/>
      <c r="R952" s="131"/>
    </row>
    <row r="953" spans="1:18" ht="13">
      <c r="A953" s="100"/>
      <c r="B953" s="103"/>
      <c r="C953" s="101"/>
      <c r="D953" s="102"/>
      <c r="E953" s="117"/>
      <c r="F953" s="102"/>
      <c r="G953" s="104"/>
      <c r="H953" s="100"/>
      <c r="I953" s="100"/>
      <c r="J953" s="100"/>
      <c r="K953" s="105"/>
      <c r="L953" s="100"/>
      <c r="M953" s="100"/>
      <c r="N953" s="100"/>
      <c r="O953" s="102"/>
      <c r="P953" s="127"/>
      <c r="Q953" s="100"/>
      <c r="R953" s="131"/>
    </row>
    <row r="954" spans="1:18" ht="13">
      <c r="A954" s="100"/>
      <c r="B954" s="103"/>
      <c r="C954" s="101"/>
      <c r="D954" s="102"/>
      <c r="E954" s="102"/>
      <c r="F954" s="102"/>
      <c r="G954" s="104"/>
      <c r="H954" s="100"/>
      <c r="I954" s="100"/>
      <c r="J954" s="100"/>
      <c r="K954" s="105"/>
      <c r="L954" s="100"/>
      <c r="M954" s="100"/>
      <c r="N954" s="100"/>
      <c r="O954" s="102"/>
      <c r="P954" s="127"/>
      <c r="Q954" s="100"/>
      <c r="R954" s="131"/>
    </row>
    <row r="955" spans="1:18" ht="13">
      <c r="A955" s="100"/>
      <c r="B955" s="103"/>
      <c r="C955" s="101"/>
      <c r="D955" s="102"/>
      <c r="E955" s="117"/>
      <c r="F955" s="102"/>
      <c r="G955" s="104"/>
      <c r="H955" s="100"/>
      <c r="I955" s="100"/>
      <c r="J955" s="100"/>
      <c r="K955" s="105"/>
      <c r="L955" s="100"/>
      <c r="M955" s="100"/>
      <c r="N955" s="100"/>
      <c r="O955" s="102"/>
      <c r="P955" s="127"/>
      <c r="Q955" s="100"/>
      <c r="R955" s="131"/>
    </row>
    <row r="956" spans="1:18" ht="13">
      <c r="A956" s="100"/>
      <c r="B956" s="103"/>
      <c r="C956" s="101"/>
      <c r="D956" s="102"/>
      <c r="E956" s="117"/>
      <c r="F956" s="102"/>
      <c r="G956" s="104"/>
      <c r="H956" s="100"/>
      <c r="I956" s="100"/>
      <c r="J956" s="100"/>
      <c r="K956" s="105"/>
      <c r="L956" s="100"/>
      <c r="M956" s="100"/>
      <c r="N956" s="100"/>
      <c r="O956" s="102"/>
      <c r="P956" s="127"/>
      <c r="Q956" s="100"/>
      <c r="R956" s="131"/>
    </row>
    <row r="957" spans="1:18" ht="13">
      <c r="A957" s="100"/>
      <c r="B957" s="103"/>
      <c r="C957" s="113"/>
      <c r="D957" s="102"/>
      <c r="E957" s="117"/>
      <c r="F957" s="102"/>
      <c r="G957" s="104"/>
      <c r="H957" s="100"/>
      <c r="I957" s="100"/>
      <c r="J957" s="100"/>
      <c r="K957" s="105"/>
      <c r="L957" s="100"/>
      <c r="M957" s="100"/>
      <c r="N957" s="100"/>
      <c r="O957" s="102"/>
      <c r="P957" s="127"/>
      <c r="Q957" s="100"/>
      <c r="R957" s="131"/>
    </row>
    <row r="958" spans="1:18" ht="13">
      <c r="A958" s="100"/>
      <c r="B958" s="103"/>
      <c r="C958" s="101"/>
      <c r="D958" s="102"/>
      <c r="E958" s="117"/>
      <c r="F958" s="102"/>
      <c r="G958" s="104"/>
      <c r="H958" s="100"/>
      <c r="I958" s="100"/>
      <c r="J958" s="100"/>
      <c r="K958" s="105"/>
      <c r="L958" s="100"/>
      <c r="M958" s="100"/>
      <c r="N958" s="100"/>
      <c r="O958" s="102"/>
      <c r="P958" s="127"/>
      <c r="Q958" s="100"/>
      <c r="R958" s="131"/>
    </row>
    <row r="959" spans="1:18" ht="13">
      <c r="A959" s="100"/>
      <c r="B959" s="103"/>
      <c r="C959" s="101"/>
      <c r="D959" s="102"/>
      <c r="E959" s="117"/>
      <c r="F959" s="102"/>
      <c r="G959" s="104"/>
      <c r="H959" s="100"/>
      <c r="I959" s="100"/>
      <c r="J959" s="100"/>
      <c r="K959" s="105"/>
      <c r="L959" s="100"/>
      <c r="M959" s="103"/>
      <c r="N959" s="100"/>
      <c r="O959" s="102"/>
      <c r="P959" s="127"/>
      <c r="Q959" s="100"/>
      <c r="R959" s="131"/>
    </row>
    <row r="960" spans="1:18" ht="13">
      <c r="A960" s="100"/>
      <c r="B960" s="103"/>
      <c r="C960" s="101"/>
      <c r="D960" s="102"/>
      <c r="E960" s="117"/>
      <c r="F960" s="102"/>
      <c r="G960" s="104"/>
      <c r="H960" s="100"/>
      <c r="I960" s="100"/>
      <c r="J960" s="100"/>
      <c r="K960" s="105"/>
      <c r="L960" s="100"/>
      <c r="M960" s="100"/>
      <c r="N960" s="100"/>
      <c r="O960" s="102"/>
      <c r="P960" s="127"/>
      <c r="Q960" s="132"/>
      <c r="R960" s="131"/>
    </row>
    <row r="961" spans="1:18" ht="13">
      <c r="A961" s="100"/>
      <c r="B961" s="103"/>
      <c r="C961" s="101"/>
      <c r="D961" s="102"/>
      <c r="E961" s="117"/>
      <c r="F961" s="102"/>
      <c r="G961" s="104"/>
      <c r="H961" s="100"/>
      <c r="I961" s="100"/>
      <c r="J961" s="100"/>
      <c r="K961" s="105"/>
      <c r="L961" s="100"/>
      <c r="M961" s="100"/>
      <c r="N961" s="100"/>
      <c r="O961" s="102"/>
      <c r="P961" s="127"/>
      <c r="Q961" s="100"/>
      <c r="R961" s="131"/>
    </row>
    <row r="962" spans="1:18" ht="13">
      <c r="A962" s="100"/>
      <c r="B962" s="103"/>
      <c r="C962" s="101"/>
      <c r="D962" s="102"/>
      <c r="E962" s="117"/>
      <c r="F962" s="102"/>
      <c r="G962" s="104"/>
      <c r="H962" s="100"/>
      <c r="I962" s="100"/>
      <c r="J962" s="100"/>
      <c r="K962" s="105"/>
      <c r="L962" s="100"/>
      <c r="M962" s="100"/>
      <c r="N962" s="100"/>
      <c r="O962" s="102"/>
      <c r="P962" s="127"/>
      <c r="Q962" s="100"/>
      <c r="R962" s="131"/>
    </row>
    <row r="963" spans="1:18" ht="13">
      <c r="A963" s="100"/>
      <c r="B963" s="103"/>
      <c r="C963" s="101"/>
      <c r="D963" s="102"/>
      <c r="E963" s="117"/>
      <c r="F963" s="102"/>
      <c r="G963" s="104"/>
      <c r="H963" s="100"/>
      <c r="I963" s="100"/>
      <c r="J963" s="100"/>
      <c r="K963" s="105"/>
      <c r="L963" s="100"/>
      <c r="M963" s="100"/>
      <c r="N963" s="100"/>
      <c r="O963" s="105"/>
      <c r="P963" s="127"/>
      <c r="Q963" s="100"/>
      <c r="R963" s="131"/>
    </row>
    <row r="964" spans="1:18" ht="13">
      <c r="A964" s="100"/>
      <c r="B964" s="103"/>
      <c r="C964" s="113"/>
      <c r="D964" s="102"/>
      <c r="E964" s="117"/>
      <c r="F964" s="102"/>
      <c r="G964" s="104"/>
      <c r="H964" s="100"/>
      <c r="I964" s="100"/>
      <c r="J964" s="100"/>
      <c r="K964" s="108"/>
      <c r="L964" s="100"/>
      <c r="M964" s="100"/>
      <c r="N964" s="100"/>
      <c r="O964" s="102"/>
      <c r="P964" s="127"/>
      <c r="Q964" s="100"/>
      <c r="R964" s="131"/>
    </row>
    <row r="965" spans="1:18" ht="13">
      <c r="A965" s="100"/>
      <c r="B965" s="103"/>
      <c r="C965" s="101"/>
      <c r="D965" s="102"/>
      <c r="E965" s="117"/>
      <c r="F965" s="103"/>
      <c r="G965" s="104"/>
      <c r="H965" s="100"/>
      <c r="I965" s="102"/>
      <c r="J965" s="102"/>
      <c r="K965" s="114"/>
      <c r="L965" s="103"/>
      <c r="M965" s="100"/>
      <c r="N965" s="100"/>
      <c r="O965" s="100"/>
      <c r="P965" s="127"/>
      <c r="Q965" s="100"/>
      <c r="R965" s="131"/>
    </row>
    <row r="966" spans="1:18" ht="13">
      <c r="A966" s="100"/>
      <c r="B966" s="103"/>
      <c r="C966" s="101"/>
      <c r="D966" s="102"/>
      <c r="E966" s="117"/>
      <c r="F966" s="102"/>
      <c r="G966" s="104"/>
      <c r="H966" s="100"/>
      <c r="I966" s="100"/>
      <c r="J966" s="100"/>
      <c r="K966" s="105"/>
      <c r="L966" s="100"/>
      <c r="M966" s="100"/>
      <c r="N966" s="100"/>
      <c r="O966" s="102"/>
      <c r="P966" s="127"/>
      <c r="Q966" s="100"/>
      <c r="R966" s="131"/>
    </row>
    <row r="967" spans="1:18" ht="13">
      <c r="A967" s="100"/>
      <c r="B967" s="103"/>
      <c r="C967" s="101"/>
      <c r="D967" s="102"/>
      <c r="E967" s="117"/>
      <c r="F967" s="102"/>
      <c r="G967" s="104"/>
      <c r="H967" s="100"/>
      <c r="I967" s="100"/>
      <c r="J967" s="100"/>
      <c r="K967" s="105"/>
      <c r="L967" s="100"/>
      <c r="M967" s="100"/>
      <c r="N967" s="100"/>
      <c r="O967" s="102"/>
      <c r="P967" s="127"/>
      <c r="Q967" s="100"/>
      <c r="R967" s="131"/>
    </row>
    <row r="968" spans="1:18" ht="13">
      <c r="A968" s="100"/>
      <c r="B968" s="103"/>
      <c r="C968" s="101"/>
      <c r="D968" s="102"/>
      <c r="E968" s="117"/>
      <c r="F968" s="102"/>
      <c r="G968" s="104"/>
      <c r="H968" s="100"/>
      <c r="I968" s="100"/>
      <c r="J968" s="100"/>
      <c r="K968" s="105"/>
      <c r="L968" s="100"/>
      <c r="M968" s="100"/>
      <c r="N968" s="100"/>
      <c r="O968" s="102"/>
      <c r="P968" s="127"/>
      <c r="Q968" s="100"/>
      <c r="R968" s="131"/>
    </row>
    <row r="969" spans="1:18" ht="13">
      <c r="A969" s="100"/>
      <c r="B969" s="103"/>
      <c r="C969" s="101"/>
      <c r="D969" s="102"/>
      <c r="E969" s="117"/>
      <c r="F969" s="102"/>
      <c r="G969" s="104"/>
      <c r="H969" s="100"/>
      <c r="I969" s="100"/>
      <c r="J969" s="100"/>
      <c r="K969" s="105"/>
      <c r="L969" s="100"/>
      <c r="M969" s="100"/>
      <c r="N969" s="100"/>
      <c r="O969" s="102"/>
      <c r="P969" s="127"/>
      <c r="Q969" s="100"/>
      <c r="R969" s="131"/>
    </row>
    <row r="970" spans="1:18" ht="13">
      <c r="A970" s="100"/>
      <c r="B970" s="103"/>
      <c r="C970" s="101"/>
      <c r="D970" s="102"/>
      <c r="E970" s="117"/>
      <c r="F970" s="103"/>
      <c r="G970" s="104"/>
      <c r="H970" s="103"/>
      <c r="I970" s="100"/>
      <c r="J970" s="100"/>
      <c r="K970" s="105"/>
      <c r="L970" s="103"/>
      <c r="M970" s="100"/>
      <c r="N970" s="100"/>
      <c r="O970" s="102"/>
      <c r="P970" s="127"/>
      <c r="Q970" s="100"/>
      <c r="R970" s="131"/>
    </row>
    <row r="971" spans="1:18" ht="13">
      <c r="A971" s="100"/>
      <c r="B971" s="103"/>
      <c r="C971" s="101"/>
      <c r="D971" s="103"/>
      <c r="E971" s="117"/>
      <c r="F971" s="117"/>
      <c r="G971" s="103"/>
      <c r="H971" s="103"/>
      <c r="I971" s="103"/>
      <c r="J971" s="103"/>
      <c r="K971" s="105"/>
      <c r="L971" s="103"/>
      <c r="M971" s="103"/>
      <c r="N971" s="103"/>
      <c r="O971" s="103"/>
      <c r="P971" s="127"/>
      <c r="Q971" s="100"/>
      <c r="R971" s="107"/>
    </row>
    <row r="972" spans="1:18" ht="13">
      <c r="A972" s="100"/>
      <c r="B972" s="103"/>
      <c r="C972" s="101"/>
      <c r="D972" s="102"/>
      <c r="E972" s="117"/>
      <c r="F972" s="102"/>
      <c r="G972" s="104"/>
      <c r="H972" s="100"/>
      <c r="I972" s="100"/>
      <c r="J972" s="100"/>
      <c r="K972" s="105"/>
      <c r="L972" s="100"/>
      <c r="M972" s="103"/>
      <c r="N972" s="100"/>
      <c r="O972" s="102"/>
      <c r="P972" s="127"/>
      <c r="Q972" s="100"/>
      <c r="R972" s="131"/>
    </row>
    <row r="973" spans="1:18" ht="13">
      <c r="A973" s="100"/>
      <c r="B973" s="103"/>
      <c r="C973" s="113"/>
      <c r="D973" s="103"/>
      <c r="E973" s="117"/>
      <c r="F973" s="117"/>
      <c r="G973" s="103"/>
      <c r="H973" s="103"/>
      <c r="I973" s="103"/>
      <c r="J973" s="103"/>
      <c r="K973" s="105"/>
      <c r="L973" s="103"/>
      <c r="M973" s="103"/>
      <c r="N973" s="103"/>
      <c r="O973" s="103"/>
      <c r="P973" s="127"/>
      <c r="Q973" s="100"/>
      <c r="R973" s="107"/>
    </row>
    <row r="974" spans="1:18" ht="13">
      <c r="A974" s="100"/>
      <c r="B974" s="103"/>
      <c r="C974" s="101"/>
      <c r="D974" s="102"/>
      <c r="E974" s="117"/>
      <c r="F974" s="102"/>
      <c r="G974" s="104"/>
      <c r="H974" s="100"/>
      <c r="I974" s="100"/>
      <c r="J974" s="100"/>
      <c r="K974" s="119"/>
      <c r="L974" s="100"/>
      <c r="M974" s="100"/>
      <c r="N974" s="100"/>
      <c r="O974" s="102"/>
      <c r="P974" s="127"/>
      <c r="Q974" s="100"/>
      <c r="R974" s="131"/>
    </row>
    <row r="975" spans="1:18" ht="13">
      <c r="A975" s="100"/>
      <c r="B975" s="103"/>
      <c r="C975" s="109"/>
      <c r="D975" s="103"/>
      <c r="E975" s="117"/>
      <c r="F975" s="117"/>
      <c r="G975" s="104"/>
      <c r="H975" s="100"/>
      <c r="I975" s="100"/>
      <c r="J975" s="100"/>
      <c r="K975" s="105"/>
      <c r="L975" s="100"/>
      <c r="M975" s="103"/>
      <c r="N975" s="103"/>
      <c r="O975" s="103"/>
      <c r="P975" s="127"/>
      <c r="Q975" s="100"/>
      <c r="R975" s="107"/>
    </row>
    <row r="976" spans="1:18" ht="13">
      <c r="A976" s="100"/>
      <c r="B976" s="103"/>
      <c r="C976" s="123"/>
      <c r="D976" s="103"/>
      <c r="E976" s="117"/>
      <c r="F976" s="117"/>
      <c r="G976" s="104"/>
      <c r="H976" s="100"/>
      <c r="I976" s="100"/>
      <c r="J976" s="100"/>
      <c r="K976" s="105"/>
      <c r="L976" s="103"/>
      <c r="M976" s="103"/>
      <c r="N976" s="103"/>
      <c r="O976" s="103"/>
      <c r="P976" s="127"/>
      <c r="Q976" s="100"/>
      <c r="R976" s="107"/>
    </row>
    <row r="977" spans="1:18" ht="13">
      <c r="A977" s="100"/>
      <c r="B977" s="103"/>
      <c r="C977" s="101"/>
      <c r="D977" s="102"/>
      <c r="E977" s="117"/>
      <c r="F977" s="102"/>
      <c r="G977" s="104"/>
      <c r="H977" s="100"/>
      <c r="I977" s="100"/>
      <c r="J977" s="100"/>
      <c r="K977" s="105"/>
      <c r="L977" s="100"/>
      <c r="M977" s="100"/>
      <c r="N977" s="100"/>
      <c r="O977" s="102"/>
      <c r="P977" s="127"/>
      <c r="Q977" s="100"/>
      <c r="R977" s="131"/>
    </row>
    <row r="978" spans="1:18" ht="13">
      <c r="A978" s="100"/>
      <c r="B978" s="103"/>
      <c r="C978" s="123"/>
      <c r="D978" s="103"/>
      <c r="E978" s="117"/>
      <c r="F978" s="117"/>
      <c r="G978" s="104"/>
      <c r="H978" s="100"/>
      <c r="I978" s="100"/>
      <c r="J978" s="100"/>
      <c r="K978" s="105"/>
      <c r="L978" s="103"/>
      <c r="M978" s="103"/>
      <c r="N978" s="103"/>
      <c r="O978" s="103"/>
      <c r="P978" s="127"/>
      <c r="Q978" s="100"/>
      <c r="R978" s="107"/>
    </row>
    <row r="979" spans="1:18" ht="13">
      <c r="A979" s="100"/>
      <c r="B979" s="103"/>
      <c r="C979" s="123"/>
      <c r="D979" s="102"/>
      <c r="E979" s="117"/>
      <c r="F979" s="117"/>
      <c r="G979" s="104"/>
      <c r="H979" s="100"/>
      <c r="I979" s="100"/>
      <c r="J979" s="100"/>
      <c r="K979" s="105"/>
      <c r="L979" s="104"/>
      <c r="M979" s="103"/>
      <c r="N979" s="103"/>
      <c r="O979" s="103"/>
      <c r="P979" s="127"/>
      <c r="Q979" s="100"/>
      <c r="R979" s="131"/>
    </row>
    <row r="980" spans="1:18" ht="13">
      <c r="A980" s="100"/>
      <c r="B980" s="103"/>
      <c r="C980" s="123"/>
      <c r="D980" s="103"/>
      <c r="E980" s="117"/>
      <c r="F980" s="117"/>
      <c r="G980" s="104"/>
      <c r="H980" s="100"/>
      <c r="I980" s="100"/>
      <c r="J980" s="100"/>
      <c r="K980" s="105"/>
      <c r="L980" s="104"/>
      <c r="M980" s="103"/>
      <c r="N980" s="103"/>
      <c r="O980" s="103"/>
      <c r="P980" s="127"/>
      <c r="Q980" s="100"/>
      <c r="R980" s="107"/>
    </row>
    <row r="981" spans="1:18" ht="13">
      <c r="A981" s="100"/>
      <c r="B981" s="103"/>
      <c r="C981" s="123"/>
      <c r="D981" s="103"/>
      <c r="E981" s="117"/>
      <c r="F981" s="117"/>
      <c r="G981" s="104"/>
      <c r="H981" s="100"/>
      <c r="I981" s="100"/>
      <c r="J981" s="100"/>
      <c r="K981" s="105"/>
      <c r="L981" s="104"/>
      <c r="M981" s="103"/>
      <c r="N981" s="103"/>
      <c r="O981" s="103"/>
      <c r="P981" s="127"/>
      <c r="Q981" s="100"/>
      <c r="R981" s="107"/>
    </row>
    <row r="982" spans="1:18" ht="13">
      <c r="A982" s="100"/>
      <c r="B982" s="103"/>
      <c r="C982" s="123"/>
      <c r="D982" s="103"/>
      <c r="E982" s="117"/>
      <c r="F982" s="117"/>
      <c r="G982" s="104"/>
      <c r="H982" s="100"/>
      <c r="I982" s="100"/>
      <c r="J982" s="100"/>
      <c r="K982" s="105"/>
      <c r="L982" s="104"/>
      <c r="M982" s="103"/>
      <c r="N982" s="103"/>
      <c r="O982" s="103"/>
      <c r="P982" s="127"/>
      <c r="Q982" s="100"/>
      <c r="R982" s="107"/>
    </row>
    <row r="983" spans="1:18" ht="13">
      <c r="A983" s="100"/>
      <c r="B983" s="103"/>
      <c r="C983" s="123"/>
      <c r="D983" s="103"/>
      <c r="E983" s="117"/>
      <c r="F983" s="117"/>
      <c r="G983" s="104"/>
      <c r="H983" s="100"/>
      <c r="I983" s="100"/>
      <c r="J983" s="100"/>
      <c r="K983" s="105"/>
      <c r="L983" s="104"/>
      <c r="M983" s="103"/>
      <c r="N983" s="103"/>
      <c r="O983" s="103"/>
      <c r="P983" s="127"/>
      <c r="Q983" s="100"/>
      <c r="R983" s="107"/>
    </row>
    <row r="984" spans="1:18" ht="13">
      <c r="A984" s="100"/>
      <c r="B984" s="103"/>
      <c r="C984" s="123"/>
      <c r="D984" s="103"/>
      <c r="E984" s="117"/>
      <c r="F984" s="117"/>
      <c r="G984" s="104"/>
      <c r="H984" s="100"/>
      <c r="I984" s="100"/>
      <c r="J984" s="100"/>
      <c r="K984" s="105"/>
      <c r="L984" s="104"/>
      <c r="M984" s="103"/>
      <c r="N984" s="103"/>
      <c r="O984" s="103"/>
      <c r="P984" s="105"/>
      <c r="Q984" s="100"/>
      <c r="R984" s="107"/>
    </row>
    <row r="985" spans="1:18" ht="13">
      <c r="A985" s="100"/>
      <c r="B985" s="103"/>
      <c r="C985" s="123"/>
      <c r="D985" s="103"/>
      <c r="E985" s="117"/>
      <c r="F985" s="117"/>
      <c r="G985" s="104"/>
      <c r="H985" s="100"/>
      <c r="I985" s="100"/>
      <c r="J985" s="100"/>
      <c r="K985" s="105"/>
      <c r="L985" s="103"/>
      <c r="M985" s="103"/>
      <c r="N985" s="103"/>
      <c r="O985" s="103"/>
      <c r="P985" s="105"/>
      <c r="Q985" s="100"/>
      <c r="R985" s="107"/>
    </row>
    <row r="986" spans="1:18" ht="13">
      <c r="A986" s="100"/>
      <c r="B986" s="103"/>
      <c r="C986" s="123"/>
      <c r="D986" s="103"/>
      <c r="E986" s="117"/>
      <c r="F986" s="117"/>
      <c r="G986" s="104"/>
      <c r="H986" s="100"/>
      <c r="I986" s="100"/>
      <c r="J986" s="100"/>
      <c r="K986" s="105"/>
      <c r="L986" s="103"/>
      <c r="M986" s="103"/>
      <c r="N986" s="103"/>
      <c r="O986" s="103"/>
      <c r="P986" s="105"/>
      <c r="Q986" s="100"/>
      <c r="R986" s="107"/>
    </row>
    <row r="987" spans="1:18" ht="13">
      <c r="A987" s="100"/>
      <c r="B987" s="103"/>
      <c r="C987" s="123"/>
      <c r="D987" s="103"/>
      <c r="E987" s="117"/>
      <c r="F987" s="117"/>
      <c r="G987" s="104"/>
      <c r="H987" s="100"/>
      <c r="I987" s="100"/>
      <c r="J987" s="100"/>
      <c r="K987" s="105"/>
      <c r="L987" s="104"/>
      <c r="M987" s="103"/>
      <c r="N987" s="103"/>
      <c r="O987" s="103"/>
      <c r="P987" s="105"/>
      <c r="Q987" s="100"/>
      <c r="R987" s="107"/>
    </row>
    <row r="988" spans="1:18" ht="13">
      <c r="A988" s="100"/>
      <c r="B988" s="103"/>
      <c r="C988" s="123"/>
      <c r="D988" s="103"/>
      <c r="E988" s="117"/>
      <c r="F988" s="117"/>
      <c r="G988" s="104"/>
      <c r="H988" s="100"/>
      <c r="I988" s="100"/>
      <c r="J988" s="100"/>
      <c r="K988" s="105"/>
      <c r="L988" s="103"/>
      <c r="M988" s="103"/>
      <c r="N988" s="103"/>
      <c r="O988" s="103"/>
      <c r="P988" s="105"/>
      <c r="Q988" s="100"/>
      <c r="R988" s="107"/>
    </row>
    <row r="989" spans="1:18" ht="13">
      <c r="A989" s="100"/>
      <c r="B989" s="103"/>
      <c r="C989" s="123"/>
      <c r="D989" s="103"/>
      <c r="E989" s="117"/>
      <c r="F989" s="117"/>
      <c r="G989" s="104"/>
      <c r="H989" s="100"/>
      <c r="I989" s="100"/>
      <c r="J989" s="100"/>
      <c r="K989" s="105"/>
      <c r="L989" s="104"/>
      <c r="M989" s="103"/>
      <c r="N989" s="103"/>
      <c r="O989" s="103"/>
      <c r="P989" s="127"/>
      <c r="Q989" s="100"/>
      <c r="R989" s="107"/>
    </row>
    <row r="990" spans="1:18" ht="13">
      <c r="A990" s="100"/>
      <c r="B990" s="103"/>
      <c r="C990" s="123"/>
      <c r="D990" s="103"/>
      <c r="E990" s="117"/>
      <c r="F990" s="133"/>
      <c r="G990" s="104"/>
      <c r="H990" s="103"/>
      <c r="I990" s="118"/>
      <c r="J990" s="103"/>
      <c r="K990" s="105"/>
      <c r="L990" s="104"/>
      <c r="M990" s="103"/>
      <c r="N990" s="103"/>
      <c r="O990" s="103"/>
      <c r="P990" s="105"/>
      <c r="Q990" s="100"/>
      <c r="R990" s="107"/>
    </row>
    <row r="991" spans="1:18" ht="13">
      <c r="A991" s="100"/>
      <c r="B991" s="103"/>
      <c r="C991" s="123"/>
      <c r="D991" s="103"/>
      <c r="E991" s="117"/>
      <c r="F991" s="117"/>
      <c r="G991" s="104"/>
      <c r="H991" s="100"/>
      <c r="I991" s="100"/>
      <c r="J991" s="100"/>
      <c r="K991" s="105"/>
      <c r="L991" s="104"/>
      <c r="M991" s="103"/>
      <c r="N991" s="103"/>
      <c r="O991" s="103"/>
      <c r="P991" s="127"/>
      <c r="Q991" s="100"/>
      <c r="R991" s="107"/>
    </row>
    <row r="992" spans="1:18" ht="13">
      <c r="A992" s="100"/>
      <c r="B992" s="103"/>
      <c r="C992" s="123"/>
      <c r="D992" s="103"/>
      <c r="E992" s="117"/>
      <c r="F992" s="133"/>
      <c r="G992" s="104"/>
      <c r="H992" s="100"/>
      <c r="I992" s="100"/>
      <c r="J992" s="100"/>
      <c r="K992" s="105"/>
      <c r="L992" s="104"/>
      <c r="M992" s="103"/>
      <c r="N992" s="103"/>
      <c r="O992" s="103"/>
      <c r="P992" s="105"/>
      <c r="Q992" s="100"/>
      <c r="R992" s="107"/>
    </row>
    <row r="993" spans="1:18" ht="13">
      <c r="A993" s="100"/>
      <c r="B993" s="103"/>
      <c r="C993" s="123"/>
      <c r="D993" s="103"/>
      <c r="E993" s="117"/>
      <c r="F993" s="117"/>
      <c r="G993" s="104"/>
      <c r="H993" s="100"/>
      <c r="I993" s="100"/>
      <c r="J993" s="100"/>
      <c r="K993" s="110"/>
      <c r="L993" s="104"/>
      <c r="M993" s="112"/>
      <c r="N993" s="112"/>
      <c r="O993" s="112"/>
      <c r="P993" s="110"/>
      <c r="Q993" s="100"/>
      <c r="R993" s="107"/>
    </row>
    <row r="994" spans="1:18" ht="13">
      <c r="A994" s="100"/>
      <c r="B994" s="103"/>
      <c r="C994" s="123"/>
      <c r="D994" s="103"/>
      <c r="E994" s="117"/>
      <c r="F994" s="133"/>
      <c r="G994" s="104"/>
      <c r="H994" s="100"/>
      <c r="I994" s="100"/>
      <c r="J994" s="100"/>
      <c r="K994" s="105"/>
      <c r="L994" s="104"/>
      <c r="M994" s="103"/>
      <c r="N994" s="103"/>
      <c r="O994" s="103"/>
      <c r="P994" s="105"/>
      <c r="Q994" s="100"/>
      <c r="R994" s="107"/>
    </row>
    <row r="995" spans="1:18" ht="13">
      <c r="A995" s="100"/>
      <c r="B995" s="103"/>
      <c r="C995" s="123"/>
      <c r="D995" s="103"/>
      <c r="E995" s="117"/>
      <c r="F995" s="133"/>
      <c r="G995" s="104"/>
      <c r="H995" s="100"/>
      <c r="I995" s="100"/>
      <c r="J995" s="100"/>
      <c r="K995" s="105"/>
      <c r="L995" s="104"/>
      <c r="M995" s="103"/>
      <c r="N995" s="103"/>
      <c r="O995" s="103"/>
      <c r="P995" s="105"/>
      <c r="Q995" s="100"/>
      <c r="R995" s="107"/>
    </row>
    <row r="996" spans="1:18" ht="13">
      <c r="A996" s="100"/>
      <c r="B996" s="103"/>
      <c r="C996" s="123"/>
      <c r="D996" s="103"/>
      <c r="E996" s="117"/>
      <c r="F996" s="133"/>
      <c r="G996" s="104"/>
      <c r="H996" s="100"/>
      <c r="I996" s="100"/>
      <c r="J996" s="100"/>
      <c r="K996" s="105"/>
      <c r="L996" s="104"/>
      <c r="M996" s="103"/>
      <c r="N996" s="103"/>
      <c r="O996" s="103"/>
      <c r="P996" s="105"/>
      <c r="Q996" s="100"/>
      <c r="R996" s="107"/>
    </row>
    <row r="997" spans="1:18" ht="13">
      <c r="A997" s="100"/>
      <c r="B997" s="103"/>
      <c r="C997" s="109"/>
      <c r="D997" s="103"/>
      <c r="E997" s="117"/>
      <c r="F997" s="133"/>
      <c r="G997" s="104"/>
      <c r="H997" s="100"/>
      <c r="I997" s="100"/>
      <c r="J997" s="100"/>
      <c r="K997" s="105"/>
      <c r="L997" s="104"/>
      <c r="M997" s="103"/>
      <c r="N997" s="100"/>
      <c r="O997" s="102"/>
      <c r="P997" s="105"/>
      <c r="Q997" s="100"/>
      <c r="R997" s="107"/>
    </row>
    <row r="998" spans="1:18" ht="13">
      <c r="A998" s="100"/>
      <c r="B998" s="103"/>
      <c r="C998" s="109"/>
      <c r="D998" s="103"/>
      <c r="E998" s="117"/>
      <c r="F998" s="117"/>
      <c r="G998" s="104"/>
      <c r="H998" s="100"/>
      <c r="I998" s="100"/>
      <c r="J998" s="100"/>
      <c r="K998" s="105"/>
      <c r="L998" s="104"/>
      <c r="M998" s="103"/>
      <c r="N998" s="100"/>
      <c r="O998" s="102"/>
      <c r="P998" s="105"/>
      <c r="Q998" s="100"/>
      <c r="R998" s="107"/>
    </row>
    <row r="999" spans="1:18" ht="13">
      <c r="A999" s="100"/>
      <c r="B999" s="103"/>
      <c r="C999" s="109"/>
      <c r="D999" s="103"/>
      <c r="E999" s="117"/>
      <c r="F999" s="133"/>
      <c r="G999" s="104"/>
      <c r="H999" s="100"/>
      <c r="I999" s="100"/>
      <c r="J999" s="103"/>
      <c r="K999" s="105"/>
      <c r="L999" s="104"/>
      <c r="M999" s="103"/>
      <c r="N999" s="103"/>
      <c r="O999" s="103"/>
      <c r="P999" s="105"/>
      <c r="Q999" s="100"/>
      <c r="R999" s="107"/>
    </row>
    <row r="1000" spans="1:18" ht="13">
      <c r="A1000" s="100"/>
      <c r="B1000" s="103"/>
      <c r="C1000" s="109"/>
      <c r="D1000" s="103"/>
      <c r="E1000" s="117"/>
      <c r="F1000" s="117"/>
      <c r="G1000" s="104"/>
      <c r="H1000" s="100"/>
      <c r="I1000" s="100"/>
      <c r="J1000" s="103"/>
      <c r="K1000" s="105"/>
      <c r="L1000" s="104"/>
      <c r="M1000" s="103"/>
      <c r="N1000" s="103"/>
      <c r="O1000" s="103"/>
      <c r="P1000" s="105"/>
      <c r="Q1000" s="100"/>
      <c r="R1000" s="107"/>
    </row>
    <row r="1001" spans="1:18" ht="13">
      <c r="A1001" s="100"/>
      <c r="B1001" s="103"/>
      <c r="C1001" s="123"/>
      <c r="D1001" s="103"/>
      <c r="E1001" s="117"/>
      <c r="F1001" s="133"/>
      <c r="G1001" s="104"/>
      <c r="H1001" s="100"/>
      <c r="I1001" s="100"/>
      <c r="J1001" s="100"/>
      <c r="K1001" s="105"/>
      <c r="L1001" s="104"/>
      <c r="M1001" s="103"/>
      <c r="N1001" s="103"/>
      <c r="O1001" s="103"/>
      <c r="P1001" s="105"/>
      <c r="Q1001" s="100"/>
      <c r="R1001" s="107"/>
    </row>
    <row r="1002" spans="1:18" ht="13">
      <c r="A1002" s="100"/>
      <c r="B1002" s="103"/>
      <c r="C1002" s="109"/>
      <c r="D1002" s="103"/>
      <c r="E1002" s="117"/>
      <c r="F1002" s="133"/>
      <c r="G1002" s="104"/>
      <c r="H1002" s="100"/>
      <c r="I1002" s="100"/>
      <c r="J1002" s="100"/>
      <c r="K1002" s="105"/>
      <c r="L1002" s="103"/>
      <c r="M1002" s="103"/>
      <c r="N1002" s="103"/>
      <c r="O1002" s="103"/>
      <c r="P1002" s="105"/>
      <c r="Q1002" s="100"/>
      <c r="R1002" s="107"/>
    </row>
    <row r="1003" spans="1:18" ht="13">
      <c r="A1003" s="100"/>
      <c r="B1003" s="103"/>
      <c r="C1003" s="109"/>
      <c r="D1003" s="103"/>
      <c r="E1003" s="117"/>
      <c r="F1003" s="117"/>
      <c r="G1003" s="104"/>
      <c r="H1003" s="100"/>
      <c r="I1003" s="100"/>
      <c r="J1003" s="100"/>
      <c r="K1003" s="105"/>
      <c r="L1003" s="103"/>
      <c r="M1003" s="103"/>
      <c r="N1003" s="103"/>
      <c r="O1003" s="103"/>
      <c r="P1003" s="105"/>
      <c r="Q1003" s="100"/>
      <c r="R1003" s="107"/>
    </row>
    <row r="1004" spans="1:18" ht="13">
      <c r="A1004" s="100"/>
      <c r="B1004" s="103"/>
      <c r="C1004" s="123"/>
      <c r="D1004" s="103"/>
      <c r="E1004" s="117"/>
      <c r="F1004" s="133"/>
      <c r="G1004" s="104"/>
      <c r="H1004" s="103"/>
      <c r="I1004" s="118"/>
      <c r="J1004" s="103"/>
      <c r="K1004" s="105"/>
      <c r="L1004" s="104"/>
      <c r="M1004" s="103"/>
      <c r="N1004" s="103"/>
      <c r="O1004" s="103"/>
      <c r="P1004" s="105"/>
      <c r="Q1004" s="100"/>
      <c r="R1004" s="107"/>
    </row>
    <row r="1005" spans="1:18" ht="13">
      <c r="A1005" s="100"/>
      <c r="B1005" s="103"/>
      <c r="C1005" s="123"/>
      <c r="D1005" s="103"/>
      <c r="E1005" s="117"/>
      <c r="F1005" s="133"/>
      <c r="G1005" s="104"/>
      <c r="H1005" s="100"/>
      <c r="I1005" s="100"/>
      <c r="J1005" s="100"/>
      <c r="K1005" s="105"/>
      <c r="L1005" s="103"/>
      <c r="M1005" s="103"/>
      <c r="N1005" s="103"/>
      <c r="O1005" s="103"/>
      <c r="P1005" s="105"/>
      <c r="Q1005" s="100"/>
      <c r="R1005" s="107"/>
    </row>
    <row r="1006" spans="1:18" ht="13">
      <c r="A1006" s="100"/>
      <c r="B1006" s="103"/>
      <c r="C1006" s="123"/>
      <c r="D1006" s="103"/>
      <c r="E1006" s="117"/>
      <c r="F1006" s="117"/>
      <c r="G1006" s="104"/>
      <c r="H1006" s="100"/>
      <c r="I1006" s="100"/>
      <c r="J1006" s="100"/>
      <c r="K1006" s="105"/>
      <c r="L1006" s="103"/>
      <c r="M1006" s="103"/>
      <c r="N1006" s="103"/>
      <c r="O1006" s="103"/>
      <c r="P1006" s="105"/>
      <c r="Q1006" s="100"/>
      <c r="R1006" s="107"/>
    </row>
    <row r="1007" spans="1:18" ht="13">
      <c r="A1007" s="100"/>
      <c r="B1007" s="103"/>
      <c r="C1007" s="123"/>
      <c r="D1007" s="103"/>
      <c r="E1007" s="117"/>
      <c r="F1007" s="117"/>
      <c r="G1007" s="104"/>
      <c r="H1007" s="100"/>
      <c r="I1007" s="100"/>
      <c r="J1007" s="100"/>
      <c r="K1007" s="105"/>
      <c r="L1007" s="103"/>
      <c r="M1007" s="103"/>
      <c r="N1007" s="103"/>
      <c r="O1007" s="103"/>
      <c r="P1007" s="105"/>
      <c r="Q1007" s="100"/>
      <c r="R1007" s="107"/>
    </row>
    <row r="1008" spans="1:18" ht="13">
      <c r="A1008" s="100"/>
      <c r="B1008" s="103"/>
      <c r="C1008" s="123"/>
      <c r="D1008" s="103"/>
      <c r="E1008" s="117"/>
      <c r="F1008" s="117"/>
      <c r="G1008" s="104"/>
      <c r="H1008" s="100"/>
      <c r="I1008" s="100"/>
      <c r="J1008" s="100"/>
      <c r="K1008" s="105"/>
      <c r="L1008" s="103"/>
      <c r="M1008" s="103"/>
      <c r="N1008" s="103"/>
      <c r="O1008" s="103"/>
      <c r="P1008" s="105"/>
      <c r="Q1008" s="100"/>
      <c r="R1008" s="107"/>
    </row>
    <row r="1009" spans="1:18" ht="13">
      <c r="A1009" s="100"/>
      <c r="B1009" s="103"/>
      <c r="C1009" s="123"/>
      <c r="D1009" s="103"/>
      <c r="E1009" s="117"/>
      <c r="F1009" s="133"/>
      <c r="G1009" s="104"/>
      <c r="H1009" s="100"/>
      <c r="I1009" s="100"/>
      <c r="J1009" s="100"/>
      <c r="K1009" s="105"/>
      <c r="L1009" s="104"/>
      <c r="M1009" s="103"/>
      <c r="N1009" s="103"/>
      <c r="O1009" s="103"/>
      <c r="P1009" s="105"/>
      <c r="Q1009" s="100"/>
      <c r="R1009" s="107"/>
    </row>
    <row r="1010" spans="1:18" ht="13">
      <c r="A1010" s="100"/>
      <c r="B1010" s="103"/>
      <c r="C1010" s="123"/>
      <c r="D1010" s="103"/>
      <c r="E1010" s="117"/>
      <c r="F1010" s="117"/>
      <c r="G1010" s="104"/>
      <c r="H1010" s="100"/>
      <c r="I1010" s="100"/>
      <c r="J1010" s="100"/>
      <c r="K1010" s="105"/>
      <c r="L1010" s="104"/>
      <c r="M1010" s="103"/>
      <c r="N1010" s="103"/>
      <c r="O1010" s="103"/>
      <c r="P1010" s="105"/>
      <c r="Q1010" s="100"/>
      <c r="R1010" s="107"/>
    </row>
    <row r="1011" spans="1:18" ht="13">
      <c r="A1011" s="100"/>
      <c r="B1011" s="103"/>
      <c r="C1011" s="123"/>
      <c r="D1011" s="103"/>
      <c r="E1011" s="117"/>
      <c r="F1011" s="133"/>
      <c r="G1011" s="104"/>
      <c r="H1011" s="100"/>
      <c r="I1011" s="100"/>
      <c r="J1011" s="100"/>
      <c r="K1011" s="105"/>
      <c r="L1011" s="104"/>
      <c r="M1011" s="103"/>
      <c r="N1011" s="103"/>
      <c r="O1011" s="103"/>
      <c r="P1011" s="105"/>
      <c r="Q1011" s="100"/>
      <c r="R1011" s="107"/>
    </row>
    <row r="1012" spans="1:18" ht="13">
      <c r="A1012" s="100"/>
      <c r="B1012" s="103"/>
      <c r="C1012" s="123"/>
      <c r="D1012" s="103"/>
      <c r="E1012" s="117"/>
      <c r="F1012" s="117"/>
      <c r="G1012" s="104"/>
      <c r="H1012" s="100"/>
      <c r="I1012" s="100"/>
      <c r="J1012" s="100"/>
      <c r="K1012" s="105"/>
      <c r="L1012" s="104"/>
      <c r="M1012" s="103"/>
      <c r="N1012" s="103"/>
      <c r="O1012" s="103"/>
      <c r="P1012" s="105"/>
      <c r="Q1012" s="100"/>
      <c r="R1012" s="107"/>
    </row>
    <row r="1013" spans="1:18" ht="13">
      <c r="A1013" s="100"/>
      <c r="B1013" s="103"/>
      <c r="C1013" s="123"/>
      <c r="D1013" s="103"/>
      <c r="E1013" s="117"/>
      <c r="F1013" s="133"/>
      <c r="G1013" s="104"/>
      <c r="H1013" s="103"/>
      <c r="I1013" s="118"/>
      <c r="J1013" s="100"/>
      <c r="K1013" s="105"/>
      <c r="L1013" s="104"/>
      <c r="M1013" s="103"/>
      <c r="N1013" s="103"/>
      <c r="O1013" s="103"/>
      <c r="P1013" s="105"/>
      <c r="Q1013" s="100"/>
      <c r="R1013" s="107"/>
    </row>
    <row r="1014" spans="1:18" ht="13">
      <c r="A1014" s="100"/>
      <c r="B1014" s="103"/>
      <c r="C1014" s="123"/>
      <c r="D1014" s="103"/>
      <c r="E1014" s="117"/>
      <c r="F1014" s="133"/>
      <c r="G1014" s="104"/>
      <c r="H1014" s="100"/>
      <c r="I1014" s="100"/>
      <c r="J1014" s="100"/>
      <c r="K1014" s="105"/>
      <c r="L1014" s="104"/>
      <c r="M1014" s="103"/>
      <c r="N1014" s="103"/>
      <c r="O1014" s="103"/>
      <c r="P1014" s="105"/>
      <c r="Q1014" s="100"/>
      <c r="R1014" s="107"/>
    </row>
    <row r="1015" spans="1:18" ht="13">
      <c r="A1015" s="100"/>
      <c r="B1015" s="103"/>
      <c r="C1015" s="123"/>
      <c r="D1015" s="103"/>
      <c r="E1015" s="117"/>
      <c r="F1015" s="117"/>
      <c r="G1015" s="104"/>
      <c r="H1015" s="100"/>
      <c r="I1015" s="100"/>
      <c r="J1015" s="100"/>
      <c r="K1015" s="105"/>
      <c r="L1015" s="104"/>
      <c r="M1015" s="103"/>
      <c r="N1015" s="103"/>
      <c r="O1015" s="103"/>
      <c r="P1015" s="105"/>
      <c r="Q1015" s="100"/>
      <c r="R1015" s="107"/>
    </row>
    <row r="1016" spans="1:18" ht="13">
      <c r="A1016" s="100"/>
      <c r="B1016" s="103"/>
      <c r="C1016" s="123"/>
      <c r="D1016" s="103"/>
      <c r="E1016" s="117"/>
      <c r="F1016" s="117"/>
      <c r="G1016" s="104"/>
      <c r="H1016" s="103"/>
      <c r="I1016" s="118"/>
      <c r="J1016" s="100"/>
      <c r="K1016" s="105"/>
      <c r="L1016" s="104"/>
      <c r="M1016" s="103"/>
      <c r="N1016" s="103"/>
      <c r="O1016" s="103"/>
      <c r="P1016" s="105"/>
      <c r="Q1016" s="100"/>
      <c r="R1016" s="107"/>
    </row>
    <row r="1017" spans="1:18" ht="13">
      <c r="A1017" s="100"/>
      <c r="B1017" s="103"/>
      <c r="C1017" s="123"/>
      <c r="D1017" s="103"/>
      <c r="E1017" s="117"/>
      <c r="F1017" s="117"/>
      <c r="G1017" s="104"/>
      <c r="H1017" s="100"/>
      <c r="I1017" s="100"/>
      <c r="J1017" s="100"/>
      <c r="K1017" s="105"/>
      <c r="L1017" s="104"/>
      <c r="M1017" s="103"/>
      <c r="N1017" s="103"/>
      <c r="O1017" s="103"/>
      <c r="P1017" s="105"/>
      <c r="Q1017" s="100"/>
      <c r="R1017" s="107"/>
    </row>
    <row r="1018" spans="1:18" ht="13">
      <c r="A1018" s="100"/>
      <c r="B1018" s="103"/>
      <c r="C1018" s="123"/>
      <c r="D1018" s="103"/>
      <c r="E1018" s="117"/>
      <c r="F1018" s="133"/>
      <c r="G1018" s="104"/>
      <c r="H1018" s="100"/>
      <c r="I1018" s="100"/>
      <c r="J1018" s="100"/>
      <c r="K1018" s="105"/>
      <c r="L1018" s="104"/>
      <c r="M1018" s="103"/>
      <c r="N1018" s="103"/>
      <c r="O1018" s="103"/>
      <c r="P1018" s="105"/>
      <c r="Q1018" s="100"/>
      <c r="R1018" s="107"/>
    </row>
    <row r="1019" spans="1:18" ht="13">
      <c r="A1019" s="100"/>
      <c r="B1019" s="103"/>
      <c r="C1019" s="123"/>
      <c r="D1019" s="103"/>
      <c r="E1019" s="117"/>
      <c r="F1019" s="117"/>
      <c r="G1019" s="104"/>
      <c r="H1019" s="100"/>
      <c r="I1019" s="100"/>
      <c r="J1019" s="100"/>
      <c r="K1019" s="105"/>
      <c r="L1019" s="104"/>
      <c r="M1019" s="103"/>
      <c r="N1019" s="103"/>
      <c r="O1019" s="103"/>
      <c r="P1019" s="105"/>
      <c r="Q1019" s="100"/>
      <c r="R1019" s="107"/>
    </row>
    <row r="1020" spans="1:18" ht="13">
      <c r="A1020" s="100"/>
      <c r="B1020" s="103"/>
      <c r="C1020" s="123"/>
      <c r="D1020" s="103"/>
      <c r="E1020" s="117"/>
      <c r="F1020" s="117"/>
      <c r="G1020" s="104"/>
      <c r="H1020" s="100"/>
      <c r="I1020" s="100"/>
      <c r="J1020" s="100"/>
      <c r="K1020" s="105"/>
      <c r="L1020" s="104"/>
      <c r="M1020" s="103"/>
      <c r="N1020" s="103"/>
      <c r="O1020" s="103"/>
      <c r="P1020" s="105"/>
      <c r="Q1020" s="100"/>
      <c r="R1020" s="107"/>
    </row>
    <row r="1021" spans="1:18" ht="13">
      <c r="A1021" s="100"/>
      <c r="B1021" s="103"/>
      <c r="C1021" s="123"/>
      <c r="D1021" s="102"/>
      <c r="E1021" s="117"/>
      <c r="F1021" s="117"/>
      <c r="G1021" s="104"/>
      <c r="H1021" s="100"/>
      <c r="I1021" s="100"/>
      <c r="J1021" s="100"/>
      <c r="K1021" s="105"/>
      <c r="L1021" s="104"/>
      <c r="M1021" s="103"/>
      <c r="N1021" s="103"/>
      <c r="O1021" s="103"/>
      <c r="P1021" s="110"/>
      <c r="Q1021" s="100"/>
      <c r="R1021" s="107"/>
    </row>
    <row r="1022" spans="1:18" ht="13">
      <c r="A1022" s="100"/>
      <c r="B1022" s="103"/>
      <c r="C1022" s="123"/>
      <c r="D1022" s="102"/>
      <c r="E1022" s="117"/>
      <c r="F1022" s="117"/>
      <c r="G1022" s="104"/>
      <c r="H1022" s="100"/>
      <c r="I1022" s="100"/>
      <c r="J1022" s="100"/>
      <c r="K1022" s="105"/>
      <c r="L1022" s="104"/>
      <c r="M1022" s="103"/>
      <c r="N1022" s="103"/>
      <c r="O1022" s="103"/>
      <c r="P1022" s="110"/>
      <c r="Q1022" s="100"/>
      <c r="R1022" s="107"/>
    </row>
    <row r="1023" spans="1:18" ht="13">
      <c r="A1023" s="100"/>
      <c r="B1023" s="103"/>
      <c r="C1023" s="123"/>
      <c r="D1023" s="103"/>
      <c r="E1023" s="117"/>
      <c r="F1023" s="117"/>
      <c r="G1023" s="104"/>
      <c r="H1023" s="100"/>
      <c r="I1023" s="100"/>
      <c r="J1023" s="100"/>
      <c r="K1023" s="105"/>
      <c r="L1023" s="104"/>
      <c r="M1023" s="103"/>
      <c r="N1023" s="103"/>
      <c r="O1023" s="103"/>
      <c r="P1023" s="105"/>
      <c r="Q1023" s="100"/>
      <c r="R1023" s="107"/>
    </row>
    <row r="1024" spans="1:18" ht="13">
      <c r="A1024" s="100"/>
      <c r="B1024" s="103"/>
      <c r="C1024" s="123"/>
      <c r="D1024" s="103"/>
      <c r="E1024" s="117"/>
      <c r="F1024" s="117"/>
      <c r="G1024" s="104"/>
      <c r="H1024" s="100"/>
      <c r="I1024" s="100"/>
      <c r="J1024" s="100"/>
      <c r="K1024" s="105"/>
      <c r="L1024" s="104"/>
      <c r="M1024" s="103"/>
      <c r="N1024" s="103"/>
      <c r="O1024" s="103"/>
      <c r="P1024" s="105"/>
      <c r="Q1024" s="100"/>
      <c r="R1024" s="107"/>
    </row>
    <row r="1025" spans="1:18" ht="13">
      <c r="A1025" s="100"/>
      <c r="B1025" s="103"/>
      <c r="C1025" s="123"/>
      <c r="D1025" s="103"/>
      <c r="E1025" s="117"/>
      <c r="F1025" s="117"/>
      <c r="G1025" s="104"/>
      <c r="H1025" s="100"/>
      <c r="I1025" s="100"/>
      <c r="J1025" s="100"/>
      <c r="K1025" s="105"/>
      <c r="L1025" s="104"/>
      <c r="M1025" s="103"/>
      <c r="N1025" s="103"/>
      <c r="O1025" s="103"/>
      <c r="P1025" s="105"/>
      <c r="Q1025" s="100"/>
      <c r="R1025" s="107"/>
    </row>
    <row r="1026" spans="1:18" ht="13">
      <c r="A1026" s="100"/>
      <c r="B1026" s="103"/>
      <c r="C1026" s="123"/>
      <c r="D1026" s="102"/>
      <c r="E1026" s="117"/>
      <c r="F1026" s="117"/>
      <c r="G1026" s="104"/>
      <c r="H1026" s="100"/>
      <c r="I1026" s="100"/>
      <c r="J1026" s="100"/>
      <c r="K1026" s="105"/>
      <c r="L1026" s="104"/>
      <c r="M1026" s="103"/>
      <c r="N1026" s="103"/>
      <c r="O1026" s="103"/>
      <c r="P1026" s="105"/>
      <c r="Q1026" s="100"/>
      <c r="R1026" s="107"/>
    </row>
    <row r="1027" spans="1:18" ht="13">
      <c r="A1027" s="100"/>
      <c r="B1027" s="103"/>
      <c r="C1027" s="123"/>
      <c r="D1027" s="102"/>
      <c r="E1027" s="117"/>
      <c r="F1027" s="117"/>
      <c r="G1027" s="104"/>
      <c r="H1027" s="100"/>
      <c r="I1027" s="100"/>
      <c r="J1027" s="100"/>
      <c r="K1027" s="105"/>
      <c r="L1027" s="104"/>
      <c r="M1027" s="103"/>
      <c r="N1027" s="103"/>
      <c r="O1027" s="103"/>
      <c r="P1027" s="105"/>
      <c r="Q1027" s="100"/>
      <c r="R1027" s="107"/>
    </row>
    <row r="1028" spans="1:18" ht="13">
      <c r="A1028" s="100"/>
      <c r="B1028" s="103"/>
      <c r="C1028" s="109"/>
      <c r="D1028" s="100"/>
      <c r="E1028" s="117"/>
      <c r="F1028" s="117"/>
      <c r="G1028" s="104"/>
      <c r="H1028" s="100"/>
      <c r="I1028" s="100"/>
      <c r="J1028" s="100"/>
      <c r="K1028" s="110"/>
      <c r="L1028" s="104"/>
      <c r="M1028" s="112"/>
      <c r="N1028" s="103"/>
      <c r="O1028" s="103"/>
      <c r="P1028" s="110"/>
      <c r="Q1028" s="100"/>
      <c r="R1028" s="107"/>
    </row>
    <row r="1029" spans="1:18" ht="13">
      <c r="A1029" s="100"/>
      <c r="B1029" s="103"/>
      <c r="C1029" s="109"/>
      <c r="D1029" s="103"/>
      <c r="E1029" s="117"/>
      <c r="F1029" s="117"/>
      <c r="G1029" s="104"/>
      <c r="H1029" s="100"/>
      <c r="I1029" s="100"/>
      <c r="J1029" s="100"/>
      <c r="K1029" s="110"/>
      <c r="L1029" s="104"/>
      <c r="M1029" s="112"/>
      <c r="N1029" s="103"/>
      <c r="O1029" s="103"/>
      <c r="P1029" s="110"/>
      <c r="Q1029" s="100"/>
      <c r="R1029" s="107"/>
    </row>
    <row r="1030" spans="1:18" ht="13">
      <c r="A1030" s="100"/>
      <c r="B1030" s="103"/>
      <c r="C1030" s="109"/>
      <c r="D1030" s="103"/>
      <c r="E1030" s="117"/>
      <c r="F1030" s="103"/>
      <c r="G1030" s="104"/>
      <c r="H1030" s="100"/>
      <c r="I1030" s="100"/>
      <c r="J1030" s="100"/>
      <c r="K1030" s="110"/>
      <c r="L1030" s="103"/>
      <c r="M1030" s="112"/>
      <c r="N1030" s="112"/>
      <c r="O1030" s="112"/>
      <c r="P1030" s="110"/>
      <c r="Q1030" s="106"/>
      <c r="R1030" s="107"/>
    </row>
    <row r="1031" spans="1:18" ht="13">
      <c r="A1031" s="100"/>
      <c r="B1031" s="103"/>
      <c r="C1031" s="123"/>
      <c r="D1031" s="103"/>
      <c r="E1031" s="117"/>
      <c r="F1031" s="133"/>
      <c r="G1031" s="104"/>
      <c r="H1031" s="103"/>
      <c r="I1031" s="118"/>
      <c r="J1031" s="103"/>
      <c r="K1031" s="105"/>
      <c r="L1031" s="100"/>
      <c r="M1031" s="103"/>
      <c r="N1031" s="103"/>
      <c r="O1031" s="103"/>
      <c r="P1031" s="105"/>
      <c r="Q1031" s="100"/>
      <c r="R1031" s="107"/>
    </row>
    <row r="1032" spans="1:18" ht="13">
      <c r="A1032" s="100"/>
      <c r="B1032" s="103"/>
      <c r="C1032" s="123"/>
      <c r="D1032" s="103"/>
      <c r="E1032" s="117"/>
      <c r="F1032" s="117"/>
      <c r="G1032" s="104"/>
      <c r="H1032" s="100"/>
      <c r="I1032" s="100"/>
      <c r="J1032" s="100"/>
      <c r="K1032" s="110"/>
      <c r="L1032" s="103"/>
      <c r="M1032" s="112"/>
      <c r="N1032" s="112"/>
      <c r="O1032" s="112"/>
      <c r="P1032" s="110"/>
      <c r="Q1032" s="100"/>
      <c r="R1032" s="107"/>
    </row>
    <row r="1033" spans="1:18" ht="13">
      <c r="A1033" s="100"/>
      <c r="B1033" s="103"/>
      <c r="C1033" s="101"/>
      <c r="D1033" s="102"/>
      <c r="E1033" s="117"/>
      <c r="F1033" s="102"/>
      <c r="G1033" s="104"/>
      <c r="H1033" s="100"/>
      <c r="I1033" s="100"/>
      <c r="J1033" s="100"/>
      <c r="K1033" s="105"/>
      <c r="L1033" s="100"/>
      <c r="M1033" s="103"/>
      <c r="N1033" s="103"/>
      <c r="O1033" s="103"/>
      <c r="P1033" s="105"/>
      <c r="Q1033" s="100"/>
      <c r="R1033" s="107"/>
    </row>
    <row r="1034" spans="1:18" ht="13">
      <c r="A1034" s="100"/>
      <c r="B1034" s="103"/>
      <c r="C1034" s="101"/>
      <c r="D1034" s="102"/>
      <c r="E1034" s="117"/>
      <c r="F1034" s="102"/>
      <c r="G1034" s="104"/>
      <c r="H1034" s="100"/>
      <c r="I1034" s="100"/>
      <c r="J1034" s="100"/>
      <c r="K1034" s="105"/>
      <c r="L1034" s="100"/>
      <c r="M1034" s="103"/>
      <c r="N1034" s="103"/>
      <c r="O1034" s="103"/>
      <c r="P1034" s="105"/>
      <c r="Q1034" s="100"/>
      <c r="R1034" s="107"/>
    </row>
    <row r="1035" spans="1:18" ht="13">
      <c r="A1035" s="100"/>
      <c r="B1035" s="103"/>
      <c r="C1035" s="123"/>
      <c r="D1035" s="103"/>
      <c r="E1035" s="117"/>
      <c r="F1035" s="117"/>
      <c r="G1035" s="104"/>
      <c r="H1035" s="100"/>
      <c r="I1035" s="100"/>
      <c r="J1035" s="100"/>
      <c r="K1035" s="105"/>
      <c r="L1035" s="103"/>
      <c r="M1035" s="103"/>
      <c r="N1035" s="103"/>
      <c r="O1035" s="103"/>
      <c r="P1035" s="105"/>
      <c r="Q1035" s="100"/>
      <c r="R1035" s="107"/>
    </row>
    <row r="1036" spans="1:18" ht="13">
      <c r="A1036" s="100"/>
      <c r="B1036" s="103"/>
      <c r="C1036" s="123"/>
      <c r="D1036" s="103"/>
      <c r="E1036" s="117"/>
      <c r="F1036" s="117"/>
      <c r="G1036" s="104"/>
      <c r="H1036" s="100"/>
      <c r="I1036" s="100"/>
      <c r="J1036" s="100"/>
      <c r="K1036" s="105"/>
      <c r="L1036" s="103"/>
      <c r="M1036" s="103"/>
      <c r="N1036" s="103"/>
      <c r="O1036" s="103"/>
      <c r="P1036" s="105"/>
      <c r="Q1036" s="100"/>
      <c r="R1036" s="107"/>
    </row>
    <row r="1037" spans="1:18" ht="13">
      <c r="A1037" s="103"/>
      <c r="B1037" s="103"/>
      <c r="C1037" s="123"/>
      <c r="D1037" s="103"/>
      <c r="E1037" s="103"/>
      <c r="F1037" s="103"/>
      <c r="G1037" s="118"/>
      <c r="H1037" s="100"/>
      <c r="I1037" s="118"/>
      <c r="J1037" s="100"/>
      <c r="K1037" s="105"/>
      <c r="L1037" s="103"/>
      <c r="M1037" s="103"/>
      <c r="N1037" s="103"/>
      <c r="O1037" s="103"/>
      <c r="P1037" s="105"/>
      <c r="Q1037" s="118"/>
      <c r="R1037" s="131"/>
    </row>
    <row r="1038" spans="1:18" ht="13">
      <c r="A1038" s="100"/>
      <c r="B1038" s="103"/>
      <c r="C1038" s="123"/>
      <c r="D1038" s="103"/>
      <c r="E1038" s="117"/>
      <c r="F1038" s="117"/>
      <c r="G1038" s="104"/>
      <c r="H1038" s="100"/>
      <c r="I1038" s="100"/>
      <c r="J1038" s="100"/>
      <c r="K1038" s="105"/>
      <c r="L1038" s="104"/>
      <c r="M1038" s="103"/>
      <c r="N1038" s="103"/>
      <c r="O1038" s="103"/>
      <c r="P1038" s="105"/>
      <c r="Q1038" s="100"/>
      <c r="R1038" s="107"/>
    </row>
    <row r="1039" spans="1:18" ht="13">
      <c r="A1039" s="100"/>
      <c r="B1039" s="103"/>
      <c r="C1039" s="123"/>
      <c r="D1039" s="103"/>
      <c r="E1039" s="117"/>
      <c r="F1039" s="117"/>
      <c r="G1039" s="104"/>
      <c r="H1039" s="100"/>
      <c r="I1039" s="100"/>
      <c r="J1039" s="100"/>
      <c r="K1039" s="105"/>
      <c r="L1039" s="104"/>
      <c r="M1039" s="103"/>
      <c r="N1039" s="103"/>
      <c r="O1039" s="103"/>
      <c r="P1039" s="105"/>
      <c r="Q1039" s="100"/>
      <c r="R1039" s="107"/>
    </row>
    <row r="1040" spans="1:18" ht="13">
      <c r="A1040" s="100"/>
      <c r="B1040" s="103"/>
      <c r="C1040" s="123"/>
      <c r="D1040" s="103"/>
      <c r="E1040" s="117"/>
      <c r="F1040" s="117"/>
      <c r="G1040" s="104"/>
      <c r="H1040" s="100"/>
      <c r="I1040" s="100"/>
      <c r="J1040" s="100"/>
      <c r="K1040" s="105"/>
      <c r="L1040" s="104"/>
      <c r="M1040" s="103"/>
      <c r="N1040" s="103"/>
      <c r="O1040" s="103"/>
      <c r="P1040" s="105"/>
      <c r="Q1040" s="100"/>
      <c r="R1040" s="107"/>
    </row>
    <row r="1041" spans="1:18" ht="13">
      <c r="A1041" s="100"/>
      <c r="B1041" s="103"/>
      <c r="C1041" s="123"/>
      <c r="D1041" s="103"/>
      <c r="E1041" s="117"/>
      <c r="F1041" s="133"/>
      <c r="G1041" s="104"/>
      <c r="H1041" s="103"/>
      <c r="I1041" s="118"/>
      <c r="J1041" s="103"/>
      <c r="K1041" s="105"/>
      <c r="L1041" s="104"/>
      <c r="M1041" s="103"/>
      <c r="N1041" s="103"/>
      <c r="O1041" s="103"/>
      <c r="P1041" s="105"/>
      <c r="Q1041" s="100"/>
      <c r="R1041" s="107"/>
    </row>
    <row r="1042" spans="1:18" ht="13">
      <c r="A1042" s="100"/>
      <c r="B1042" s="103"/>
      <c r="C1042" s="109"/>
      <c r="D1042" s="103"/>
      <c r="E1042" s="117"/>
      <c r="F1042" s="117"/>
      <c r="G1042" s="104"/>
      <c r="H1042" s="100"/>
      <c r="I1042" s="100"/>
      <c r="J1042" s="100"/>
      <c r="K1042" s="110"/>
      <c r="L1042" s="104"/>
      <c r="M1042" s="112"/>
      <c r="N1042" s="112"/>
      <c r="O1042" s="103"/>
      <c r="P1042" s="105"/>
      <c r="Q1042" s="100"/>
      <c r="R1042" s="107"/>
    </row>
    <row r="1043" spans="1:18" ht="13">
      <c r="A1043" s="100"/>
      <c r="B1043" s="103"/>
      <c r="C1043" s="109"/>
      <c r="D1043" s="103"/>
      <c r="E1043" s="117"/>
      <c r="F1043" s="117"/>
      <c r="G1043" s="104"/>
      <c r="H1043" s="100"/>
      <c r="I1043" s="100"/>
      <c r="J1043" s="100"/>
      <c r="K1043" s="110"/>
      <c r="L1043" s="104"/>
      <c r="M1043" s="112"/>
      <c r="N1043" s="112"/>
      <c r="O1043" s="103"/>
      <c r="P1043" s="105"/>
      <c r="Q1043" s="100"/>
      <c r="R1043" s="107"/>
    </row>
    <row r="1044" spans="1:18" ht="13">
      <c r="A1044" s="100"/>
      <c r="B1044" s="103"/>
      <c r="C1044" s="109"/>
      <c r="D1044" s="103"/>
      <c r="E1044" s="117"/>
      <c r="F1044" s="117"/>
      <c r="G1044" s="104"/>
      <c r="H1044" s="100"/>
      <c r="I1044" s="100"/>
      <c r="J1044" s="100"/>
      <c r="K1044" s="110"/>
      <c r="L1044" s="104"/>
      <c r="M1044" s="112"/>
      <c r="N1044" s="112"/>
      <c r="O1044" s="103"/>
      <c r="P1044" s="105"/>
      <c r="Q1044" s="100"/>
      <c r="R1044" s="107"/>
    </row>
    <row r="1045" spans="1:18" ht="13">
      <c r="A1045" s="100"/>
      <c r="B1045" s="103"/>
      <c r="C1045" s="109"/>
      <c r="D1045" s="103"/>
      <c r="E1045" s="117"/>
      <c r="F1045" s="117"/>
      <c r="G1045" s="104"/>
      <c r="H1045" s="100"/>
      <c r="I1045" s="100"/>
      <c r="J1045" s="100"/>
      <c r="K1045" s="110"/>
      <c r="L1045" s="104"/>
      <c r="M1045" s="112"/>
      <c r="N1045" s="112"/>
      <c r="O1045" s="103"/>
      <c r="P1045" s="105"/>
      <c r="Q1045" s="100"/>
      <c r="R1045" s="107"/>
    </row>
    <row r="1046" spans="1:18" ht="13">
      <c r="A1046" s="100"/>
      <c r="B1046" s="103"/>
      <c r="C1046" s="123"/>
      <c r="D1046" s="100"/>
      <c r="E1046" s="117"/>
      <c r="F1046" s="117"/>
      <c r="G1046" s="104"/>
      <c r="H1046" s="100"/>
      <c r="I1046" s="100"/>
      <c r="J1046" s="100"/>
      <c r="K1046" s="105"/>
      <c r="L1046" s="104"/>
      <c r="M1046" s="103"/>
      <c r="N1046" s="103"/>
      <c r="O1046" s="103"/>
      <c r="P1046" s="105"/>
      <c r="Q1046" s="100"/>
      <c r="R1046" s="107"/>
    </row>
    <row r="1047" spans="1:18" ht="13">
      <c r="A1047" s="100"/>
      <c r="B1047" s="103"/>
      <c r="C1047" s="123"/>
      <c r="D1047" s="100"/>
      <c r="E1047" s="117"/>
      <c r="F1047" s="117"/>
      <c r="G1047" s="104"/>
      <c r="H1047" s="100"/>
      <c r="I1047" s="100"/>
      <c r="J1047" s="100"/>
      <c r="K1047" s="105"/>
      <c r="L1047" s="104"/>
      <c r="M1047" s="103"/>
      <c r="N1047" s="103"/>
      <c r="O1047" s="103"/>
      <c r="P1047" s="105"/>
      <c r="Q1047" s="100"/>
      <c r="R1047" s="107"/>
    </row>
    <row r="1048" spans="1:18" ht="13">
      <c r="A1048" s="100"/>
      <c r="B1048" s="103"/>
      <c r="C1048" s="123"/>
      <c r="D1048" s="100"/>
      <c r="E1048" s="117"/>
      <c r="F1048" s="103"/>
      <c r="G1048" s="103"/>
      <c r="H1048" s="103"/>
      <c r="I1048" s="103"/>
      <c r="J1048" s="103"/>
      <c r="K1048" s="124"/>
      <c r="L1048" s="103"/>
      <c r="M1048" s="103"/>
      <c r="N1048" s="103"/>
      <c r="O1048" s="103"/>
      <c r="P1048" s="105"/>
      <c r="Q1048" s="100"/>
      <c r="R1048" s="107"/>
    </row>
    <row r="1049" spans="1:18" ht="13">
      <c r="A1049" s="100"/>
      <c r="B1049" s="103"/>
      <c r="C1049" s="123"/>
      <c r="D1049" s="103"/>
      <c r="E1049" s="117"/>
      <c r="F1049" s="103"/>
      <c r="G1049" s="104"/>
      <c r="H1049" s="100"/>
      <c r="I1049" s="100"/>
      <c r="J1049" s="100"/>
      <c r="K1049" s="124"/>
      <c r="L1049" s="103"/>
      <c r="M1049" s="103"/>
      <c r="N1049" s="103"/>
      <c r="O1049" s="103"/>
      <c r="P1049" s="105"/>
      <c r="Q1049" s="100"/>
      <c r="R1049" s="107"/>
    </row>
    <row r="1050" spans="1:18" ht="13">
      <c r="A1050" s="100"/>
      <c r="B1050" s="103"/>
      <c r="C1050" s="123"/>
      <c r="D1050" s="103"/>
      <c r="E1050" s="117"/>
      <c r="F1050" s="103"/>
      <c r="G1050" s="104"/>
      <c r="H1050" s="100"/>
      <c r="I1050" s="100"/>
      <c r="J1050" s="100"/>
      <c r="K1050" s="124"/>
      <c r="L1050" s="103"/>
      <c r="M1050" s="103"/>
      <c r="N1050" s="103"/>
      <c r="O1050" s="103"/>
      <c r="P1050" s="105"/>
      <c r="Q1050" s="100"/>
      <c r="R1050" s="107"/>
    </row>
    <row r="1051" spans="1:18" ht="13">
      <c r="A1051" s="100"/>
      <c r="B1051" s="103"/>
      <c r="C1051" s="123"/>
      <c r="D1051" s="103"/>
      <c r="E1051" s="117"/>
      <c r="F1051" s="103"/>
      <c r="G1051" s="104"/>
      <c r="H1051" s="100"/>
      <c r="I1051" s="100"/>
      <c r="J1051" s="100"/>
      <c r="K1051" s="124"/>
      <c r="L1051" s="103"/>
      <c r="M1051" s="103"/>
      <c r="N1051" s="103"/>
      <c r="O1051" s="103"/>
      <c r="P1051" s="105"/>
      <c r="Q1051" s="100"/>
      <c r="R1051" s="107"/>
    </row>
    <row r="1052" spans="1:18" ht="13">
      <c r="A1052" s="100"/>
      <c r="B1052" s="103"/>
      <c r="C1052" s="101"/>
      <c r="D1052" s="102"/>
      <c r="E1052" s="117"/>
      <c r="F1052" s="102"/>
      <c r="G1052" s="104"/>
      <c r="H1052" s="100"/>
      <c r="I1052" s="100"/>
      <c r="J1052" s="100"/>
      <c r="K1052" s="105"/>
      <c r="L1052" s="100"/>
      <c r="M1052" s="103"/>
      <c r="N1052" s="103"/>
      <c r="O1052" s="103"/>
      <c r="P1052" s="105"/>
      <c r="Q1052" s="100"/>
      <c r="R1052" s="107"/>
    </row>
    <row r="1053" spans="1:18" ht="13">
      <c r="A1053" s="103"/>
      <c r="B1053" s="103"/>
      <c r="C1053" s="121"/>
      <c r="D1053" s="102"/>
      <c r="E1053" s="117"/>
      <c r="F1053" s="118"/>
      <c r="G1053" s="118"/>
      <c r="H1053" s="100"/>
      <c r="I1053" s="118"/>
      <c r="J1053" s="103"/>
      <c r="K1053" s="105"/>
      <c r="L1053" s="134"/>
      <c r="M1053" s="103"/>
      <c r="N1053" s="103"/>
      <c r="O1053" s="103"/>
      <c r="P1053" s="105"/>
      <c r="Q1053" s="118"/>
      <c r="R1053" s="131"/>
    </row>
    <row r="1054" spans="1:18" ht="13">
      <c r="A1054" s="103"/>
      <c r="B1054" s="103"/>
      <c r="C1054" s="121"/>
      <c r="D1054" s="102"/>
      <c r="E1054" s="117"/>
      <c r="F1054" s="118"/>
      <c r="G1054" s="118"/>
      <c r="H1054" s="103"/>
      <c r="I1054" s="118"/>
      <c r="J1054" s="103"/>
      <c r="K1054" s="105"/>
      <c r="L1054" s="118"/>
      <c r="M1054" s="103"/>
      <c r="N1054" s="103"/>
      <c r="O1054" s="103"/>
      <c r="P1054" s="105"/>
      <c r="Q1054" s="118"/>
      <c r="R1054" s="107"/>
    </row>
    <row r="1055" spans="1:18" ht="13">
      <c r="A1055" s="103"/>
      <c r="B1055" s="103"/>
      <c r="C1055" s="121"/>
      <c r="D1055" s="102"/>
      <c r="E1055" s="117"/>
      <c r="F1055" s="118"/>
      <c r="G1055" s="118"/>
      <c r="H1055" s="103"/>
      <c r="I1055" s="100"/>
      <c r="J1055" s="103"/>
      <c r="K1055" s="105"/>
      <c r="L1055" s="118"/>
      <c r="M1055" s="103"/>
      <c r="N1055" s="103"/>
      <c r="O1055" s="103"/>
      <c r="P1055" s="105"/>
      <c r="Q1055" s="118"/>
      <c r="R1055" s="107"/>
    </row>
    <row r="1056" spans="1:18" ht="13">
      <c r="A1056" s="103"/>
      <c r="B1056" s="103"/>
      <c r="C1056" s="121"/>
      <c r="D1056" s="102"/>
      <c r="E1056" s="117"/>
      <c r="F1056" s="118"/>
      <c r="G1056" s="118"/>
      <c r="H1056" s="100"/>
      <c r="I1056" s="118"/>
      <c r="J1056" s="103"/>
      <c r="K1056" s="105"/>
      <c r="L1056" s="134"/>
      <c r="M1056" s="103"/>
      <c r="N1056" s="103"/>
      <c r="O1056" s="103"/>
      <c r="P1056" s="105"/>
      <c r="Q1056" s="118"/>
      <c r="R1056" s="131"/>
    </row>
    <row r="1057" spans="1:18" ht="13">
      <c r="A1057" s="103"/>
      <c r="B1057" s="103"/>
      <c r="C1057" s="121"/>
      <c r="D1057" s="102"/>
      <c r="E1057" s="117"/>
      <c r="F1057" s="118"/>
      <c r="G1057" s="118"/>
      <c r="H1057" s="103"/>
      <c r="I1057" s="118"/>
      <c r="J1057" s="103"/>
      <c r="K1057" s="105"/>
      <c r="L1057" s="118"/>
      <c r="M1057" s="103"/>
      <c r="N1057" s="103"/>
      <c r="O1057" s="103"/>
      <c r="P1057" s="105"/>
      <c r="Q1057" s="118"/>
      <c r="R1057" s="107"/>
    </row>
    <row r="1058" spans="1:18" ht="13">
      <c r="A1058" s="103"/>
      <c r="B1058" s="103"/>
      <c r="C1058" s="121"/>
      <c r="D1058" s="102"/>
      <c r="E1058" s="117"/>
      <c r="F1058" s="118"/>
      <c r="G1058" s="118"/>
      <c r="H1058" s="103"/>
      <c r="I1058" s="118"/>
      <c r="J1058" s="103"/>
      <c r="K1058" s="105"/>
      <c r="L1058" s="118"/>
      <c r="M1058" s="103"/>
      <c r="N1058" s="103"/>
      <c r="O1058" s="103"/>
      <c r="P1058" s="105"/>
      <c r="Q1058" s="118"/>
      <c r="R1058" s="107"/>
    </row>
    <row r="1059" spans="1:18" ht="13">
      <c r="A1059" s="103"/>
      <c r="B1059" s="103"/>
      <c r="C1059" s="121"/>
      <c r="D1059" s="102"/>
      <c r="E1059" s="117"/>
      <c r="F1059" s="118"/>
      <c r="G1059" s="118"/>
      <c r="H1059" s="103"/>
      <c r="I1059" s="118"/>
      <c r="J1059" s="103"/>
      <c r="K1059" s="105"/>
      <c r="L1059" s="118"/>
      <c r="M1059" s="103"/>
      <c r="N1059" s="103"/>
      <c r="O1059" s="103"/>
      <c r="P1059" s="105"/>
      <c r="Q1059" s="118"/>
      <c r="R1059" s="131"/>
    </row>
    <row r="1060" spans="1:18" ht="13">
      <c r="A1060" s="103"/>
      <c r="B1060" s="103"/>
      <c r="C1060" s="121"/>
      <c r="D1060" s="102"/>
      <c r="E1060" s="117"/>
      <c r="F1060" s="118"/>
      <c r="G1060" s="118"/>
      <c r="H1060" s="103"/>
      <c r="I1060" s="118"/>
      <c r="J1060" s="103"/>
      <c r="K1060" s="105"/>
      <c r="L1060" s="118"/>
      <c r="M1060" s="103"/>
      <c r="N1060" s="103"/>
      <c r="O1060" s="103"/>
      <c r="P1060" s="105"/>
      <c r="Q1060" s="118"/>
      <c r="R1060" s="107"/>
    </row>
    <row r="1061" spans="1:18" ht="13">
      <c r="A1061" s="103"/>
      <c r="B1061" s="103"/>
      <c r="C1061" s="121"/>
      <c r="D1061" s="102"/>
      <c r="E1061" s="117"/>
      <c r="F1061" s="118"/>
      <c r="G1061" s="118"/>
      <c r="H1061" s="100"/>
      <c r="I1061" s="118"/>
      <c r="J1061" s="100"/>
      <c r="K1061" s="105"/>
      <c r="L1061" s="118"/>
      <c r="M1061" s="103"/>
      <c r="N1061" s="103"/>
      <c r="O1061" s="103"/>
      <c r="P1061" s="105"/>
      <c r="Q1061" s="118"/>
      <c r="R1061" s="107"/>
    </row>
    <row r="1062" spans="1:18" ht="13">
      <c r="A1062" s="103"/>
      <c r="B1062" s="103"/>
      <c r="C1062" s="121"/>
      <c r="D1062" s="102"/>
      <c r="E1062" s="117"/>
      <c r="F1062" s="118"/>
      <c r="G1062" s="118"/>
      <c r="H1062" s="103"/>
      <c r="I1062" s="118"/>
      <c r="J1062" s="103"/>
      <c r="K1062" s="105"/>
      <c r="L1062" s="118"/>
      <c r="M1062" s="103"/>
      <c r="N1062" s="103"/>
      <c r="O1062" s="103"/>
      <c r="P1062" s="105"/>
      <c r="Q1062" s="118"/>
      <c r="R1062" s="131"/>
    </row>
    <row r="1063" spans="1:18" ht="13">
      <c r="A1063" s="103"/>
      <c r="B1063" s="103"/>
      <c r="C1063" s="121"/>
      <c r="D1063" s="102"/>
      <c r="E1063" s="117"/>
      <c r="F1063" s="118"/>
      <c r="G1063" s="118"/>
      <c r="H1063" s="103"/>
      <c r="I1063" s="100"/>
      <c r="J1063" s="100"/>
      <c r="K1063" s="105"/>
      <c r="L1063" s="118"/>
      <c r="M1063" s="103"/>
      <c r="N1063" s="103"/>
      <c r="O1063" s="103"/>
      <c r="P1063" s="105"/>
      <c r="Q1063" s="118"/>
      <c r="R1063" s="107"/>
    </row>
    <row r="1064" spans="1:18" ht="13">
      <c r="A1064" s="103"/>
      <c r="B1064" s="103"/>
      <c r="C1064" s="123"/>
      <c r="D1064" s="103"/>
      <c r="E1064" s="117"/>
      <c r="F1064" s="118"/>
      <c r="G1064" s="118"/>
      <c r="H1064" s="103"/>
      <c r="I1064" s="118"/>
      <c r="J1064" s="103"/>
      <c r="K1064" s="105"/>
      <c r="L1064" s="118"/>
      <c r="M1064" s="103"/>
      <c r="N1064" s="103"/>
      <c r="O1064" s="103"/>
      <c r="P1064" s="105"/>
      <c r="Q1064" s="118"/>
      <c r="R1064" s="131"/>
    </row>
    <row r="1065" spans="1:18" ht="13">
      <c r="A1065" s="103"/>
      <c r="B1065" s="103"/>
      <c r="C1065" s="109"/>
      <c r="D1065" s="103"/>
      <c r="E1065" s="117"/>
      <c r="F1065" s="103"/>
      <c r="G1065" s="103"/>
      <c r="H1065" s="103"/>
      <c r="I1065" s="118"/>
      <c r="J1065" s="103"/>
      <c r="K1065" s="105"/>
      <c r="L1065" s="103"/>
      <c r="M1065" s="103"/>
      <c r="N1065" s="103"/>
      <c r="O1065" s="103"/>
      <c r="P1065" s="105"/>
      <c r="Q1065" s="118"/>
      <c r="R1065" s="107"/>
    </row>
    <row r="1066" spans="1:18" ht="13">
      <c r="A1066" s="103"/>
      <c r="B1066" s="103"/>
      <c r="C1066" s="123"/>
      <c r="D1066" s="103"/>
      <c r="E1066" s="103"/>
      <c r="F1066" s="103"/>
      <c r="G1066" s="118"/>
      <c r="H1066" s="103"/>
      <c r="I1066" s="118"/>
      <c r="J1066" s="103"/>
      <c r="K1066" s="114"/>
      <c r="L1066" s="103"/>
      <c r="M1066" s="103"/>
      <c r="N1066" s="103"/>
      <c r="O1066" s="103"/>
      <c r="P1066" s="105"/>
      <c r="Q1066" s="118"/>
      <c r="R1066" s="107"/>
    </row>
    <row r="1067" spans="1:18" ht="13">
      <c r="A1067" s="103"/>
      <c r="B1067" s="103"/>
      <c r="C1067" s="123"/>
      <c r="D1067" s="103"/>
      <c r="E1067" s="117"/>
      <c r="F1067" s="118"/>
      <c r="G1067" s="118"/>
      <c r="H1067" s="103"/>
      <c r="I1067" s="100"/>
      <c r="J1067" s="100"/>
      <c r="K1067" s="105"/>
      <c r="L1067" s="118"/>
      <c r="M1067" s="103"/>
      <c r="N1067" s="103"/>
      <c r="O1067" s="103"/>
      <c r="P1067" s="105"/>
      <c r="Q1067" s="118"/>
      <c r="R1067" s="107"/>
    </row>
    <row r="1068" spans="1:18" ht="13">
      <c r="A1068" s="103"/>
      <c r="B1068" s="103"/>
      <c r="C1068" s="109"/>
      <c r="D1068" s="103"/>
      <c r="E1068" s="117"/>
      <c r="F1068" s="103"/>
      <c r="G1068" s="118"/>
      <c r="H1068" s="103"/>
      <c r="I1068" s="118"/>
      <c r="J1068" s="103"/>
      <c r="K1068" s="119"/>
      <c r="L1068" s="103"/>
      <c r="M1068" s="103"/>
      <c r="N1068" s="103"/>
      <c r="O1068" s="103"/>
      <c r="P1068" s="105"/>
      <c r="Q1068" s="118"/>
      <c r="R1068" s="107"/>
    </row>
    <row r="1069" spans="1:18" ht="13">
      <c r="A1069" s="103"/>
      <c r="B1069" s="103"/>
      <c r="C1069" s="113"/>
      <c r="D1069" s="103"/>
      <c r="E1069" s="103"/>
      <c r="F1069" s="103"/>
      <c r="G1069" s="118"/>
      <c r="H1069" s="103"/>
      <c r="I1069" s="118"/>
      <c r="J1069" s="103"/>
      <c r="K1069" s="119"/>
      <c r="L1069" s="103"/>
      <c r="M1069" s="103"/>
      <c r="N1069" s="103"/>
      <c r="O1069" s="103"/>
      <c r="P1069" s="105"/>
      <c r="Q1069" s="118"/>
      <c r="R1069" s="107"/>
    </row>
    <row r="1070" spans="1:18" ht="13">
      <c r="A1070" s="103"/>
      <c r="B1070" s="103"/>
      <c r="C1070" s="123"/>
      <c r="D1070" s="103"/>
      <c r="E1070" s="103"/>
      <c r="F1070" s="103"/>
      <c r="G1070" s="118"/>
      <c r="H1070" s="100"/>
      <c r="I1070" s="118"/>
      <c r="J1070" s="100"/>
      <c r="K1070" s="105"/>
      <c r="L1070" s="118"/>
      <c r="M1070" s="103"/>
      <c r="N1070" s="103"/>
      <c r="O1070" s="103"/>
      <c r="P1070" s="105"/>
      <c r="Q1070" s="118"/>
      <c r="R1070" s="131"/>
    </row>
    <row r="1071" spans="1:18" ht="13">
      <c r="A1071" s="103"/>
      <c r="B1071" s="103"/>
      <c r="C1071" s="123"/>
      <c r="D1071" s="103"/>
      <c r="E1071" s="103"/>
      <c r="F1071" s="103"/>
      <c r="G1071" s="118"/>
      <c r="H1071" s="103"/>
      <c r="I1071" s="118"/>
      <c r="J1071" s="103"/>
      <c r="K1071" s="105"/>
      <c r="L1071" s="118"/>
      <c r="M1071" s="103"/>
      <c r="N1071" s="103"/>
      <c r="O1071" s="103"/>
      <c r="P1071" s="105"/>
      <c r="Q1071" s="118"/>
      <c r="R1071" s="131"/>
    </row>
    <row r="1072" spans="1:18" ht="13">
      <c r="A1072" s="103"/>
      <c r="B1072" s="103"/>
      <c r="C1072" s="123"/>
      <c r="D1072" s="103"/>
      <c r="E1072" s="103"/>
      <c r="F1072" s="103"/>
      <c r="G1072" s="118"/>
      <c r="H1072" s="100"/>
      <c r="I1072" s="100"/>
      <c r="J1072" s="100"/>
      <c r="K1072" s="105"/>
      <c r="L1072" s="118"/>
      <c r="M1072" s="103"/>
      <c r="N1072" s="103"/>
      <c r="O1072" s="103"/>
      <c r="P1072" s="105"/>
      <c r="Q1072" s="118"/>
      <c r="R1072" s="131"/>
    </row>
    <row r="1073" spans="1:18" ht="13">
      <c r="A1073" s="103"/>
      <c r="B1073" s="103"/>
      <c r="C1073" s="123"/>
      <c r="D1073" s="103"/>
      <c r="E1073" s="103"/>
      <c r="F1073" s="103"/>
      <c r="G1073" s="118"/>
      <c r="H1073" s="100"/>
      <c r="I1073" s="100"/>
      <c r="J1073" s="100"/>
      <c r="K1073" s="105"/>
      <c r="L1073" s="118"/>
      <c r="M1073" s="103"/>
      <c r="N1073" s="103"/>
      <c r="O1073" s="103"/>
      <c r="P1073" s="105"/>
      <c r="Q1073" s="118"/>
      <c r="R1073" s="131"/>
    </row>
    <row r="1074" spans="1:18" ht="13">
      <c r="A1074" s="103"/>
      <c r="B1074" s="103"/>
      <c r="C1074" s="123"/>
      <c r="D1074" s="103"/>
      <c r="E1074" s="103"/>
      <c r="F1074" s="103"/>
      <c r="G1074" s="118"/>
      <c r="H1074" s="103"/>
      <c r="I1074" s="100"/>
      <c r="J1074" s="103"/>
      <c r="K1074" s="119"/>
      <c r="L1074" s="103"/>
      <c r="M1074" s="103"/>
      <c r="N1074" s="103"/>
      <c r="O1074" s="103"/>
      <c r="P1074" s="105"/>
      <c r="Q1074" s="118"/>
      <c r="R1074" s="107"/>
    </row>
    <row r="1075" spans="1:18" ht="13">
      <c r="A1075" s="103"/>
      <c r="B1075" s="103"/>
      <c r="C1075" s="123"/>
      <c r="D1075" s="103"/>
      <c r="E1075" s="103"/>
      <c r="F1075" s="103"/>
      <c r="G1075" s="118"/>
      <c r="H1075" s="100"/>
      <c r="I1075" s="100"/>
      <c r="J1075" s="100"/>
      <c r="K1075" s="105"/>
      <c r="L1075" s="118"/>
      <c r="M1075" s="103"/>
      <c r="N1075" s="103"/>
      <c r="O1075" s="103"/>
      <c r="P1075" s="105"/>
      <c r="Q1075" s="118"/>
      <c r="R1075" s="131"/>
    </row>
    <row r="1076" spans="1:18" ht="13">
      <c r="A1076" s="103"/>
      <c r="B1076" s="103"/>
      <c r="C1076" s="123"/>
      <c r="D1076" s="103"/>
      <c r="E1076" s="103"/>
      <c r="F1076" s="103"/>
      <c r="G1076" s="118"/>
      <c r="H1076" s="100"/>
      <c r="I1076" s="118"/>
      <c r="J1076" s="103"/>
      <c r="K1076" s="103"/>
      <c r="L1076" s="134"/>
      <c r="M1076" s="103"/>
      <c r="N1076" s="103"/>
      <c r="O1076" s="103"/>
      <c r="P1076" s="105"/>
      <c r="Q1076" s="118"/>
      <c r="R1076" s="107"/>
    </row>
    <row r="1077" spans="1:18" ht="13">
      <c r="A1077" s="103"/>
      <c r="B1077" s="103"/>
      <c r="C1077" s="123"/>
      <c r="D1077" s="103"/>
      <c r="E1077" s="103"/>
      <c r="F1077" s="103"/>
      <c r="G1077" s="118"/>
      <c r="H1077" s="100"/>
      <c r="I1077" s="100"/>
      <c r="J1077" s="100"/>
      <c r="K1077" s="105"/>
      <c r="L1077" s="118"/>
      <c r="M1077" s="103"/>
      <c r="N1077" s="103"/>
      <c r="O1077" s="103"/>
      <c r="P1077" s="105"/>
      <c r="Q1077" s="118"/>
      <c r="R1077" s="131"/>
    </row>
    <row r="1078" spans="1:18" ht="13">
      <c r="A1078" s="103"/>
      <c r="B1078" s="103"/>
      <c r="C1078" s="123"/>
      <c r="D1078" s="103"/>
      <c r="E1078" s="103"/>
      <c r="F1078" s="103"/>
      <c r="G1078" s="118"/>
      <c r="H1078" s="100"/>
      <c r="I1078" s="100"/>
      <c r="J1078" s="100"/>
      <c r="K1078" s="105"/>
      <c r="L1078" s="118"/>
      <c r="M1078" s="103"/>
      <c r="N1078" s="103"/>
      <c r="O1078" s="103"/>
      <c r="P1078" s="105"/>
      <c r="Q1078" s="118"/>
      <c r="R1078" s="131"/>
    </row>
    <row r="1079" spans="1:18" ht="13">
      <c r="A1079" s="103"/>
      <c r="B1079" s="103"/>
      <c r="C1079" s="123"/>
      <c r="D1079" s="103"/>
      <c r="E1079" s="103"/>
      <c r="F1079" s="103"/>
      <c r="G1079" s="118"/>
      <c r="H1079" s="100"/>
      <c r="I1079" s="118"/>
      <c r="J1079" s="103"/>
      <c r="K1079" s="105"/>
      <c r="L1079" s="118"/>
      <c r="M1079" s="103"/>
      <c r="N1079" s="103"/>
      <c r="O1079" s="103"/>
      <c r="P1079" s="105"/>
      <c r="Q1079" s="118"/>
      <c r="R1079" s="131"/>
    </row>
    <row r="1080" spans="1:18" ht="13">
      <c r="A1080" s="103"/>
      <c r="B1080" s="103"/>
      <c r="C1080" s="123"/>
      <c r="D1080" s="103"/>
      <c r="E1080" s="103"/>
      <c r="F1080" s="103"/>
      <c r="G1080" s="118"/>
      <c r="H1080" s="100"/>
      <c r="I1080" s="118"/>
      <c r="J1080" s="100"/>
      <c r="K1080" s="105"/>
      <c r="L1080" s="103"/>
      <c r="M1080" s="103"/>
      <c r="N1080" s="103"/>
      <c r="O1080" s="103"/>
      <c r="P1080" s="105"/>
      <c r="Q1080" s="118"/>
      <c r="R1080" s="131"/>
    </row>
    <row r="1081" spans="1:18" ht="13">
      <c r="A1081" s="103"/>
      <c r="B1081" s="103"/>
      <c r="C1081" s="123"/>
      <c r="D1081" s="103"/>
      <c r="E1081" s="103"/>
      <c r="F1081" s="103"/>
      <c r="G1081" s="118"/>
      <c r="H1081" s="100"/>
      <c r="I1081" s="118"/>
      <c r="J1081" s="100"/>
      <c r="K1081" s="105"/>
      <c r="L1081" s="103"/>
      <c r="M1081" s="103"/>
      <c r="N1081" s="103"/>
      <c r="O1081" s="103"/>
      <c r="P1081" s="105"/>
      <c r="Q1081" s="118"/>
      <c r="R1081" s="131"/>
    </row>
    <row r="1082" spans="1:18" ht="13">
      <c r="A1082" s="103"/>
      <c r="B1082" s="103"/>
      <c r="C1082" s="123"/>
      <c r="D1082" s="103"/>
      <c r="E1082" s="103"/>
      <c r="F1082" s="103"/>
      <c r="G1082" s="118"/>
      <c r="H1082" s="100"/>
      <c r="I1082" s="118"/>
      <c r="J1082" s="100"/>
      <c r="K1082" s="105"/>
      <c r="L1082" s="103"/>
      <c r="M1082" s="103"/>
      <c r="N1082" s="103"/>
      <c r="O1082" s="103"/>
      <c r="P1082" s="105"/>
      <c r="Q1082" s="118"/>
      <c r="R1082" s="131"/>
    </row>
    <row r="1083" spans="1:18" ht="13">
      <c r="A1083" s="103"/>
      <c r="B1083" s="103"/>
      <c r="C1083" s="116"/>
      <c r="D1083" s="103"/>
      <c r="E1083" s="117"/>
      <c r="F1083" s="103"/>
      <c r="G1083" s="103"/>
      <c r="H1083" s="103"/>
      <c r="I1083" s="103"/>
      <c r="J1083" s="103"/>
      <c r="K1083" s="119"/>
      <c r="L1083" s="103"/>
      <c r="M1083" s="103"/>
      <c r="N1083" s="103"/>
      <c r="O1083" s="103"/>
      <c r="P1083" s="105"/>
      <c r="Q1083" s="106"/>
      <c r="R1083" s="107"/>
    </row>
    <row r="1084" spans="1:18" ht="13">
      <c r="A1084" s="103"/>
      <c r="B1084" s="103"/>
      <c r="C1084" s="116"/>
      <c r="D1084" s="103"/>
      <c r="E1084" s="135"/>
      <c r="F1084" s="103"/>
      <c r="G1084" s="118"/>
      <c r="H1084" s="103"/>
      <c r="I1084" s="118"/>
      <c r="J1084" s="103"/>
      <c r="K1084" s="119"/>
      <c r="L1084" s="136"/>
      <c r="M1084" s="103"/>
      <c r="N1084" s="103"/>
      <c r="O1084" s="103"/>
      <c r="P1084" s="105"/>
      <c r="Q1084" s="106"/>
      <c r="R1084" s="107"/>
    </row>
    <row r="1085" spans="1:18" ht="13">
      <c r="A1085" s="103"/>
      <c r="B1085" s="103"/>
      <c r="C1085" s="116"/>
      <c r="D1085" s="103"/>
      <c r="E1085" s="117"/>
      <c r="F1085" s="103"/>
      <c r="G1085" s="103"/>
      <c r="H1085" s="103"/>
      <c r="I1085" s="103"/>
      <c r="J1085" s="103"/>
      <c r="K1085" s="119"/>
      <c r="L1085" s="103"/>
      <c r="M1085" s="103"/>
      <c r="N1085" s="103"/>
      <c r="O1085" s="103"/>
      <c r="P1085" s="105"/>
      <c r="Q1085" s="137"/>
      <c r="R1085" s="138"/>
    </row>
    <row r="1086" spans="1:18" ht="13">
      <c r="A1086" s="103"/>
      <c r="B1086" s="103"/>
      <c r="C1086" s="116"/>
      <c r="D1086" s="103"/>
      <c r="E1086" s="117"/>
      <c r="F1086" s="103"/>
      <c r="G1086" s="103"/>
      <c r="H1086" s="103"/>
      <c r="I1086" s="103"/>
      <c r="J1086" s="103"/>
      <c r="K1086" s="119"/>
      <c r="L1086" s="103"/>
      <c r="M1086" s="103"/>
      <c r="N1086" s="103"/>
      <c r="O1086" s="103"/>
      <c r="P1086" s="139"/>
      <c r="Q1086" s="106"/>
      <c r="R1086" s="107"/>
    </row>
    <row r="1087" spans="1:18" ht="13">
      <c r="A1087" s="103"/>
      <c r="B1087" s="103"/>
      <c r="C1087" s="116"/>
      <c r="D1087" s="103"/>
      <c r="E1087" s="135"/>
      <c r="F1087" s="103"/>
      <c r="G1087" s="118"/>
      <c r="H1087" s="103"/>
      <c r="I1087" s="118"/>
      <c r="J1087" s="103"/>
      <c r="K1087" s="119"/>
      <c r="L1087" s="136"/>
      <c r="M1087" s="103"/>
      <c r="N1087" s="103"/>
      <c r="O1087" s="103"/>
      <c r="P1087" s="139"/>
      <c r="Q1087" s="106"/>
      <c r="R1087" s="107"/>
    </row>
    <row r="1088" spans="1:18" ht="13">
      <c r="A1088" s="103"/>
      <c r="B1088" s="103"/>
      <c r="C1088" s="116"/>
      <c r="D1088" s="103"/>
      <c r="E1088" s="117"/>
      <c r="F1088" s="103"/>
      <c r="G1088" s="103"/>
      <c r="H1088" s="103"/>
      <c r="I1088" s="103"/>
      <c r="J1088" s="103"/>
      <c r="K1088" s="119"/>
      <c r="L1088" s="103"/>
      <c r="M1088" s="103"/>
      <c r="N1088" s="103"/>
      <c r="O1088" s="103"/>
      <c r="P1088" s="139"/>
      <c r="Q1088" s="106"/>
      <c r="R1088" s="107"/>
    </row>
    <row r="1089" spans="1:18" ht="13">
      <c r="A1089" s="103"/>
      <c r="B1089" s="103"/>
      <c r="C1089" s="116"/>
      <c r="D1089" s="103"/>
      <c r="E1089" s="117"/>
      <c r="F1089" s="103"/>
      <c r="G1089" s="103"/>
      <c r="H1089" s="103"/>
      <c r="I1089" s="103"/>
      <c r="J1089" s="103"/>
      <c r="K1089" s="119"/>
      <c r="L1089" s="103"/>
      <c r="M1089" s="103"/>
      <c r="N1089" s="103"/>
      <c r="O1089" s="103"/>
      <c r="P1089" s="105"/>
      <c r="Q1089" s="106"/>
      <c r="R1089" s="107"/>
    </row>
    <row r="1090" spans="1:18" ht="13">
      <c r="A1090" s="103"/>
      <c r="B1090" s="103"/>
      <c r="C1090" s="116"/>
      <c r="D1090" s="103"/>
      <c r="E1090" s="117"/>
      <c r="F1090" s="103"/>
      <c r="G1090" s="118"/>
      <c r="H1090" s="103"/>
      <c r="I1090" s="118"/>
      <c r="J1090" s="103"/>
      <c r="K1090" s="119"/>
      <c r="L1090" s="103"/>
      <c r="M1090" s="103"/>
      <c r="N1090" s="103"/>
      <c r="O1090" s="103"/>
      <c r="P1090" s="139"/>
      <c r="Q1090" s="106"/>
      <c r="R1090" s="107"/>
    </row>
    <row r="1091" spans="1:18" ht="13">
      <c r="A1091" s="103"/>
      <c r="B1091" s="103"/>
      <c r="C1091" s="116"/>
      <c r="D1091" s="103"/>
      <c r="E1091" s="117"/>
      <c r="F1091" s="103"/>
      <c r="G1091" s="118"/>
      <c r="H1091" s="103"/>
      <c r="I1091" s="118"/>
      <c r="J1091" s="103"/>
      <c r="K1091" s="119"/>
      <c r="L1091" s="103"/>
      <c r="M1091" s="103"/>
      <c r="N1091" s="103"/>
      <c r="O1091" s="103"/>
      <c r="P1091" s="139"/>
      <c r="Q1091" s="106"/>
      <c r="R1091" s="107"/>
    </row>
    <row r="1092" spans="1:18" ht="13">
      <c r="A1092" s="103"/>
      <c r="B1092" s="103"/>
      <c r="C1092" s="116"/>
      <c r="D1092" s="103"/>
      <c r="E1092" s="117"/>
      <c r="F1092" s="103"/>
      <c r="G1092" s="118"/>
      <c r="H1092" s="103"/>
      <c r="I1092" s="118"/>
      <c r="J1092" s="103"/>
      <c r="K1092" s="119"/>
      <c r="L1092" s="103"/>
      <c r="M1092" s="103"/>
      <c r="N1092" s="103"/>
      <c r="O1092" s="103"/>
      <c r="P1092" s="139"/>
      <c r="Q1092" s="106"/>
      <c r="R1092" s="107"/>
    </row>
    <row r="1093" spans="1:18" ht="13">
      <c r="A1093" s="103"/>
      <c r="B1093" s="103"/>
      <c r="C1093" s="116"/>
      <c r="D1093" s="103"/>
      <c r="E1093" s="117"/>
      <c r="F1093" s="103"/>
      <c r="G1093" s="118"/>
      <c r="H1093" s="103"/>
      <c r="I1093" s="118"/>
      <c r="J1093" s="103"/>
      <c r="K1093" s="119"/>
      <c r="L1093" s="103"/>
      <c r="M1093" s="103"/>
      <c r="N1093" s="103"/>
      <c r="O1093" s="103"/>
      <c r="P1093" s="105"/>
      <c r="Q1093" s="106"/>
      <c r="R1093" s="107"/>
    </row>
    <row r="1094" spans="1:18" ht="13">
      <c r="A1094" s="103"/>
      <c r="B1094" s="103"/>
      <c r="C1094" s="116"/>
      <c r="D1094" s="103"/>
      <c r="E1094" s="117"/>
      <c r="F1094" s="103"/>
      <c r="G1094" s="118"/>
      <c r="H1094" s="103"/>
      <c r="I1094" s="118"/>
      <c r="J1094" s="103"/>
      <c r="K1094" s="119"/>
      <c r="L1094" s="103"/>
      <c r="M1094" s="103"/>
      <c r="N1094" s="103"/>
      <c r="O1094" s="103"/>
      <c r="P1094" s="139"/>
      <c r="Q1094" s="137"/>
      <c r="R1094" s="138"/>
    </row>
    <row r="1095" spans="1:18" ht="13">
      <c r="A1095" s="103"/>
      <c r="B1095" s="103"/>
      <c r="C1095" s="116"/>
      <c r="D1095" s="103"/>
      <c r="E1095" s="102"/>
      <c r="F1095" s="103"/>
      <c r="G1095" s="104"/>
      <c r="H1095" s="103"/>
      <c r="I1095" s="103"/>
      <c r="J1095" s="103"/>
      <c r="K1095" s="119"/>
      <c r="L1095" s="110"/>
      <c r="M1095" s="112"/>
      <c r="N1095" s="112"/>
      <c r="O1095" s="112"/>
      <c r="P1095" s="139"/>
      <c r="Q1095" s="106"/>
      <c r="R1095" s="107"/>
    </row>
    <row r="1096" spans="1:18" ht="13">
      <c r="A1096" s="103"/>
      <c r="B1096" s="103"/>
      <c r="C1096" s="116"/>
      <c r="D1096" s="102"/>
      <c r="E1096" s="102"/>
      <c r="F1096" s="103"/>
      <c r="G1096" s="104"/>
      <c r="H1096" s="104"/>
      <c r="I1096" s="104"/>
      <c r="J1096" s="104"/>
      <c r="K1096" s="119"/>
      <c r="L1096" s="110"/>
      <c r="M1096" s="112"/>
      <c r="N1096" s="112"/>
      <c r="O1096" s="112"/>
      <c r="P1096" s="139"/>
      <c r="Q1096" s="106"/>
      <c r="R1096" s="107"/>
    </row>
    <row r="1097" spans="1:18" ht="13">
      <c r="A1097" s="103"/>
      <c r="B1097" s="103"/>
      <c r="C1097" s="116"/>
      <c r="D1097" s="103"/>
      <c r="E1097" s="117"/>
      <c r="F1097" s="103"/>
      <c r="G1097" s="103"/>
      <c r="H1097" s="104"/>
      <c r="I1097" s="103"/>
      <c r="J1097" s="103"/>
      <c r="K1097" s="119"/>
      <c r="L1097" s="103"/>
      <c r="M1097" s="103"/>
      <c r="N1097" s="103"/>
      <c r="O1097" s="103"/>
      <c r="P1097" s="139"/>
      <c r="Q1097" s="106"/>
      <c r="R1097" s="107"/>
    </row>
    <row r="1098" spans="1:18" ht="13">
      <c r="A1098" s="103"/>
      <c r="B1098" s="103"/>
      <c r="C1098" s="116"/>
      <c r="D1098" s="103"/>
      <c r="E1098" s="117"/>
      <c r="F1098" s="103"/>
      <c r="G1098" s="103"/>
      <c r="H1098" s="103"/>
      <c r="I1098" s="103"/>
      <c r="J1098" s="103"/>
      <c r="K1098" s="119"/>
      <c r="L1098" s="103"/>
      <c r="M1098" s="103"/>
      <c r="N1098" s="103"/>
      <c r="O1098" s="103"/>
      <c r="P1098" s="139"/>
      <c r="Q1098" s="106"/>
      <c r="R1098" s="107"/>
    </row>
    <row r="1099" spans="1:18" ht="13">
      <c r="A1099" s="103"/>
      <c r="B1099" s="103"/>
      <c r="C1099" s="116"/>
      <c r="D1099" s="103"/>
      <c r="E1099" s="102"/>
      <c r="F1099" s="103"/>
      <c r="G1099" s="104"/>
      <c r="H1099" s="103"/>
      <c r="I1099" s="103"/>
      <c r="J1099" s="103"/>
      <c r="K1099" s="119"/>
      <c r="L1099" s="110"/>
      <c r="M1099" s="112"/>
      <c r="N1099" s="112"/>
      <c r="O1099" s="112"/>
      <c r="P1099" s="139"/>
      <c r="Q1099" s="106"/>
      <c r="R1099" s="107"/>
    </row>
    <row r="1100" spans="1:18" ht="13">
      <c r="A1100" s="103"/>
      <c r="B1100" s="103"/>
      <c r="C1100" s="123"/>
      <c r="D1100" s="103"/>
      <c r="E1100" s="117"/>
      <c r="F1100" s="103"/>
      <c r="G1100" s="103"/>
      <c r="H1100" s="103"/>
      <c r="I1100" s="103"/>
      <c r="J1100" s="103"/>
      <c r="K1100" s="119"/>
      <c r="L1100" s="103"/>
      <c r="M1100" s="103"/>
      <c r="N1100" s="103"/>
      <c r="O1100" s="103"/>
      <c r="P1100" s="140"/>
      <c r="Q1100" s="106"/>
      <c r="R1100" s="107"/>
    </row>
    <row r="1101" spans="1:18" ht="13">
      <c r="A1101" s="103"/>
      <c r="B1101" s="103"/>
      <c r="C1101" s="123"/>
      <c r="D1101" s="103"/>
      <c r="E1101" s="117"/>
      <c r="F1101" s="103"/>
      <c r="G1101" s="103"/>
      <c r="H1101" s="103"/>
      <c r="I1101" s="103"/>
      <c r="J1101" s="103"/>
      <c r="K1101" s="119"/>
      <c r="L1101" s="103"/>
      <c r="M1101" s="103"/>
      <c r="N1101" s="103"/>
      <c r="O1101" s="103"/>
      <c r="P1101" s="140"/>
      <c r="Q1101" s="106"/>
      <c r="R1101" s="107"/>
    </row>
    <row r="1102" spans="1:18" ht="13">
      <c r="A1102" s="103"/>
      <c r="B1102" s="103"/>
      <c r="C1102" s="116"/>
      <c r="D1102" s="102"/>
      <c r="E1102" s="102"/>
      <c r="F1102" s="103"/>
      <c r="G1102" s="104"/>
      <c r="H1102" s="104"/>
      <c r="I1102" s="104"/>
      <c r="J1102" s="104"/>
      <c r="K1102" s="119"/>
      <c r="L1102" s="110"/>
      <c r="M1102" s="112"/>
      <c r="N1102" s="112"/>
      <c r="O1102" s="112"/>
      <c r="P1102" s="139"/>
      <c r="Q1102" s="106"/>
      <c r="R1102" s="107"/>
    </row>
    <row r="1103" spans="1:18" ht="13">
      <c r="A1103" s="103"/>
      <c r="B1103" s="103"/>
      <c r="C1103" s="116"/>
      <c r="D1103" s="103"/>
      <c r="E1103" s="117"/>
      <c r="F1103" s="103"/>
      <c r="G1103" s="103"/>
      <c r="H1103" s="103"/>
      <c r="I1103" s="103"/>
      <c r="J1103" s="103"/>
      <c r="K1103" s="119"/>
      <c r="L1103" s="103"/>
      <c r="M1103" s="103"/>
      <c r="N1103" s="103"/>
      <c r="O1103" s="103"/>
      <c r="P1103" s="139"/>
      <c r="Q1103" s="106"/>
      <c r="R1103" s="107"/>
    </row>
    <row r="1104" spans="1:18" ht="13">
      <c r="A1104" s="103"/>
      <c r="B1104" s="103"/>
      <c r="C1104" s="116"/>
      <c r="D1104" s="103"/>
      <c r="E1104" s="117"/>
      <c r="F1104" s="103"/>
      <c r="G1104" s="103"/>
      <c r="H1104" s="103"/>
      <c r="I1104" s="103"/>
      <c r="J1104" s="103"/>
      <c r="K1104" s="119"/>
      <c r="L1104" s="103"/>
      <c r="M1104" s="103"/>
      <c r="N1104" s="103"/>
      <c r="O1104" s="103"/>
      <c r="P1104" s="139"/>
      <c r="Q1104" s="106"/>
      <c r="R1104" s="107"/>
    </row>
    <row r="1105" spans="1:18" ht="13">
      <c r="A1105" s="103"/>
      <c r="B1105" s="103"/>
      <c r="C1105" s="116"/>
      <c r="D1105" s="103"/>
      <c r="E1105" s="117"/>
      <c r="F1105" s="103"/>
      <c r="G1105" s="103"/>
      <c r="H1105" s="103"/>
      <c r="I1105" s="103"/>
      <c r="J1105" s="103"/>
      <c r="K1105" s="119"/>
      <c r="L1105" s="103"/>
      <c r="M1105" s="103"/>
      <c r="N1105" s="103"/>
      <c r="O1105" s="103"/>
      <c r="P1105" s="139"/>
      <c r="Q1105" s="106"/>
      <c r="R1105" s="107"/>
    </row>
    <row r="1106" spans="1:18" ht="13">
      <c r="A1106" s="103"/>
      <c r="B1106" s="103"/>
      <c r="C1106" s="116"/>
      <c r="D1106" s="103"/>
      <c r="E1106" s="103"/>
      <c r="F1106" s="103"/>
      <c r="G1106" s="103"/>
      <c r="H1106" s="104"/>
      <c r="I1106" s="103"/>
      <c r="J1106" s="103"/>
      <c r="K1106" s="119"/>
      <c r="L1106" s="103"/>
      <c r="M1106" s="103"/>
      <c r="N1106" s="103"/>
      <c r="O1106" s="103"/>
      <c r="P1106" s="139"/>
      <c r="Q1106" s="106"/>
      <c r="R1106" s="107"/>
    </row>
    <row r="1107" spans="1:18" ht="13">
      <c r="A1107" s="103"/>
      <c r="B1107" s="103"/>
      <c r="C1107" s="116"/>
      <c r="D1107" s="103"/>
      <c r="E1107" s="117"/>
      <c r="F1107" s="103"/>
      <c r="G1107" s="103"/>
      <c r="H1107" s="103"/>
      <c r="I1107" s="103"/>
      <c r="J1107" s="103"/>
      <c r="K1107" s="119"/>
      <c r="L1107" s="103"/>
      <c r="M1107" s="103"/>
      <c r="N1107" s="103"/>
      <c r="O1107" s="103"/>
      <c r="P1107" s="139"/>
      <c r="Q1107" s="106"/>
      <c r="R1107" s="107"/>
    </row>
    <row r="1108" spans="1:18" ht="13">
      <c r="A1108" s="103"/>
      <c r="B1108" s="103"/>
      <c r="C1108" s="116"/>
      <c r="D1108" s="103"/>
      <c r="E1108" s="117"/>
      <c r="F1108" s="103"/>
      <c r="G1108" s="103"/>
      <c r="H1108" s="103"/>
      <c r="I1108" s="103"/>
      <c r="J1108" s="103"/>
      <c r="K1108" s="119"/>
      <c r="L1108" s="103"/>
      <c r="M1108" s="103"/>
      <c r="N1108" s="103"/>
      <c r="O1108" s="103"/>
      <c r="P1108" s="139"/>
      <c r="Q1108" s="106"/>
      <c r="R1108" s="107"/>
    </row>
    <row r="1109" spans="1:18" ht="13">
      <c r="A1109" s="103"/>
      <c r="B1109" s="103"/>
      <c r="C1109" s="109"/>
      <c r="D1109" s="103"/>
      <c r="E1109" s="117"/>
      <c r="F1109" s="103"/>
      <c r="G1109" s="103"/>
      <c r="H1109" s="104"/>
      <c r="I1109" s="104"/>
      <c r="J1109" s="103"/>
      <c r="K1109" s="124"/>
      <c r="L1109" s="103"/>
      <c r="M1109" s="103"/>
      <c r="N1109" s="103"/>
      <c r="O1109" s="103"/>
      <c r="P1109" s="139"/>
      <c r="Q1109" s="106"/>
      <c r="R1109" s="107"/>
    </row>
    <row r="1110" spans="1:18" ht="13">
      <c r="A1110" s="103"/>
      <c r="B1110" s="103"/>
      <c r="C1110" s="123"/>
      <c r="D1110" s="103"/>
      <c r="E1110" s="117"/>
      <c r="F1110" s="103"/>
      <c r="G1110" s="103"/>
      <c r="H1110" s="103"/>
      <c r="I1110" s="103"/>
      <c r="J1110" s="103"/>
      <c r="K1110" s="119"/>
      <c r="L1110" s="103"/>
      <c r="M1110" s="103"/>
      <c r="N1110" s="103"/>
      <c r="O1110" s="103"/>
      <c r="P1110" s="140"/>
      <c r="Q1110" s="106"/>
      <c r="R1110" s="107"/>
    </row>
    <row r="1111" spans="1:18" ht="13">
      <c r="A1111" s="103"/>
      <c r="B1111" s="103"/>
      <c r="C1111" s="116"/>
      <c r="D1111" s="103"/>
      <c r="E1111" s="103"/>
      <c r="F1111" s="103"/>
      <c r="G1111" s="103"/>
      <c r="H1111" s="103"/>
      <c r="I1111" s="103"/>
      <c r="J1111" s="103"/>
      <c r="K1111" s="119"/>
      <c r="L1111" s="103"/>
      <c r="M1111" s="103"/>
      <c r="N1111" s="103"/>
      <c r="O1111" s="103"/>
      <c r="P1111" s="139"/>
      <c r="Q1111" s="106"/>
      <c r="R1111" s="107"/>
    </row>
    <row r="1112" spans="1:18" ht="13">
      <c r="A1112" s="103"/>
      <c r="B1112" s="103"/>
      <c r="C1112" s="116"/>
      <c r="D1112" s="103"/>
      <c r="E1112" s="103"/>
      <c r="F1112" s="103"/>
      <c r="G1112" s="103"/>
      <c r="H1112" s="103"/>
      <c r="I1112" s="103"/>
      <c r="J1112" s="103"/>
      <c r="K1112" s="119"/>
      <c r="L1112" s="103"/>
      <c r="M1112" s="103"/>
      <c r="N1112" s="103"/>
      <c r="O1112" s="103"/>
      <c r="P1112" s="139"/>
      <c r="Q1112" s="106"/>
      <c r="R1112" s="107"/>
    </row>
    <row r="1113" spans="1:18" ht="13">
      <c r="A1113" s="103"/>
      <c r="B1113" s="103"/>
      <c r="C1113" s="116"/>
      <c r="D1113" s="103"/>
      <c r="E1113" s="117"/>
      <c r="F1113" s="103"/>
      <c r="G1113" s="103"/>
      <c r="H1113" s="103"/>
      <c r="I1113" s="103"/>
      <c r="J1113" s="103"/>
      <c r="K1113" s="119"/>
      <c r="L1113" s="103"/>
      <c r="M1113" s="103"/>
      <c r="N1113" s="103"/>
      <c r="O1113" s="103"/>
      <c r="P1113" s="139"/>
      <c r="Q1113" s="106"/>
      <c r="R1113" s="107"/>
    </row>
    <row r="1114" spans="1:18" ht="13">
      <c r="A1114" s="103"/>
      <c r="B1114" s="103"/>
      <c r="C1114" s="116"/>
      <c r="D1114" s="103"/>
      <c r="E1114" s="117"/>
      <c r="F1114" s="103"/>
      <c r="G1114" s="103"/>
      <c r="H1114" s="103"/>
      <c r="I1114" s="103"/>
      <c r="J1114" s="103"/>
      <c r="K1114" s="119"/>
      <c r="L1114" s="103"/>
      <c r="M1114" s="103"/>
      <c r="N1114" s="103"/>
      <c r="O1114" s="103"/>
      <c r="P1114" s="139"/>
      <c r="Q1114" s="106"/>
      <c r="R1114" s="107"/>
    </row>
    <row r="1115" spans="1:18">
      <c r="A1115" s="103"/>
      <c r="B1115" s="103"/>
      <c r="C1115" s="103"/>
      <c r="D1115" s="103"/>
      <c r="E1115" s="117"/>
      <c r="F1115" s="103"/>
      <c r="G1115" s="103"/>
      <c r="H1115" s="103"/>
      <c r="I1115" s="103"/>
      <c r="J1115" s="103"/>
      <c r="K1115" s="124"/>
      <c r="L1115" s="103"/>
      <c r="M1115" s="103"/>
      <c r="N1115" s="103"/>
      <c r="O1115" s="103"/>
      <c r="P1115" s="140"/>
      <c r="Q1115" s="106"/>
      <c r="R1115" s="107"/>
    </row>
    <row r="1116" spans="1:18" ht="13">
      <c r="A1116" s="103"/>
      <c r="B1116" s="103"/>
      <c r="C1116" s="109"/>
      <c r="D1116" s="103"/>
      <c r="E1116" s="117"/>
      <c r="F1116" s="103"/>
      <c r="G1116" s="103"/>
      <c r="H1116" s="104"/>
      <c r="I1116" s="104"/>
      <c r="J1116" s="103"/>
      <c r="K1116" s="124"/>
      <c r="L1116" s="103"/>
      <c r="M1116" s="103"/>
      <c r="N1116" s="103"/>
      <c r="O1116" s="103"/>
      <c r="P1116" s="139"/>
      <c r="Q1116" s="106"/>
      <c r="R1116" s="107"/>
    </row>
    <row r="1117" spans="1:18" ht="13">
      <c r="A1117" s="103"/>
      <c r="B1117" s="103"/>
      <c r="C1117" s="123"/>
      <c r="D1117" s="103"/>
      <c r="E1117" s="117"/>
      <c r="F1117" s="103"/>
      <c r="G1117" s="103"/>
      <c r="H1117" s="103"/>
      <c r="I1117" s="103"/>
      <c r="J1117" s="103"/>
      <c r="K1117" s="119"/>
      <c r="L1117" s="103"/>
      <c r="M1117" s="103"/>
      <c r="N1117" s="103"/>
      <c r="O1117" s="103"/>
      <c r="P1117" s="140"/>
      <c r="Q1117" s="106"/>
      <c r="R1117" s="107"/>
    </row>
    <row r="1118" spans="1:18" ht="13">
      <c r="A1118" s="103"/>
      <c r="B1118" s="103"/>
      <c r="C1118" s="123"/>
      <c r="D1118" s="103"/>
      <c r="E1118" s="117"/>
      <c r="F1118" s="103"/>
      <c r="G1118" s="103"/>
      <c r="H1118" s="103"/>
      <c r="I1118" s="103"/>
      <c r="J1118" s="103"/>
      <c r="K1118" s="119"/>
      <c r="L1118" s="103"/>
      <c r="M1118" s="103"/>
      <c r="N1118" s="103"/>
      <c r="O1118" s="103"/>
      <c r="P1118" s="139"/>
      <c r="Q1118" s="106"/>
      <c r="R1118" s="107"/>
    </row>
    <row r="1119" spans="1:18" ht="13">
      <c r="A1119" s="103"/>
      <c r="B1119" s="103"/>
      <c r="C1119" s="123"/>
      <c r="D1119" s="103"/>
      <c r="E1119" s="117"/>
      <c r="F1119" s="103"/>
      <c r="G1119" s="103"/>
      <c r="H1119" s="103"/>
      <c r="I1119" s="103"/>
      <c r="J1119" s="103"/>
      <c r="K1119" s="119"/>
      <c r="L1119" s="103"/>
      <c r="M1119" s="103"/>
      <c r="N1119" s="103"/>
      <c r="O1119" s="103"/>
      <c r="P1119" s="139"/>
      <c r="Q1119" s="106"/>
      <c r="R1119" s="107"/>
    </row>
    <row r="1120" spans="1:18" ht="13">
      <c r="A1120" s="103"/>
      <c r="B1120" s="103"/>
      <c r="C1120" s="123"/>
      <c r="D1120" s="103"/>
      <c r="E1120" s="117"/>
      <c r="F1120" s="103"/>
      <c r="G1120" s="103"/>
      <c r="H1120" s="103"/>
      <c r="I1120" s="103"/>
      <c r="J1120" s="103"/>
      <c r="K1120" s="119"/>
      <c r="L1120" s="103"/>
      <c r="M1120" s="103"/>
      <c r="N1120" s="103"/>
      <c r="O1120" s="103"/>
      <c r="P1120" s="139"/>
      <c r="Q1120" s="106"/>
      <c r="R1120" s="107"/>
    </row>
  </sheetData>
  <dataValidations count="2">
    <dataValidation type="list" allowBlank="1" showInputMessage="1" showErrorMessage="1" sqref="L950 L952:L960 L1042:L1046 G1042:G1046 L1031 G1031 L1013 L1009:L1011 L1028:L1029 G1028:G1029 G950:G1013 L963:L972 L974 L976:L1007 L932:L948 G932:G948 L223 L225:L233 L316:L320 G316:G320 L307 G307 L287:L288 L283:L285 L304:L305 G304:G305 L250:L281 L248 G223:G288 L236:L246 L113:L120 L151:L180 G151:G221 L184:L221" xr:uid="{754838D7-0128-4309-98CF-9534C77FBF70}">
      <formula1>Company</formula1>
    </dataValidation>
    <dataValidation type="list" allowBlank="1" showInputMessage="1" showErrorMessage="1" sqref="I1016 I1024 I1042:I1046 I1036 I1038:I1039 I1028:I1031 I950:I1013 I932:I948 I296 I311 I304:I307 I315:I320 I294 I313 I223:I289 I113:I120 I151:I180 I184:I221" xr:uid="{90AE4AC0-6333-41C3-BBEB-666E4ABA61AE}">
      <formula1>Countries</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225AB-F2DE-4676-898A-251630629ED3}">
  <dimension ref="B5:AD51"/>
  <sheetViews>
    <sheetView zoomScaleNormal="100" workbookViewId="0">
      <selection activeCell="B2" sqref="B2"/>
    </sheetView>
  </sheetViews>
  <sheetFormatPr defaultRowHeight="12.5"/>
  <cols>
    <col min="1" max="1" width="36.5546875" style="162" bestFit="1" customWidth="1"/>
    <col min="2" max="2" width="37.44140625" style="162" bestFit="1" customWidth="1"/>
    <col min="3" max="16" width="18.109375" style="162" customWidth="1"/>
    <col min="17" max="17" width="37.44140625" style="162" customWidth="1"/>
    <col min="18" max="29" width="18.109375" style="162" customWidth="1"/>
    <col min="30" max="30" width="17" style="162" customWidth="1"/>
    <col min="31" max="16384" width="8.88671875" style="162"/>
  </cols>
  <sheetData>
    <row r="5" spans="2:30" ht="23">
      <c r="B5" s="174" t="s">
        <v>750</v>
      </c>
      <c r="Q5" s="174" t="s">
        <v>749</v>
      </c>
    </row>
    <row r="7" spans="2:30" ht="22.5">
      <c r="B7" s="179" t="s">
        <v>748</v>
      </c>
      <c r="C7" s="238" t="s">
        <v>87</v>
      </c>
      <c r="D7" s="238" t="s">
        <v>89</v>
      </c>
      <c r="E7" s="238" t="s">
        <v>90</v>
      </c>
      <c r="F7" s="238" t="s">
        <v>100</v>
      </c>
      <c r="G7" s="238" t="s">
        <v>102</v>
      </c>
      <c r="H7" s="238" t="s">
        <v>108</v>
      </c>
      <c r="I7" s="238" t="s">
        <v>109</v>
      </c>
      <c r="J7" s="238" t="s">
        <v>111</v>
      </c>
      <c r="K7" s="238" t="s">
        <v>112</v>
      </c>
      <c r="L7" s="238" t="s">
        <v>113</v>
      </c>
      <c r="M7" s="238" t="s">
        <v>115</v>
      </c>
      <c r="N7" s="238" t="s">
        <v>1263</v>
      </c>
      <c r="O7" s="238" t="s">
        <v>743</v>
      </c>
      <c r="Q7" s="236"/>
      <c r="R7" s="237" t="s">
        <v>1250</v>
      </c>
      <c r="S7" s="237" t="s">
        <v>1251</v>
      </c>
      <c r="T7" s="237" t="s">
        <v>1252</v>
      </c>
      <c r="U7" s="237" t="s">
        <v>1253</v>
      </c>
      <c r="V7" s="237" t="s">
        <v>1254</v>
      </c>
      <c r="W7" s="237" t="s">
        <v>1255</v>
      </c>
      <c r="X7" s="237" t="s">
        <v>1256</v>
      </c>
      <c r="Y7" s="237" t="s">
        <v>1257</v>
      </c>
      <c r="Z7" s="237" t="s">
        <v>1258</v>
      </c>
      <c r="AA7" s="237" t="s">
        <v>1259</v>
      </c>
      <c r="AB7" s="237" t="s">
        <v>1260</v>
      </c>
      <c r="AC7" s="237" t="s">
        <v>1261</v>
      </c>
      <c r="AD7" s="237" t="s">
        <v>1262</v>
      </c>
    </row>
    <row r="8" spans="2:30">
      <c r="B8" s="177" t="s">
        <v>148</v>
      </c>
      <c r="C8" s="178">
        <v>203.601054</v>
      </c>
      <c r="D8" s="178">
        <v>283.50535200000002</v>
      </c>
      <c r="E8" s="178">
        <v>314.53289000000001</v>
      </c>
      <c r="F8" s="178">
        <v>438.34355400000004</v>
      </c>
      <c r="G8" s="178">
        <v>614.56908999999996</v>
      </c>
      <c r="H8" s="178">
        <v>741.49574600000005</v>
      </c>
      <c r="I8" s="178">
        <v>600.62878500000011</v>
      </c>
      <c r="J8" s="178">
        <v>548.91002000000015</v>
      </c>
      <c r="K8" s="178">
        <v>427.50684199999995</v>
      </c>
      <c r="L8" s="178">
        <v>362.24709200000001</v>
      </c>
      <c r="M8" s="178">
        <v>336.74983899999995</v>
      </c>
      <c r="N8" s="178">
        <v>311.08083135169073</v>
      </c>
      <c r="O8" s="178">
        <v>5183.1710953516904</v>
      </c>
      <c r="Q8" s="220" t="s">
        <v>148</v>
      </c>
      <c r="R8" s="221">
        <v>234</v>
      </c>
      <c r="S8" s="221">
        <v>137</v>
      </c>
      <c r="T8" s="221">
        <v>496</v>
      </c>
      <c r="U8" s="222">
        <v>549</v>
      </c>
      <c r="V8" s="222">
        <v>584</v>
      </c>
      <c r="W8" s="222">
        <v>609</v>
      </c>
      <c r="X8" s="222">
        <v>571</v>
      </c>
      <c r="Y8" s="222">
        <v>610</v>
      </c>
      <c r="Z8" s="222">
        <v>435</v>
      </c>
      <c r="AA8" s="222">
        <v>342</v>
      </c>
      <c r="AB8" s="222">
        <v>313</v>
      </c>
      <c r="AC8" s="222">
        <v>289</v>
      </c>
      <c r="AD8" s="223">
        <v>5169</v>
      </c>
    </row>
    <row r="9" spans="2:30">
      <c r="B9" s="177" t="s">
        <v>153</v>
      </c>
      <c r="C9" s="178">
        <v>118.3438</v>
      </c>
      <c r="D9" s="178">
        <v>265.27299999999997</v>
      </c>
      <c r="E9" s="178">
        <v>152.96851999999998</v>
      </c>
      <c r="F9" s="178">
        <v>393.97800000000001</v>
      </c>
      <c r="G9" s="178">
        <v>685.91250000000002</v>
      </c>
      <c r="H9" s="178">
        <v>228.54400000000001</v>
      </c>
      <c r="I9" s="178">
        <v>201.69183999999998</v>
      </c>
      <c r="J9" s="178">
        <v>415.53114999999997</v>
      </c>
      <c r="K9" s="178">
        <v>597.98649999999998</v>
      </c>
      <c r="L9" s="178">
        <v>599.66213599999992</v>
      </c>
      <c r="M9" s="178">
        <v>509.25513000000001</v>
      </c>
      <c r="N9" s="178">
        <v>512.95751137510445</v>
      </c>
      <c r="O9" s="178">
        <v>4682.1040873751044</v>
      </c>
      <c r="Q9" s="220" t="s">
        <v>153</v>
      </c>
      <c r="R9" s="221">
        <v>242</v>
      </c>
      <c r="S9" s="221">
        <v>111</v>
      </c>
      <c r="T9" s="221">
        <v>169</v>
      </c>
      <c r="U9" s="222">
        <v>353</v>
      </c>
      <c r="V9" s="222">
        <v>446</v>
      </c>
      <c r="W9" s="222">
        <v>379</v>
      </c>
      <c r="X9" s="222">
        <v>378</v>
      </c>
      <c r="Y9" s="222">
        <v>457</v>
      </c>
      <c r="Z9" s="222">
        <v>622</v>
      </c>
      <c r="AA9" s="222">
        <v>488</v>
      </c>
      <c r="AB9" s="222">
        <v>547</v>
      </c>
      <c r="AC9" s="222">
        <v>316</v>
      </c>
      <c r="AD9" s="223">
        <v>4507</v>
      </c>
    </row>
    <row r="10" spans="2:30">
      <c r="B10" s="177" t="s">
        <v>203</v>
      </c>
      <c r="C10" s="178">
        <v>128.03</v>
      </c>
      <c r="D10" s="178">
        <v>88</v>
      </c>
      <c r="E10" s="178">
        <v>40</v>
      </c>
      <c r="F10" s="178">
        <v>40</v>
      </c>
      <c r="G10" s="178">
        <v>97.5</v>
      </c>
      <c r="H10" s="178">
        <v>121.22</v>
      </c>
      <c r="I10" s="178">
        <v>6.5</v>
      </c>
      <c r="J10" s="178">
        <v>96</v>
      </c>
      <c r="K10" s="178">
        <v>180.8</v>
      </c>
      <c r="L10" s="178">
        <v>247.35936000000001</v>
      </c>
      <c r="M10" s="178">
        <v>358.16899999999998</v>
      </c>
      <c r="N10" s="178">
        <v>64.674999999999997</v>
      </c>
      <c r="O10" s="178">
        <v>1468.2533599999999</v>
      </c>
      <c r="Q10" s="220" t="s">
        <v>203</v>
      </c>
      <c r="R10" s="221">
        <v>128</v>
      </c>
      <c r="S10" s="221">
        <v>84</v>
      </c>
      <c r="T10" s="221">
        <v>88</v>
      </c>
      <c r="U10" s="222">
        <v>93</v>
      </c>
      <c r="V10" s="222">
        <v>95</v>
      </c>
      <c r="W10" s="222">
        <v>105</v>
      </c>
      <c r="X10" s="222">
        <v>54</v>
      </c>
      <c r="Y10" s="222">
        <v>138</v>
      </c>
      <c r="Z10" s="222">
        <v>178</v>
      </c>
      <c r="AA10" s="222">
        <v>156</v>
      </c>
      <c r="AB10" s="222">
        <v>154</v>
      </c>
      <c r="AC10" s="222">
        <v>123</v>
      </c>
      <c r="AD10" s="223">
        <v>1395</v>
      </c>
    </row>
    <row r="11" spans="2:30">
      <c r="B11" s="177" t="s">
        <v>606</v>
      </c>
      <c r="C11" s="178">
        <v>252.906678</v>
      </c>
      <c r="D11" s="178">
        <v>295.58509800000002</v>
      </c>
      <c r="E11" s="178">
        <v>98.183476999999996</v>
      </c>
      <c r="F11" s="178">
        <v>40.864260000000002</v>
      </c>
      <c r="G11" s="178">
        <v>112.15209499999999</v>
      </c>
      <c r="H11" s="178">
        <v>235.73027800000003</v>
      </c>
      <c r="I11" s="178">
        <v>220.71422700000002</v>
      </c>
      <c r="J11" s="178">
        <v>200.763024</v>
      </c>
      <c r="K11" s="178">
        <v>152.29673400000001</v>
      </c>
      <c r="L11" s="178">
        <v>194.499031</v>
      </c>
      <c r="M11" s="178">
        <v>119.77351900000001</v>
      </c>
      <c r="N11" s="178">
        <v>200</v>
      </c>
      <c r="O11" s="178">
        <v>2123.4684210000005</v>
      </c>
      <c r="Q11" s="220" t="s">
        <v>606</v>
      </c>
      <c r="R11" s="221">
        <v>210</v>
      </c>
      <c r="S11" s="221">
        <v>79</v>
      </c>
      <c r="T11" s="221">
        <v>72</v>
      </c>
      <c r="U11" s="222">
        <v>58</v>
      </c>
      <c r="V11" s="222">
        <v>101</v>
      </c>
      <c r="W11" s="222">
        <v>197</v>
      </c>
      <c r="X11" s="222">
        <v>179</v>
      </c>
      <c r="Y11" s="222">
        <v>255</v>
      </c>
      <c r="Z11" s="222">
        <v>218</v>
      </c>
      <c r="AA11" s="222">
        <v>159</v>
      </c>
      <c r="AB11" s="222">
        <v>142</v>
      </c>
      <c r="AC11" s="222">
        <v>250</v>
      </c>
      <c r="AD11" s="223">
        <v>1920</v>
      </c>
    </row>
    <row r="12" spans="2:30">
      <c r="B12" s="177" t="s">
        <v>548</v>
      </c>
      <c r="C12" s="178">
        <v>117.96000000000001</v>
      </c>
      <c r="D12" s="178">
        <v>131.43099999999998</v>
      </c>
      <c r="E12" s="178">
        <v>246.38200000000001</v>
      </c>
      <c r="F12" s="178">
        <v>224.43</v>
      </c>
      <c r="G12" s="178">
        <v>169.78940000000003</v>
      </c>
      <c r="H12" s="178">
        <v>61.116</v>
      </c>
      <c r="I12" s="178">
        <v>120.758</v>
      </c>
      <c r="J12" s="178">
        <v>103.93799999999999</v>
      </c>
      <c r="K12" s="178">
        <v>134.50399999999999</v>
      </c>
      <c r="L12" s="178">
        <v>193.253016</v>
      </c>
      <c r="M12" s="178">
        <v>253.81000000000003</v>
      </c>
      <c r="N12" s="178">
        <v>107.33064155108312</v>
      </c>
      <c r="O12" s="178">
        <v>1864.702057551083</v>
      </c>
      <c r="Q12" s="220" t="s">
        <v>548</v>
      </c>
      <c r="R12" s="221">
        <v>138</v>
      </c>
      <c r="S12" s="221">
        <v>117</v>
      </c>
      <c r="T12" s="221">
        <v>156</v>
      </c>
      <c r="U12" s="222">
        <v>183</v>
      </c>
      <c r="V12" s="222">
        <v>140</v>
      </c>
      <c r="W12" s="222">
        <v>56</v>
      </c>
      <c r="X12" s="222">
        <v>73</v>
      </c>
      <c r="Y12" s="222">
        <v>106</v>
      </c>
      <c r="Z12" s="222">
        <v>112</v>
      </c>
      <c r="AA12" s="222">
        <v>145</v>
      </c>
      <c r="AB12" s="222">
        <v>180</v>
      </c>
      <c r="AC12" s="222">
        <v>135</v>
      </c>
      <c r="AD12" s="223">
        <v>1541</v>
      </c>
    </row>
    <row r="13" spans="2:30">
      <c r="B13" s="177" t="s">
        <v>253</v>
      </c>
      <c r="C13" s="178">
        <v>351.13200000000001</v>
      </c>
      <c r="D13" s="178">
        <v>223.02372</v>
      </c>
      <c r="E13" s="178">
        <v>122.2</v>
      </c>
      <c r="F13" s="178">
        <v>30.556000000000001</v>
      </c>
      <c r="G13" s="178">
        <v>1.909</v>
      </c>
      <c r="H13" s="178">
        <v>23.211000000000002</v>
      </c>
      <c r="I13" s="178">
        <v>9.0532000000000004</v>
      </c>
      <c r="J13" s="178">
        <v>55.536000000000001</v>
      </c>
      <c r="K13" s="178">
        <v>13.232999999999999</v>
      </c>
      <c r="L13" s="178">
        <v>2.2570000000000001</v>
      </c>
      <c r="M13" s="178">
        <v>266.63499999999999</v>
      </c>
      <c r="N13" s="178">
        <v>248.02505546854087</v>
      </c>
      <c r="O13" s="178">
        <v>1346.7709754685407</v>
      </c>
      <c r="Q13" s="220" t="s">
        <v>253</v>
      </c>
      <c r="R13" s="221">
        <v>193</v>
      </c>
      <c r="S13" s="221">
        <v>335</v>
      </c>
      <c r="T13" s="221">
        <v>124</v>
      </c>
      <c r="U13" s="222">
        <v>19</v>
      </c>
      <c r="V13" s="222">
        <v>9</v>
      </c>
      <c r="W13" s="222">
        <v>21</v>
      </c>
      <c r="X13" s="222">
        <v>12</v>
      </c>
      <c r="Y13" s="222">
        <v>25</v>
      </c>
      <c r="Z13" s="222">
        <v>35</v>
      </c>
      <c r="AA13" s="222">
        <v>16</v>
      </c>
      <c r="AB13" s="222">
        <v>171</v>
      </c>
      <c r="AC13" s="222">
        <v>338</v>
      </c>
      <c r="AD13" s="223">
        <v>1298</v>
      </c>
    </row>
    <row r="14" spans="2:30">
      <c r="B14" s="177" t="s">
        <v>161</v>
      </c>
      <c r="C14" s="178">
        <v>4.4513999999999996</v>
      </c>
      <c r="D14" s="178">
        <v>55</v>
      </c>
      <c r="E14" s="178">
        <v>30.7</v>
      </c>
      <c r="F14" s="178">
        <v>164.69347999999999</v>
      </c>
      <c r="G14" s="178">
        <v>207.28300000000002</v>
      </c>
      <c r="H14" s="178">
        <v>169.54125999999999</v>
      </c>
      <c r="I14" s="178">
        <v>96.09514999999999</v>
      </c>
      <c r="J14" s="178">
        <v>183.30293</v>
      </c>
      <c r="K14" s="178">
        <v>75.677000000000007</v>
      </c>
      <c r="L14" s="178">
        <v>33.824999999999996</v>
      </c>
      <c r="M14" s="178">
        <v>0.2</v>
      </c>
      <c r="N14" s="178">
        <v>14.48913807174136</v>
      </c>
      <c r="O14" s="178">
        <v>1035.2583580717414</v>
      </c>
      <c r="Q14" s="220" t="s">
        <v>161</v>
      </c>
      <c r="R14" s="221">
        <v>35</v>
      </c>
      <c r="S14" s="221">
        <v>11</v>
      </c>
      <c r="T14" s="221">
        <v>123</v>
      </c>
      <c r="U14" s="222">
        <v>172</v>
      </c>
      <c r="V14" s="222">
        <v>215</v>
      </c>
      <c r="W14" s="222">
        <v>174</v>
      </c>
      <c r="X14" s="222">
        <v>134</v>
      </c>
      <c r="Y14" s="222">
        <v>124</v>
      </c>
      <c r="Z14" s="222">
        <v>131</v>
      </c>
      <c r="AA14" s="222">
        <v>59</v>
      </c>
      <c r="AB14" s="222">
        <v>40</v>
      </c>
      <c r="AC14" s="222">
        <v>14</v>
      </c>
      <c r="AD14" s="223">
        <v>1233</v>
      </c>
    </row>
    <row r="15" spans="2:30">
      <c r="B15" s="177" t="s">
        <v>747</v>
      </c>
      <c r="C15" s="178">
        <v>33.236000000000004</v>
      </c>
      <c r="D15" s="178">
        <v>24.105</v>
      </c>
      <c r="E15" s="178">
        <v>94.198599999999999</v>
      </c>
      <c r="F15" s="178">
        <v>100.16319999999999</v>
      </c>
      <c r="G15" s="178">
        <v>32.912999999999997</v>
      </c>
      <c r="H15" s="178">
        <v>55.986900000000006</v>
      </c>
      <c r="I15" s="178">
        <v>95.2</v>
      </c>
      <c r="J15" s="178">
        <v>115.09899999999999</v>
      </c>
      <c r="K15" s="178">
        <v>51.65746</v>
      </c>
      <c r="L15" s="178">
        <v>28.212</v>
      </c>
      <c r="M15" s="178">
        <v>34.18</v>
      </c>
      <c r="N15" s="178">
        <v>14</v>
      </c>
      <c r="O15" s="178">
        <v>678.95115999999985</v>
      </c>
      <c r="Q15" s="220" t="s">
        <v>747</v>
      </c>
      <c r="R15" s="221">
        <v>59</v>
      </c>
      <c r="S15" s="221">
        <v>27</v>
      </c>
      <c r="T15" s="221">
        <v>85</v>
      </c>
      <c r="U15" s="222">
        <v>57</v>
      </c>
      <c r="V15" s="222">
        <v>33</v>
      </c>
      <c r="W15" s="222">
        <v>72</v>
      </c>
      <c r="X15" s="222">
        <v>74</v>
      </c>
      <c r="Y15" s="222">
        <v>75</v>
      </c>
      <c r="Z15" s="222">
        <v>48</v>
      </c>
      <c r="AA15" s="222">
        <v>23</v>
      </c>
      <c r="AB15" s="222">
        <v>48</v>
      </c>
      <c r="AC15" s="222">
        <v>32</v>
      </c>
      <c r="AD15" s="222">
        <v>635</v>
      </c>
    </row>
    <row r="16" spans="2:30">
      <c r="B16" s="177" t="s">
        <v>590</v>
      </c>
      <c r="C16" s="178">
        <v>37.559249999999999</v>
      </c>
      <c r="D16" s="178">
        <v>92.293424999999999</v>
      </c>
      <c r="E16" s="178">
        <v>57.066924999999998</v>
      </c>
      <c r="F16" s="178">
        <v>134.863146</v>
      </c>
      <c r="G16" s="178">
        <v>160.661182</v>
      </c>
      <c r="H16" s="178">
        <v>9.7515999999999998</v>
      </c>
      <c r="I16" s="178">
        <v>4.8734999999999999</v>
      </c>
      <c r="J16" s="178">
        <v>45.747</v>
      </c>
      <c r="K16" s="178">
        <v>5.4598500000000003</v>
      </c>
      <c r="L16" s="178">
        <v>7.4844000000000008</v>
      </c>
      <c r="M16" s="178">
        <v>8.627600000000001</v>
      </c>
      <c r="N16" s="178">
        <v>36.153879509519555</v>
      </c>
      <c r="O16" s="178">
        <v>600.54175750951958</v>
      </c>
      <c r="Q16" s="220" t="s">
        <v>590</v>
      </c>
      <c r="R16" s="221">
        <v>55</v>
      </c>
      <c r="S16" s="221">
        <v>55</v>
      </c>
      <c r="T16" s="221">
        <v>55</v>
      </c>
      <c r="U16" s="222">
        <v>104</v>
      </c>
      <c r="V16" s="222">
        <v>122</v>
      </c>
      <c r="W16" s="222">
        <v>74</v>
      </c>
      <c r="X16" s="222">
        <v>39</v>
      </c>
      <c r="Y16" s="222">
        <v>75</v>
      </c>
      <c r="Z16" s="222">
        <v>9</v>
      </c>
      <c r="AA16" s="222">
        <v>22</v>
      </c>
      <c r="AB16" s="222">
        <v>29</v>
      </c>
      <c r="AC16" s="222">
        <v>30</v>
      </c>
      <c r="AD16" s="222">
        <v>668</v>
      </c>
    </row>
    <row r="17" spans="2:30">
      <c r="B17" s="177" t="s">
        <v>746</v>
      </c>
      <c r="C17" s="178">
        <v>140.00700500000002</v>
      </c>
      <c r="D17" s="178">
        <v>138.313335</v>
      </c>
      <c r="E17" s="178">
        <v>195.214133</v>
      </c>
      <c r="F17" s="178">
        <v>190.44114999999999</v>
      </c>
      <c r="G17" s="178">
        <v>94.962517000000005</v>
      </c>
      <c r="H17" s="178">
        <v>168.36382</v>
      </c>
      <c r="I17" s="178">
        <v>259.84923299999997</v>
      </c>
      <c r="J17" s="178">
        <v>321.04404800000003</v>
      </c>
      <c r="K17" s="178">
        <v>201.51721000000001</v>
      </c>
      <c r="L17" s="178">
        <v>160.882634</v>
      </c>
      <c r="M17" s="178">
        <v>107.28304800000001</v>
      </c>
      <c r="N17" s="178">
        <v>71.567999999999998</v>
      </c>
      <c r="O17" s="178">
        <v>2049.4461330000004</v>
      </c>
      <c r="Q17" s="220" t="s">
        <v>746</v>
      </c>
      <c r="R17" s="221">
        <v>134</v>
      </c>
      <c r="S17" s="221">
        <v>223</v>
      </c>
      <c r="T17" s="221">
        <v>152</v>
      </c>
      <c r="U17" s="222">
        <v>189</v>
      </c>
      <c r="V17" s="222">
        <v>109</v>
      </c>
      <c r="W17" s="222">
        <v>212</v>
      </c>
      <c r="X17" s="222">
        <v>389</v>
      </c>
      <c r="Y17" s="222">
        <v>449</v>
      </c>
      <c r="Z17" s="222">
        <v>306</v>
      </c>
      <c r="AA17" s="222">
        <v>246</v>
      </c>
      <c r="AB17" s="222">
        <v>236</v>
      </c>
      <c r="AC17" s="222">
        <v>228</v>
      </c>
      <c r="AD17" s="223">
        <v>2873</v>
      </c>
    </row>
    <row r="18" spans="2:30">
      <c r="B18" s="177" t="s">
        <v>740</v>
      </c>
      <c r="C18" s="178">
        <v>288.04797600000018</v>
      </c>
      <c r="D18" s="178">
        <v>229.90532799999983</v>
      </c>
      <c r="E18" s="178">
        <v>416.17577899999981</v>
      </c>
      <c r="F18" s="178">
        <v>660.2485539999999</v>
      </c>
      <c r="G18" s="178">
        <v>637.38609200000019</v>
      </c>
      <c r="H18" s="178">
        <v>594.15098800000032</v>
      </c>
      <c r="I18" s="178">
        <v>916.59578199999999</v>
      </c>
      <c r="J18" s="178">
        <v>919.50179599999956</v>
      </c>
      <c r="K18" s="178">
        <v>780.06367999999975</v>
      </c>
      <c r="L18" s="178">
        <v>571.13940500000024</v>
      </c>
      <c r="M18" s="178">
        <v>737.92523199999948</v>
      </c>
      <c r="N18" s="178">
        <v>614.78397656186655</v>
      </c>
      <c r="O18" s="178">
        <v>7365.9245885618657</v>
      </c>
      <c r="Q18" s="220" t="s">
        <v>740</v>
      </c>
      <c r="R18" s="221">
        <v>578</v>
      </c>
      <c r="S18" s="221">
        <v>453</v>
      </c>
      <c r="T18" s="221">
        <v>747</v>
      </c>
      <c r="U18" s="222">
        <v>499</v>
      </c>
      <c r="V18" s="222">
        <v>552</v>
      </c>
      <c r="W18" s="222">
        <v>470</v>
      </c>
      <c r="X18" s="222">
        <v>626</v>
      </c>
      <c r="Y18" s="222">
        <v>614</v>
      </c>
      <c r="Z18" s="222">
        <v>642</v>
      </c>
      <c r="AA18" s="222">
        <v>621</v>
      </c>
      <c r="AB18" s="222">
        <v>559</v>
      </c>
      <c r="AC18" s="222">
        <v>561</v>
      </c>
      <c r="AD18" s="223">
        <v>6921</v>
      </c>
    </row>
    <row r="19" spans="2:30">
      <c r="B19" s="176" t="s">
        <v>739</v>
      </c>
      <c r="C19" s="175">
        <v>1675.2751630000002</v>
      </c>
      <c r="D19" s="175">
        <v>1826.4352579999997</v>
      </c>
      <c r="E19" s="175">
        <v>1767.6223239999999</v>
      </c>
      <c r="F19" s="175">
        <v>2418.5813440000002</v>
      </c>
      <c r="G19" s="175">
        <v>2815.0378760000003</v>
      </c>
      <c r="H19" s="175">
        <v>2409.1115920000002</v>
      </c>
      <c r="I19" s="175">
        <v>2531.9597170000002</v>
      </c>
      <c r="J19" s="175">
        <v>3005.3729679999997</v>
      </c>
      <c r="K19" s="175">
        <v>2620.702276</v>
      </c>
      <c r="L19" s="175">
        <v>2400.8210740000004</v>
      </c>
      <c r="M19" s="175">
        <v>2732.6083679999997</v>
      </c>
      <c r="N19" s="175">
        <v>2195.0640338895464</v>
      </c>
      <c r="O19" s="175">
        <v>28398</v>
      </c>
      <c r="Q19" s="224" t="s">
        <v>739</v>
      </c>
      <c r="R19" s="225">
        <v>2007</v>
      </c>
      <c r="S19" s="225">
        <v>1631</v>
      </c>
      <c r="T19" s="225">
        <v>2267</v>
      </c>
      <c r="U19" s="226">
        <v>2277</v>
      </c>
      <c r="V19" s="226">
        <v>2406</v>
      </c>
      <c r="W19" s="226">
        <v>2369</v>
      </c>
      <c r="X19" s="226">
        <v>2529</v>
      </c>
      <c r="Y19" s="226">
        <v>2930</v>
      </c>
      <c r="Z19" s="226">
        <v>2734</v>
      </c>
      <c r="AA19" s="226">
        <v>2275</v>
      </c>
      <c r="AB19" s="226">
        <v>2419</v>
      </c>
      <c r="AC19" s="226">
        <v>2317</v>
      </c>
      <c r="AD19" s="226">
        <v>28161</v>
      </c>
    </row>
    <row r="21" spans="2:30" ht="23">
      <c r="B21" s="174" t="s">
        <v>745</v>
      </c>
      <c r="Q21" s="174" t="s">
        <v>744</v>
      </c>
    </row>
    <row r="23" spans="2:30" ht="13">
      <c r="B23" s="173" t="s">
        <v>742</v>
      </c>
      <c r="C23" s="171" t="str">
        <f t="shared" ref="C23:N23" si="0">C7</f>
        <v>2024M01</v>
      </c>
      <c r="D23" s="171" t="str">
        <f t="shared" si="0"/>
        <v>2024M02</v>
      </c>
      <c r="E23" s="171" t="str">
        <f t="shared" si="0"/>
        <v>2024M03</v>
      </c>
      <c r="F23" s="171" t="str">
        <f t="shared" si="0"/>
        <v>2024M04</v>
      </c>
      <c r="G23" s="171" t="str">
        <f t="shared" si="0"/>
        <v>2024M05</v>
      </c>
      <c r="H23" s="171" t="str">
        <f t="shared" si="0"/>
        <v>2024M06</v>
      </c>
      <c r="I23" s="171" t="str">
        <f t="shared" si="0"/>
        <v>2024M07</v>
      </c>
      <c r="J23" s="171" t="str">
        <f t="shared" si="0"/>
        <v>2024M08</v>
      </c>
      <c r="K23" s="171" t="str">
        <f t="shared" si="0"/>
        <v>2024M09</v>
      </c>
      <c r="L23" s="171" t="str">
        <f t="shared" si="0"/>
        <v>2024M10</v>
      </c>
      <c r="M23" s="171" t="str">
        <f t="shared" si="0"/>
        <v>2024M11</v>
      </c>
      <c r="N23" s="170" t="str">
        <f t="shared" si="0"/>
        <v>2024M12 E</v>
      </c>
      <c r="O23" s="170" t="s">
        <v>743</v>
      </c>
      <c r="Q23" s="173" t="s">
        <v>742</v>
      </c>
      <c r="R23" s="172" t="str">
        <f t="shared" ref="R23:AC23" si="1">R7</f>
        <v>2025M01 E</v>
      </c>
      <c r="S23" s="171" t="str">
        <f t="shared" si="1"/>
        <v>2025M02 E</v>
      </c>
      <c r="T23" s="171" t="str">
        <f t="shared" si="1"/>
        <v>2025M03 E</v>
      </c>
      <c r="U23" s="171" t="str">
        <f t="shared" si="1"/>
        <v>2025M04 F</v>
      </c>
      <c r="V23" s="171" t="str">
        <f t="shared" si="1"/>
        <v>2025M05 F</v>
      </c>
      <c r="W23" s="171" t="str">
        <f t="shared" si="1"/>
        <v>2025M06 F</v>
      </c>
      <c r="X23" s="171" t="str">
        <f t="shared" si="1"/>
        <v>2025M07 F</v>
      </c>
      <c r="Y23" s="171" t="str">
        <f t="shared" si="1"/>
        <v>2025M08 F</v>
      </c>
      <c r="Z23" s="171" t="str">
        <f t="shared" si="1"/>
        <v>2025M09 F</v>
      </c>
      <c r="AA23" s="171" t="str">
        <f t="shared" si="1"/>
        <v>2025M10 F</v>
      </c>
      <c r="AB23" s="171" t="str">
        <f t="shared" si="1"/>
        <v>2025M11 F</v>
      </c>
      <c r="AC23" s="170" t="str">
        <f t="shared" si="1"/>
        <v>2025M12 F</v>
      </c>
      <c r="AD23" s="170" t="s">
        <v>741</v>
      </c>
    </row>
    <row r="24" spans="2:30">
      <c r="B24" s="168" t="s">
        <v>227</v>
      </c>
      <c r="C24" s="169">
        <v>193.133025</v>
      </c>
      <c r="D24" s="169">
        <v>21.523076</v>
      </c>
      <c r="E24" s="169">
        <v>26.513000000000002</v>
      </c>
      <c r="F24" s="169">
        <v>609.46251400000006</v>
      </c>
      <c r="G24" s="169">
        <v>792.18731700000001</v>
      </c>
      <c r="H24" s="169">
        <v>802.93436999999994</v>
      </c>
      <c r="I24" s="169">
        <v>764.45951000000002</v>
      </c>
      <c r="J24" s="169">
        <v>875.3228509999999</v>
      </c>
      <c r="K24" s="169">
        <v>776.65123500000004</v>
      </c>
      <c r="L24" s="169">
        <v>551.323489</v>
      </c>
      <c r="M24" s="169">
        <v>803.10292000000004</v>
      </c>
      <c r="N24" s="169">
        <v>351.25054999999998</v>
      </c>
      <c r="O24" s="169">
        <v>6567.8638570000003</v>
      </c>
      <c r="Q24" s="227" t="s">
        <v>227</v>
      </c>
      <c r="R24" s="228">
        <v>44</v>
      </c>
      <c r="S24" s="228">
        <v>55</v>
      </c>
      <c r="T24" s="228">
        <v>13</v>
      </c>
      <c r="U24" s="229">
        <v>20</v>
      </c>
      <c r="V24" s="229">
        <v>30</v>
      </c>
      <c r="W24" s="229">
        <v>628</v>
      </c>
      <c r="X24" s="229">
        <v>551</v>
      </c>
      <c r="Y24" s="229">
        <v>619</v>
      </c>
      <c r="Z24" s="229">
        <v>541</v>
      </c>
      <c r="AA24" s="229">
        <v>514</v>
      </c>
      <c r="AB24" s="229">
        <v>576</v>
      </c>
      <c r="AC24" s="229">
        <v>352</v>
      </c>
      <c r="AD24" s="230">
        <v>3942</v>
      </c>
    </row>
    <row r="25" spans="2:30">
      <c r="B25" s="168" t="s">
        <v>194</v>
      </c>
      <c r="C25" s="169">
        <v>433.91</v>
      </c>
      <c r="D25" s="169">
        <v>396</v>
      </c>
      <c r="E25" s="169">
        <v>417.09100000000001</v>
      </c>
      <c r="F25" s="169">
        <v>300</v>
      </c>
      <c r="G25" s="169">
        <v>448.40899999999999</v>
      </c>
      <c r="H25" s="169">
        <v>461.55600000000004</v>
      </c>
      <c r="I25" s="169">
        <v>361</v>
      </c>
      <c r="J25" s="169">
        <v>570.5</v>
      </c>
      <c r="K25" s="169">
        <v>478.5</v>
      </c>
      <c r="L25" s="169">
        <v>404</v>
      </c>
      <c r="M25" s="169">
        <v>480.31</v>
      </c>
      <c r="N25" s="169">
        <v>500</v>
      </c>
      <c r="O25" s="169">
        <v>5251.2760000000007</v>
      </c>
      <c r="Q25" s="227" t="s">
        <v>194</v>
      </c>
      <c r="R25" s="228">
        <v>402</v>
      </c>
      <c r="S25" s="228">
        <v>345</v>
      </c>
      <c r="T25" s="228">
        <v>541</v>
      </c>
      <c r="U25" s="229">
        <v>467</v>
      </c>
      <c r="V25" s="229">
        <v>511</v>
      </c>
      <c r="W25" s="229">
        <v>577</v>
      </c>
      <c r="X25" s="229">
        <v>490</v>
      </c>
      <c r="Y25" s="229">
        <v>534</v>
      </c>
      <c r="Z25" s="229">
        <v>603</v>
      </c>
      <c r="AA25" s="229">
        <v>424</v>
      </c>
      <c r="AB25" s="229">
        <v>488</v>
      </c>
      <c r="AC25" s="229">
        <v>576</v>
      </c>
      <c r="AD25" s="230">
        <v>5959</v>
      </c>
    </row>
    <row r="26" spans="2:30">
      <c r="B26" s="168" t="s">
        <v>144</v>
      </c>
      <c r="C26" s="169">
        <v>442.34087099999999</v>
      </c>
      <c r="D26" s="169">
        <v>546.99605399999996</v>
      </c>
      <c r="E26" s="169">
        <v>545.81928700000003</v>
      </c>
      <c r="F26" s="169">
        <v>646.493157</v>
      </c>
      <c r="G26" s="169">
        <v>670.14663999999993</v>
      </c>
      <c r="H26" s="169">
        <v>457.71379200000001</v>
      </c>
      <c r="I26" s="169">
        <v>632.15590999999995</v>
      </c>
      <c r="J26" s="169">
        <v>755.91816500000004</v>
      </c>
      <c r="K26" s="169">
        <v>653.70093499999996</v>
      </c>
      <c r="L26" s="169">
        <v>710.07952</v>
      </c>
      <c r="M26" s="169">
        <v>732.92317400000002</v>
      </c>
      <c r="N26" s="169">
        <v>702.302823205457</v>
      </c>
      <c r="O26" s="169">
        <v>7496.5903282054569</v>
      </c>
      <c r="Q26" s="227" t="s">
        <v>144</v>
      </c>
      <c r="R26" s="228">
        <v>528</v>
      </c>
      <c r="S26" s="228">
        <v>503</v>
      </c>
      <c r="T26" s="228">
        <v>645</v>
      </c>
      <c r="U26" s="229">
        <v>524</v>
      </c>
      <c r="V26" s="229">
        <v>510</v>
      </c>
      <c r="W26" s="229">
        <v>390</v>
      </c>
      <c r="X26" s="229">
        <v>541</v>
      </c>
      <c r="Y26" s="229">
        <v>688</v>
      </c>
      <c r="Z26" s="229">
        <v>644</v>
      </c>
      <c r="AA26" s="229">
        <v>559</v>
      </c>
      <c r="AB26" s="229">
        <v>482</v>
      </c>
      <c r="AC26" s="229">
        <v>580</v>
      </c>
      <c r="AD26" s="230">
        <v>6594</v>
      </c>
    </row>
    <row r="27" spans="2:30">
      <c r="B27" s="168" t="s">
        <v>219</v>
      </c>
      <c r="C27" s="169">
        <v>286.88476700000001</v>
      </c>
      <c r="D27" s="169">
        <v>441.180655</v>
      </c>
      <c r="E27" s="169">
        <v>385.24837400000001</v>
      </c>
      <c r="F27" s="169">
        <v>548.39466000000004</v>
      </c>
      <c r="G27" s="169">
        <v>382.087512</v>
      </c>
      <c r="H27" s="169">
        <v>293.81175199999996</v>
      </c>
      <c r="I27" s="169">
        <v>445.20155</v>
      </c>
      <c r="J27" s="169">
        <v>316.17765700000001</v>
      </c>
      <c r="K27" s="169">
        <v>358.33571699999999</v>
      </c>
      <c r="L27" s="169">
        <v>376.36216400000001</v>
      </c>
      <c r="M27" s="169">
        <v>358.55322200000001</v>
      </c>
      <c r="N27" s="169">
        <v>437.42559927393586</v>
      </c>
      <c r="O27" s="169">
        <v>4629.6636292739367</v>
      </c>
      <c r="Q27" s="227" t="s">
        <v>219</v>
      </c>
      <c r="R27" s="228">
        <v>483</v>
      </c>
      <c r="S27" s="228">
        <v>269</v>
      </c>
      <c r="T27" s="228">
        <v>441</v>
      </c>
      <c r="U27" s="229">
        <v>383</v>
      </c>
      <c r="V27" s="229">
        <v>360</v>
      </c>
      <c r="W27" s="229">
        <v>323</v>
      </c>
      <c r="X27" s="229">
        <v>461</v>
      </c>
      <c r="Y27" s="229">
        <v>365</v>
      </c>
      <c r="Z27" s="229">
        <v>356</v>
      </c>
      <c r="AA27" s="229">
        <v>325</v>
      </c>
      <c r="AB27" s="229">
        <v>335</v>
      </c>
      <c r="AC27" s="229">
        <v>407</v>
      </c>
      <c r="AD27" s="230">
        <v>4508</v>
      </c>
    </row>
    <row r="28" spans="2:30">
      <c r="B28" s="168" t="s">
        <v>199</v>
      </c>
      <c r="C28" s="169">
        <v>49.174999999999997</v>
      </c>
      <c r="D28" s="169">
        <v>77.616</v>
      </c>
      <c r="E28" s="169">
        <v>50.744520000000009</v>
      </c>
      <c r="F28" s="169">
        <v>60.278300000000002</v>
      </c>
      <c r="G28" s="169">
        <v>53.664999999999999</v>
      </c>
      <c r="H28" s="169">
        <v>67.12</v>
      </c>
      <c r="I28" s="169">
        <v>74.523480000000006</v>
      </c>
      <c r="J28" s="169">
        <v>46.215000000000003</v>
      </c>
      <c r="K28" s="169">
        <v>32.241599999999998</v>
      </c>
      <c r="L28" s="169">
        <v>61.554000000000002</v>
      </c>
      <c r="M28" s="169">
        <v>49.5</v>
      </c>
      <c r="N28" s="169">
        <v>50</v>
      </c>
      <c r="O28" s="169">
        <v>672.63290000000006</v>
      </c>
      <c r="Q28" s="227" t="s">
        <v>199</v>
      </c>
      <c r="R28" s="228">
        <v>59</v>
      </c>
      <c r="S28" s="228">
        <v>72</v>
      </c>
      <c r="T28" s="228">
        <v>46</v>
      </c>
      <c r="U28" s="229">
        <v>79</v>
      </c>
      <c r="V28" s="229">
        <v>52</v>
      </c>
      <c r="W28" s="229">
        <v>75</v>
      </c>
      <c r="X28" s="229">
        <v>79</v>
      </c>
      <c r="Y28" s="229">
        <v>86</v>
      </c>
      <c r="Z28" s="229">
        <v>78</v>
      </c>
      <c r="AA28" s="229">
        <v>38</v>
      </c>
      <c r="AB28" s="229">
        <v>72</v>
      </c>
      <c r="AC28" s="229">
        <v>38</v>
      </c>
      <c r="AD28" s="229">
        <v>774</v>
      </c>
    </row>
    <row r="29" spans="2:30">
      <c r="B29" s="168" t="s">
        <v>606</v>
      </c>
      <c r="C29" s="169">
        <v>134.79900000000001</v>
      </c>
      <c r="D29" s="169">
        <v>244.76999999999998</v>
      </c>
      <c r="E29" s="169">
        <v>217.14700000000002</v>
      </c>
      <c r="F29" s="169">
        <v>208.916</v>
      </c>
      <c r="G29" s="169">
        <v>245.85599999999999</v>
      </c>
      <c r="H29" s="169">
        <v>76.680000000000007</v>
      </c>
      <c r="I29" s="169">
        <v>120.804</v>
      </c>
      <c r="J29" s="169">
        <v>159.328</v>
      </c>
      <c r="K29" s="169">
        <v>148.52699999999999</v>
      </c>
      <c r="L29" s="169">
        <v>173.38800000000001</v>
      </c>
      <c r="M29" s="169">
        <v>233.06399999999999</v>
      </c>
      <c r="N29" s="169">
        <v>43.491696118233996</v>
      </c>
      <c r="O29" s="169">
        <v>2006.7706961182341</v>
      </c>
      <c r="Q29" s="227" t="s">
        <v>606</v>
      </c>
      <c r="R29" s="228">
        <v>150</v>
      </c>
      <c r="S29" s="228">
        <v>154</v>
      </c>
      <c r="T29" s="228">
        <v>223</v>
      </c>
      <c r="U29" s="229">
        <v>205</v>
      </c>
      <c r="V29" s="229">
        <v>185</v>
      </c>
      <c r="W29" s="229">
        <v>148</v>
      </c>
      <c r="X29" s="229">
        <v>80</v>
      </c>
      <c r="Y29" s="229">
        <v>162</v>
      </c>
      <c r="Z29" s="229">
        <v>173</v>
      </c>
      <c r="AA29" s="229">
        <v>126</v>
      </c>
      <c r="AB29" s="229">
        <v>164</v>
      </c>
      <c r="AC29" s="229">
        <v>212</v>
      </c>
      <c r="AD29" s="230">
        <v>1981</v>
      </c>
    </row>
    <row r="30" spans="2:30">
      <c r="B30" s="168" t="s">
        <v>253</v>
      </c>
      <c r="C30" s="169">
        <v>0</v>
      </c>
      <c r="D30" s="169">
        <v>4.0000000000000001E-3</v>
      </c>
      <c r="E30" s="169">
        <v>31</v>
      </c>
      <c r="F30" s="169">
        <v>4.2000000000000003E-2</v>
      </c>
      <c r="G30" s="169">
        <v>93.061000000000007</v>
      </c>
      <c r="H30" s="169">
        <v>50</v>
      </c>
      <c r="I30" s="169">
        <v>51.203000000000003</v>
      </c>
      <c r="J30" s="169">
        <v>97</v>
      </c>
      <c r="K30" s="169">
        <v>50.006999999999998</v>
      </c>
      <c r="L30" s="169">
        <v>29.5</v>
      </c>
      <c r="M30" s="169">
        <v>5</v>
      </c>
      <c r="N30" s="169">
        <v>11.141997876445561</v>
      </c>
      <c r="O30" s="169">
        <v>417.95899787644561</v>
      </c>
      <c r="Q30" s="227" t="s">
        <v>253</v>
      </c>
      <c r="R30" s="228">
        <v>28</v>
      </c>
      <c r="S30" s="228">
        <v>0</v>
      </c>
      <c r="T30" s="228">
        <v>10</v>
      </c>
      <c r="U30" s="229">
        <v>17</v>
      </c>
      <c r="V30" s="229">
        <v>76</v>
      </c>
      <c r="W30" s="229">
        <v>48</v>
      </c>
      <c r="X30" s="229">
        <v>39</v>
      </c>
      <c r="Y30" s="229">
        <v>66</v>
      </c>
      <c r="Z30" s="229">
        <v>67</v>
      </c>
      <c r="AA30" s="229">
        <v>27</v>
      </c>
      <c r="AB30" s="229">
        <v>18</v>
      </c>
      <c r="AC30" s="229">
        <v>12</v>
      </c>
      <c r="AD30" s="229">
        <v>407</v>
      </c>
    </row>
    <row r="31" spans="2:30">
      <c r="B31" s="168" t="s">
        <v>191</v>
      </c>
      <c r="C31" s="169">
        <v>61.027382000000003</v>
      </c>
      <c r="D31" s="169">
        <v>41.867999999999995</v>
      </c>
      <c r="E31" s="169">
        <v>34.991104</v>
      </c>
      <c r="F31" s="169">
        <v>8.4250000000000007</v>
      </c>
      <c r="G31" s="169">
        <v>70.836871000000002</v>
      </c>
      <c r="H31" s="169">
        <v>107.40649599999999</v>
      </c>
      <c r="I31" s="169">
        <v>3.6272799999999998</v>
      </c>
      <c r="J31" s="169">
        <v>41.907314999999997</v>
      </c>
      <c r="K31" s="169">
        <v>24.124299000000001</v>
      </c>
      <c r="L31" s="169">
        <v>21.490079999999999</v>
      </c>
      <c r="M31" s="169">
        <v>0</v>
      </c>
      <c r="N31" s="169">
        <v>27</v>
      </c>
      <c r="O31" s="169">
        <v>442.70382699999993</v>
      </c>
      <c r="Q31" s="227" t="s">
        <v>191</v>
      </c>
      <c r="R31" s="228">
        <v>4</v>
      </c>
      <c r="S31" s="228">
        <v>0</v>
      </c>
      <c r="T31" s="228">
        <v>63</v>
      </c>
      <c r="U31" s="229">
        <v>11</v>
      </c>
      <c r="V31" s="229">
        <v>2</v>
      </c>
      <c r="W31" s="229">
        <v>49</v>
      </c>
      <c r="X31" s="229">
        <v>18</v>
      </c>
      <c r="Y31" s="229">
        <v>32</v>
      </c>
      <c r="Z31" s="229">
        <v>65</v>
      </c>
      <c r="AA31" s="229">
        <v>12</v>
      </c>
      <c r="AB31" s="229">
        <v>27</v>
      </c>
      <c r="AC31" s="229">
        <v>8</v>
      </c>
      <c r="AD31" s="229">
        <v>290</v>
      </c>
    </row>
    <row r="32" spans="2:30">
      <c r="B32" s="168" t="s">
        <v>698</v>
      </c>
      <c r="C32" s="169">
        <v>42.673999999999999</v>
      </c>
      <c r="D32" s="169">
        <v>21.40277</v>
      </c>
      <c r="E32" s="169">
        <v>29.95204</v>
      </c>
      <c r="F32" s="169">
        <v>10.354359999999998</v>
      </c>
      <c r="G32" s="169">
        <v>6.8966000000000003</v>
      </c>
      <c r="H32" s="169">
        <v>54.223680000000002</v>
      </c>
      <c r="I32" s="169">
        <v>29.629079999999998</v>
      </c>
      <c r="J32" s="169">
        <v>34.433</v>
      </c>
      <c r="K32" s="169">
        <v>20.369900000000001</v>
      </c>
      <c r="L32" s="169">
        <v>9.9990000000000006</v>
      </c>
      <c r="M32" s="169">
        <v>14.901350000000001</v>
      </c>
      <c r="N32" s="169">
        <v>30</v>
      </c>
      <c r="O32" s="169">
        <v>304.83577999999994</v>
      </c>
      <c r="Q32" s="227" t="s">
        <v>698</v>
      </c>
      <c r="R32" s="228">
        <v>16</v>
      </c>
      <c r="S32" s="228">
        <v>39</v>
      </c>
      <c r="T32" s="228">
        <v>84</v>
      </c>
      <c r="U32" s="229">
        <v>29</v>
      </c>
      <c r="V32" s="229">
        <v>15</v>
      </c>
      <c r="W32" s="229">
        <v>46</v>
      </c>
      <c r="X32" s="229">
        <v>85</v>
      </c>
      <c r="Y32" s="229">
        <v>86</v>
      </c>
      <c r="Z32" s="229">
        <v>46</v>
      </c>
      <c r="AA32" s="229">
        <v>65</v>
      </c>
      <c r="AB32" s="229">
        <v>25</v>
      </c>
      <c r="AC32" s="229">
        <v>44</v>
      </c>
      <c r="AD32" s="229">
        <v>581</v>
      </c>
    </row>
    <row r="33" spans="2:30">
      <c r="B33" s="168" t="s">
        <v>180</v>
      </c>
      <c r="C33" s="169">
        <v>6.5669200000000005</v>
      </c>
      <c r="D33" s="169">
        <v>4.6559819999999998</v>
      </c>
      <c r="E33" s="169">
        <v>10.50385</v>
      </c>
      <c r="F33" s="169">
        <v>5.8544429999999998</v>
      </c>
      <c r="G33" s="169">
        <v>9.5913849999999989</v>
      </c>
      <c r="H33" s="169">
        <v>18.499399999999998</v>
      </c>
      <c r="I33" s="169">
        <v>19.051703</v>
      </c>
      <c r="J33" s="169">
        <v>32.094720000000002</v>
      </c>
      <c r="K33" s="169">
        <v>16.853020000000001</v>
      </c>
      <c r="L33" s="169">
        <v>9.0121599999999997</v>
      </c>
      <c r="M33" s="169">
        <v>33.083109999999998</v>
      </c>
      <c r="N33" s="169">
        <v>1.3559E-2</v>
      </c>
      <c r="O33" s="169">
        <v>165.78025199999999</v>
      </c>
      <c r="Q33" s="227" t="s">
        <v>180</v>
      </c>
      <c r="R33" s="228">
        <v>4</v>
      </c>
      <c r="S33" s="228">
        <v>8</v>
      </c>
      <c r="T33" s="228">
        <v>3</v>
      </c>
      <c r="U33" s="229">
        <v>2</v>
      </c>
      <c r="V33" s="229">
        <v>5</v>
      </c>
      <c r="W33" s="229">
        <v>9</v>
      </c>
      <c r="X33" s="229">
        <v>7</v>
      </c>
      <c r="Y33" s="229">
        <v>15</v>
      </c>
      <c r="Z33" s="229">
        <v>4</v>
      </c>
      <c r="AA33" s="229">
        <v>2</v>
      </c>
      <c r="AB33" s="229">
        <v>9</v>
      </c>
      <c r="AC33" s="229">
        <v>5</v>
      </c>
      <c r="AD33" s="229">
        <v>73</v>
      </c>
    </row>
    <row r="34" spans="2:30">
      <c r="B34" s="168" t="s">
        <v>740</v>
      </c>
      <c r="C34" s="169">
        <v>24.764198000000079</v>
      </c>
      <c r="D34" s="169">
        <v>30.418720999999891</v>
      </c>
      <c r="E34" s="169">
        <v>18.612148999999931</v>
      </c>
      <c r="F34" s="169">
        <v>20.360909999999876</v>
      </c>
      <c r="G34" s="169">
        <v>42.300551000000041</v>
      </c>
      <c r="H34" s="169">
        <v>19.16610199999991</v>
      </c>
      <c r="I34" s="169">
        <v>30.304204000000254</v>
      </c>
      <c r="J34" s="169">
        <v>76.476259999999911</v>
      </c>
      <c r="K34" s="169">
        <v>61.391569999999888</v>
      </c>
      <c r="L34" s="169">
        <v>54.112661000000003</v>
      </c>
      <c r="M34" s="169">
        <v>22.17059200000017</v>
      </c>
      <c r="N34" s="169">
        <v>41.97090190659253</v>
      </c>
      <c r="O34" s="169">
        <v>442.04881990659248</v>
      </c>
      <c r="Q34" s="227" t="s">
        <v>740</v>
      </c>
      <c r="R34" s="228">
        <v>290</v>
      </c>
      <c r="S34" s="228">
        <v>186</v>
      </c>
      <c r="T34" s="228">
        <v>197</v>
      </c>
      <c r="U34" s="229">
        <v>141</v>
      </c>
      <c r="V34" s="229">
        <v>193</v>
      </c>
      <c r="W34" s="229">
        <v>158</v>
      </c>
      <c r="X34" s="229">
        <v>151</v>
      </c>
      <c r="Y34" s="229">
        <v>227</v>
      </c>
      <c r="Z34" s="229">
        <v>187</v>
      </c>
      <c r="AA34" s="229">
        <v>161</v>
      </c>
      <c r="AB34" s="229">
        <v>175</v>
      </c>
      <c r="AC34" s="229">
        <v>160</v>
      </c>
      <c r="AD34" s="230">
        <v>2227</v>
      </c>
    </row>
    <row r="35" spans="2:30">
      <c r="B35" s="166" t="s">
        <v>739</v>
      </c>
      <c r="C35" s="167">
        <v>1675.2751630000002</v>
      </c>
      <c r="D35" s="167">
        <v>1826.435258</v>
      </c>
      <c r="E35" s="167">
        <v>1767.6223239999999</v>
      </c>
      <c r="F35" s="167">
        <v>2418.5813439999997</v>
      </c>
      <c r="G35" s="167">
        <v>2815.0378759999994</v>
      </c>
      <c r="H35" s="167">
        <v>2409.1115920000002</v>
      </c>
      <c r="I35" s="167">
        <v>2531.9597169999997</v>
      </c>
      <c r="J35" s="167">
        <v>3005.3729679999997</v>
      </c>
      <c r="K35" s="167">
        <v>2620.702276</v>
      </c>
      <c r="L35" s="167">
        <v>2400.8210740000004</v>
      </c>
      <c r="M35" s="167">
        <v>2732.6083680000002</v>
      </c>
      <c r="N35" s="167">
        <v>2194.5971273806654</v>
      </c>
      <c r="O35" s="167">
        <v>28398</v>
      </c>
      <c r="Q35" s="231" t="s">
        <v>739</v>
      </c>
      <c r="R35" s="232">
        <v>2007</v>
      </c>
      <c r="S35" s="232">
        <v>1631</v>
      </c>
      <c r="T35" s="232">
        <v>2267</v>
      </c>
      <c r="U35" s="233">
        <v>1877</v>
      </c>
      <c r="V35" s="233">
        <v>1940</v>
      </c>
      <c r="W35" s="233">
        <v>2451</v>
      </c>
      <c r="X35" s="233">
        <v>2501</v>
      </c>
      <c r="Y35" s="233">
        <v>2881</v>
      </c>
      <c r="Z35" s="233">
        <v>2764</v>
      </c>
      <c r="AA35" s="233">
        <v>2252</v>
      </c>
      <c r="AB35" s="233">
        <v>2370</v>
      </c>
      <c r="AC35" s="233">
        <v>2394</v>
      </c>
      <c r="AD35" s="233">
        <v>27334</v>
      </c>
    </row>
    <row r="36" spans="2:30">
      <c r="B36" s="165" t="s">
        <v>738</v>
      </c>
      <c r="C36" s="164">
        <v>0</v>
      </c>
      <c r="D36" s="164">
        <v>0</v>
      </c>
      <c r="E36" s="164">
        <v>0</v>
      </c>
      <c r="F36" s="164">
        <v>0</v>
      </c>
      <c r="G36" s="164">
        <v>0</v>
      </c>
      <c r="H36" s="164">
        <v>0</v>
      </c>
      <c r="I36" s="164">
        <v>0</v>
      </c>
      <c r="J36" s="164">
        <v>0</v>
      </c>
      <c r="K36" s="164">
        <v>0</v>
      </c>
      <c r="L36" s="164">
        <v>0</v>
      </c>
      <c r="M36" s="164">
        <v>0</v>
      </c>
      <c r="N36" s="164">
        <v>-0.46690650888103846</v>
      </c>
      <c r="O36" s="164">
        <v>-0.46690650888194796</v>
      </c>
      <c r="Q36" s="234" t="s">
        <v>738</v>
      </c>
      <c r="R36" s="235">
        <v>0</v>
      </c>
      <c r="S36" s="235">
        <v>0</v>
      </c>
      <c r="T36" s="235">
        <v>0</v>
      </c>
      <c r="U36" s="235">
        <v>-400</v>
      </c>
      <c r="V36" s="235">
        <v>-466</v>
      </c>
      <c r="W36" s="235">
        <v>82</v>
      </c>
      <c r="X36" s="235">
        <v>-28</v>
      </c>
      <c r="Y36" s="235">
        <v>-48</v>
      </c>
      <c r="Z36" s="235">
        <v>29</v>
      </c>
      <c r="AA36" s="235">
        <v>-23</v>
      </c>
      <c r="AB36" s="235">
        <v>-49</v>
      </c>
      <c r="AC36" s="235">
        <v>77</v>
      </c>
      <c r="AD36" s="235">
        <v>-827</v>
      </c>
    </row>
    <row r="47" spans="2:30">
      <c r="Q47" s="162">
        <v>11700</v>
      </c>
      <c r="R47" s="162">
        <v>11700</v>
      </c>
      <c r="S47" s="162">
        <v>11700</v>
      </c>
      <c r="T47" s="162">
        <f>SUM(Q47:S47)</f>
        <v>35100</v>
      </c>
      <c r="V47" s="162">
        <v>2701</v>
      </c>
      <c r="W47" s="163">
        <f>V47*12</f>
        <v>32412</v>
      </c>
    </row>
    <row r="48" spans="2:30">
      <c r="Q48" s="162">
        <v>32738</v>
      </c>
      <c r="W48" s="163">
        <v>3600</v>
      </c>
    </row>
    <row r="49" spans="17:23">
      <c r="Q49" s="162">
        <f>T47-Q48</f>
        <v>2362</v>
      </c>
      <c r="W49" s="163">
        <f>SUM(W47:W48)</f>
        <v>36012</v>
      </c>
    </row>
    <row r="50" spans="17:23">
      <c r="W50" s="163">
        <f>W49*5%</f>
        <v>1800.6000000000001</v>
      </c>
    </row>
    <row r="51" spans="17:23">
      <c r="W51" s="163">
        <f>W49-W50</f>
        <v>34211.4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B59C4AAA73EE429DE74CB288F280C0" ma:contentTypeVersion="3" ma:contentTypeDescription="Crée un document." ma:contentTypeScope="" ma:versionID="ae58d057f37854a61ab104ea2e5e62bf">
  <xsd:schema xmlns:xsd="http://www.w3.org/2001/XMLSchema" xmlns:xs="http://www.w3.org/2001/XMLSchema" xmlns:p="http://schemas.microsoft.com/office/2006/metadata/properties" xmlns:ns2="6b159598-2cdb-484c-9449-1c970adb4b28" targetNamespace="http://schemas.microsoft.com/office/2006/metadata/properties" ma:root="true" ma:fieldsID="8df325f3d5c7f5ac0ecd1752d9448951" ns2:_="">
    <xsd:import namespace="6b159598-2cdb-484c-9449-1c970adb4b28"/>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59598-2cdb-484c-9449-1c970adb4b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920F14-4D4C-4602-A9DD-E8D2A27EDB8A}"/>
</file>

<file path=customXml/itemProps2.xml><?xml version="1.0" encoding="utf-8"?>
<ds:datastoreItem xmlns:ds="http://schemas.openxmlformats.org/officeDocument/2006/customXml" ds:itemID="{7F3C0EEA-3773-4946-BF49-FD7F4431357E}">
  <ds:schemaRefs>
    <ds:schemaRef ds:uri="http://purl.org/dc/terms/"/>
    <ds:schemaRef ds:uri="9c569260-de70-4167-9160-bc77e45e1f36"/>
    <ds:schemaRef ds:uri="http://purl.org/dc/dcmitype/"/>
    <ds:schemaRef ds:uri="fa5cfa97-d561-47eb-a51f-bd6dd613ab69"/>
    <ds:schemaRef ds:uri="63de19d2-7faa-4e76-9111-69b39430e6a8"/>
    <ds:schemaRef ds:uri="http://purl.org/dc/elements/1.1/"/>
    <ds:schemaRef ds:uri="http://schemas.microsoft.com/office/infopath/2007/PartnerControls"/>
    <ds:schemaRef ds:uri="http://www.w3.org/XML/1998/namespace"/>
    <ds:schemaRef ds:uri="http://schemas.microsoft.com/office/2006/documentManagement/types"/>
    <ds:schemaRef ds:uri="http://schemas.openxmlformats.org/package/2006/metadata/core-properties"/>
    <ds:schemaRef ds:uri="38b9fcb3-64e8-46a7-91b2-eddfac1c95c9"/>
    <ds:schemaRef ds:uri="http://schemas.microsoft.com/office/2006/metadata/properties"/>
  </ds:schemaRefs>
</ds:datastoreItem>
</file>

<file path=customXml/itemProps3.xml><?xml version="1.0" encoding="utf-8"?>
<ds:datastoreItem xmlns:ds="http://schemas.openxmlformats.org/officeDocument/2006/customXml" ds:itemID="{075DF06E-8517-4FD8-8192-58FFF0F4B8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Index</vt:lpstr>
      <vt:lpstr>Monthly phosphate prices</vt:lpstr>
      <vt:lpstr>Monthly average average prices</vt:lpstr>
      <vt:lpstr>Quarterly phosphate prices</vt:lpstr>
      <vt:lpstr>Phosphate Shipments</vt:lpstr>
      <vt:lpstr>Balances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Nitrates Futures Forecast</dc:title>
  <dc:subject/>
  <dc:creator/>
  <cp:keywords/>
  <dc:description/>
  <cp:lastModifiedBy/>
  <cp:revision/>
  <dcterms:created xsi:type="dcterms:W3CDTF">2006-09-16T00:00:00Z</dcterms:created>
  <dcterms:modified xsi:type="dcterms:W3CDTF">2025-05-13T21:20:32Z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{17859063-2224-4132-B849-88528257B00F}</vt:lpwstr>
  </property>
  <property fmtid="{D5CDD505-2E9C-101B-9397-08002B2CF9AE}" pid="3" name="ContentTypeId">
    <vt:lpwstr>0x0101005CB59C4AAA73EE429DE74CB288F280C0</vt:lpwstr>
  </property>
  <property fmtid="{D5CDD505-2E9C-101B-9397-08002B2CF9AE}" pid="4" name="MediaServiceImageTags">
    <vt:lpwstr/>
  </property>
  <property fmtid="{D5CDD505-2E9C-101B-9397-08002B2CF9AE}" pid="5" name="SV_QUERY_LIST_4F35BF76-6C0D-4D9B-82B2-816C12CF3733">
    <vt:lpwstr>empty_477D106A-C0D6-4607-AEBD-E2C9D60EA279</vt:lpwstr>
  </property>
  <property fmtid="{D5CDD505-2E9C-101B-9397-08002B2CF9AE}" pid="6" name="SV_HIDDEN_GRID_QUERY_LIST_4F35BF76-6C0D-4D9B-82B2-816C12CF3733">
    <vt:lpwstr>empty_477D106A-C0D6-4607-AEBD-E2C9D60EA279</vt:lpwstr>
  </property>
  <property fmtid="{D5CDD505-2E9C-101B-9397-08002B2CF9AE}" pid="7" name="MSIP_Label_1e4321fe-1db3-4305-a2cc-aad91140672d_Enabled">
    <vt:lpwstr>true</vt:lpwstr>
  </property>
  <property fmtid="{D5CDD505-2E9C-101B-9397-08002B2CF9AE}" pid="8" name="MSIP_Label_1e4321fe-1db3-4305-a2cc-aad91140672d_SetDate">
    <vt:lpwstr>2024-05-15T06:33:29Z</vt:lpwstr>
  </property>
  <property fmtid="{D5CDD505-2E9C-101B-9397-08002B2CF9AE}" pid="9" name="MSIP_Label_1e4321fe-1db3-4305-a2cc-aad91140672d_Method">
    <vt:lpwstr>Privileged</vt:lpwstr>
  </property>
  <property fmtid="{D5CDD505-2E9C-101B-9397-08002B2CF9AE}" pid="10" name="MSIP_Label_1e4321fe-1db3-4305-a2cc-aad91140672d_Name">
    <vt:lpwstr>External</vt:lpwstr>
  </property>
  <property fmtid="{D5CDD505-2E9C-101B-9397-08002B2CF9AE}" pid="11" name="MSIP_Label_1e4321fe-1db3-4305-a2cc-aad91140672d_SiteId">
    <vt:lpwstr>8f3e36ea-8039-4b40-81a7-7dc0599e8645</vt:lpwstr>
  </property>
  <property fmtid="{D5CDD505-2E9C-101B-9397-08002B2CF9AE}" pid="12" name="MSIP_Label_1e4321fe-1db3-4305-a2cc-aad91140672d_ActionId">
    <vt:lpwstr>2a4c842f-01da-4438-bccb-1e631acafd87</vt:lpwstr>
  </property>
  <property fmtid="{D5CDD505-2E9C-101B-9397-08002B2CF9AE}" pid="13" name="MSIP_Label_1e4321fe-1db3-4305-a2cc-aad91140672d_ContentBits">
    <vt:lpwstr>0</vt:lpwstr>
  </property>
</Properties>
</file>