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lev93\Documents\For_PhD\respiration paper\Fw_ LiCOR data for A_Ci curve analyses attached\"/>
    </mc:Choice>
  </mc:AlternateContent>
  <bookViews>
    <workbookView xWindow="120" yWindow="18" windowWidth="15198" windowHeight="8190" activeTab="1"/>
  </bookViews>
  <sheets>
    <sheet name="C.pratensis +h2o 27.10.15_" sheetId="1" r:id="rId1"/>
    <sheet name="GRAPHS" sheetId="2" r:id="rId2"/>
    <sheet name="Sheet1" sheetId="3" r:id="rId3"/>
  </sheets>
  <calcPr calcId="162913" concurrentCalc="0"/>
</workbook>
</file>

<file path=xl/calcChain.xml><?xml version="1.0" encoding="utf-8"?>
<calcChain xmlns="http://schemas.openxmlformats.org/spreadsheetml/2006/main">
  <c r="L16" i="1" l="1"/>
  <c r="N16" i="1"/>
  <c r="AK16" i="1"/>
  <c r="E16" i="1"/>
  <c r="AM16" i="1"/>
  <c r="AN16" i="1"/>
  <c r="AO16" i="1"/>
  <c r="AT16" i="1"/>
  <c r="AU16" i="1"/>
  <c r="AW16" i="1"/>
  <c r="AX16" i="1"/>
  <c r="L17" i="1"/>
  <c r="N17" i="1"/>
  <c r="AK17" i="1"/>
  <c r="E17" i="1"/>
  <c r="AL17" i="1"/>
  <c r="H17" i="1"/>
  <c r="AM17" i="1"/>
  <c r="AN17" i="1"/>
  <c r="AO17" i="1"/>
  <c r="AP17" i="1"/>
  <c r="J17" i="1"/>
  <c r="AQ17" i="1"/>
  <c r="AT17" i="1"/>
  <c r="AU17" i="1"/>
  <c r="AW17" i="1"/>
  <c r="AX17" i="1"/>
  <c r="L18" i="1"/>
  <c r="N18" i="1"/>
  <c r="AK18" i="1"/>
  <c r="E18" i="1"/>
  <c r="AL18" i="1"/>
  <c r="H18" i="1"/>
  <c r="AM18" i="1"/>
  <c r="AN18" i="1"/>
  <c r="AO18" i="1"/>
  <c r="AP18" i="1"/>
  <c r="J18" i="1"/>
  <c r="AQ18" i="1"/>
  <c r="AT18" i="1"/>
  <c r="AU18" i="1"/>
  <c r="AW18" i="1"/>
  <c r="AX18" i="1"/>
  <c r="L21" i="1"/>
  <c r="N21" i="1"/>
  <c r="AK21" i="1"/>
  <c r="E21" i="1"/>
  <c r="AL21" i="1"/>
  <c r="H21" i="1"/>
  <c r="AM21" i="1"/>
  <c r="AN21" i="1"/>
  <c r="AO21" i="1"/>
  <c r="AP21" i="1"/>
  <c r="J21" i="1"/>
  <c r="AQ21" i="1"/>
  <c r="AT21" i="1"/>
  <c r="AU21" i="1"/>
  <c r="AW21" i="1"/>
  <c r="AX21" i="1"/>
  <c r="L22" i="1"/>
  <c r="N22" i="1"/>
  <c r="AK22" i="1"/>
  <c r="E22" i="1"/>
  <c r="AL22" i="1"/>
  <c r="H22" i="1"/>
  <c r="AM22" i="1"/>
  <c r="AN22" i="1"/>
  <c r="AO22" i="1"/>
  <c r="AP22" i="1"/>
  <c r="J22" i="1"/>
  <c r="AQ22" i="1"/>
  <c r="AT22" i="1"/>
  <c r="AU22" i="1"/>
  <c r="AW22" i="1"/>
  <c r="AX22" i="1"/>
  <c r="L24" i="1"/>
  <c r="N24" i="1"/>
  <c r="AK24" i="1"/>
  <c r="E24" i="1"/>
  <c r="AL24" i="1"/>
  <c r="H24" i="1"/>
  <c r="AM24" i="1"/>
  <c r="AN24" i="1"/>
  <c r="AO24" i="1"/>
  <c r="AP24" i="1"/>
  <c r="J24" i="1"/>
  <c r="AQ24" i="1"/>
  <c r="AT24" i="1"/>
  <c r="AU24" i="1"/>
  <c r="AW24" i="1"/>
  <c r="AX24" i="1"/>
  <c r="L25" i="1"/>
  <c r="N25" i="1"/>
  <c r="AK25" i="1"/>
  <c r="E25" i="1"/>
  <c r="AL25" i="1"/>
  <c r="H25" i="1"/>
  <c r="AM25" i="1"/>
  <c r="AN25" i="1"/>
  <c r="AO25" i="1"/>
  <c r="AP25" i="1"/>
  <c r="J25" i="1"/>
  <c r="AQ25" i="1"/>
  <c r="AT25" i="1"/>
  <c r="AU25" i="1"/>
  <c r="AW25" i="1"/>
  <c r="AX25" i="1"/>
  <c r="AK26" i="1"/>
  <c r="AL26" i="1"/>
  <c r="H26" i="1"/>
  <c r="L26" i="1"/>
  <c r="N26" i="1"/>
  <c r="E26" i="1"/>
  <c r="AM26" i="1"/>
  <c r="AN26" i="1"/>
  <c r="AO26" i="1"/>
  <c r="AP26" i="1"/>
  <c r="J26" i="1"/>
  <c r="AQ26" i="1"/>
  <c r="AW26" i="1"/>
  <c r="I26" i="1"/>
  <c r="AR26" i="1"/>
  <c r="AS26" i="1"/>
  <c r="AT26" i="1"/>
  <c r="AU26" i="1"/>
  <c r="AV26" i="1"/>
  <c r="F26" i="1"/>
  <c r="AY26" i="1"/>
  <c r="G26" i="1"/>
  <c r="AX26" i="1"/>
  <c r="L28" i="1"/>
  <c r="N28" i="1"/>
  <c r="AK28" i="1"/>
  <c r="E28" i="1"/>
  <c r="AL28" i="1"/>
  <c r="AM28" i="1"/>
  <c r="AN28" i="1"/>
  <c r="AO28" i="1"/>
  <c r="AP28" i="1"/>
  <c r="J28" i="1"/>
  <c r="AQ28" i="1"/>
  <c r="AT28" i="1"/>
  <c r="AU28" i="1"/>
  <c r="AW28" i="1"/>
  <c r="AX28" i="1"/>
  <c r="AK29" i="1"/>
  <c r="AL29" i="1"/>
  <c r="H29" i="1"/>
  <c r="L29" i="1"/>
  <c r="N29" i="1"/>
  <c r="E29" i="1"/>
  <c r="BC29" i="1"/>
  <c r="AM29" i="1"/>
  <c r="AN29" i="1"/>
  <c r="AO29" i="1"/>
  <c r="AP29" i="1"/>
  <c r="J29" i="1"/>
  <c r="AQ29" i="1"/>
  <c r="AW29" i="1"/>
  <c r="I29" i="1"/>
  <c r="AT29" i="1"/>
  <c r="AU29" i="1"/>
  <c r="AX29" i="1"/>
  <c r="AK30" i="1"/>
  <c r="AL30" i="1"/>
  <c r="H30" i="1"/>
  <c r="L30" i="1"/>
  <c r="N30" i="1"/>
  <c r="E30" i="1"/>
  <c r="BC30" i="1"/>
  <c r="AM30" i="1"/>
  <c r="AN30" i="1"/>
  <c r="AO30" i="1"/>
  <c r="AP30" i="1"/>
  <c r="J30" i="1"/>
  <c r="AQ30" i="1"/>
  <c r="AT30" i="1"/>
  <c r="AU30" i="1"/>
  <c r="AW30" i="1"/>
  <c r="AX30" i="1"/>
  <c r="L32" i="1"/>
  <c r="N32" i="1"/>
  <c r="AK32" i="1"/>
  <c r="E32" i="1"/>
  <c r="AL32" i="1"/>
  <c r="H32" i="1"/>
  <c r="AM32" i="1"/>
  <c r="AN32" i="1"/>
  <c r="AO32" i="1"/>
  <c r="AP32" i="1"/>
  <c r="J32" i="1"/>
  <c r="AQ32" i="1"/>
  <c r="AT32" i="1"/>
  <c r="AU32" i="1"/>
  <c r="AW32" i="1"/>
  <c r="AX32" i="1"/>
  <c r="AK33" i="1"/>
  <c r="AL33" i="1"/>
  <c r="H33" i="1"/>
  <c r="L33" i="1"/>
  <c r="N33" i="1"/>
  <c r="E33" i="1"/>
  <c r="BC33" i="1"/>
  <c r="AM33" i="1"/>
  <c r="AN33" i="1"/>
  <c r="AO33" i="1"/>
  <c r="AP33" i="1"/>
  <c r="J33" i="1"/>
  <c r="AQ33" i="1"/>
  <c r="AT33" i="1"/>
  <c r="AU33" i="1"/>
  <c r="AW33" i="1"/>
  <c r="AX33" i="1"/>
  <c r="L34" i="1"/>
  <c r="N34" i="1"/>
  <c r="AK34" i="1"/>
  <c r="E34" i="1"/>
  <c r="AL34" i="1"/>
  <c r="H34" i="1"/>
  <c r="AM34" i="1"/>
  <c r="AN34" i="1"/>
  <c r="AO34" i="1"/>
  <c r="AP34" i="1"/>
  <c r="J34" i="1"/>
  <c r="AQ34" i="1"/>
  <c r="AT34" i="1"/>
  <c r="AU34" i="1"/>
  <c r="AW34" i="1"/>
  <c r="AX34" i="1"/>
  <c r="AK36" i="1"/>
  <c r="AL36" i="1"/>
  <c r="H36" i="1"/>
  <c r="L36" i="1"/>
  <c r="N36" i="1"/>
  <c r="E36" i="1"/>
  <c r="BC36" i="1"/>
  <c r="AM36" i="1"/>
  <c r="AN36" i="1"/>
  <c r="AO36" i="1"/>
  <c r="AP36" i="1"/>
  <c r="J36" i="1"/>
  <c r="AQ36" i="1"/>
  <c r="AT36" i="1"/>
  <c r="AU36" i="1"/>
  <c r="AW36" i="1"/>
  <c r="AX36" i="1"/>
  <c r="L37" i="1"/>
  <c r="N37" i="1"/>
  <c r="AK37" i="1"/>
  <c r="E37" i="1"/>
  <c r="AL37" i="1"/>
  <c r="H37" i="1"/>
  <c r="AM37" i="1"/>
  <c r="AN37" i="1"/>
  <c r="AO37" i="1"/>
  <c r="AP37" i="1"/>
  <c r="J37" i="1"/>
  <c r="AQ37" i="1"/>
  <c r="AT37" i="1"/>
  <c r="AU37" i="1"/>
  <c r="AW37" i="1"/>
  <c r="AX37" i="1"/>
  <c r="AK38" i="1"/>
  <c r="AL38" i="1"/>
  <c r="H38" i="1"/>
  <c r="L38" i="1"/>
  <c r="N38" i="1"/>
  <c r="E38" i="1"/>
  <c r="BC38" i="1"/>
  <c r="AM38" i="1"/>
  <c r="AN38" i="1"/>
  <c r="AO38" i="1"/>
  <c r="AP38" i="1"/>
  <c r="J38" i="1"/>
  <c r="AQ38" i="1"/>
  <c r="AT38" i="1"/>
  <c r="AU38" i="1"/>
  <c r="AW38" i="1"/>
  <c r="AX38" i="1"/>
  <c r="L40" i="1"/>
  <c r="N40" i="1"/>
  <c r="AK40" i="1"/>
  <c r="E40" i="1"/>
  <c r="AL40" i="1"/>
  <c r="H40" i="1"/>
  <c r="AM40" i="1"/>
  <c r="AN40" i="1"/>
  <c r="AO40" i="1"/>
  <c r="AP40" i="1"/>
  <c r="J40" i="1"/>
  <c r="AQ40" i="1"/>
  <c r="AT40" i="1"/>
  <c r="AU40" i="1"/>
  <c r="AW40" i="1"/>
  <c r="AX40" i="1"/>
  <c r="AK41" i="1"/>
  <c r="AL41" i="1"/>
  <c r="H41" i="1"/>
  <c r="L41" i="1"/>
  <c r="N41" i="1"/>
  <c r="E41" i="1"/>
  <c r="BC41" i="1"/>
  <c r="AM41" i="1"/>
  <c r="AN41" i="1"/>
  <c r="AO41" i="1"/>
  <c r="AP41" i="1"/>
  <c r="J41" i="1"/>
  <c r="AQ41" i="1"/>
  <c r="AT41" i="1"/>
  <c r="AU41" i="1"/>
  <c r="AW41" i="1"/>
  <c r="AX41" i="1"/>
  <c r="L42" i="1"/>
  <c r="N42" i="1"/>
  <c r="AK42" i="1"/>
  <c r="E42" i="1"/>
  <c r="AL42" i="1"/>
  <c r="H42" i="1"/>
  <c r="AM42" i="1"/>
  <c r="AN42" i="1"/>
  <c r="AO42" i="1"/>
  <c r="AP42" i="1"/>
  <c r="J42" i="1"/>
  <c r="AQ42" i="1"/>
  <c r="AT42" i="1"/>
  <c r="AU42" i="1"/>
  <c r="AW42" i="1"/>
  <c r="AX42" i="1"/>
  <c r="AK44" i="1"/>
  <c r="AL44" i="1"/>
  <c r="H44" i="1"/>
  <c r="L44" i="1"/>
  <c r="N44" i="1"/>
  <c r="E44" i="1"/>
  <c r="BC44" i="1"/>
  <c r="AM44" i="1"/>
  <c r="AN44" i="1"/>
  <c r="AO44" i="1"/>
  <c r="AP44" i="1"/>
  <c r="J44" i="1"/>
  <c r="AQ44" i="1"/>
  <c r="AT44" i="1"/>
  <c r="AU44" i="1"/>
  <c r="AW44" i="1"/>
  <c r="AX44" i="1"/>
  <c r="L45" i="1"/>
  <c r="N45" i="1"/>
  <c r="AK45" i="1"/>
  <c r="E45" i="1"/>
  <c r="AL45" i="1"/>
  <c r="H45" i="1"/>
  <c r="AM45" i="1"/>
  <c r="AN45" i="1"/>
  <c r="AO45" i="1"/>
  <c r="AP45" i="1"/>
  <c r="J45" i="1"/>
  <c r="AQ45" i="1"/>
  <c r="AT45" i="1"/>
  <c r="AU45" i="1"/>
  <c r="AW45" i="1"/>
  <c r="AX45" i="1"/>
  <c r="AK46" i="1"/>
  <c r="AL46" i="1"/>
  <c r="H46" i="1"/>
  <c r="L46" i="1"/>
  <c r="N46" i="1"/>
  <c r="E46" i="1"/>
  <c r="BC46" i="1"/>
  <c r="AM46" i="1"/>
  <c r="AN46" i="1"/>
  <c r="AO46" i="1"/>
  <c r="AP46" i="1"/>
  <c r="J46" i="1"/>
  <c r="AQ46" i="1"/>
  <c r="AW46" i="1"/>
  <c r="I46" i="1"/>
  <c r="AT46" i="1"/>
  <c r="AU46" i="1"/>
  <c r="AX46" i="1"/>
  <c r="L48" i="1"/>
  <c r="N48" i="1"/>
  <c r="AK48" i="1"/>
  <c r="E48" i="1"/>
  <c r="AL48" i="1"/>
  <c r="AM48" i="1"/>
  <c r="AN48" i="1"/>
  <c r="AO48" i="1"/>
  <c r="AP48" i="1"/>
  <c r="J48" i="1"/>
  <c r="AQ48" i="1"/>
  <c r="AT48" i="1"/>
  <c r="AU48" i="1"/>
  <c r="AW48" i="1"/>
  <c r="AX48" i="1"/>
  <c r="AK49" i="1"/>
  <c r="AL49" i="1"/>
  <c r="H49" i="1"/>
  <c r="L49" i="1"/>
  <c r="N49" i="1"/>
  <c r="E49" i="1"/>
  <c r="AM49" i="1"/>
  <c r="AN49" i="1"/>
  <c r="AO49" i="1"/>
  <c r="AP49" i="1"/>
  <c r="J49" i="1"/>
  <c r="AQ49" i="1"/>
  <c r="AW49" i="1"/>
  <c r="I49" i="1"/>
  <c r="AR49" i="1"/>
  <c r="AS49" i="1"/>
  <c r="AT49" i="1"/>
  <c r="AU49" i="1"/>
  <c r="AV49" i="1"/>
  <c r="F49" i="1"/>
  <c r="AY49" i="1"/>
  <c r="G49" i="1"/>
  <c r="AX49" i="1"/>
  <c r="L50" i="1"/>
  <c r="N50" i="1"/>
  <c r="AK50" i="1"/>
  <c r="E50" i="1"/>
  <c r="BC50" i="1"/>
  <c r="AL50" i="1"/>
  <c r="H50" i="1"/>
  <c r="AM50" i="1"/>
  <c r="AN50" i="1"/>
  <c r="AO50" i="1"/>
  <c r="AP50" i="1"/>
  <c r="J50" i="1"/>
  <c r="AQ50" i="1"/>
  <c r="AT50" i="1"/>
  <c r="AU50" i="1"/>
  <c r="AW50" i="1"/>
  <c r="AX50" i="1"/>
  <c r="L52" i="1"/>
  <c r="N52" i="1"/>
  <c r="AK52" i="1"/>
  <c r="E52" i="1"/>
  <c r="BC52" i="1"/>
  <c r="AL52" i="1"/>
  <c r="H52" i="1"/>
  <c r="AM52" i="1"/>
  <c r="AN52" i="1"/>
  <c r="AO52" i="1"/>
  <c r="AP52" i="1"/>
  <c r="J52" i="1"/>
  <c r="AQ52" i="1"/>
  <c r="AT52" i="1"/>
  <c r="AU52" i="1"/>
  <c r="AW52" i="1"/>
  <c r="AX52" i="1"/>
  <c r="L53" i="1"/>
  <c r="N53" i="1"/>
  <c r="AK53" i="1"/>
  <c r="E53" i="1"/>
  <c r="AL53" i="1"/>
  <c r="H53" i="1"/>
  <c r="AM53" i="1"/>
  <c r="AN53" i="1"/>
  <c r="AO53" i="1"/>
  <c r="AP53" i="1"/>
  <c r="J53" i="1"/>
  <c r="AQ53" i="1"/>
  <c r="AT53" i="1"/>
  <c r="AU53" i="1"/>
  <c r="AW53" i="1"/>
  <c r="AX53" i="1"/>
  <c r="L54" i="1"/>
  <c r="N54" i="1"/>
  <c r="AK54" i="1"/>
  <c r="E54" i="1"/>
  <c r="AL54" i="1"/>
  <c r="H54" i="1"/>
  <c r="AM54" i="1"/>
  <c r="AN54" i="1"/>
  <c r="AO54" i="1"/>
  <c r="AP54" i="1"/>
  <c r="J54" i="1"/>
  <c r="AQ54" i="1"/>
  <c r="AT54" i="1"/>
  <c r="AU54" i="1"/>
  <c r="AW54" i="1"/>
  <c r="AX54" i="1"/>
  <c r="L56" i="1"/>
  <c r="N56" i="1"/>
  <c r="AK56" i="1"/>
  <c r="E56" i="1"/>
  <c r="AL56" i="1"/>
  <c r="H56" i="1"/>
  <c r="AM56" i="1"/>
  <c r="AN56" i="1"/>
  <c r="AO56" i="1"/>
  <c r="AP56" i="1"/>
  <c r="J56" i="1"/>
  <c r="AQ56" i="1"/>
  <c r="AT56" i="1"/>
  <c r="AU56" i="1"/>
  <c r="AW56" i="1"/>
  <c r="AX56" i="1"/>
  <c r="L57" i="1"/>
  <c r="N57" i="1"/>
  <c r="AK57" i="1"/>
  <c r="E57" i="1"/>
  <c r="AL57" i="1"/>
  <c r="H57" i="1"/>
  <c r="AM57" i="1"/>
  <c r="AN57" i="1"/>
  <c r="AO57" i="1"/>
  <c r="AP57" i="1"/>
  <c r="J57" i="1"/>
  <c r="AQ57" i="1"/>
  <c r="AT57" i="1"/>
  <c r="AU57" i="1"/>
  <c r="AW57" i="1"/>
  <c r="AX57" i="1"/>
  <c r="L58" i="1"/>
  <c r="N58" i="1"/>
  <c r="AK58" i="1"/>
  <c r="E58" i="1"/>
  <c r="AL58" i="1"/>
  <c r="H58" i="1"/>
  <c r="AM58" i="1"/>
  <c r="AN58" i="1"/>
  <c r="AO58" i="1"/>
  <c r="AP58" i="1"/>
  <c r="J58" i="1"/>
  <c r="AQ58" i="1"/>
  <c r="AT58" i="1"/>
  <c r="AU58" i="1"/>
  <c r="AW58" i="1"/>
  <c r="AX58" i="1"/>
  <c r="L60" i="1"/>
  <c r="N60" i="1"/>
  <c r="AK60" i="1"/>
  <c r="E60" i="1"/>
  <c r="AL60" i="1"/>
  <c r="H60" i="1"/>
  <c r="AM60" i="1"/>
  <c r="AN60" i="1"/>
  <c r="AO60" i="1"/>
  <c r="AP60" i="1"/>
  <c r="J60" i="1"/>
  <c r="AQ60" i="1"/>
  <c r="AT60" i="1"/>
  <c r="AU60" i="1"/>
  <c r="AW60" i="1"/>
  <c r="AX60" i="1"/>
  <c r="L61" i="1"/>
  <c r="N61" i="1"/>
  <c r="AK61" i="1"/>
  <c r="E61" i="1"/>
  <c r="AL61" i="1"/>
  <c r="H61" i="1"/>
  <c r="AM61" i="1"/>
  <c r="AN61" i="1"/>
  <c r="AO61" i="1"/>
  <c r="AP61" i="1"/>
  <c r="J61" i="1"/>
  <c r="AQ61" i="1"/>
  <c r="AT61" i="1"/>
  <c r="AU61" i="1"/>
  <c r="AW61" i="1"/>
  <c r="AX61" i="1"/>
  <c r="L62" i="1"/>
  <c r="N62" i="1"/>
  <c r="AK62" i="1"/>
  <c r="E62" i="1"/>
  <c r="AL62" i="1"/>
  <c r="H62" i="1"/>
  <c r="AM62" i="1"/>
  <c r="AN62" i="1"/>
  <c r="AO62" i="1"/>
  <c r="AP62" i="1"/>
  <c r="J62" i="1"/>
  <c r="AQ62" i="1"/>
  <c r="AT62" i="1"/>
  <c r="AU62" i="1"/>
  <c r="AW62" i="1"/>
  <c r="AX62" i="1"/>
  <c r="L64" i="1"/>
  <c r="N64" i="1"/>
  <c r="AK64" i="1"/>
  <c r="E64" i="1"/>
  <c r="AL64" i="1"/>
  <c r="H64" i="1"/>
  <c r="AM64" i="1"/>
  <c r="AN64" i="1"/>
  <c r="AO64" i="1"/>
  <c r="AP64" i="1"/>
  <c r="J64" i="1"/>
  <c r="AQ64" i="1"/>
  <c r="AT64" i="1"/>
  <c r="AU64" i="1"/>
  <c r="AW64" i="1"/>
  <c r="AX64" i="1"/>
  <c r="L65" i="1"/>
  <c r="N65" i="1"/>
  <c r="AK65" i="1"/>
  <c r="E65" i="1"/>
  <c r="BC65" i="1"/>
  <c r="AL65" i="1"/>
  <c r="H65" i="1"/>
  <c r="AM65" i="1"/>
  <c r="AN65" i="1"/>
  <c r="AO65" i="1"/>
  <c r="AP65" i="1"/>
  <c r="J65" i="1"/>
  <c r="AQ65" i="1"/>
  <c r="AT65" i="1"/>
  <c r="AU65" i="1"/>
  <c r="AW65" i="1"/>
  <c r="AX65" i="1"/>
  <c r="L66" i="1"/>
  <c r="N66" i="1"/>
  <c r="AK66" i="1"/>
  <c r="E66" i="1"/>
  <c r="AL66" i="1"/>
  <c r="H66" i="1"/>
  <c r="AM66" i="1"/>
  <c r="AN66" i="1"/>
  <c r="AO66" i="1"/>
  <c r="AP66" i="1"/>
  <c r="J66" i="1"/>
  <c r="AQ66" i="1"/>
  <c r="AT66" i="1"/>
  <c r="AU66" i="1"/>
  <c r="AW66" i="1"/>
  <c r="AX66" i="1"/>
  <c r="AK68" i="1"/>
  <c r="AL68" i="1"/>
  <c r="H68" i="1"/>
  <c r="L68" i="1"/>
  <c r="N68" i="1"/>
  <c r="E68" i="1"/>
  <c r="BC68" i="1"/>
  <c r="AM68" i="1"/>
  <c r="AN68" i="1"/>
  <c r="AO68" i="1"/>
  <c r="AP68" i="1"/>
  <c r="J68" i="1"/>
  <c r="AQ68" i="1"/>
  <c r="AT68" i="1"/>
  <c r="AU68" i="1"/>
  <c r="AW68" i="1"/>
  <c r="AX68" i="1"/>
  <c r="L69" i="1"/>
  <c r="N69" i="1"/>
  <c r="AK69" i="1"/>
  <c r="E69" i="1"/>
  <c r="AL69" i="1"/>
  <c r="H69" i="1"/>
  <c r="AM69" i="1"/>
  <c r="AN69" i="1"/>
  <c r="AO69" i="1"/>
  <c r="AP69" i="1"/>
  <c r="J69" i="1"/>
  <c r="AQ69" i="1"/>
  <c r="AT69" i="1"/>
  <c r="AU69" i="1"/>
  <c r="AW69" i="1"/>
  <c r="AX69" i="1"/>
  <c r="AK70" i="1"/>
  <c r="AL70" i="1"/>
  <c r="H70" i="1"/>
  <c r="L70" i="1"/>
  <c r="N70" i="1"/>
  <c r="E70" i="1"/>
  <c r="BC70" i="1"/>
  <c r="AM70" i="1"/>
  <c r="AN70" i="1"/>
  <c r="AO70" i="1"/>
  <c r="AP70" i="1"/>
  <c r="J70" i="1"/>
  <c r="AQ70" i="1"/>
  <c r="AT70" i="1"/>
  <c r="AU70" i="1"/>
  <c r="AW70" i="1"/>
  <c r="AX70" i="1"/>
  <c r="L72" i="1"/>
  <c r="N72" i="1"/>
  <c r="AK72" i="1"/>
  <c r="E72" i="1"/>
  <c r="AL72" i="1"/>
  <c r="H72" i="1"/>
  <c r="AM72" i="1"/>
  <c r="AN72" i="1"/>
  <c r="AO72" i="1"/>
  <c r="AP72" i="1"/>
  <c r="J72" i="1"/>
  <c r="AQ72" i="1"/>
  <c r="AT72" i="1"/>
  <c r="AU72" i="1"/>
  <c r="AW72" i="1"/>
  <c r="AX72" i="1"/>
  <c r="AK73" i="1"/>
  <c r="AL73" i="1"/>
  <c r="H73" i="1"/>
  <c r="L73" i="1"/>
  <c r="N73" i="1"/>
  <c r="E73" i="1"/>
  <c r="BC73" i="1"/>
  <c r="AM73" i="1"/>
  <c r="AN73" i="1"/>
  <c r="AO73" i="1"/>
  <c r="AP73" i="1"/>
  <c r="J73" i="1"/>
  <c r="AQ73" i="1"/>
  <c r="AT73" i="1"/>
  <c r="AU73" i="1"/>
  <c r="AW73" i="1"/>
  <c r="AX73" i="1"/>
  <c r="L74" i="1"/>
  <c r="N74" i="1"/>
  <c r="AK74" i="1"/>
  <c r="E74" i="1"/>
  <c r="AL74" i="1"/>
  <c r="H74" i="1"/>
  <c r="AM74" i="1"/>
  <c r="AN74" i="1"/>
  <c r="AO74" i="1"/>
  <c r="AP74" i="1"/>
  <c r="J74" i="1"/>
  <c r="AQ74" i="1"/>
  <c r="AT74" i="1"/>
  <c r="AU74" i="1"/>
  <c r="AW74" i="1"/>
  <c r="AX74" i="1"/>
  <c r="L76" i="1"/>
  <c r="N76" i="1"/>
  <c r="AK76" i="1"/>
  <c r="E76" i="1"/>
  <c r="BC76" i="1"/>
  <c r="AM76" i="1"/>
  <c r="AN76" i="1"/>
  <c r="AO76" i="1"/>
  <c r="AT76" i="1"/>
  <c r="AU76" i="1"/>
  <c r="AW76" i="1"/>
  <c r="AX76" i="1"/>
  <c r="L77" i="1"/>
  <c r="N77" i="1"/>
  <c r="AK77" i="1"/>
  <c r="E77" i="1"/>
  <c r="AM77" i="1"/>
  <c r="AN77" i="1"/>
  <c r="AO77" i="1"/>
  <c r="AT77" i="1"/>
  <c r="AU77" i="1"/>
  <c r="AW77" i="1"/>
  <c r="AX77" i="1"/>
  <c r="L78" i="1"/>
  <c r="N78" i="1"/>
  <c r="AK78" i="1"/>
  <c r="E78" i="1"/>
  <c r="AM78" i="1"/>
  <c r="AN78" i="1"/>
  <c r="AO78" i="1"/>
  <c r="AT78" i="1"/>
  <c r="AU78" i="1"/>
  <c r="AW78" i="1"/>
  <c r="AX78" i="1"/>
  <c r="L80" i="1"/>
  <c r="N80" i="1"/>
  <c r="AK80" i="1"/>
  <c r="E80" i="1"/>
  <c r="AM80" i="1"/>
  <c r="AN80" i="1"/>
  <c r="AO80" i="1"/>
  <c r="AT80" i="1"/>
  <c r="AU80" i="1"/>
  <c r="AW80" i="1"/>
  <c r="AX80" i="1"/>
  <c r="L81" i="1"/>
  <c r="N81" i="1"/>
  <c r="AK81" i="1"/>
  <c r="E81" i="1"/>
  <c r="AM81" i="1"/>
  <c r="AN81" i="1"/>
  <c r="AO81" i="1"/>
  <c r="AT81" i="1"/>
  <c r="AU81" i="1"/>
  <c r="AW81" i="1"/>
  <c r="AX81" i="1"/>
  <c r="L82" i="1"/>
  <c r="N82" i="1"/>
  <c r="AK82" i="1"/>
  <c r="E82" i="1"/>
  <c r="AM82" i="1"/>
  <c r="AN82" i="1"/>
  <c r="AO82" i="1"/>
  <c r="AT82" i="1"/>
  <c r="AU82" i="1"/>
  <c r="AW82" i="1"/>
  <c r="AX82" i="1"/>
  <c r="L84" i="1"/>
  <c r="N84" i="1"/>
  <c r="AK84" i="1"/>
  <c r="E84" i="1"/>
  <c r="AM84" i="1"/>
  <c r="AN84" i="1"/>
  <c r="AO84" i="1"/>
  <c r="AT84" i="1"/>
  <c r="AU84" i="1"/>
  <c r="AW84" i="1"/>
  <c r="AX84" i="1"/>
  <c r="L85" i="1"/>
  <c r="N85" i="1"/>
  <c r="AK85" i="1"/>
  <c r="E85" i="1"/>
  <c r="AM85" i="1"/>
  <c r="AN85" i="1"/>
  <c r="AO85" i="1"/>
  <c r="AT85" i="1"/>
  <c r="AU85" i="1"/>
  <c r="AW85" i="1"/>
  <c r="AX85" i="1"/>
  <c r="L86" i="1"/>
  <c r="N86" i="1"/>
  <c r="AK86" i="1"/>
  <c r="E86" i="1"/>
  <c r="AM86" i="1"/>
  <c r="AN86" i="1"/>
  <c r="AO86" i="1"/>
  <c r="AT86" i="1"/>
  <c r="AU86" i="1"/>
  <c r="AW86" i="1"/>
  <c r="AX86" i="1"/>
  <c r="L88" i="1"/>
  <c r="N88" i="1"/>
  <c r="AK88" i="1"/>
  <c r="E88" i="1"/>
  <c r="AM88" i="1"/>
  <c r="AN88" i="1"/>
  <c r="AO88" i="1"/>
  <c r="AT88" i="1"/>
  <c r="AU88" i="1"/>
  <c r="AW88" i="1"/>
  <c r="AX88" i="1"/>
  <c r="L89" i="1"/>
  <c r="N89" i="1"/>
  <c r="AK89" i="1"/>
  <c r="E89" i="1"/>
  <c r="AM89" i="1"/>
  <c r="AN89" i="1"/>
  <c r="AO89" i="1"/>
  <c r="AT89" i="1"/>
  <c r="AU89" i="1"/>
  <c r="AW89" i="1"/>
  <c r="AX89" i="1"/>
  <c r="L90" i="1"/>
  <c r="N90" i="1"/>
  <c r="AK90" i="1"/>
  <c r="E90" i="1"/>
  <c r="AM90" i="1"/>
  <c r="AN90" i="1"/>
  <c r="AO90" i="1"/>
  <c r="AT90" i="1"/>
  <c r="AU90" i="1"/>
  <c r="AW90" i="1"/>
  <c r="AX90" i="1"/>
  <c r="L92" i="1"/>
  <c r="N92" i="1"/>
  <c r="AK92" i="1"/>
  <c r="E92" i="1"/>
  <c r="AM92" i="1"/>
  <c r="AN92" i="1"/>
  <c r="AO92" i="1"/>
  <c r="AT92" i="1"/>
  <c r="AU92" i="1"/>
  <c r="AW92" i="1"/>
  <c r="AX92" i="1"/>
  <c r="L93" i="1"/>
  <c r="N93" i="1"/>
  <c r="AK93" i="1"/>
  <c r="E93" i="1"/>
  <c r="AM93" i="1"/>
  <c r="AN93" i="1"/>
  <c r="AO93" i="1"/>
  <c r="AT93" i="1"/>
  <c r="AU93" i="1"/>
  <c r="AW93" i="1"/>
  <c r="AX93" i="1"/>
  <c r="L94" i="1"/>
  <c r="N94" i="1"/>
  <c r="AK94" i="1"/>
  <c r="E94" i="1"/>
  <c r="AM94" i="1"/>
  <c r="AN94" i="1"/>
  <c r="AO94" i="1"/>
  <c r="AT94" i="1"/>
  <c r="AU94" i="1"/>
  <c r="AW94" i="1"/>
  <c r="AX94" i="1"/>
  <c r="L96" i="1"/>
  <c r="N96" i="1"/>
  <c r="AK96" i="1"/>
  <c r="E96" i="1"/>
  <c r="AM96" i="1"/>
  <c r="AN96" i="1"/>
  <c r="AO96" i="1"/>
  <c r="AT96" i="1"/>
  <c r="AU96" i="1"/>
  <c r="AW96" i="1"/>
  <c r="AX96" i="1"/>
  <c r="L97" i="1"/>
  <c r="N97" i="1"/>
  <c r="AK97" i="1"/>
  <c r="E97" i="1"/>
  <c r="AM97" i="1"/>
  <c r="AN97" i="1"/>
  <c r="AO97" i="1"/>
  <c r="AT97" i="1"/>
  <c r="AU97" i="1"/>
  <c r="AW97" i="1"/>
  <c r="AX97" i="1"/>
  <c r="L98" i="1"/>
  <c r="N98" i="1"/>
  <c r="AK98" i="1"/>
  <c r="AM98" i="1"/>
  <c r="AN98" i="1"/>
  <c r="AO98" i="1"/>
  <c r="AT98" i="1"/>
  <c r="AU98" i="1"/>
  <c r="AW98" i="1"/>
  <c r="AX98" i="1"/>
  <c r="L100" i="1"/>
  <c r="N100" i="1"/>
  <c r="AK100" i="1"/>
  <c r="AL100" i="1"/>
  <c r="AM100" i="1"/>
  <c r="AN100" i="1"/>
  <c r="AO100" i="1"/>
  <c r="AP100" i="1"/>
  <c r="J100" i="1"/>
  <c r="AQ100" i="1"/>
  <c r="AT100" i="1"/>
  <c r="AU100" i="1"/>
  <c r="AW100" i="1"/>
  <c r="AX100" i="1"/>
  <c r="L101" i="1"/>
  <c r="N101" i="1"/>
  <c r="AK101" i="1"/>
  <c r="AL101" i="1"/>
  <c r="AM101" i="1"/>
  <c r="AN101" i="1"/>
  <c r="AO101" i="1"/>
  <c r="AP101" i="1"/>
  <c r="J101" i="1"/>
  <c r="AQ101" i="1"/>
  <c r="AT101" i="1"/>
  <c r="AU101" i="1"/>
  <c r="AW101" i="1"/>
  <c r="AX101" i="1"/>
  <c r="L102" i="1"/>
  <c r="N102" i="1"/>
  <c r="AK102" i="1"/>
  <c r="AL102" i="1"/>
  <c r="AM102" i="1"/>
  <c r="AN102" i="1"/>
  <c r="AO102" i="1"/>
  <c r="AP102" i="1"/>
  <c r="J102" i="1"/>
  <c r="AQ102" i="1"/>
  <c r="AT102" i="1"/>
  <c r="AU102" i="1"/>
  <c r="AW102" i="1"/>
  <c r="AX102" i="1"/>
  <c r="L104" i="1"/>
  <c r="N104" i="1"/>
  <c r="AK104" i="1"/>
  <c r="AL104" i="1"/>
  <c r="AM104" i="1"/>
  <c r="AN104" i="1"/>
  <c r="AO104" i="1"/>
  <c r="AP104" i="1"/>
  <c r="J104" i="1"/>
  <c r="AQ104" i="1"/>
  <c r="AT104" i="1"/>
  <c r="AU104" i="1"/>
  <c r="AW104" i="1"/>
  <c r="AX104" i="1"/>
  <c r="L105" i="1"/>
  <c r="N105" i="1"/>
  <c r="AK105" i="1"/>
  <c r="AL105" i="1"/>
  <c r="AM105" i="1"/>
  <c r="AN105" i="1"/>
  <c r="AO105" i="1"/>
  <c r="AP105" i="1"/>
  <c r="J105" i="1"/>
  <c r="AQ105" i="1"/>
  <c r="AT105" i="1"/>
  <c r="AU105" i="1"/>
  <c r="AW105" i="1"/>
  <c r="AX105" i="1"/>
  <c r="L106" i="1"/>
  <c r="N106" i="1"/>
  <c r="AK106" i="1"/>
  <c r="AL106" i="1"/>
  <c r="AM106" i="1"/>
  <c r="AN106" i="1"/>
  <c r="AO106" i="1"/>
  <c r="AP106" i="1"/>
  <c r="J106" i="1"/>
  <c r="AQ106" i="1"/>
  <c r="AT106" i="1"/>
  <c r="AU106" i="1"/>
  <c r="AW106" i="1"/>
  <c r="AX106" i="1"/>
  <c r="L108" i="1"/>
  <c r="N108" i="1"/>
  <c r="AK108" i="1"/>
  <c r="AL108" i="1"/>
  <c r="AM108" i="1"/>
  <c r="AN108" i="1"/>
  <c r="AO108" i="1"/>
  <c r="AP108" i="1"/>
  <c r="J108" i="1"/>
  <c r="AQ108" i="1"/>
  <c r="AT108" i="1"/>
  <c r="AU108" i="1"/>
  <c r="AW108" i="1"/>
  <c r="AX108" i="1"/>
  <c r="L109" i="1"/>
  <c r="N109" i="1"/>
  <c r="AK109" i="1"/>
  <c r="E109" i="1"/>
  <c r="AM109" i="1"/>
  <c r="AN109" i="1"/>
  <c r="AO109" i="1"/>
  <c r="AT109" i="1"/>
  <c r="AU109" i="1"/>
  <c r="AW109" i="1"/>
  <c r="AX109" i="1"/>
  <c r="L110" i="1"/>
  <c r="N110" i="1"/>
  <c r="AK110" i="1"/>
  <c r="E110" i="1"/>
  <c r="AM110" i="1"/>
  <c r="AN110" i="1"/>
  <c r="AO110" i="1"/>
  <c r="AT110" i="1"/>
  <c r="AU110" i="1"/>
  <c r="AW110" i="1"/>
  <c r="AX110" i="1"/>
  <c r="L112" i="1"/>
  <c r="N112" i="1"/>
  <c r="AK112" i="1"/>
  <c r="E112" i="1"/>
  <c r="AM112" i="1"/>
  <c r="AN112" i="1"/>
  <c r="AO112" i="1"/>
  <c r="AT112" i="1"/>
  <c r="AU112" i="1"/>
  <c r="AW112" i="1"/>
  <c r="AX112" i="1"/>
  <c r="L113" i="1"/>
  <c r="N113" i="1"/>
  <c r="AK113" i="1"/>
  <c r="E113" i="1"/>
  <c r="AM113" i="1"/>
  <c r="AN113" i="1"/>
  <c r="AO113" i="1"/>
  <c r="AT113" i="1"/>
  <c r="AU113" i="1"/>
  <c r="AW113" i="1"/>
  <c r="AX113" i="1"/>
  <c r="L114" i="1"/>
  <c r="N114" i="1"/>
  <c r="AK114" i="1"/>
  <c r="E114" i="1"/>
  <c r="AM114" i="1"/>
  <c r="AN114" i="1"/>
  <c r="AO114" i="1"/>
  <c r="AT114" i="1"/>
  <c r="AU114" i="1"/>
  <c r="AW114" i="1"/>
  <c r="AX114" i="1"/>
  <c r="L116" i="1"/>
  <c r="N116" i="1"/>
  <c r="AK116" i="1"/>
  <c r="E116" i="1"/>
  <c r="AM116" i="1"/>
  <c r="AN116" i="1"/>
  <c r="AO116" i="1"/>
  <c r="AT116" i="1"/>
  <c r="AU116" i="1"/>
  <c r="AW116" i="1"/>
  <c r="AX116" i="1"/>
  <c r="L117" i="1"/>
  <c r="N117" i="1"/>
  <c r="AK117" i="1"/>
  <c r="E117" i="1"/>
  <c r="AM117" i="1"/>
  <c r="AN117" i="1"/>
  <c r="AO117" i="1"/>
  <c r="AT117" i="1"/>
  <c r="AU117" i="1"/>
  <c r="AW117" i="1"/>
  <c r="AX117" i="1"/>
  <c r="L118" i="1"/>
  <c r="N118" i="1"/>
  <c r="AK118" i="1"/>
  <c r="E118" i="1"/>
  <c r="AM118" i="1"/>
  <c r="AN118" i="1"/>
  <c r="AO118" i="1"/>
  <c r="AT118" i="1"/>
  <c r="AU118" i="1"/>
  <c r="AW118" i="1"/>
  <c r="AX118" i="1"/>
  <c r="L120" i="1"/>
  <c r="N120" i="1"/>
  <c r="AK120" i="1"/>
  <c r="E120" i="1"/>
  <c r="AM120" i="1"/>
  <c r="AN120" i="1"/>
  <c r="AO120" i="1"/>
  <c r="AT120" i="1"/>
  <c r="AU120" i="1"/>
  <c r="AW120" i="1"/>
  <c r="AX120" i="1"/>
  <c r="L121" i="1"/>
  <c r="N121" i="1"/>
  <c r="AK121" i="1"/>
  <c r="E121" i="1"/>
  <c r="AM121" i="1"/>
  <c r="AN121" i="1"/>
  <c r="AO121" i="1"/>
  <c r="AT121" i="1"/>
  <c r="AU121" i="1"/>
  <c r="AW121" i="1"/>
  <c r="AX121" i="1"/>
  <c r="L122" i="1"/>
  <c r="N122" i="1"/>
  <c r="AK122" i="1"/>
  <c r="E122" i="1"/>
  <c r="AM122" i="1"/>
  <c r="AN122" i="1"/>
  <c r="AO122" i="1"/>
  <c r="AT122" i="1"/>
  <c r="AU122" i="1"/>
  <c r="AW122" i="1"/>
  <c r="AX122" i="1"/>
  <c r="L124" i="1"/>
  <c r="N124" i="1"/>
  <c r="AK124" i="1"/>
  <c r="E124" i="1"/>
  <c r="AM124" i="1"/>
  <c r="AN124" i="1"/>
  <c r="AO124" i="1"/>
  <c r="AT124" i="1"/>
  <c r="AU124" i="1"/>
  <c r="AW124" i="1"/>
  <c r="AX124" i="1"/>
  <c r="L125" i="1"/>
  <c r="N125" i="1"/>
  <c r="AK125" i="1"/>
  <c r="E125" i="1"/>
  <c r="AM125" i="1"/>
  <c r="AN125" i="1"/>
  <c r="AO125" i="1"/>
  <c r="AT125" i="1"/>
  <c r="AU125" i="1"/>
  <c r="AW125" i="1"/>
  <c r="AX125" i="1"/>
  <c r="L126" i="1"/>
  <c r="N126" i="1"/>
  <c r="AK126" i="1"/>
  <c r="E126" i="1"/>
  <c r="AM126" i="1"/>
  <c r="AN126" i="1"/>
  <c r="AO126" i="1"/>
  <c r="AT126" i="1"/>
  <c r="AU126" i="1"/>
  <c r="AW126" i="1"/>
  <c r="AX126" i="1"/>
  <c r="L128" i="1"/>
  <c r="N128" i="1"/>
  <c r="AK128" i="1"/>
  <c r="E128" i="1"/>
  <c r="AM128" i="1"/>
  <c r="AN128" i="1"/>
  <c r="AO128" i="1"/>
  <c r="AT128" i="1"/>
  <c r="AU128" i="1"/>
  <c r="AW128" i="1"/>
  <c r="AX128" i="1"/>
  <c r="L129" i="1"/>
  <c r="N129" i="1"/>
  <c r="AK129" i="1"/>
  <c r="E129" i="1"/>
  <c r="AM129" i="1"/>
  <c r="AN129" i="1"/>
  <c r="AO129" i="1"/>
  <c r="AT129" i="1"/>
  <c r="AU129" i="1"/>
  <c r="AW129" i="1"/>
  <c r="AX129" i="1"/>
  <c r="L130" i="1"/>
  <c r="N130" i="1"/>
  <c r="AK130" i="1"/>
  <c r="E130" i="1"/>
  <c r="AM130" i="1"/>
  <c r="AN130" i="1"/>
  <c r="AO130" i="1"/>
  <c r="AT130" i="1"/>
  <c r="AU130" i="1"/>
  <c r="AW130" i="1"/>
  <c r="AX130" i="1"/>
  <c r="L132" i="1"/>
  <c r="N132" i="1"/>
  <c r="AK132" i="1"/>
  <c r="E132" i="1"/>
  <c r="AM132" i="1"/>
  <c r="AN132" i="1"/>
  <c r="AO132" i="1"/>
  <c r="AT132" i="1"/>
  <c r="AU132" i="1"/>
  <c r="AW132" i="1"/>
  <c r="AX132" i="1"/>
  <c r="L133" i="1"/>
  <c r="N133" i="1"/>
  <c r="AK133" i="1"/>
  <c r="E133" i="1"/>
  <c r="AM133" i="1"/>
  <c r="AN133" i="1"/>
  <c r="AO133" i="1"/>
  <c r="AT133" i="1"/>
  <c r="AU133" i="1"/>
  <c r="AW133" i="1"/>
  <c r="AX133" i="1"/>
  <c r="L134" i="1"/>
  <c r="N134" i="1"/>
  <c r="AK134" i="1"/>
  <c r="E134" i="1"/>
  <c r="AM134" i="1"/>
  <c r="AN134" i="1"/>
  <c r="AO134" i="1"/>
  <c r="AT134" i="1"/>
  <c r="AU134" i="1"/>
  <c r="AW134" i="1"/>
  <c r="AX134" i="1"/>
  <c r="L136" i="1"/>
  <c r="N136" i="1"/>
  <c r="AK136" i="1"/>
  <c r="E136" i="1"/>
  <c r="AM136" i="1"/>
  <c r="AN136" i="1"/>
  <c r="AO136" i="1"/>
  <c r="AT136" i="1"/>
  <c r="AU136" i="1"/>
  <c r="AW136" i="1"/>
  <c r="AX136" i="1"/>
  <c r="L137" i="1"/>
  <c r="N137" i="1"/>
  <c r="AK137" i="1"/>
  <c r="E137" i="1"/>
  <c r="AM137" i="1"/>
  <c r="AN137" i="1"/>
  <c r="AO137" i="1"/>
  <c r="AT137" i="1"/>
  <c r="AU137" i="1"/>
  <c r="AW137" i="1"/>
  <c r="AX137" i="1"/>
  <c r="L138" i="1"/>
  <c r="N138" i="1"/>
  <c r="AK138" i="1"/>
  <c r="E138" i="1"/>
  <c r="AM138" i="1"/>
  <c r="AN138" i="1"/>
  <c r="AO138" i="1"/>
  <c r="AT138" i="1"/>
  <c r="AU138" i="1"/>
  <c r="AW138" i="1"/>
  <c r="AX138" i="1"/>
  <c r="L140" i="1"/>
  <c r="N140" i="1"/>
  <c r="AK140" i="1"/>
  <c r="E140" i="1"/>
  <c r="AM140" i="1"/>
  <c r="AN140" i="1"/>
  <c r="AO140" i="1"/>
  <c r="AT140" i="1"/>
  <c r="AU140" i="1"/>
  <c r="AW140" i="1"/>
  <c r="AX140" i="1"/>
  <c r="L141" i="1"/>
  <c r="N141" i="1"/>
  <c r="AK141" i="1"/>
  <c r="E141" i="1"/>
  <c r="AM141" i="1"/>
  <c r="AN141" i="1"/>
  <c r="AO141" i="1"/>
  <c r="AT141" i="1"/>
  <c r="AU141" i="1"/>
  <c r="AW141" i="1"/>
  <c r="AX141" i="1"/>
  <c r="L142" i="1"/>
  <c r="N142" i="1"/>
  <c r="AK142" i="1"/>
  <c r="E142" i="1"/>
  <c r="AM142" i="1"/>
  <c r="AN142" i="1"/>
  <c r="AO142" i="1"/>
  <c r="AT142" i="1"/>
  <c r="AU142" i="1"/>
  <c r="AW142" i="1"/>
  <c r="AX142" i="1"/>
  <c r="L144" i="1"/>
  <c r="N144" i="1"/>
  <c r="AK144" i="1"/>
  <c r="E144" i="1"/>
  <c r="AM144" i="1"/>
  <c r="AN144" i="1"/>
  <c r="AO144" i="1"/>
  <c r="AT144" i="1"/>
  <c r="AU144" i="1"/>
  <c r="AW144" i="1"/>
  <c r="AX144" i="1"/>
  <c r="L145" i="1"/>
  <c r="N145" i="1"/>
  <c r="AK145" i="1"/>
  <c r="E145" i="1"/>
  <c r="AM145" i="1"/>
  <c r="AN145" i="1"/>
  <c r="AO145" i="1"/>
  <c r="AT145" i="1"/>
  <c r="AU145" i="1"/>
  <c r="AW145" i="1"/>
  <c r="AX145" i="1"/>
  <c r="L146" i="1"/>
  <c r="N146" i="1"/>
  <c r="AK146" i="1"/>
  <c r="E146" i="1"/>
  <c r="AM146" i="1"/>
  <c r="AN146" i="1"/>
  <c r="AO146" i="1"/>
  <c r="AT146" i="1"/>
  <c r="AU146" i="1"/>
  <c r="AW146" i="1"/>
  <c r="AX146" i="1"/>
  <c r="L148" i="1"/>
  <c r="N148" i="1"/>
  <c r="AK148" i="1"/>
  <c r="E148" i="1"/>
  <c r="AM148" i="1"/>
  <c r="AN148" i="1"/>
  <c r="AO148" i="1"/>
  <c r="AT148" i="1"/>
  <c r="AU148" i="1"/>
  <c r="AW148" i="1"/>
  <c r="AX148" i="1"/>
  <c r="L149" i="1"/>
  <c r="N149" i="1"/>
  <c r="AK149" i="1"/>
  <c r="E149" i="1"/>
  <c r="AM149" i="1"/>
  <c r="AN149" i="1"/>
  <c r="AO149" i="1"/>
  <c r="AT149" i="1"/>
  <c r="AU149" i="1"/>
  <c r="AW149" i="1"/>
  <c r="AX149" i="1"/>
  <c r="L150" i="1"/>
  <c r="N150" i="1"/>
  <c r="AK150" i="1"/>
  <c r="E150" i="1"/>
  <c r="AM150" i="1"/>
  <c r="AN150" i="1"/>
  <c r="AO150" i="1"/>
  <c r="AT150" i="1"/>
  <c r="AU150" i="1"/>
  <c r="AW150" i="1"/>
  <c r="AX150" i="1"/>
  <c r="BC150" i="1"/>
  <c r="L152" i="1"/>
  <c r="N152" i="1"/>
  <c r="AK152" i="1"/>
  <c r="AL152" i="1"/>
  <c r="AM152" i="1"/>
  <c r="AN152" i="1"/>
  <c r="AO152" i="1"/>
  <c r="AP152" i="1"/>
  <c r="J152" i="1"/>
  <c r="AQ152" i="1"/>
  <c r="AT152" i="1"/>
  <c r="AU152" i="1"/>
  <c r="AW152" i="1"/>
  <c r="AX152" i="1"/>
  <c r="L155" i="1"/>
  <c r="N155" i="1"/>
  <c r="AK155" i="1"/>
  <c r="AL155" i="1"/>
  <c r="AM155" i="1"/>
  <c r="AN155" i="1"/>
  <c r="AO155" i="1"/>
  <c r="AP155" i="1"/>
  <c r="J155" i="1"/>
  <c r="AQ155" i="1"/>
  <c r="AT155" i="1"/>
  <c r="AU155" i="1"/>
  <c r="AW155" i="1"/>
  <c r="AX155" i="1"/>
  <c r="L156" i="1"/>
  <c r="N156" i="1"/>
  <c r="AK156" i="1"/>
  <c r="AL156" i="1"/>
  <c r="AM156" i="1"/>
  <c r="AN156" i="1"/>
  <c r="AO156" i="1"/>
  <c r="AP156" i="1"/>
  <c r="J156" i="1"/>
  <c r="AQ156" i="1"/>
  <c r="AT156" i="1"/>
  <c r="AU156" i="1"/>
  <c r="AW156" i="1"/>
  <c r="AX156" i="1"/>
  <c r="L158" i="1"/>
  <c r="N158" i="1"/>
  <c r="AK158" i="1"/>
  <c r="AL158" i="1"/>
  <c r="AM158" i="1"/>
  <c r="AN158" i="1"/>
  <c r="AO158" i="1"/>
  <c r="AP158" i="1"/>
  <c r="J158" i="1"/>
  <c r="AQ158" i="1"/>
  <c r="AT158" i="1"/>
  <c r="AU158" i="1"/>
  <c r="AW158" i="1"/>
  <c r="AX158" i="1"/>
  <c r="L159" i="1"/>
  <c r="N159" i="1"/>
  <c r="AK159" i="1"/>
  <c r="AL159" i="1"/>
  <c r="AM159" i="1"/>
  <c r="AN159" i="1"/>
  <c r="AO159" i="1"/>
  <c r="AP159" i="1"/>
  <c r="J159" i="1"/>
  <c r="AQ159" i="1"/>
  <c r="AT159" i="1"/>
  <c r="AU159" i="1"/>
  <c r="AW159" i="1"/>
  <c r="AX159" i="1"/>
  <c r="L160" i="1"/>
  <c r="N160" i="1"/>
  <c r="AK160" i="1"/>
  <c r="AL160" i="1"/>
  <c r="AM160" i="1"/>
  <c r="AN160" i="1"/>
  <c r="AO160" i="1"/>
  <c r="AP160" i="1"/>
  <c r="J160" i="1"/>
  <c r="AQ160" i="1"/>
  <c r="AT160" i="1"/>
  <c r="AU160" i="1"/>
  <c r="AW160" i="1"/>
  <c r="AX160" i="1"/>
  <c r="L162" i="1"/>
  <c r="N162" i="1"/>
  <c r="AK162" i="1"/>
  <c r="AL162" i="1"/>
  <c r="AM162" i="1"/>
  <c r="AN162" i="1"/>
  <c r="AO162" i="1"/>
  <c r="AP162" i="1"/>
  <c r="J162" i="1"/>
  <c r="AQ162" i="1"/>
  <c r="AT162" i="1"/>
  <c r="AU162" i="1"/>
  <c r="AW162" i="1"/>
  <c r="AX162" i="1"/>
  <c r="L163" i="1"/>
  <c r="N163" i="1"/>
  <c r="AK163" i="1"/>
  <c r="AL163" i="1"/>
  <c r="AM163" i="1"/>
  <c r="AN163" i="1"/>
  <c r="AO163" i="1"/>
  <c r="AP163" i="1"/>
  <c r="J163" i="1"/>
  <c r="AQ163" i="1"/>
  <c r="AT163" i="1"/>
  <c r="AU163" i="1"/>
  <c r="AW163" i="1"/>
  <c r="AX163" i="1"/>
  <c r="L164" i="1"/>
  <c r="N164" i="1"/>
  <c r="AK164" i="1"/>
  <c r="AL164" i="1"/>
  <c r="AM164" i="1"/>
  <c r="AN164" i="1"/>
  <c r="AO164" i="1"/>
  <c r="AP164" i="1"/>
  <c r="J164" i="1"/>
  <c r="AQ164" i="1"/>
  <c r="AT164" i="1"/>
  <c r="AU164" i="1"/>
  <c r="AW164" i="1"/>
  <c r="AX164" i="1"/>
  <c r="L166" i="1"/>
  <c r="N166" i="1"/>
  <c r="AK166" i="1"/>
  <c r="AL166" i="1"/>
  <c r="AM166" i="1"/>
  <c r="AN166" i="1"/>
  <c r="AO166" i="1"/>
  <c r="AP166" i="1"/>
  <c r="J166" i="1"/>
  <c r="AQ166" i="1"/>
  <c r="AT166" i="1"/>
  <c r="AU166" i="1"/>
  <c r="AW166" i="1"/>
  <c r="AX166" i="1"/>
  <c r="L167" i="1"/>
  <c r="N167" i="1"/>
  <c r="AK167" i="1"/>
  <c r="AL167" i="1"/>
  <c r="AM167" i="1"/>
  <c r="AN167" i="1"/>
  <c r="AO167" i="1"/>
  <c r="AP167" i="1"/>
  <c r="J167" i="1"/>
  <c r="AQ167" i="1"/>
  <c r="AT167" i="1"/>
  <c r="AU167" i="1"/>
  <c r="AW167" i="1"/>
  <c r="AX167" i="1"/>
  <c r="L168" i="1"/>
  <c r="N168" i="1"/>
  <c r="AK168" i="1"/>
  <c r="AL168" i="1"/>
  <c r="AM168" i="1"/>
  <c r="AN168" i="1"/>
  <c r="AO168" i="1"/>
  <c r="AP168" i="1"/>
  <c r="J168" i="1"/>
  <c r="AQ168" i="1"/>
  <c r="AT168" i="1"/>
  <c r="AU168" i="1"/>
  <c r="AW168" i="1"/>
  <c r="AX168" i="1"/>
  <c r="L170" i="1"/>
  <c r="N170" i="1"/>
  <c r="AK170" i="1"/>
  <c r="AL170" i="1"/>
  <c r="AM170" i="1"/>
  <c r="AN170" i="1"/>
  <c r="AO170" i="1"/>
  <c r="AP170" i="1"/>
  <c r="J170" i="1"/>
  <c r="AQ170" i="1"/>
  <c r="AT170" i="1"/>
  <c r="AU170" i="1"/>
  <c r="AW170" i="1"/>
  <c r="AX170" i="1"/>
  <c r="L171" i="1"/>
  <c r="N171" i="1"/>
  <c r="AK171" i="1"/>
  <c r="AL171" i="1"/>
  <c r="AM171" i="1"/>
  <c r="AN171" i="1"/>
  <c r="AO171" i="1"/>
  <c r="AP171" i="1"/>
  <c r="J171" i="1"/>
  <c r="AQ171" i="1"/>
  <c r="AT171" i="1"/>
  <c r="AU171" i="1"/>
  <c r="AW171" i="1"/>
  <c r="AX171" i="1"/>
  <c r="L172" i="1"/>
  <c r="N172" i="1"/>
  <c r="AK172" i="1"/>
  <c r="AL172" i="1"/>
  <c r="AM172" i="1"/>
  <c r="AN172" i="1"/>
  <c r="AO172" i="1"/>
  <c r="AP172" i="1"/>
  <c r="J172" i="1"/>
  <c r="AQ172" i="1"/>
  <c r="AT172" i="1"/>
  <c r="AU172" i="1"/>
  <c r="AW172" i="1"/>
  <c r="AX172" i="1"/>
  <c r="L174" i="1"/>
  <c r="N174" i="1"/>
  <c r="AK174" i="1"/>
  <c r="AL174" i="1"/>
  <c r="AM174" i="1"/>
  <c r="AN174" i="1"/>
  <c r="AO174" i="1"/>
  <c r="AP174" i="1"/>
  <c r="J174" i="1"/>
  <c r="AQ174" i="1"/>
  <c r="AT174" i="1"/>
  <c r="AU174" i="1"/>
  <c r="AW174" i="1"/>
  <c r="AX174" i="1"/>
  <c r="L175" i="1"/>
  <c r="N175" i="1"/>
  <c r="AK175" i="1"/>
  <c r="AL175" i="1"/>
  <c r="AM175" i="1"/>
  <c r="AN175" i="1"/>
  <c r="AO175" i="1"/>
  <c r="AP175" i="1"/>
  <c r="J175" i="1"/>
  <c r="AQ175" i="1"/>
  <c r="AT175" i="1"/>
  <c r="AU175" i="1"/>
  <c r="AW175" i="1"/>
  <c r="AX175" i="1"/>
  <c r="L176" i="1"/>
  <c r="N176" i="1"/>
  <c r="AK176" i="1"/>
  <c r="AL176" i="1"/>
  <c r="AM176" i="1"/>
  <c r="AN176" i="1"/>
  <c r="AO176" i="1"/>
  <c r="AP176" i="1"/>
  <c r="J176" i="1"/>
  <c r="AQ176" i="1"/>
  <c r="AT176" i="1"/>
  <c r="AU176" i="1"/>
  <c r="AW176" i="1"/>
  <c r="AX176" i="1"/>
  <c r="L178" i="1"/>
  <c r="N178" i="1"/>
  <c r="AK178" i="1"/>
  <c r="AL178" i="1"/>
  <c r="AM178" i="1"/>
  <c r="AN178" i="1"/>
  <c r="AO178" i="1"/>
  <c r="AP178" i="1"/>
  <c r="J178" i="1"/>
  <c r="AQ178" i="1"/>
  <c r="AT178" i="1"/>
  <c r="AU178" i="1"/>
  <c r="AW178" i="1"/>
  <c r="AX178" i="1"/>
  <c r="L179" i="1"/>
  <c r="N179" i="1"/>
  <c r="AK179" i="1"/>
  <c r="AL179" i="1"/>
  <c r="AM179" i="1"/>
  <c r="AN179" i="1"/>
  <c r="AO179" i="1"/>
  <c r="AP179" i="1"/>
  <c r="J179" i="1"/>
  <c r="AQ179" i="1"/>
  <c r="AT179" i="1"/>
  <c r="AU179" i="1"/>
  <c r="AW179" i="1"/>
  <c r="AX179" i="1"/>
  <c r="L181" i="1"/>
  <c r="N181" i="1"/>
  <c r="AK181" i="1"/>
  <c r="AL181" i="1"/>
  <c r="AM181" i="1"/>
  <c r="AN181" i="1"/>
  <c r="AO181" i="1"/>
  <c r="AP181" i="1"/>
  <c r="J181" i="1"/>
  <c r="AQ181" i="1"/>
  <c r="AT181" i="1"/>
  <c r="AU181" i="1"/>
  <c r="AW181" i="1"/>
  <c r="AX181" i="1"/>
  <c r="L183" i="1"/>
  <c r="N183" i="1"/>
  <c r="AK183" i="1"/>
  <c r="AL183" i="1"/>
  <c r="H183" i="1"/>
  <c r="AM183" i="1"/>
  <c r="AN183" i="1"/>
  <c r="AO183" i="1"/>
  <c r="AP183" i="1"/>
  <c r="J183" i="1"/>
  <c r="AQ183" i="1"/>
  <c r="AT183" i="1"/>
  <c r="AU183" i="1"/>
  <c r="AW183" i="1"/>
  <c r="AX183" i="1"/>
  <c r="L184" i="1"/>
  <c r="N184" i="1"/>
  <c r="AK184" i="1"/>
  <c r="E184" i="1"/>
  <c r="AM184" i="1"/>
  <c r="AN184" i="1"/>
  <c r="AO184" i="1"/>
  <c r="AT184" i="1"/>
  <c r="AU184" i="1"/>
  <c r="AW184" i="1"/>
  <c r="AX184" i="1"/>
  <c r="L185" i="1"/>
  <c r="N185" i="1"/>
  <c r="AK185" i="1"/>
  <c r="E185" i="1"/>
  <c r="AM185" i="1"/>
  <c r="AN185" i="1"/>
  <c r="AO185" i="1"/>
  <c r="AT185" i="1"/>
  <c r="AU185" i="1"/>
  <c r="AW185" i="1"/>
  <c r="AX185" i="1"/>
  <c r="L201" i="1"/>
  <c r="N201" i="1"/>
  <c r="AK201" i="1"/>
  <c r="E201" i="1"/>
  <c r="AM201" i="1"/>
  <c r="AN201" i="1"/>
  <c r="AO201" i="1"/>
  <c r="AT201" i="1"/>
  <c r="AU201" i="1"/>
  <c r="AW201" i="1"/>
  <c r="AX201" i="1"/>
  <c r="L204" i="1"/>
  <c r="N204" i="1"/>
  <c r="AK204" i="1"/>
  <c r="E204" i="1"/>
  <c r="AM204" i="1"/>
  <c r="AN204" i="1"/>
  <c r="AO204" i="1"/>
  <c r="AT204" i="1"/>
  <c r="AU204" i="1"/>
  <c r="AW204" i="1"/>
  <c r="AX204" i="1"/>
  <c r="L207" i="1"/>
  <c r="N207" i="1"/>
  <c r="AK207" i="1"/>
  <c r="E207" i="1"/>
  <c r="AM207" i="1"/>
  <c r="AN207" i="1"/>
  <c r="AO207" i="1"/>
  <c r="AT207" i="1"/>
  <c r="AU207" i="1"/>
  <c r="AW207" i="1"/>
  <c r="AX207" i="1"/>
  <c r="L210" i="1"/>
  <c r="N210" i="1"/>
  <c r="AK210" i="1"/>
  <c r="E210" i="1"/>
  <c r="AM210" i="1"/>
  <c r="AN210" i="1"/>
  <c r="AO210" i="1"/>
  <c r="AT210" i="1"/>
  <c r="AU210" i="1"/>
  <c r="AW210" i="1"/>
  <c r="AX210" i="1"/>
  <c r="L213" i="1"/>
  <c r="N213" i="1"/>
  <c r="AK213" i="1"/>
  <c r="E213" i="1"/>
  <c r="AM213" i="1"/>
  <c r="AN213" i="1"/>
  <c r="AO213" i="1"/>
  <c r="AT213" i="1"/>
  <c r="AU213" i="1"/>
  <c r="AW213" i="1"/>
  <c r="AX213" i="1"/>
  <c r="L216" i="1"/>
  <c r="N216" i="1"/>
  <c r="AK216" i="1"/>
  <c r="E216" i="1"/>
  <c r="AM216" i="1"/>
  <c r="AN216" i="1"/>
  <c r="AO216" i="1"/>
  <c r="AT216" i="1"/>
  <c r="AU216" i="1"/>
  <c r="AW216" i="1"/>
  <c r="AX216" i="1"/>
  <c r="L219" i="1"/>
  <c r="N219" i="1"/>
  <c r="AK219" i="1"/>
  <c r="E219" i="1"/>
  <c r="AM219" i="1"/>
  <c r="AN219" i="1"/>
  <c r="AO219" i="1"/>
  <c r="AT219" i="1"/>
  <c r="AU219" i="1"/>
  <c r="AW219" i="1"/>
  <c r="AX219" i="1"/>
  <c r="L222" i="1"/>
  <c r="N222" i="1"/>
  <c r="AK222" i="1"/>
  <c r="E222" i="1"/>
  <c r="AM222" i="1"/>
  <c r="AN222" i="1"/>
  <c r="AO222" i="1"/>
  <c r="AT222" i="1"/>
  <c r="AU222" i="1"/>
  <c r="AW222" i="1"/>
  <c r="AX222" i="1"/>
  <c r="L225" i="1"/>
  <c r="N225" i="1"/>
  <c r="AK225" i="1"/>
  <c r="E225" i="1"/>
  <c r="AM225" i="1"/>
  <c r="AN225" i="1"/>
  <c r="AO225" i="1"/>
  <c r="AT225" i="1"/>
  <c r="AU225" i="1"/>
  <c r="AW225" i="1"/>
  <c r="AX225" i="1"/>
  <c r="L228" i="1"/>
  <c r="N228" i="1"/>
  <c r="AK228" i="1"/>
  <c r="E228" i="1"/>
  <c r="AM228" i="1"/>
  <c r="AN228" i="1"/>
  <c r="AO228" i="1"/>
  <c r="AT228" i="1"/>
  <c r="AU228" i="1"/>
  <c r="AW228" i="1"/>
  <c r="AX228" i="1"/>
  <c r="L231" i="1"/>
  <c r="N231" i="1"/>
  <c r="AK231" i="1"/>
  <c r="E231" i="1"/>
  <c r="AM231" i="1"/>
  <c r="AN231" i="1"/>
  <c r="AO231" i="1"/>
  <c r="AT231" i="1"/>
  <c r="AU231" i="1"/>
  <c r="AW231" i="1"/>
  <c r="AX231" i="1"/>
  <c r="L234" i="1"/>
  <c r="N234" i="1"/>
  <c r="AK234" i="1"/>
  <c r="E234" i="1"/>
  <c r="AM234" i="1"/>
  <c r="AN234" i="1"/>
  <c r="AO234" i="1"/>
  <c r="AT234" i="1"/>
  <c r="AU234" i="1"/>
  <c r="AW234" i="1"/>
  <c r="AX234" i="1"/>
  <c r="L237" i="1"/>
  <c r="N237" i="1"/>
  <c r="AK237" i="1"/>
  <c r="E237" i="1"/>
  <c r="AM237" i="1"/>
  <c r="AN237" i="1"/>
  <c r="AO237" i="1"/>
  <c r="AT237" i="1"/>
  <c r="AU237" i="1"/>
  <c r="AW237" i="1"/>
  <c r="AX237" i="1"/>
  <c r="L250" i="1"/>
  <c r="N250" i="1"/>
  <c r="AK250" i="1"/>
  <c r="E250" i="1"/>
  <c r="AM250" i="1"/>
  <c r="AN250" i="1"/>
  <c r="AO250" i="1"/>
  <c r="AT250" i="1"/>
  <c r="AU250" i="1"/>
  <c r="AW250" i="1"/>
  <c r="AX250" i="1"/>
  <c r="L251" i="1"/>
  <c r="N251" i="1"/>
  <c r="AK251" i="1"/>
  <c r="E251" i="1"/>
  <c r="AM251" i="1"/>
  <c r="AN251" i="1"/>
  <c r="AO251" i="1"/>
  <c r="AT251" i="1"/>
  <c r="AU251" i="1"/>
  <c r="AW251" i="1"/>
  <c r="AX251" i="1"/>
  <c r="L260" i="1"/>
  <c r="N260" i="1"/>
  <c r="AK260" i="1"/>
  <c r="E260" i="1"/>
  <c r="AM260" i="1"/>
  <c r="AN260" i="1"/>
  <c r="AO260" i="1"/>
  <c r="AT260" i="1"/>
  <c r="AU260" i="1"/>
  <c r="AW260" i="1"/>
  <c r="AX260" i="1"/>
  <c r="L263" i="1"/>
  <c r="N263" i="1"/>
  <c r="AK263" i="1"/>
  <c r="E263" i="1"/>
  <c r="AM263" i="1"/>
  <c r="AN263" i="1"/>
  <c r="AO263" i="1"/>
  <c r="AT263" i="1"/>
  <c r="AU263" i="1"/>
  <c r="AW263" i="1"/>
  <c r="AX263" i="1"/>
  <c r="L266" i="1"/>
  <c r="N266" i="1"/>
  <c r="AK266" i="1"/>
  <c r="E266" i="1"/>
  <c r="AM266" i="1"/>
  <c r="AN266" i="1"/>
  <c r="AO266" i="1"/>
  <c r="AT266" i="1"/>
  <c r="AU266" i="1"/>
  <c r="AW266" i="1"/>
  <c r="AX266" i="1"/>
  <c r="L269" i="1"/>
  <c r="N269" i="1"/>
  <c r="AK269" i="1"/>
  <c r="E269" i="1"/>
  <c r="AM269" i="1"/>
  <c r="AN269" i="1"/>
  <c r="AO269" i="1"/>
  <c r="AT269" i="1"/>
  <c r="AU269" i="1"/>
  <c r="AW269" i="1"/>
  <c r="AX269" i="1"/>
  <c r="L272" i="1"/>
  <c r="N272" i="1"/>
  <c r="AK272" i="1"/>
  <c r="E272" i="1"/>
  <c r="AM272" i="1"/>
  <c r="AN272" i="1"/>
  <c r="AO272" i="1"/>
  <c r="AT272" i="1"/>
  <c r="AU272" i="1"/>
  <c r="AW272" i="1"/>
  <c r="AX272" i="1"/>
  <c r="L275" i="1"/>
  <c r="N275" i="1"/>
  <c r="AK275" i="1"/>
  <c r="E275" i="1"/>
  <c r="AM275" i="1"/>
  <c r="AN275" i="1"/>
  <c r="AO275" i="1"/>
  <c r="AT275" i="1"/>
  <c r="AU275" i="1"/>
  <c r="AW275" i="1"/>
  <c r="AX275" i="1"/>
  <c r="L278" i="1"/>
  <c r="N278" i="1"/>
  <c r="AK278" i="1"/>
  <c r="E278" i="1"/>
  <c r="AM278" i="1"/>
  <c r="AN278" i="1"/>
  <c r="AO278" i="1"/>
  <c r="AT278" i="1"/>
  <c r="AU278" i="1"/>
  <c r="AW278" i="1"/>
  <c r="AX278" i="1"/>
  <c r="L281" i="1"/>
  <c r="N281" i="1"/>
  <c r="AK281" i="1"/>
  <c r="E281" i="1"/>
  <c r="AM281" i="1"/>
  <c r="AN281" i="1"/>
  <c r="AO281" i="1"/>
  <c r="AT281" i="1"/>
  <c r="AU281" i="1"/>
  <c r="AW281" i="1"/>
  <c r="AX281" i="1"/>
  <c r="L284" i="1"/>
  <c r="N284" i="1"/>
  <c r="AK284" i="1"/>
  <c r="E284" i="1"/>
  <c r="AM284" i="1"/>
  <c r="AN284" i="1"/>
  <c r="AO284" i="1"/>
  <c r="AT284" i="1"/>
  <c r="AU284" i="1"/>
  <c r="AW284" i="1"/>
  <c r="AX284" i="1"/>
  <c r="L287" i="1"/>
  <c r="N287" i="1"/>
  <c r="AK287" i="1"/>
  <c r="E287" i="1"/>
  <c r="AM287" i="1"/>
  <c r="AN287" i="1"/>
  <c r="AO287" i="1"/>
  <c r="AT287" i="1"/>
  <c r="AU287" i="1"/>
  <c r="AW287" i="1"/>
  <c r="AX287" i="1"/>
  <c r="L290" i="1"/>
  <c r="N290" i="1"/>
  <c r="AK290" i="1"/>
  <c r="AL290" i="1"/>
  <c r="AM290" i="1"/>
  <c r="AN290" i="1"/>
  <c r="AO290" i="1"/>
  <c r="AT290" i="1"/>
  <c r="AU290" i="1"/>
  <c r="AW290" i="1"/>
  <c r="L293" i="1"/>
  <c r="N293" i="1"/>
  <c r="AK293" i="1"/>
  <c r="AL293" i="1"/>
  <c r="AM293" i="1"/>
  <c r="AN293" i="1"/>
  <c r="AO293" i="1"/>
  <c r="AT293" i="1"/>
  <c r="AU293" i="1"/>
  <c r="AW293" i="1"/>
  <c r="L296" i="1"/>
  <c r="N296" i="1"/>
  <c r="AK296" i="1"/>
  <c r="AL296" i="1"/>
  <c r="AM296" i="1"/>
  <c r="AN296" i="1"/>
  <c r="AO296" i="1"/>
  <c r="AT296" i="1"/>
  <c r="AU296" i="1"/>
  <c r="AW296" i="1"/>
  <c r="L303" i="1"/>
  <c r="N303" i="1"/>
  <c r="AK303" i="1"/>
  <c r="AL303" i="1"/>
  <c r="AM303" i="1"/>
  <c r="AN303" i="1"/>
  <c r="AO303" i="1"/>
  <c r="AT303" i="1"/>
  <c r="AU303" i="1"/>
  <c r="AW303" i="1"/>
  <c r="L305" i="1"/>
  <c r="N305" i="1"/>
  <c r="AK305" i="1"/>
  <c r="AL305" i="1"/>
  <c r="AM305" i="1"/>
  <c r="AN305" i="1"/>
  <c r="AO305" i="1"/>
  <c r="AT305" i="1"/>
  <c r="AU305" i="1"/>
  <c r="AW305" i="1"/>
  <c r="L308" i="1"/>
  <c r="N308" i="1"/>
  <c r="AK308" i="1"/>
  <c r="AL308" i="1"/>
  <c r="AM308" i="1"/>
  <c r="AN308" i="1"/>
  <c r="AO308" i="1"/>
  <c r="AT308" i="1"/>
  <c r="AU308" i="1"/>
  <c r="AW308" i="1"/>
  <c r="L316" i="1"/>
  <c r="N316" i="1"/>
  <c r="AK316" i="1"/>
  <c r="AL316" i="1"/>
  <c r="AM316" i="1"/>
  <c r="AN316" i="1"/>
  <c r="AO316" i="1"/>
  <c r="AT316" i="1"/>
  <c r="AU316" i="1"/>
  <c r="AW316" i="1"/>
  <c r="L319" i="1"/>
  <c r="N319" i="1"/>
  <c r="AK319" i="1"/>
  <c r="AL319" i="1"/>
  <c r="AM319" i="1"/>
  <c r="AN319" i="1"/>
  <c r="AO319" i="1"/>
  <c r="AT319" i="1"/>
  <c r="AU319" i="1"/>
  <c r="AW319" i="1"/>
  <c r="L322" i="1"/>
  <c r="N322" i="1"/>
  <c r="AK322" i="1"/>
  <c r="AL322" i="1"/>
  <c r="AM322" i="1"/>
  <c r="AN322" i="1"/>
  <c r="AO322" i="1"/>
  <c r="AT322" i="1"/>
  <c r="AU322" i="1"/>
  <c r="AW322" i="1"/>
  <c r="L325" i="1"/>
  <c r="N325" i="1"/>
  <c r="AK325" i="1"/>
  <c r="AL325" i="1"/>
  <c r="AM325" i="1"/>
  <c r="AN325" i="1"/>
  <c r="AO325" i="1"/>
  <c r="AT325" i="1"/>
  <c r="AU325" i="1"/>
  <c r="AW325" i="1"/>
  <c r="L328" i="1"/>
  <c r="N328" i="1"/>
  <c r="AK328" i="1"/>
  <c r="AL328" i="1"/>
  <c r="AM328" i="1"/>
  <c r="AN328" i="1"/>
  <c r="AO328" i="1"/>
  <c r="AT328" i="1"/>
  <c r="AU328" i="1"/>
  <c r="AW328" i="1"/>
  <c r="L331" i="1"/>
  <c r="N331" i="1"/>
  <c r="AK331" i="1"/>
  <c r="AL331" i="1"/>
  <c r="AM331" i="1"/>
  <c r="AN331" i="1"/>
  <c r="AO331" i="1"/>
  <c r="AT331" i="1"/>
  <c r="AU331" i="1"/>
  <c r="AW331" i="1"/>
  <c r="L334" i="1"/>
  <c r="N334" i="1"/>
  <c r="AK334" i="1"/>
  <c r="AL334" i="1"/>
  <c r="AM334" i="1"/>
  <c r="AN334" i="1"/>
  <c r="AO334" i="1"/>
  <c r="AT334" i="1"/>
  <c r="AU334" i="1"/>
  <c r="AW334" i="1"/>
  <c r="L337" i="1"/>
  <c r="N337" i="1"/>
  <c r="AK337" i="1"/>
  <c r="AL337" i="1"/>
  <c r="AM337" i="1"/>
  <c r="AN337" i="1"/>
  <c r="AO337" i="1"/>
  <c r="AT337" i="1"/>
  <c r="AU337" i="1"/>
  <c r="AW337" i="1"/>
  <c r="L340" i="1"/>
  <c r="N340" i="1"/>
  <c r="AK340" i="1"/>
  <c r="AL340" i="1"/>
  <c r="AM340" i="1"/>
  <c r="AN340" i="1"/>
  <c r="AO340" i="1"/>
  <c r="AT340" i="1"/>
  <c r="AU340" i="1"/>
  <c r="AW340" i="1"/>
  <c r="L343" i="1"/>
  <c r="N343" i="1"/>
  <c r="AK343" i="1"/>
  <c r="AL343" i="1"/>
  <c r="AM343" i="1"/>
  <c r="AN343" i="1"/>
  <c r="AO343" i="1"/>
  <c r="AT343" i="1"/>
  <c r="AU343" i="1"/>
  <c r="AW343" i="1"/>
  <c r="L346" i="1"/>
  <c r="N346" i="1"/>
  <c r="AK346" i="1"/>
  <c r="AL346" i="1"/>
  <c r="AM346" i="1"/>
  <c r="AN346" i="1"/>
  <c r="AO346" i="1"/>
  <c r="AP346" i="1"/>
  <c r="J346" i="1"/>
  <c r="AQ346" i="1"/>
  <c r="AT346" i="1"/>
  <c r="AU346" i="1"/>
  <c r="AW346" i="1"/>
  <c r="AX346" i="1"/>
  <c r="L349" i="1"/>
  <c r="N349" i="1"/>
  <c r="AK349" i="1"/>
  <c r="AL349" i="1"/>
  <c r="AM349" i="1"/>
  <c r="AN349" i="1"/>
  <c r="AO349" i="1"/>
  <c r="AP349" i="1"/>
  <c r="J349" i="1"/>
  <c r="AQ349" i="1"/>
  <c r="AT349" i="1"/>
  <c r="AU349" i="1"/>
  <c r="AW349" i="1"/>
  <c r="AX349" i="1"/>
  <c r="L352" i="1"/>
  <c r="N352" i="1"/>
  <c r="AK352" i="1"/>
  <c r="AL352" i="1"/>
  <c r="AM352" i="1"/>
  <c r="AN352" i="1"/>
  <c r="AO352" i="1"/>
  <c r="AP352" i="1"/>
  <c r="J352" i="1"/>
  <c r="AQ352" i="1"/>
  <c r="AT352" i="1"/>
  <c r="AU352" i="1"/>
  <c r="AW352" i="1"/>
  <c r="AX352" i="1"/>
  <c r="L366" i="1"/>
  <c r="N366" i="1"/>
  <c r="AK366" i="1"/>
  <c r="AL366" i="1"/>
  <c r="AM366" i="1"/>
  <c r="AN366" i="1"/>
  <c r="AO366" i="1"/>
  <c r="AP366" i="1"/>
  <c r="J366" i="1"/>
  <c r="AQ366" i="1"/>
  <c r="AT366" i="1"/>
  <c r="AU366" i="1"/>
  <c r="AW366" i="1"/>
  <c r="AX366" i="1"/>
  <c r="L367" i="1"/>
  <c r="N367" i="1"/>
  <c r="AK367" i="1"/>
  <c r="AL367" i="1"/>
  <c r="AM367" i="1"/>
  <c r="AN367" i="1"/>
  <c r="AO367" i="1"/>
  <c r="AP367" i="1"/>
  <c r="J367" i="1"/>
  <c r="AQ367" i="1"/>
  <c r="AT367" i="1"/>
  <c r="AU367" i="1"/>
  <c r="AW367" i="1"/>
  <c r="AX367" i="1"/>
  <c r="L368" i="1"/>
  <c r="N368" i="1"/>
  <c r="AK368" i="1"/>
  <c r="AL368" i="1"/>
  <c r="AM368" i="1"/>
  <c r="AN368" i="1"/>
  <c r="AO368" i="1"/>
  <c r="AP368" i="1"/>
  <c r="J368" i="1"/>
  <c r="AQ368" i="1"/>
  <c r="AT368" i="1"/>
  <c r="AU368" i="1"/>
  <c r="AW368" i="1"/>
  <c r="AX368" i="1"/>
  <c r="L369" i="1"/>
  <c r="N369" i="1"/>
  <c r="AK369" i="1"/>
  <c r="AL369" i="1"/>
  <c r="AM369" i="1"/>
  <c r="AN369" i="1"/>
  <c r="AO369" i="1"/>
  <c r="AP369" i="1"/>
  <c r="J369" i="1"/>
  <c r="AQ369" i="1"/>
  <c r="AT369" i="1"/>
  <c r="AU369" i="1"/>
  <c r="AW369" i="1"/>
  <c r="AX369" i="1"/>
  <c r="L371" i="1"/>
  <c r="N371" i="1"/>
  <c r="AK371" i="1"/>
  <c r="AL371" i="1"/>
  <c r="AM371" i="1"/>
  <c r="AN371" i="1"/>
  <c r="AO371" i="1"/>
  <c r="AP371" i="1"/>
  <c r="J371" i="1"/>
  <c r="AQ371" i="1"/>
  <c r="AT371" i="1"/>
  <c r="AU371" i="1"/>
  <c r="AW371" i="1"/>
  <c r="AX371" i="1"/>
  <c r="L372" i="1"/>
  <c r="N372" i="1"/>
  <c r="AK372" i="1"/>
  <c r="AL372" i="1"/>
  <c r="AM372" i="1"/>
  <c r="AN372" i="1"/>
  <c r="AO372" i="1"/>
  <c r="AP372" i="1"/>
  <c r="J372" i="1"/>
  <c r="AQ372" i="1"/>
  <c r="AT372" i="1"/>
  <c r="AU372" i="1"/>
  <c r="AW372" i="1"/>
  <c r="AX372" i="1"/>
  <c r="L374" i="1"/>
  <c r="N374" i="1"/>
  <c r="AK374" i="1"/>
  <c r="AL374" i="1"/>
  <c r="AM374" i="1"/>
  <c r="AN374" i="1"/>
  <c r="AO374" i="1"/>
  <c r="AP374" i="1"/>
  <c r="J374" i="1"/>
  <c r="AQ374" i="1"/>
  <c r="AT374" i="1"/>
  <c r="AU374" i="1"/>
  <c r="AW374" i="1"/>
  <c r="AX374" i="1"/>
  <c r="L375" i="1"/>
  <c r="N375" i="1"/>
  <c r="AK375" i="1"/>
  <c r="AL375" i="1"/>
  <c r="AM375" i="1"/>
  <c r="AN375" i="1"/>
  <c r="AO375" i="1"/>
  <c r="AP375" i="1"/>
  <c r="J375" i="1"/>
  <c r="AQ375" i="1"/>
  <c r="AT375" i="1"/>
  <c r="AU375" i="1"/>
  <c r="AW375" i="1"/>
  <c r="AX375" i="1"/>
  <c r="L376" i="1"/>
  <c r="N376" i="1"/>
  <c r="AK376" i="1"/>
  <c r="AL376" i="1"/>
  <c r="AM376" i="1"/>
  <c r="AN376" i="1"/>
  <c r="AO376" i="1"/>
  <c r="AP376" i="1"/>
  <c r="J376" i="1"/>
  <c r="AQ376" i="1"/>
  <c r="AT376" i="1"/>
  <c r="AU376" i="1"/>
  <c r="AW376" i="1"/>
  <c r="AX376" i="1"/>
  <c r="L377" i="1"/>
  <c r="N377" i="1"/>
  <c r="AK377" i="1"/>
  <c r="AL377" i="1"/>
  <c r="AM377" i="1"/>
  <c r="AN377" i="1"/>
  <c r="AO377" i="1"/>
  <c r="AP377" i="1"/>
  <c r="J377" i="1"/>
  <c r="AQ377" i="1"/>
  <c r="AT377" i="1"/>
  <c r="AU377" i="1"/>
  <c r="AW377" i="1"/>
  <c r="AX377" i="1"/>
  <c r="L378" i="1"/>
  <c r="N378" i="1"/>
  <c r="AK378" i="1"/>
  <c r="AL378" i="1"/>
  <c r="AM378" i="1"/>
  <c r="AN378" i="1"/>
  <c r="AO378" i="1"/>
  <c r="AP378" i="1"/>
  <c r="J378" i="1"/>
  <c r="AQ378" i="1"/>
  <c r="AT378" i="1"/>
  <c r="AU378" i="1"/>
  <c r="AW378" i="1"/>
  <c r="AX378" i="1"/>
  <c r="L379" i="1"/>
  <c r="N379" i="1"/>
  <c r="AK379" i="1"/>
  <c r="AL379" i="1"/>
  <c r="AM379" i="1"/>
  <c r="AN379" i="1"/>
  <c r="AO379" i="1"/>
  <c r="AP379" i="1"/>
  <c r="J379" i="1"/>
  <c r="AQ379" i="1"/>
  <c r="AT379" i="1"/>
  <c r="AU379" i="1"/>
  <c r="AW379" i="1"/>
  <c r="AX379" i="1"/>
  <c r="L381" i="1"/>
  <c r="N381" i="1"/>
  <c r="AK381" i="1"/>
  <c r="AL381" i="1"/>
  <c r="AM381" i="1"/>
  <c r="AN381" i="1"/>
  <c r="AO381" i="1"/>
  <c r="AP381" i="1"/>
  <c r="J381" i="1"/>
  <c r="AQ381" i="1"/>
  <c r="AT381" i="1"/>
  <c r="AU381" i="1"/>
  <c r="AW381" i="1"/>
  <c r="AX381" i="1"/>
  <c r="L382" i="1"/>
  <c r="N382" i="1"/>
  <c r="AK382" i="1"/>
  <c r="AL382" i="1"/>
  <c r="AM382" i="1"/>
  <c r="AN382" i="1"/>
  <c r="AO382" i="1"/>
  <c r="AP382" i="1"/>
  <c r="J382" i="1"/>
  <c r="AQ382" i="1"/>
  <c r="AT382" i="1"/>
  <c r="AU382" i="1"/>
  <c r="AW382" i="1"/>
  <c r="AX382" i="1"/>
  <c r="L383" i="1"/>
  <c r="N383" i="1"/>
  <c r="AK383" i="1"/>
  <c r="AL383" i="1"/>
  <c r="AM383" i="1"/>
  <c r="AN383" i="1"/>
  <c r="AO383" i="1"/>
  <c r="AP383" i="1"/>
  <c r="J383" i="1"/>
  <c r="AQ383" i="1"/>
  <c r="AT383" i="1"/>
  <c r="AU383" i="1"/>
  <c r="AW383" i="1"/>
  <c r="AX383" i="1"/>
  <c r="L384" i="1"/>
  <c r="N384" i="1"/>
  <c r="AK384" i="1"/>
  <c r="AL384" i="1"/>
  <c r="AM384" i="1"/>
  <c r="AN384" i="1"/>
  <c r="AO384" i="1"/>
  <c r="AP384" i="1"/>
  <c r="J384" i="1"/>
  <c r="AQ384" i="1"/>
  <c r="AT384" i="1"/>
  <c r="AU384" i="1"/>
  <c r="AW384" i="1"/>
  <c r="AX384" i="1"/>
  <c r="L385" i="1"/>
  <c r="N385" i="1"/>
  <c r="AK385" i="1"/>
  <c r="AL385" i="1"/>
  <c r="H385" i="1"/>
  <c r="AM385" i="1"/>
  <c r="AN385" i="1"/>
  <c r="AO385" i="1"/>
  <c r="AP385" i="1"/>
  <c r="J385" i="1"/>
  <c r="AQ385" i="1"/>
  <c r="AT385" i="1"/>
  <c r="AU385" i="1"/>
  <c r="AW385" i="1"/>
  <c r="AX385" i="1"/>
  <c r="L386" i="1"/>
  <c r="N386" i="1"/>
  <c r="AK386" i="1"/>
  <c r="E386" i="1"/>
  <c r="AM386" i="1"/>
  <c r="AN386" i="1"/>
  <c r="AO386" i="1"/>
  <c r="AT386" i="1"/>
  <c r="AU386" i="1"/>
  <c r="AW386" i="1"/>
  <c r="AX386" i="1"/>
  <c r="L388" i="1"/>
  <c r="N388" i="1"/>
  <c r="AK388" i="1"/>
  <c r="E388" i="1"/>
  <c r="AM388" i="1"/>
  <c r="AN388" i="1"/>
  <c r="AO388" i="1"/>
  <c r="AT388" i="1"/>
  <c r="AU388" i="1"/>
  <c r="AW388" i="1"/>
  <c r="AX388" i="1"/>
  <c r="L389" i="1"/>
  <c r="N389" i="1"/>
  <c r="AK389" i="1"/>
  <c r="E389" i="1"/>
  <c r="AM389" i="1"/>
  <c r="AN389" i="1"/>
  <c r="AO389" i="1"/>
  <c r="AT389" i="1"/>
  <c r="AU389" i="1"/>
  <c r="AW389" i="1"/>
  <c r="AX389" i="1"/>
  <c r="L390" i="1"/>
  <c r="N390" i="1"/>
  <c r="AK390" i="1"/>
  <c r="E390" i="1"/>
  <c r="AM390" i="1"/>
  <c r="AN390" i="1"/>
  <c r="AO390" i="1"/>
  <c r="AT390" i="1"/>
  <c r="AU390" i="1"/>
  <c r="AW390" i="1"/>
  <c r="AX390" i="1"/>
  <c r="L391" i="1"/>
  <c r="N391" i="1"/>
  <c r="AK391" i="1"/>
  <c r="E391" i="1"/>
  <c r="AM391" i="1"/>
  <c r="AN391" i="1"/>
  <c r="AO391" i="1"/>
  <c r="AT391" i="1"/>
  <c r="AU391" i="1"/>
  <c r="AW391" i="1"/>
  <c r="AX391" i="1"/>
  <c r="L392" i="1"/>
  <c r="N392" i="1"/>
  <c r="AK392" i="1"/>
  <c r="E392" i="1"/>
  <c r="AM392" i="1"/>
  <c r="AN392" i="1"/>
  <c r="AO392" i="1"/>
  <c r="AT392" i="1"/>
  <c r="AU392" i="1"/>
  <c r="AW392" i="1"/>
  <c r="AX392" i="1"/>
  <c r="L393" i="1"/>
  <c r="N393" i="1"/>
  <c r="AK393" i="1"/>
  <c r="E393" i="1"/>
  <c r="AM393" i="1"/>
  <c r="AN393" i="1"/>
  <c r="AO393" i="1"/>
  <c r="AT393" i="1"/>
  <c r="AU393" i="1"/>
  <c r="AW393" i="1"/>
  <c r="AX393" i="1"/>
  <c r="L395" i="1"/>
  <c r="N395" i="1"/>
  <c r="AK395" i="1"/>
  <c r="E395" i="1"/>
  <c r="AM395" i="1"/>
  <c r="AN395" i="1"/>
  <c r="AO395" i="1"/>
  <c r="AT395" i="1"/>
  <c r="AU395" i="1"/>
  <c r="AW395" i="1"/>
  <c r="AX395" i="1"/>
  <c r="L396" i="1"/>
  <c r="N396" i="1"/>
  <c r="AK396" i="1"/>
  <c r="E396" i="1"/>
  <c r="AM396" i="1"/>
  <c r="AN396" i="1"/>
  <c r="AO396" i="1"/>
  <c r="AT396" i="1"/>
  <c r="AU396" i="1"/>
  <c r="AW396" i="1"/>
  <c r="AX396" i="1"/>
  <c r="L397" i="1"/>
  <c r="N397" i="1"/>
  <c r="AK397" i="1"/>
  <c r="E397" i="1"/>
  <c r="AM397" i="1"/>
  <c r="AN397" i="1"/>
  <c r="AO397" i="1"/>
  <c r="AT397" i="1"/>
  <c r="AU397" i="1"/>
  <c r="AW397" i="1"/>
  <c r="AX397" i="1"/>
  <c r="L398" i="1"/>
  <c r="N398" i="1"/>
  <c r="AK398" i="1"/>
  <c r="E398" i="1"/>
  <c r="AM398" i="1"/>
  <c r="AN398" i="1"/>
  <c r="AO398" i="1"/>
  <c r="AT398" i="1"/>
  <c r="AU398" i="1"/>
  <c r="AW398" i="1"/>
  <c r="AX398" i="1"/>
  <c r="L399" i="1"/>
  <c r="N399" i="1"/>
  <c r="AK399" i="1"/>
  <c r="E399" i="1"/>
  <c r="AM399" i="1"/>
  <c r="AN399" i="1"/>
  <c r="AO399" i="1"/>
  <c r="AT399" i="1"/>
  <c r="AU399" i="1"/>
  <c r="AW399" i="1"/>
  <c r="AX399" i="1"/>
  <c r="L400" i="1"/>
  <c r="N400" i="1"/>
  <c r="AK400" i="1"/>
  <c r="E400" i="1"/>
  <c r="AM400" i="1"/>
  <c r="AN400" i="1"/>
  <c r="AO400" i="1"/>
  <c r="AT400" i="1"/>
  <c r="AU400" i="1"/>
  <c r="AW400" i="1"/>
  <c r="AX400" i="1"/>
  <c r="L402" i="1"/>
  <c r="N402" i="1"/>
  <c r="AK402" i="1"/>
  <c r="E402" i="1"/>
  <c r="AM402" i="1"/>
  <c r="AN402" i="1"/>
  <c r="AO402" i="1"/>
  <c r="AT402" i="1"/>
  <c r="AU402" i="1"/>
  <c r="AW402" i="1"/>
  <c r="AX402" i="1"/>
  <c r="L403" i="1"/>
  <c r="N403" i="1"/>
  <c r="AK403" i="1"/>
  <c r="E403" i="1"/>
  <c r="AM403" i="1"/>
  <c r="AN403" i="1"/>
  <c r="AO403" i="1"/>
  <c r="AT403" i="1"/>
  <c r="AU403" i="1"/>
  <c r="AW403" i="1"/>
  <c r="AX403" i="1"/>
  <c r="L404" i="1"/>
  <c r="N404" i="1"/>
  <c r="AK404" i="1"/>
  <c r="E404" i="1"/>
  <c r="AM404" i="1"/>
  <c r="AN404" i="1"/>
  <c r="AO404" i="1"/>
  <c r="AT404" i="1"/>
  <c r="AU404" i="1"/>
  <c r="AW404" i="1"/>
  <c r="AX404" i="1"/>
  <c r="L405" i="1"/>
  <c r="N405" i="1"/>
  <c r="AK405" i="1"/>
  <c r="E405" i="1"/>
  <c r="AM405" i="1"/>
  <c r="AN405" i="1"/>
  <c r="AO405" i="1"/>
  <c r="AT405" i="1"/>
  <c r="AU405" i="1"/>
  <c r="AW405" i="1"/>
  <c r="AX405" i="1"/>
  <c r="L406" i="1"/>
  <c r="N406" i="1"/>
  <c r="AK406" i="1"/>
  <c r="E406" i="1"/>
  <c r="AM406" i="1"/>
  <c r="AN406" i="1"/>
  <c r="AO406" i="1"/>
  <c r="AT406" i="1"/>
  <c r="AU406" i="1"/>
  <c r="AW406" i="1"/>
  <c r="AX406" i="1"/>
  <c r="L407" i="1"/>
  <c r="N407" i="1"/>
  <c r="AK407" i="1"/>
  <c r="E407" i="1"/>
  <c r="AM407" i="1"/>
  <c r="AN407" i="1"/>
  <c r="AO407" i="1"/>
  <c r="AT407" i="1"/>
  <c r="AU407" i="1"/>
  <c r="AW407" i="1"/>
  <c r="AX407" i="1"/>
  <c r="L409" i="1"/>
  <c r="N409" i="1"/>
  <c r="AK409" i="1"/>
  <c r="E409" i="1"/>
  <c r="AM409" i="1"/>
  <c r="AN409" i="1"/>
  <c r="AO409" i="1"/>
  <c r="AT409" i="1"/>
  <c r="AU409" i="1"/>
  <c r="AW409" i="1"/>
  <c r="AX409" i="1"/>
  <c r="L410" i="1"/>
  <c r="N410" i="1"/>
  <c r="AK410" i="1"/>
  <c r="E410" i="1"/>
  <c r="AM410" i="1"/>
  <c r="AN410" i="1"/>
  <c r="AO410" i="1"/>
  <c r="AT410" i="1"/>
  <c r="AU410" i="1"/>
  <c r="AW410" i="1"/>
  <c r="AX410" i="1"/>
  <c r="L411" i="1"/>
  <c r="N411" i="1"/>
  <c r="AK411" i="1"/>
  <c r="E411" i="1"/>
  <c r="AM411" i="1"/>
  <c r="AN411" i="1"/>
  <c r="AO411" i="1"/>
  <c r="AT411" i="1"/>
  <c r="AU411" i="1"/>
  <c r="AW411" i="1"/>
  <c r="AX411" i="1"/>
  <c r="L412" i="1"/>
  <c r="N412" i="1"/>
  <c r="AK412" i="1"/>
  <c r="E412" i="1"/>
  <c r="AM412" i="1"/>
  <c r="AN412" i="1"/>
  <c r="AO412" i="1"/>
  <c r="AT412" i="1"/>
  <c r="AU412" i="1"/>
  <c r="AW412" i="1"/>
  <c r="AX412" i="1"/>
  <c r="L413" i="1"/>
  <c r="N413" i="1"/>
  <c r="AK413" i="1"/>
  <c r="E413" i="1"/>
  <c r="AM413" i="1"/>
  <c r="AN413" i="1"/>
  <c r="AO413" i="1"/>
  <c r="AT413" i="1"/>
  <c r="AU413" i="1"/>
  <c r="AW413" i="1"/>
  <c r="AX413" i="1"/>
  <c r="L414" i="1"/>
  <c r="N414" i="1"/>
  <c r="AK414" i="1"/>
  <c r="E414" i="1"/>
  <c r="AM414" i="1"/>
  <c r="AN414" i="1"/>
  <c r="AO414" i="1"/>
  <c r="AT414" i="1"/>
  <c r="AU414" i="1"/>
  <c r="AW414" i="1"/>
  <c r="AX414" i="1"/>
  <c r="L416" i="1"/>
  <c r="N416" i="1"/>
  <c r="AK416" i="1"/>
  <c r="E416" i="1"/>
  <c r="AM416" i="1"/>
  <c r="AN416" i="1"/>
  <c r="AO416" i="1"/>
  <c r="AT416" i="1"/>
  <c r="AU416" i="1"/>
  <c r="AW416" i="1"/>
  <c r="AX416" i="1"/>
  <c r="L417" i="1"/>
  <c r="N417" i="1"/>
  <c r="AK417" i="1"/>
  <c r="E417" i="1"/>
  <c r="AM417" i="1"/>
  <c r="AN417" i="1"/>
  <c r="AO417" i="1"/>
  <c r="AT417" i="1"/>
  <c r="AU417" i="1"/>
  <c r="AW417" i="1"/>
  <c r="AX417" i="1"/>
  <c r="L418" i="1"/>
  <c r="N418" i="1"/>
  <c r="AK418" i="1"/>
  <c r="E418" i="1"/>
  <c r="AM418" i="1"/>
  <c r="AN418" i="1"/>
  <c r="AO418" i="1"/>
  <c r="AT418" i="1"/>
  <c r="AU418" i="1"/>
  <c r="AW418" i="1"/>
  <c r="AX418" i="1"/>
  <c r="L419" i="1"/>
  <c r="N419" i="1"/>
  <c r="AK419" i="1"/>
  <c r="E419" i="1"/>
  <c r="AM419" i="1"/>
  <c r="AN419" i="1"/>
  <c r="AO419" i="1"/>
  <c r="AT419" i="1"/>
  <c r="AU419" i="1"/>
  <c r="AW419" i="1"/>
  <c r="AX419" i="1"/>
  <c r="L420" i="1"/>
  <c r="N420" i="1"/>
  <c r="AK420" i="1"/>
  <c r="E420" i="1"/>
  <c r="AM420" i="1"/>
  <c r="AN420" i="1"/>
  <c r="AO420" i="1"/>
  <c r="AT420" i="1"/>
  <c r="AU420" i="1"/>
  <c r="AW420" i="1"/>
  <c r="AX420" i="1"/>
  <c r="L421" i="1"/>
  <c r="N421" i="1"/>
  <c r="AK421" i="1"/>
  <c r="E421" i="1"/>
  <c r="AM421" i="1"/>
  <c r="AN421" i="1"/>
  <c r="AO421" i="1"/>
  <c r="AT421" i="1"/>
  <c r="AU421" i="1"/>
  <c r="AW421" i="1"/>
  <c r="AX421" i="1"/>
  <c r="L423" i="1"/>
  <c r="N423" i="1"/>
  <c r="AK423" i="1"/>
  <c r="E423" i="1"/>
  <c r="AM423" i="1"/>
  <c r="AN423" i="1"/>
  <c r="AO423" i="1"/>
  <c r="AT423" i="1"/>
  <c r="AU423" i="1"/>
  <c r="AW423" i="1"/>
  <c r="AX423" i="1"/>
  <c r="L424" i="1"/>
  <c r="N424" i="1"/>
  <c r="AK424" i="1"/>
  <c r="E424" i="1"/>
  <c r="AM424" i="1"/>
  <c r="AN424" i="1"/>
  <c r="AO424" i="1"/>
  <c r="AT424" i="1"/>
  <c r="AU424" i="1"/>
  <c r="AW424" i="1"/>
  <c r="AX424" i="1"/>
  <c r="L425" i="1"/>
  <c r="N425" i="1"/>
  <c r="AK425" i="1"/>
  <c r="E425" i="1"/>
  <c r="AM425" i="1"/>
  <c r="AN425" i="1"/>
  <c r="AO425" i="1"/>
  <c r="AT425" i="1"/>
  <c r="AU425" i="1"/>
  <c r="AW425" i="1"/>
  <c r="AX425" i="1"/>
  <c r="L426" i="1"/>
  <c r="N426" i="1"/>
  <c r="AK426" i="1"/>
  <c r="E426" i="1"/>
  <c r="AM426" i="1"/>
  <c r="AN426" i="1"/>
  <c r="AO426" i="1"/>
  <c r="AT426" i="1"/>
  <c r="AU426" i="1"/>
  <c r="AW426" i="1"/>
  <c r="AX426" i="1"/>
  <c r="L427" i="1"/>
  <c r="N427" i="1"/>
  <c r="AK427" i="1"/>
  <c r="E427" i="1"/>
  <c r="AM427" i="1"/>
  <c r="AN427" i="1"/>
  <c r="AO427" i="1"/>
  <c r="AT427" i="1"/>
  <c r="AU427" i="1"/>
  <c r="AW427" i="1"/>
  <c r="AX427" i="1"/>
  <c r="L428" i="1"/>
  <c r="N428" i="1"/>
  <c r="AK428" i="1"/>
  <c r="E428" i="1"/>
  <c r="AM428" i="1"/>
  <c r="AN428" i="1"/>
  <c r="AO428" i="1"/>
  <c r="AT428" i="1"/>
  <c r="AU428" i="1"/>
  <c r="AW428" i="1"/>
  <c r="AX428" i="1"/>
  <c r="L430" i="1"/>
  <c r="N430" i="1"/>
  <c r="AK430" i="1"/>
  <c r="E430" i="1"/>
  <c r="AM430" i="1"/>
  <c r="AN430" i="1"/>
  <c r="AO430" i="1"/>
  <c r="AT430" i="1"/>
  <c r="AU430" i="1"/>
  <c r="AW430" i="1"/>
  <c r="AX430" i="1"/>
  <c r="L431" i="1"/>
  <c r="N431" i="1"/>
  <c r="AK431" i="1"/>
  <c r="E431" i="1"/>
  <c r="AM431" i="1"/>
  <c r="AN431" i="1"/>
  <c r="AO431" i="1"/>
  <c r="AT431" i="1"/>
  <c r="AU431" i="1"/>
  <c r="AW431" i="1"/>
  <c r="AX431" i="1"/>
  <c r="L432" i="1"/>
  <c r="N432" i="1"/>
  <c r="AK432" i="1"/>
  <c r="E432" i="1"/>
  <c r="AM432" i="1"/>
  <c r="AN432" i="1"/>
  <c r="AO432" i="1"/>
  <c r="AT432" i="1"/>
  <c r="AU432" i="1"/>
  <c r="AW432" i="1"/>
  <c r="AX432" i="1"/>
  <c r="L433" i="1"/>
  <c r="N433" i="1"/>
  <c r="AK433" i="1"/>
  <c r="E433" i="1"/>
  <c r="AM433" i="1"/>
  <c r="AN433" i="1"/>
  <c r="AO433" i="1"/>
  <c r="AT433" i="1"/>
  <c r="AU433" i="1"/>
  <c r="AW433" i="1"/>
  <c r="AX433" i="1"/>
  <c r="L434" i="1"/>
  <c r="N434" i="1"/>
  <c r="AK434" i="1"/>
  <c r="E434" i="1"/>
  <c r="AM434" i="1"/>
  <c r="AN434" i="1"/>
  <c r="AO434" i="1"/>
  <c r="AT434" i="1"/>
  <c r="AU434" i="1"/>
  <c r="AW434" i="1"/>
  <c r="AX434" i="1"/>
  <c r="L435" i="1"/>
  <c r="N435" i="1"/>
  <c r="AK435" i="1"/>
  <c r="E435" i="1"/>
  <c r="AM435" i="1"/>
  <c r="AN435" i="1"/>
  <c r="AO435" i="1"/>
  <c r="AT435" i="1"/>
  <c r="AU435" i="1"/>
  <c r="AW435" i="1"/>
  <c r="AX435" i="1"/>
  <c r="L437" i="1"/>
  <c r="N437" i="1"/>
  <c r="AK437" i="1"/>
  <c r="E437" i="1"/>
  <c r="AM437" i="1"/>
  <c r="AN437" i="1"/>
  <c r="AO437" i="1"/>
  <c r="AT437" i="1"/>
  <c r="AU437" i="1"/>
  <c r="AW437" i="1"/>
  <c r="AX437" i="1"/>
  <c r="L438" i="1"/>
  <c r="N438" i="1"/>
  <c r="AK438" i="1"/>
  <c r="E438" i="1"/>
  <c r="AM438" i="1"/>
  <c r="AN438" i="1"/>
  <c r="AO438" i="1"/>
  <c r="AT438" i="1"/>
  <c r="AU438" i="1"/>
  <c r="AW438" i="1"/>
  <c r="AX438" i="1"/>
  <c r="L439" i="1"/>
  <c r="N439" i="1"/>
  <c r="AK439" i="1"/>
  <c r="E439" i="1"/>
  <c r="AM439" i="1"/>
  <c r="AN439" i="1"/>
  <c r="AO439" i="1"/>
  <c r="AT439" i="1"/>
  <c r="AU439" i="1"/>
  <c r="AW439" i="1"/>
  <c r="AX439" i="1"/>
  <c r="L440" i="1"/>
  <c r="N440" i="1"/>
  <c r="AK440" i="1"/>
  <c r="E440" i="1"/>
  <c r="AM440" i="1"/>
  <c r="AN440" i="1"/>
  <c r="AO440" i="1"/>
  <c r="AT440" i="1"/>
  <c r="AU440" i="1"/>
  <c r="AW440" i="1"/>
  <c r="AX440" i="1"/>
  <c r="L441" i="1"/>
  <c r="N441" i="1"/>
  <c r="AK441" i="1"/>
  <c r="E441" i="1"/>
  <c r="AM441" i="1"/>
  <c r="AN441" i="1"/>
  <c r="AO441" i="1"/>
  <c r="AT441" i="1"/>
  <c r="AU441" i="1"/>
  <c r="AW441" i="1"/>
  <c r="AX441" i="1"/>
  <c r="L442" i="1"/>
  <c r="N442" i="1"/>
  <c r="AK442" i="1"/>
  <c r="E442" i="1"/>
  <c r="AM442" i="1"/>
  <c r="AN442" i="1"/>
  <c r="AO442" i="1"/>
  <c r="AT442" i="1"/>
  <c r="AU442" i="1"/>
  <c r="AW442" i="1"/>
  <c r="AX442" i="1"/>
  <c r="L444" i="1"/>
  <c r="N444" i="1"/>
  <c r="AK444" i="1"/>
  <c r="E444" i="1"/>
  <c r="AM444" i="1"/>
  <c r="AN444" i="1"/>
  <c r="AO444" i="1"/>
  <c r="AT444" i="1"/>
  <c r="AU444" i="1"/>
  <c r="AW444" i="1"/>
  <c r="AX444" i="1"/>
  <c r="L445" i="1"/>
  <c r="N445" i="1"/>
  <c r="AK445" i="1"/>
  <c r="E445" i="1"/>
  <c r="AM445" i="1"/>
  <c r="AN445" i="1"/>
  <c r="AO445" i="1"/>
  <c r="AT445" i="1"/>
  <c r="AU445" i="1"/>
  <c r="AW445" i="1"/>
  <c r="AX445" i="1"/>
  <c r="L446" i="1"/>
  <c r="N446" i="1"/>
  <c r="AK446" i="1"/>
  <c r="E446" i="1"/>
  <c r="AM446" i="1"/>
  <c r="AN446" i="1"/>
  <c r="AO446" i="1"/>
  <c r="AT446" i="1"/>
  <c r="AU446" i="1"/>
  <c r="AW446" i="1"/>
  <c r="AX446" i="1"/>
  <c r="L447" i="1"/>
  <c r="N447" i="1"/>
  <c r="AK447" i="1"/>
  <c r="E447" i="1"/>
  <c r="AM447" i="1"/>
  <c r="AN447" i="1"/>
  <c r="AO447" i="1"/>
  <c r="AT447" i="1"/>
  <c r="AU447" i="1"/>
  <c r="AW447" i="1"/>
  <c r="AX447" i="1"/>
  <c r="L448" i="1"/>
  <c r="N448" i="1"/>
  <c r="AK448" i="1"/>
  <c r="E448" i="1"/>
  <c r="AM448" i="1"/>
  <c r="AN448" i="1"/>
  <c r="AO448" i="1"/>
  <c r="AT448" i="1"/>
  <c r="AU448" i="1"/>
  <c r="AW448" i="1"/>
  <c r="AX448" i="1"/>
  <c r="L449" i="1"/>
  <c r="N449" i="1"/>
  <c r="AK449" i="1"/>
  <c r="E449" i="1"/>
  <c r="AM449" i="1"/>
  <c r="AN449" i="1"/>
  <c r="AO449" i="1"/>
  <c r="AT449" i="1"/>
  <c r="AU449" i="1"/>
  <c r="AW449" i="1"/>
  <c r="AX449" i="1"/>
  <c r="L451" i="1"/>
  <c r="N451" i="1"/>
  <c r="AK451" i="1"/>
  <c r="E451" i="1"/>
  <c r="AM451" i="1"/>
  <c r="AN451" i="1"/>
  <c r="AO451" i="1"/>
  <c r="AT451" i="1"/>
  <c r="AU451" i="1"/>
  <c r="AW451" i="1"/>
  <c r="AX451" i="1"/>
  <c r="L452" i="1"/>
  <c r="N452" i="1"/>
  <c r="AK452" i="1"/>
  <c r="E452" i="1"/>
  <c r="AM452" i="1"/>
  <c r="AN452" i="1"/>
  <c r="AO452" i="1"/>
  <c r="AT452" i="1"/>
  <c r="AU452" i="1"/>
  <c r="AW452" i="1"/>
  <c r="AX452" i="1"/>
  <c r="L453" i="1"/>
  <c r="N453" i="1"/>
  <c r="AK453" i="1"/>
  <c r="E453" i="1"/>
  <c r="AM453" i="1"/>
  <c r="AN453" i="1"/>
  <c r="AO453" i="1"/>
  <c r="AT453" i="1"/>
  <c r="AU453" i="1"/>
  <c r="AW453" i="1"/>
  <c r="AX453" i="1"/>
  <c r="L454" i="1"/>
  <c r="N454" i="1"/>
  <c r="AK454" i="1"/>
  <c r="E454" i="1"/>
  <c r="AM454" i="1"/>
  <c r="AN454" i="1"/>
  <c r="AO454" i="1"/>
  <c r="AT454" i="1"/>
  <c r="AU454" i="1"/>
  <c r="AW454" i="1"/>
  <c r="AX454" i="1"/>
  <c r="L455" i="1"/>
  <c r="N455" i="1"/>
  <c r="AK455" i="1"/>
  <c r="AM455" i="1"/>
  <c r="AN455" i="1"/>
  <c r="AO455" i="1"/>
  <c r="AT455" i="1"/>
  <c r="AU455" i="1"/>
  <c r="AW455" i="1"/>
  <c r="L456" i="1"/>
  <c r="N456" i="1"/>
  <c r="AK456" i="1"/>
  <c r="AL456" i="1"/>
  <c r="AM456" i="1"/>
  <c r="AN456" i="1"/>
  <c r="AO456" i="1"/>
  <c r="AT456" i="1"/>
  <c r="AU456" i="1"/>
  <c r="AW456" i="1"/>
  <c r="L458" i="1"/>
  <c r="N458" i="1"/>
  <c r="AK458" i="1"/>
  <c r="AL458" i="1"/>
  <c r="AM458" i="1"/>
  <c r="AN458" i="1"/>
  <c r="AO458" i="1"/>
  <c r="AT458" i="1"/>
  <c r="AU458" i="1"/>
  <c r="AW458" i="1"/>
  <c r="L459" i="1"/>
  <c r="N459" i="1"/>
  <c r="AK459" i="1"/>
  <c r="AL459" i="1"/>
  <c r="AM459" i="1"/>
  <c r="AN459" i="1"/>
  <c r="AO459" i="1"/>
  <c r="AT459" i="1"/>
  <c r="AU459" i="1"/>
  <c r="AW459" i="1"/>
  <c r="L460" i="1"/>
  <c r="N460" i="1"/>
  <c r="AK460" i="1"/>
  <c r="AL460" i="1"/>
  <c r="AM460" i="1"/>
  <c r="AN460" i="1"/>
  <c r="AO460" i="1"/>
  <c r="AT460" i="1"/>
  <c r="AU460" i="1"/>
  <c r="AW460" i="1"/>
  <c r="L461" i="1"/>
  <c r="N461" i="1"/>
  <c r="AK461" i="1"/>
  <c r="AL461" i="1"/>
  <c r="AM461" i="1"/>
  <c r="AN461" i="1"/>
  <c r="AO461" i="1"/>
  <c r="AT461" i="1"/>
  <c r="AU461" i="1"/>
  <c r="AW461" i="1"/>
  <c r="L462" i="1"/>
  <c r="N462" i="1"/>
  <c r="AK462" i="1"/>
  <c r="AL462" i="1"/>
  <c r="AM462" i="1"/>
  <c r="AN462" i="1"/>
  <c r="AO462" i="1"/>
  <c r="AT462" i="1"/>
  <c r="AU462" i="1"/>
  <c r="AW462" i="1"/>
  <c r="L463" i="1"/>
  <c r="N463" i="1"/>
  <c r="AK463" i="1"/>
  <c r="AL463" i="1"/>
  <c r="AM463" i="1"/>
  <c r="AN463" i="1"/>
  <c r="AO463" i="1"/>
  <c r="AT463" i="1"/>
  <c r="AU463" i="1"/>
  <c r="AW463" i="1"/>
  <c r="L465" i="1"/>
  <c r="N465" i="1"/>
  <c r="AK465" i="1"/>
  <c r="AL465" i="1"/>
  <c r="AM465" i="1"/>
  <c r="AN465" i="1"/>
  <c r="AO465" i="1"/>
  <c r="AT465" i="1"/>
  <c r="AU465" i="1"/>
  <c r="AW465" i="1"/>
  <c r="L466" i="1"/>
  <c r="N466" i="1"/>
  <c r="AK466" i="1"/>
  <c r="AL466" i="1"/>
  <c r="AM466" i="1"/>
  <c r="AN466" i="1"/>
  <c r="AO466" i="1"/>
  <c r="AT466" i="1"/>
  <c r="AU466" i="1"/>
  <c r="AW466" i="1"/>
  <c r="L467" i="1"/>
  <c r="N467" i="1"/>
  <c r="AK467" i="1"/>
  <c r="AL467" i="1"/>
  <c r="AM467" i="1"/>
  <c r="AN467" i="1"/>
  <c r="AO467" i="1"/>
  <c r="AT467" i="1"/>
  <c r="AU467" i="1"/>
  <c r="AW467" i="1"/>
  <c r="L468" i="1"/>
  <c r="N468" i="1"/>
  <c r="AK468" i="1"/>
  <c r="AL468" i="1"/>
  <c r="AM468" i="1"/>
  <c r="AN468" i="1"/>
  <c r="AO468" i="1"/>
  <c r="AT468" i="1"/>
  <c r="AU468" i="1"/>
  <c r="AW468" i="1"/>
  <c r="L469" i="1"/>
  <c r="N469" i="1"/>
  <c r="AK469" i="1"/>
  <c r="AL469" i="1"/>
  <c r="AM469" i="1"/>
  <c r="AN469" i="1"/>
  <c r="AO469" i="1"/>
  <c r="AT469" i="1"/>
  <c r="AU469" i="1"/>
  <c r="AW469" i="1"/>
  <c r="L470" i="1"/>
  <c r="N470" i="1"/>
  <c r="AK470" i="1"/>
  <c r="AL470" i="1"/>
  <c r="AM470" i="1"/>
  <c r="AN470" i="1"/>
  <c r="AO470" i="1"/>
  <c r="AT470" i="1"/>
  <c r="AU470" i="1"/>
  <c r="AW470" i="1"/>
  <c r="L472" i="1"/>
  <c r="N472" i="1"/>
  <c r="AK472" i="1"/>
  <c r="AL472" i="1"/>
  <c r="AM472" i="1"/>
  <c r="AN472" i="1"/>
  <c r="AO472" i="1"/>
  <c r="AT472" i="1"/>
  <c r="AU472" i="1"/>
  <c r="AW472" i="1"/>
  <c r="L473" i="1"/>
  <c r="N473" i="1"/>
  <c r="AK473" i="1"/>
  <c r="AL473" i="1"/>
  <c r="AM473" i="1"/>
  <c r="AN473" i="1"/>
  <c r="AO473" i="1"/>
  <c r="AT473" i="1"/>
  <c r="AU473" i="1"/>
  <c r="AW473" i="1"/>
  <c r="L474" i="1"/>
  <c r="N474" i="1"/>
  <c r="AK474" i="1"/>
  <c r="AL474" i="1"/>
  <c r="AM474" i="1"/>
  <c r="AN474" i="1"/>
  <c r="AO474" i="1"/>
  <c r="AT474" i="1"/>
  <c r="AU474" i="1"/>
  <c r="AW474" i="1"/>
  <c r="L475" i="1"/>
  <c r="N475" i="1"/>
  <c r="AK475" i="1"/>
  <c r="AL475" i="1"/>
  <c r="AM475" i="1"/>
  <c r="AN475" i="1"/>
  <c r="AO475" i="1"/>
  <c r="AT475" i="1"/>
  <c r="AU475" i="1"/>
  <c r="AW475" i="1"/>
  <c r="L476" i="1"/>
  <c r="N476" i="1"/>
  <c r="AK476" i="1"/>
  <c r="AL476" i="1"/>
  <c r="AM476" i="1"/>
  <c r="AN476" i="1"/>
  <c r="AO476" i="1"/>
  <c r="AT476" i="1"/>
  <c r="AU476" i="1"/>
  <c r="AW476" i="1"/>
  <c r="L477" i="1"/>
  <c r="N477" i="1"/>
  <c r="AK477" i="1"/>
  <c r="AL477" i="1"/>
  <c r="AM477" i="1"/>
  <c r="AN477" i="1"/>
  <c r="AO477" i="1"/>
  <c r="AT477" i="1"/>
  <c r="AU477" i="1"/>
  <c r="AW477" i="1"/>
  <c r="L479" i="1"/>
  <c r="N479" i="1"/>
  <c r="AK479" i="1"/>
  <c r="AL479" i="1"/>
  <c r="AM479" i="1"/>
  <c r="AN479" i="1"/>
  <c r="AO479" i="1"/>
  <c r="AT479" i="1"/>
  <c r="AU479" i="1"/>
  <c r="AW479" i="1"/>
  <c r="L480" i="1"/>
  <c r="N480" i="1"/>
  <c r="AK480" i="1"/>
  <c r="AL480" i="1"/>
  <c r="AM480" i="1"/>
  <c r="AN480" i="1"/>
  <c r="AO480" i="1"/>
  <c r="AT480" i="1"/>
  <c r="AU480" i="1"/>
  <c r="AW480" i="1"/>
  <c r="L481" i="1"/>
  <c r="N481" i="1"/>
  <c r="AK481" i="1"/>
  <c r="AL481" i="1"/>
  <c r="AM481" i="1"/>
  <c r="AN481" i="1"/>
  <c r="AO481" i="1"/>
  <c r="AT481" i="1"/>
  <c r="AU481" i="1"/>
  <c r="AW481" i="1"/>
  <c r="L482" i="1"/>
  <c r="N482" i="1"/>
  <c r="AK482" i="1"/>
  <c r="AL482" i="1"/>
  <c r="AM482" i="1"/>
  <c r="AN482" i="1"/>
  <c r="AO482" i="1"/>
  <c r="AT482" i="1"/>
  <c r="AU482" i="1"/>
  <c r="AW482" i="1"/>
  <c r="L483" i="1"/>
  <c r="N483" i="1"/>
  <c r="AK483" i="1"/>
  <c r="AL483" i="1"/>
  <c r="AM483" i="1"/>
  <c r="AN483" i="1"/>
  <c r="AO483" i="1"/>
  <c r="AT483" i="1"/>
  <c r="AU483" i="1"/>
  <c r="AW483" i="1"/>
  <c r="L484" i="1"/>
  <c r="N484" i="1"/>
  <c r="AK484" i="1"/>
  <c r="AL484" i="1"/>
  <c r="AM484" i="1"/>
  <c r="AN484" i="1"/>
  <c r="AO484" i="1"/>
  <c r="AT484" i="1"/>
  <c r="AU484" i="1"/>
  <c r="AW484" i="1"/>
  <c r="L488" i="1"/>
  <c r="N488" i="1"/>
  <c r="AK488" i="1"/>
  <c r="AL488" i="1"/>
  <c r="AM488" i="1"/>
  <c r="AN488" i="1"/>
  <c r="AO488" i="1"/>
  <c r="AT488" i="1"/>
  <c r="AU488" i="1"/>
  <c r="AW488" i="1"/>
  <c r="L489" i="1"/>
  <c r="N489" i="1"/>
  <c r="AK489" i="1"/>
  <c r="AL489" i="1"/>
  <c r="AM489" i="1"/>
  <c r="AN489" i="1"/>
  <c r="AO489" i="1"/>
  <c r="AT489" i="1"/>
  <c r="AU489" i="1"/>
  <c r="AW489" i="1"/>
  <c r="L490" i="1"/>
  <c r="N490" i="1"/>
  <c r="AK490" i="1"/>
  <c r="AL490" i="1"/>
  <c r="AM490" i="1"/>
  <c r="AN490" i="1"/>
  <c r="AO490" i="1"/>
  <c r="AT490" i="1"/>
  <c r="AU490" i="1"/>
  <c r="AW490" i="1"/>
  <c r="L491" i="1"/>
  <c r="N491" i="1"/>
  <c r="AK491" i="1"/>
  <c r="AL491" i="1"/>
  <c r="AM491" i="1"/>
  <c r="AN491" i="1"/>
  <c r="AO491" i="1"/>
  <c r="AT491" i="1"/>
  <c r="AU491" i="1"/>
  <c r="AW491" i="1"/>
  <c r="L492" i="1"/>
  <c r="N492" i="1"/>
  <c r="AK492" i="1"/>
  <c r="AL492" i="1"/>
  <c r="AM492" i="1"/>
  <c r="AN492" i="1"/>
  <c r="AO492" i="1"/>
  <c r="AT492" i="1"/>
  <c r="AU492" i="1"/>
  <c r="AW492" i="1"/>
  <c r="L497" i="1"/>
  <c r="N497" i="1"/>
  <c r="AK497" i="1"/>
  <c r="AL497" i="1"/>
  <c r="AM497" i="1"/>
  <c r="AN497" i="1"/>
  <c r="AO497" i="1"/>
  <c r="AT497" i="1"/>
  <c r="AU497" i="1"/>
  <c r="AW497" i="1"/>
  <c r="AX497" i="1"/>
  <c r="L508" i="1"/>
  <c r="N508" i="1"/>
  <c r="AK508" i="1"/>
  <c r="AL508" i="1"/>
  <c r="AM508" i="1"/>
  <c r="AN508" i="1"/>
  <c r="AO508" i="1"/>
  <c r="AP508" i="1"/>
  <c r="J508" i="1"/>
  <c r="AQ508" i="1"/>
  <c r="AT508" i="1"/>
  <c r="AU508" i="1"/>
  <c r="AW508" i="1"/>
  <c r="AX508" i="1"/>
  <c r="L510" i="1"/>
  <c r="N510" i="1"/>
  <c r="AK510" i="1"/>
  <c r="AL510" i="1"/>
  <c r="AM510" i="1"/>
  <c r="AN510" i="1"/>
  <c r="AO510" i="1"/>
  <c r="AP510" i="1"/>
  <c r="J510" i="1"/>
  <c r="AQ510" i="1"/>
  <c r="AT510" i="1"/>
  <c r="AU510" i="1"/>
  <c r="AW510" i="1"/>
  <c r="AX510" i="1"/>
  <c r="L513" i="1"/>
  <c r="N513" i="1"/>
  <c r="AK513" i="1"/>
  <c r="AL513" i="1"/>
  <c r="AM513" i="1"/>
  <c r="AN513" i="1"/>
  <c r="AO513" i="1"/>
  <c r="AP513" i="1"/>
  <c r="J513" i="1"/>
  <c r="AQ513" i="1"/>
  <c r="AT513" i="1"/>
  <c r="AU513" i="1"/>
  <c r="AW513" i="1"/>
  <c r="AX513" i="1"/>
  <c r="L516" i="1"/>
  <c r="N516" i="1"/>
  <c r="AK516" i="1"/>
  <c r="AL516" i="1"/>
  <c r="AM516" i="1"/>
  <c r="AN516" i="1"/>
  <c r="AO516" i="1"/>
  <c r="AP516" i="1"/>
  <c r="J516" i="1"/>
  <c r="AQ516" i="1"/>
  <c r="AT516" i="1"/>
  <c r="AU516" i="1"/>
  <c r="AW516" i="1"/>
  <c r="AX516" i="1"/>
  <c r="L519" i="1"/>
  <c r="N519" i="1"/>
  <c r="AK519" i="1"/>
  <c r="AL519" i="1"/>
  <c r="AM519" i="1"/>
  <c r="AN519" i="1"/>
  <c r="AO519" i="1"/>
  <c r="AP519" i="1"/>
  <c r="J519" i="1"/>
  <c r="AQ519" i="1"/>
  <c r="AT519" i="1"/>
  <c r="AU519" i="1"/>
  <c r="AW519" i="1"/>
  <c r="AX519" i="1"/>
  <c r="L522" i="1"/>
  <c r="N522" i="1"/>
  <c r="AK522" i="1"/>
  <c r="AL522" i="1"/>
  <c r="AM522" i="1"/>
  <c r="AN522" i="1"/>
  <c r="AO522" i="1"/>
  <c r="AP522" i="1"/>
  <c r="J522" i="1"/>
  <c r="AQ522" i="1"/>
  <c r="AT522" i="1"/>
  <c r="AU522" i="1"/>
  <c r="AW522" i="1"/>
  <c r="AX522" i="1"/>
  <c r="L525" i="1"/>
  <c r="N525" i="1"/>
  <c r="AK525" i="1"/>
  <c r="AL525" i="1"/>
  <c r="H525" i="1"/>
  <c r="AM525" i="1"/>
  <c r="AN525" i="1"/>
  <c r="AO525" i="1"/>
  <c r="AP525" i="1"/>
  <c r="J525" i="1"/>
  <c r="AQ525" i="1"/>
  <c r="AT525" i="1"/>
  <c r="AU525" i="1"/>
  <c r="AW525" i="1"/>
  <c r="AX525" i="1"/>
  <c r="L528" i="1"/>
  <c r="N528" i="1"/>
  <c r="AK528" i="1"/>
  <c r="E528" i="1"/>
  <c r="AL528" i="1"/>
  <c r="H528" i="1"/>
  <c r="AM528" i="1"/>
  <c r="AN528" i="1"/>
  <c r="AO528" i="1"/>
  <c r="AP528" i="1"/>
  <c r="J528" i="1"/>
  <c r="AQ528" i="1"/>
  <c r="AT528" i="1"/>
  <c r="AU528" i="1"/>
  <c r="AW528" i="1"/>
  <c r="AX528" i="1"/>
  <c r="L531" i="1"/>
  <c r="N531" i="1"/>
  <c r="AK531" i="1"/>
  <c r="E531" i="1"/>
  <c r="AL531" i="1"/>
  <c r="H531" i="1"/>
  <c r="AM531" i="1"/>
  <c r="AN531" i="1"/>
  <c r="AO531" i="1"/>
  <c r="AP531" i="1"/>
  <c r="J531" i="1"/>
  <c r="AQ531" i="1"/>
  <c r="AT531" i="1"/>
  <c r="AU531" i="1"/>
  <c r="AW531" i="1"/>
  <c r="AX531" i="1"/>
  <c r="L534" i="1"/>
  <c r="N534" i="1"/>
  <c r="AK534" i="1"/>
  <c r="E534" i="1"/>
  <c r="AL534" i="1"/>
  <c r="H534" i="1"/>
  <c r="AM534" i="1"/>
  <c r="AN534" i="1"/>
  <c r="AO534" i="1"/>
  <c r="AP534" i="1"/>
  <c r="J534" i="1"/>
  <c r="AQ534" i="1"/>
  <c r="AT534" i="1"/>
  <c r="AU534" i="1"/>
  <c r="AW534" i="1"/>
  <c r="AX534" i="1"/>
  <c r="L537" i="1"/>
  <c r="N537" i="1"/>
  <c r="AK537" i="1"/>
  <c r="E537" i="1"/>
  <c r="AL537" i="1"/>
  <c r="H537" i="1"/>
  <c r="AM537" i="1"/>
  <c r="AN537" i="1"/>
  <c r="AO537" i="1"/>
  <c r="AP537" i="1"/>
  <c r="J537" i="1"/>
  <c r="AQ537" i="1"/>
  <c r="AT537" i="1"/>
  <c r="AU537" i="1"/>
  <c r="AW537" i="1"/>
  <c r="AX537" i="1"/>
  <c r="L540" i="1"/>
  <c r="N540" i="1"/>
  <c r="AK540" i="1"/>
  <c r="E540" i="1"/>
  <c r="AL540" i="1"/>
  <c r="H540" i="1"/>
  <c r="AM540" i="1"/>
  <c r="AN540" i="1"/>
  <c r="AO540" i="1"/>
  <c r="AP540" i="1"/>
  <c r="J540" i="1"/>
  <c r="AQ540" i="1"/>
  <c r="AT540" i="1"/>
  <c r="AU540" i="1"/>
  <c r="AW540" i="1"/>
  <c r="AX540" i="1"/>
  <c r="L543" i="1"/>
  <c r="N543" i="1"/>
  <c r="AK543" i="1"/>
  <c r="E543" i="1"/>
  <c r="AL543" i="1"/>
  <c r="H543" i="1"/>
  <c r="AM543" i="1"/>
  <c r="AN543" i="1"/>
  <c r="AO543" i="1"/>
  <c r="AP543" i="1"/>
  <c r="J543" i="1"/>
  <c r="AQ543" i="1"/>
  <c r="AT543" i="1"/>
  <c r="AU543" i="1"/>
  <c r="AW543" i="1"/>
  <c r="AX543" i="1"/>
  <c r="L546" i="1"/>
  <c r="N546" i="1"/>
  <c r="AK546" i="1"/>
  <c r="E546" i="1"/>
  <c r="AL546" i="1"/>
  <c r="H546" i="1"/>
  <c r="AM546" i="1"/>
  <c r="AN546" i="1"/>
  <c r="AO546" i="1"/>
  <c r="AP546" i="1"/>
  <c r="J546" i="1"/>
  <c r="AQ546" i="1"/>
  <c r="AT546" i="1"/>
  <c r="AU546" i="1"/>
  <c r="AW546" i="1"/>
  <c r="AX546" i="1"/>
  <c r="L551" i="1"/>
  <c r="N551" i="1"/>
  <c r="AK551" i="1"/>
  <c r="E551" i="1"/>
  <c r="AL551" i="1"/>
  <c r="H551" i="1"/>
  <c r="AM551" i="1"/>
  <c r="AN551" i="1"/>
  <c r="AO551" i="1"/>
  <c r="AP551" i="1"/>
  <c r="J551" i="1"/>
  <c r="AQ551" i="1"/>
  <c r="AT551" i="1"/>
  <c r="AU551" i="1"/>
  <c r="AW551" i="1"/>
  <c r="AX551" i="1"/>
  <c r="I546" i="1"/>
  <c r="AR546" i="1"/>
  <c r="AS546" i="1"/>
  <c r="AV546" i="1"/>
  <c r="F546" i="1"/>
  <c r="AY546" i="1"/>
  <c r="G546" i="1"/>
  <c r="BB546" i="1"/>
  <c r="I543" i="1"/>
  <c r="AR543" i="1"/>
  <c r="AS543" i="1"/>
  <c r="AV543" i="1"/>
  <c r="F543" i="1"/>
  <c r="AY543" i="1"/>
  <c r="G543" i="1"/>
  <c r="AR540" i="1"/>
  <c r="AS540" i="1"/>
  <c r="AV540" i="1"/>
  <c r="F540" i="1"/>
  <c r="AY540" i="1"/>
  <c r="G540" i="1"/>
  <c r="I540" i="1"/>
  <c r="I537" i="1"/>
  <c r="AR537" i="1"/>
  <c r="AS537" i="1"/>
  <c r="AV537" i="1"/>
  <c r="F537" i="1"/>
  <c r="AY537" i="1"/>
  <c r="G537" i="1"/>
  <c r="I534" i="1"/>
  <c r="AR534" i="1"/>
  <c r="AS534" i="1"/>
  <c r="AV534" i="1"/>
  <c r="F534" i="1"/>
  <c r="AY534" i="1"/>
  <c r="G534" i="1"/>
  <c r="BB534" i="1"/>
  <c r="AR531" i="1"/>
  <c r="AS531" i="1"/>
  <c r="AV531" i="1"/>
  <c r="F531" i="1"/>
  <c r="AY531" i="1"/>
  <c r="G531" i="1"/>
  <c r="BB531" i="1"/>
  <c r="I531" i="1"/>
  <c r="AR528" i="1"/>
  <c r="AS528" i="1"/>
  <c r="AV528" i="1"/>
  <c r="F528" i="1"/>
  <c r="AY528" i="1"/>
  <c r="G528" i="1"/>
  <c r="I528" i="1"/>
  <c r="AR525" i="1"/>
  <c r="AS525" i="1"/>
  <c r="AV525" i="1"/>
  <c r="F525" i="1"/>
  <c r="AY525" i="1"/>
  <c r="BB525" i="1"/>
  <c r="I525" i="1"/>
  <c r="AR522" i="1"/>
  <c r="AS522" i="1"/>
  <c r="AV522" i="1"/>
  <c r="F522" i="1"/>
  <c r="AY522" i="1"/>
  <c r="I522" i="1"/>
  <c r="AR519" i="1"/>
  <c r="AS519" i="1"/>
  <c r="AV519" i="1"/>
  <c r="F519" i="1"/>
  <c r="AY519" i="1"/>
  <c r="I519" i="1"/>
  <c r="AR516" i="1"/>
  <c r="AS516" i="1"/>
  <c r="AV516" i="1"/>
  <c r="F516" i="1"/>
  <c r="AY516" i="1"/>
  <c r="I516" i="1"/>
  <c r="AR513" i="1"/>
  <c r="AS513" i="1"/>
  <c r="AV513" i="1"/>
  <c r="F513" i="1"/>
  <c r="AY513" i="1"/>
  <c r="E513" i="1"/>
  <c r="G513" i="1"/>
  <c r="I513" i="1"/>
  <c r="AR510" i="1"/>
  <c r="AS510" i="1"/>
  <c r="AV510" i="1"/>
  <c r="F510" i="1"/>
  <c r="AY510" i="1"/>
  <c r="I510" i="1"/>
  <c r="AR508" i="1"/>
  <c r="AS508" i="1"/>
  <c r="AV508" i="1"/>
  <c r="F508" i="1"/>
  <c r="AY508" i="1"/>
  <c r="E508" i="1"/>
  <c r="G508" i="1"/>
  <c r="I508" i="1"/>
  <c r="I551" i="1"/>
  <c r="AR551" i="1"/>
  <c r="AS551" i="1"/>
  <c r="AV551" i="1"/>
  <c r="F551" i="1"/>
  <c r="AY551" i="1"/>
  <c r="G551" i="1"/>
  <c r="BB551" i="1"/>
  <c r="BC551" i="1"/>
  <c r="BD551" i="1"/>
  <c r="BC546" i="1"/>
  <c r="BD546" i="1"/>
  <c r="BC543" i="1"/>
  <c r="BC540" i="1"/>
  <c r="BC537" i="1"/>
  <c r="BC534" i="1"/>
  <c r="BD534" i="1"/>
  <c r="BC531" i="1"/>
  <c r="BD531" i="1"/>
  <c r="BC528" i="1"/>
  <c r="E525" i="1"/>
  <c r="H522" i="1"/>
  <c r="BB522" i="1"/>
  <c r="E522" i="1"/>
  <c r="H519" i="1"/>
  <c r="BB519" i="1"/>
  <c r="E519" i="1"/>
  <c r="H516" i="1"/>
  <c r="E516" i="1"/>
  <c r="H513" i="1"/>
  <c r="BB513" i="1"/>
  <c r="H510" i="1"/>
  <c r="E510" i="1"/>
  <c r="H508" i="1"/>
  <c r="BB508" i="1"/>
  <c r="H497" i="1"/>
  <c r="E497" i="1"/>
  <c r="H492" i="1"/>
  <c r="E492" i="1"/>
  <c r="H491" i="1"/>
  <c r="E491" i="1"/>
  <c r="H490" i="1"/>
  <c r="E490" i="1"/>
  <c r="H489" i="1"/>
  <c r="E489" i="1"/>
  <c r="H488" i="1"/>
  <c r="E488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6" i="1"/>
  <c r="E456" i="1"/>
  <c r="E455" i="1"/>
  <c r="AL455" i="1"/>
  <c r="I385" i="1"/>
  <c r="AR385" i="1"/>
  <c r="AS385" i="1"/>
  <c r="AV385" i="1"/>
  <c r="F385" i="1"/>
  <c r="AY385" i="1"/>
  <c r="BB385" i="1"/>
  <c r="AR384" i="1"/>
  <c r="AS384" i="1"/>
  <c r="AV384" i="1"/>
  <c r="F384" i="1"/>
  <c r="AY384" i="1"/>
  <c r="I384" i="1"/>
  <c r="AR383" i="1"/>
  <c r="AS383" i="1"/>
  <c r="AV383" i="1"/>
  <c r="F383" i="1"/>
  <c r="AY383" i="1"/>
  <c r="I383" i="1"/>
  <c r="AR382" i="1"/>
  <c r="AS382" i="1"/>
  <c r="AV382" i="1"/>
  <c r="F382" i="1"/>
  <c r="AY382" i="1"/>
  <c r="I382" i="1"/>
  <c r="AR381" i="1"/>
  <c r="AS381" i="1"/>
  <c r="AV381" i="1"/>
  <c r="F381" i="1"/>
  <c r="AY381" i="1"/>
  <c r="I381" i="1"/>
  <c r="AR379" i="1"/>
  <c r="AS379" i="1"/>
  <c r="AV379" i="1"/>
  <c r="F379" i="1"/>
  <c r="AY379" i="1"/>
  <c r="I379" i="1"/>
  <c r="AR378" i="1"/>
  <c r="AS378" i="1"/>
  <c r="AV378" i="1"/>
  <c r="F378" i="1"/>
  <c r="AY378" i="1"/>
  <c r="I378" i="1"/>
  <c r="AR377" i="1"/>
  <c r="AS377" i="1"/>
  <c r="AV377" i="1"/>
  <c r="F377" i="1"/>
  <c r="AY377" i="1"/>
  <c r="I377" i="1"/>
  <c r="AR376" i="1"/>
  <c r="AS376" i="1"/>
  <c r="AV376" i="1"/>
  <c r="F376" i="1"/>
  <c r="AY376" i="1"/>
  <c r="I376" i="1"/>
  <c r="AR375" i="1"/>
  <c r="AS375" i="1"/>
  <c r="AV375" i="1"/>
  <c r="F375" i="1"/>
  <c r="AY375" i="1"/>
  <c r="I375" i="1"/>
  <c r="AR374" i="1"/>
  <c r="AS374" i="1"/>
  <c r="AV374" i="1"/>
  <c r="F374" i="1"/>
  <c r="AY374" i="1"/>
  <c r="I374" i="1"/>
  <c r="AR372" i="1"/>
  <c r="AS372" i="1"/>
  <c r="AV372" i="1"/>
  <c r="F372" i="1"/>
  <c r="AY372" i="1"/>
  <c r="I372" i="1"/>
  <c r="AR371" i="1"/>
  <c r="AS371" i="1"/>
  <c r="AV371" i="1"/>
  <c r="F371" i="1"/>
  <c r="AY371" i="1"/>
  <c r="I371" i="1"/>
  <c r="AR369" i="1"/>
  <c r="AS369" i="1"/>
  <c r="AV369" i="1"/>
  <c r="F369" i="1"/>
  <c r="AY369" i="1"/>
  <c r="I369" i="1"/>
  <c r="AR368" i="1"/>
  <c r="AS368" i="1"/>
  <c r="AV368" i="1"/>
  <c r="F368" i="1"/>
  <c r="AY368" i="1"/>
  <c r="I368" i="1"/>
  <c r="AR367" i="1"/>
  <c r="AS367" i="1"/>
  <c r="AV367" i="1"/>
  <c r="F367" i="1"/>
  <c r="AY367" i="1"/>
  <c r="I367" i="1"/>
  <c r="AR366" i="1"/>
  <c r="AS366" i="1"/>
  <c r="AV366" i="1"/>
  <c r="F366" i="1"/>
  <c r="AY366" i="1"/>
  <c r="I366" i="1"/>
  <c r="AR352" i="1"/>
  <c r="AS352" i="1"/>
  <c r="AV352" i="1"/>
  <c r="F352" i="1"/>
  <c r="AY352" i="1"/>
  <c r="I352" i="1"/>
  <c r="AR349" i="1"/>
  <c r="AS349" i="1"/>
  <c r="AV349" i="1"/>
  <c r="F349" i="1"/>
  <c r="AY349" i="1"/>
  <c r="I349" i="1"/>
  <c r="AR346" i="1"/>
  <c r="AS346" i="1"/>
  <c r="AV346" i="1"/>
  <c r="F346" i="1"/>
  <c r="AY346" i="1"/>
  <c r="I346" i="1"/>
  <c r="AP497" i="1"/>
  <c r="J497" i="1"/>
  <c r="AQ497" i="1"/>
  <c r="AX492" i="1"/>
  <c r="AP492" i="1"/>
  <c r="J492" i="1"/>
  <c r="AQ492" i="1"/>
  <c r="AX491" i="1"/>
  <c r="AP491" i="1"/>
  <c r="J491" i="1"/>
  <c r="AQ491" i="1"/>
  <c r="AX490" i="1"/>
  <c r="AP490" i="1"/>
  <c r="J490" i="1"/>
  <c r="AQ490" i="1"/>
  <c r="AX489" i="1"/>
  <c r="AP489" i="1"/>
  <c r="J489" i="1"/>
  <c r="AQ489" i="1"/>
  <c r="AX488" i="1"/>
  <c r="AP488" i="1"/>
  <c r="J488" i="1"/>
  <c r="AQ488" i="1"/>
  <c r="AX484" i="1"/>
  <c r="AP484" i="1"/>
  <c r="J484" i="1"/>
  <c r="AQ484" i="1"/>
  <c r="AX483" i="1"/>
  <c r="AP483" i="1"/>
  <c r="J483" i="1"/>
  <c r="AQ483" i="1"/>
  <c r="AX482" i="1"/>
  <c r="AP482" i="1"/>
  <c r="J482" i="1"/>
  <c r="AQ482" i="1"/>
  <c r="AX481" i="1"/>
  <c r="AP481" i="1"/>
  <c r="J481" i="1"/>
  <c r="AQ481" i="1"/>
  <c r="AX480" i="1"/>
  <c r="AP480" i="1"/>
  <c r="J480" i="1"/>
  <c r="AQ480" i="1"/>
  <c r="AX479" i="1"/>
  <c r="AP479" i="1"/>
  <c r="J479" i="1"/>
  <c r="AQ479" i="1"/>
  <c r="AX477" i="1"/>
  <c r="AP477" i="1"/>
  <c r="J477" i="1"/>
  <c r="AQ477" i="1"/>
  <c r="AX476" i="1"/>
  <c r="AP476" i="1"/>
  <c r="J476" i="1"/>
  <c r="AQ476" i="1"/>
  <c r="AX475" i="1"/>
  <c r="AP475" i="1"/>
  <c r="J475" i="1"/>
  <c r="AQ475" i="1"/>
  <c r="AX474" i="1"/>
  <c r="AP474" i="1"/>
  <c r="J474" i="1"/>
  <c r="AQ474" i="1"/>
  <c r="AX473" i="1"/>
  <c r="AP473" i="1"/>
  <c r="J473" i="1"/>
  <c r="AQ473" i="1"/>
  <c r="AX472" i="1"/>
  <c r="AP472" i="1"/>
  <c r="J472" i="1"/>
  <c r="AQ472" i="1"/>
  <c r="AX470" i="1"/>
  <c r="AP470" i="1"/>
  <c r="J470" i="1"/>
  <c r="AQ470" i="1"/>
  <c r="AX469" i="1"/>
  <c r="AP469" i="1"/>
  <c r="J469" i="1"/>
  <c r="AQ469" i="1"/>
  <c r="AX468" i="1"/>
  <c r="AP468" i="1"/>
  <c r="J468" i="1"/>
  <c r="AQ468" i="1"/>
  <c r="AX467" i="1"/>
  <c r="AP467" i="1"/>
  <c r="J467" i="1"/>
  <c r="AQ467" i="1"/>
  <c r="AX466" i="1"/>
  <c r="AP466" i="1"/>
  <c r="J466" i="1"/>
  <c r="AQ466" i="1"/>
  <c r="AX465" i="1"/>
  <c r="AP465" i="1"/>
  <c r="J465" i="1"/>
  <c r="AQ465" i="1"/>
  <c r="AX463" i="1"/>
  <c r="AP463" i="1"/>
  <c r="J463" i="1"/>
  <c r="AQ463" i="1"/>
  <c r="AX462" i="1"/>
  <c r="AP462" i="1"/>
  <c r="J462" i="1"/>
  <c r="AQ462" i="1"/>
  <c r="AX461" i="1"/>
  <c r="AP461" i="1"/>
  <c r="J461" i="1"/>
  <c r="AQ461" i="1"/>
  <c r="AX460" i="1"/>
  <c r="AP460" i="1"/>
  <c r="J460" i="1"/>
  <c r="AQ460" i="1"/>
  <c r="AX459" i="1"/>
  <c r="AP459" i="1"/>
  <c r="J459" i="1"/>
  <c r="AQ459" i="1"/>
  <c r="AX458" i="1"/>
  <c r="AP458" i="1"/>
  <c r="J458" i="1"/>
  <c r="AQ458" i="1"/>
  <c r="AX456" i="1"/>
  <c r="AP456" i="1"/>
  <c r="J456" i="1"/>
  <c r="AQ456" i="1"/>
  <c r="AX455" i="1"/>
  <c r="AP455" i="1"/>
  <c r="J455" i="1"/>
  <c r="AQ455" i="1"/>
  <c r="BC454" i="1"/>
  <c r="BC453" i="1"/>
  <c r="BC452" i="1"/>
  <c r="BC451" i="1"/>
  <c r="BC449" i="1"/>
  <c r="BC448" i="1"/>
  <c r="BC447" i="1"/>
  <c r="BC446" i="1"/>
  <c r="BC445" i="1"/>
  <c r="BC444" i="1"/>
  <c r="BC442" i="1"/>
  <c r="BC441" i="1"/>
  <c r="BC440" i="1"/>
  <c r="BC439" i="1"/>
  <c r="BC438" i="1"/>
  <c r="BC437" i="1"/>
  <c r="BC435" i="1"/>
  <c r="BC434" i="1"/>
  <c r="BC433" i="1"/>
  <c r="BC432" i="1"/>
  <c r="BC431" i="1"/>
  <c r="BC430" i="1"/>
  <c r="BC428" i="1"/>
  <c r="BC427" i="1"/>
  <c r="BC426" i="1"/>
  <c r="BC425" i="1"/>
  <c r="BC424" i="1"/>
  <c r="BC423" i="1"/>
  <c r="BC421" i="1"/>
  <c r="BC420" i="1"/>
  <c r="BC419" i="1"/>
  <c r="BC418" i="1"/>
  <c r="BC417" i="1"/>
  <c r="BC416" i="1"/>
  <c r="BC414" i="1"/>
  <c r="BC413" i="1"/>
  <c r="BC412" i="1"/>
  <c r="BC411" i="1"/>
  <c r="BC410" i="1"/>
  <c r="BC409" i="1"/>
  <c r="BC407" i="1"/>
  <c r="BC406" i="1"/>
  <c r="BC405" i="1"/>
  <c r="BC404" i="1"/>
  <c r="BC403" i="1"/>
  <c r="BC402" i="1"/>
  <c r="BC400" i="1"/>
  <c r="BC399" i="1"/>
  <c r="BC398" i="1"/>
  <c r="BC397" i="1"/>
  <c r="BC396" i="1"/>
  <c r="BC395" i="1"/>
  <c r="BC393" i="1"/>
  <c r="BC392" i="1"/>
  <c r="BC391" i="1"/>
  <c r="BC390" i="1"/>
  <c r="BC389" i="1"/>
  <c r="BC388" i="1"/>
  <c r="BC386" i="1"/>
  <c r="AL454" i="1"/>
  <c r="AP454" i="1"/>
  <c r="J454" i="1"/>
  <c r="AQ454" i="1"/>
  <c r="AL453" i="1"/>
  <c r="AL452" i="1"/>
  <c r="AP452" i="1"/>
  <c r="J452" i="1"/>
  <c r="AQ452" i="1"/>
  <c r="AL451" i="1"/>
  <c r="AL449" i="1"/>
  <c r="AP449" i="1"/>
  <c r="J449" i="1"/>
  <c r="AQ449" i="1"/>
  <c r="AL448" i="1"/>
  <c r="AL447" i="1"/>
  <c r="AP447" i="1"/>
  <c r="J447" i="1"/>
  <c r="AQ447" i="1"/>
  <c r="AL446" i="1"/>
  <c r="AL445" i="1"/>
  <c r="AP445" i="1"/>
  <c r="J445" i="1"/>
  <c r="AQ445" i="1"/>
  <c r="AL444" i="1"/>
  <c r="AL442" i="1"/>
  <c r="AP442" i="1"/>
  <c r="J442" i="1"/>
  <c r="AQ442" i="1"/>
  <c r="AL441" i="1"/>
  <c r="AL440" i="1"/>
  <c r="AP440" i="1"/>
  <c r="J440" i="1"/>
  <c r="AQ440" i="1"/>
  <c r="AL439" i="1"/>
  <c r="AL438" i="1"/>
  <c r="AP438" i="1"/>
  <c r="J438" i="1"/>
  <c r="AQ438" i="1"/>
  <c r="AL437" i="1"/>
  <c r="AL435" i="1"/>
  <c r="AP435" i="1"/>
  <c r="J435" i="1"/>
  <c r="AQ435" i="1"/>
  <c r="AL434" i="1"/>
  <c r="AL433" i="1"/>
  <c r="AP433" i="1"/>
  <c r="J433" i="1"/>
  <c r="AQ433" i="1"/>
  <c r="AL432" i="1"/>
  <c r="AL431" i="1"/>
  <c r="AP431" i="1"/>
  <c r="J431" i="1"/>
  <c r="AQ431" i="1"/>
  <c r="AL430" i="1"/>
  <c r="AL428" i="1"/>
  <c r="AP428" i="1"/>
  <c r="J428" i="1"/>
  <c r="AQ428" i="1"/>
  <c r="AL427" i="1"/>
  <c r="AL426" i="1"/>
  <c r="AP426" i="1"/>
  <c r="J426" i="1"/>
  <c r="AQ426" i="1"/>
  <c r="AL425" i="1"/>
  <c r="AL424" i="1"/>
  <c r="AP424" i="1"/>
  <c r="J424" i="1"/>
  <c r="AQ424" i="1"/>
  <c r="AL423" i="1"/>
  <c r="AL421" i="1"/>
  <c r="AP421" i="1"/>
  <c r="J421" i="1"/>
  <c r="AQ421" i="1"/>
  <c r="AL420" i="1"/>
  <c r="AL419" i="1"/>
  <c r="AP419" i="1"/>
  <c r="J419" i="1"/>
  <c r="AQ419" i="1"/>
  <c r="AL418" i="1"/>
  <c r="AL417" i="1"/>
  <c r="AP417" i="1"/>
  <c r="J417" i="1"/>
  <c r="AQ417" i="1"/>
  <c r="AL416" i="1"/>
  <c r="AL414" i="1"/>
  <c r="AP414" i="1"/>
  <c r="J414" i="1"/>
  <c r="AQ414" i="1"/>
  <c r="AL413" i="1"/>
  <c r="AL412" i="1"/>
  <c r="AP412" i="1"/>
  <c r="J412" i="1"/>
  <c r="AQ412" i="1"/>
  <c r="AL411" i="1"/>
  <c r="AL410" i="1"/>
  <c r="AP410" i="1"/>
  <c r="J410" i="1"/>
  <c r="AQ410" i="1"/>
  <c r="AL409" i="1"/>
  <c r="AL407" i="1"/>
  <c r="AP407" i="1"/>
  <c r="J407" i="1"/>
  <c r="AQ407" i="1"/>
  <c r="AL406" i="1"/>
  <c r="AL405" i="1"/>
  <c r="AP405" i="1"/>
  <c r="J405" i="1"/>
  <c r="AQ405" i="1"/>
  <c r="AL404" i="1"/>
  <c r="AL403" i="1"/>
  <c r="AP403" i="1"/>
  <c r="J403" i="1"/>
  <c r="AQ403" i="1"/>
  <c r="AL402" i="1"/>
  <c r="AL400" i="1"/>
  <c r="AP400" i="1"/>
  <c r="J400" i="1"/>
  <c r="AQ400" i="1"/>
  <c r="AL399" i="1"/>
  <c r="AL398" i="1"/>
  <c r="AP398" i="1"/>
  <c r="J398" i="1"/>
  <c r="AQ398" i="1"/>
  <c r="AL397" i="1"/>
  <c r="AL396" i="1"/>
  <c r="AP396" i="1"/>
  <c r="J396" i="1"/>
  <c r="AQ396" i="1"/>
  <c r="AL395" i="1"/>
  <c r="AL393" i="1"/>
  <c r="AP393" i="1"/>
  <c r="J393" i="1"/>
  <c r="AQ393" i="1"/>
  <c r="AL392" i="1"/>
  <c r="AL391" i="1"/>
  <c r="AP391" i="1"/>
  <c r="J391" i="1"/>
  <c r="AQ391" i="1"/>
  <c r="AL390" i="1"/>
  <c r="AL389" i="1"/>
  <c r="AP389" i="1"/>
  <c r="J389" i="1"/>
  <c r="AQ389" i="1"/>
  <c r="AL388" i="1"/>
  <c r="AL386" i="1"/>
  <c r="AP386" i="1"/>
  <c r="J386" i="1"/>
  <c r="AQ386" i="1"/>
  <c r="E385" i="1"/>
  <c r="H384" i="1"/>
  <c r="BB384" i="1"/>
  <c r="E384" i="1"/>
  <c r="H383" i="1"/>
  <c r="BB383" i="1"/>
  <c r="E383" i="1"/>
  <c r="H382" i="1"/>
  <c r="BB382" i="1"/>
  <c r="E382" i="1"/>
  <c r="H381" i="1"/>
  <c r="BB381" i="1"/>
  <c r="E381" i="1"/>
  <c r="H379" i="1"/>
  <c r="BB379" i="1"/>
  <c r="E379" i="1"/>
  <c r="H378" i="1"/>
  <c r="BB378" i="1"/>
  <c r="E378" i="1"/>
  <c r="H377" i="1"/>
  <c r="BB377" i="1"/>
  <c r="E377" i="1"/>
  <c r="H376" i="1"/>
  <c r="BB376" i="1"/>
  <c r="E376" i="1"/>
  <c r="H375" i="1"/>
  <c r="BB375" i="1"/>
  <c r="E375" i="1"/>
  <c r="H374" i="1"/>
  <c r="BB374" i="1"/>
  <c r="E374" i="1"/>
  <c r="H372" i="1"/>
  <c r="BB372" i="1"/>
  <c r="E372" i="1"/>
  <c r="H371" i="1"/>
  <c r="BB371" i="1"/>
  <c r="E371" i="1"/>
  <c r="H369" i="1"/>
  <c r="BB369" i="1"/>
  <c r="E369" i="1"/>
  <c r="H368" i="1"/>
  <c r="BB368" i="1"/>
  <c r="E368" i="1"/>
  <c r="H367" i="1"/>
  <c r="BB367" i="1"/>
  <c r="E367" i="1"/>
  <c r="H366" i="1"/>
  <c r="BB366" i="1"/>
  <c r="E366" i="1"/>
  <c r="H352" i="1"/>
  <c r="BB352" i="1"/>
  <c r="E352" i="1"/>
  <c r="H349" i="1"/>
  <c r="BB349" i="1"/>
  <c r="E349" i="1"/>
  <c r="H346" i="1"/>
  <c r="BB346" i="1"/>
  <c r="E346" i="1"/>
  <c r="H343" i="1"/>
  <c r="E343" i="1"/>
  <c r="H340" i="1"/>
  <c r="E340" i="1"/>
  <c r="H337" i="1"/>
  <c r="E337" i="1"/>
  <c r="H334" i="1"/>
  <c r="E334" i="1"/>
  <c r="H331" i="1"/>
  <c r="E331" i="1"/>
  <c r="H328" i="1"/>
  <c r="E328" i="1"/>
  <c r="H325" i="1"/>
  <c r="E325" i="1"/>
  <c r="H322" i="1"/>
  <c r="E322" i="1"/>
  <c r="H319" i="1"/>
  <c r="E319" i="1"/>
  <c r="H316" i="1"/>
  <c r="E316" i="1"/>
  <c r="H308" i="1"/>
  <c r="E308" i="1"/>
  <c r="H305" i="1"/>
  <c r="E305" i="1"/>
  <c r="H303" i="1"/>
  <c r="E303" i="1"/>
  <c r="H296" i="1"/>
  <c r="E296" i="1"/>
  <c r="H293" i="1"/>
  <c r="E293" i="1"/>
  <c r="H290" i="1"/>
  <c r="E290" i="1"/>
  <c r="I183" i="1"/>
  <c r="AR183" i="1"/>
  <c r="AS183" i="1"/>
  <c r="AV183" i="1"/>
  <c r="F183" i="1"/>
  <c r="AY183" i="1"/>
  <c r="E183" i="1"/>
  <c r="G183" i="1"/>
  <c r="AR181" i="1"/>
  <c r="AS181" i="1"/>
  <c r="AV181" i="1"/>
  <c r="F181" i="1"/>
  <c r="AY181" i="1"/>
  <c r="I181" i="1"/>
  <c r="AR179" i="1"/>
  <c r="AS179" i="1"/>
  <c r="AV179" i="1"/>
  <c r="F179" i="1"/>
  <c r="AY179" i="1"/>
  <c r="E179" i="1"/>
  <c r="G179" i="1"/>
  <c r="I179" i="1"/>
  <c r="AR178" i="1"/>
  <c r="AS178" i="1"/>
  <c r="AV178" i="1"/>
  <c r="F178" i="1"/>
  <c r="AY178" i="1"/>
  <c r="I178" i="1"/>
  <c r="AR176" i="1"/>
  <c r="AS176" i="1"/>
  <c r="AV176" i="1"/>
  <c r="F176" i="1"/>
  <c r="AY176" i="1"/>
  <c r="E176" i="1"/>
  <c r="G176" i="1"/>
  <c r="I176" i="1"/>
  <c r="AR175" i="1"/>
  <c r="AS175" i="1"/>
  <c r="AV175" i="1"/>
  <c r="F175" i="1"/>
  <c r="AY175" i="1"/>
  <c r="I175" i="1"/>
  <c r="AR174" i="1"/>
  <c r="AS174" i="1"/>
  <c r="AV174" i="1"/>
  <c r="F174" i="1"/>
  <c r="AY174" i="1"/>
  <c r="E174" i="1"/>
  <c r="G174" i="1"/>
  <c r="I174" i="1"/>
  <c r="AR172" i="1"/>
  <c r="AS172" i="1"/>
  <c r="AV172" i="1"/>
  <c r="F172" i="1"/>
  <c r="AY172" i="1"/>
  <c r="I172" i="1"/>
  <c r="AR171" i="1"/>
  <c r="AS171" i="1"/>
  <c r="AV171" i="1"/>
  <c r="F171" i="1"/>
  <c r="AY171" i="1"/>
  <c r="E171" i="1"/>
  <c r="G171" i="1"/>
  <c r="I171" i="1"/>
  <c r="AR170" i="1"/>
  <c r="AS170" i="1"/>
  <c r="AV170" i="1"/>
  <c r="F170" i="1"/>
  <c r="AY170" i="1"/>
  <c r="I170" i="1"/>
  <c r="AR168" i="1"/>
  <c r="AS168" i="1"/>
  <c r="AV168" i="1"/>
  <c r="F168" i="1"/>
  <c r="AY168" i="1"/>
  <c r="E168" i="1"/>
  <c r="G168" i="1"/>
  <c r="I168" i="1"/>
  <c r="AR167" i="1"/>
  <c r="AS167" i="1"/>
  <c r="AV167" i="1"/>
  <c r="F167" i="1"/>
  <c r="AY167" i="1"/>
  <c r="I167" i="1"/>
  <c r="AR166" i="1"/>
  <c r="AS166" i="1"/>
  <c r="AV166" i="1"/>
  <c r="F166" i="1"/>
  <c r="AY166" i="1"/>
  <c r="E166" i="1"/>
  <c r="G166" i="1"/>
  <c r="I166" i="1"/>
  <c r="AR164" i="1"/>
  <c r="AS164" i="1"/>
  <c r="AV164" i="1"/>
  <c r="F164" i="1"/>
  <c r="AY164" i="1"/>
  <c r="I164" i="1"/>
  <c r="AR163" i="1"/>
  <c r="AS163" i="1"/>
  <c r="AV163" i="1"/>
  <c r="F163" i="1"/>
  <c r="AY163" i="1"/>
  <c r="E163" i="1"/>
  <c r="G163" i="1"/>
  <c r="I163" i="1"/>
  <c r="AR162" i="1"/>
  <c r="AS162" i="1"/>
  <c r="AV162" i="1"/>
  <c r="F162" i="1"/>
  <c r="AY162" i="1"/>
  <c r="I162" i="1"/>
  <c r="AR160" i="1"/>
  <c r="AS160" i="1"/>
  <c r="AV160" i="1"/>
  <c r="F160" i="1"/>
  <c r="AY160" i="1"/>
  <c r="E160" i="1"/>
  <c r="G160" i="1"/>
  <c r="I160" i="1"/>
  <c r="AR159" i="1"/>
  <c r="AS159" i="1"/>
  <c r="AV159" i="1"/>
  <c r="F159" i="1"/>
  <c r="AY159" i="1"/>
  <c r="I159" i="1"/>
  <c r="AR158" i="1"/>
  <c r="AS158" i="1"/>
  <c r="AV158" i="1"/>
  <c r="F158" i="1"/>
  <c r="AY158" i="1"/>
  <c r="E158" i="1"/>
  <c r="G158" i="1"/>
  <c r="I158" i="1"/>
  <c r="AR156" i="1"/>
  <c r="AS156" i="1"/>
  <c r="AV156" i="1"/>
  <c r="F156" i="1"/>
  <c r="AY156" i="1"/>
  <c r="I156" i="1"/>
  <c r="AR155" i="1"/>
  <c r="AS155" i="1"/>
  <c r="AV155" i="1"/>
  <c r="F155" i="1"/>
  <c r="AY155" i="1"/>
  <c r="E155" i="1"/>
  <c r="G155" i="1"/>
  <c r="I155" i="1"/>
  <c r="AR152" i="1"/>
  <c r="AS152" i="1"/>
  <c r="AV152" i="1"/>
  <c r="F152" i="1"/>
  <c r="AY152" i="1"/>
  <c r="I152" i="1"/>
  <c r="AX343" i="1"/>
  <c r="AP343" i="1"/>
  <c r="J343" i="1"/>
  <c r="AQ343" i="1"/>
  <c r="AX340" i="1"/>
  <c r="AP340" i="1"/>
  <c r="J340" i="1"/>
  <c r="AQ340" i="1"/>
  <c r="AX337" i="1"/>
  <c r="AP337" i="1"/>
  <c r="J337" i="1"/>
  <c r="AQ337" i="1"/>
  <c r="AX334" i="1"/>
  <c r="AP334" i="1"/>
  <c r="J334" i="1"/>
  <c r="AQ334" i="1"/>
  <c r="AX331" i="1"/>
  <c r="AP331" i="1"/>
  <c r="J331" i="1"/>
  <c r="AQ331" i="1"/>
  <c r="AX328" i="1"/>
  <c r="AP328" i="1"/>
  <c r="J328" i="1"/>
  <c r="AQ328" i="1"/>
  <c r="AX325" i="1"/>
  <c r="AP325" i="1"/>
  <c r="J325" i="1"/>
  <c r="AQ325" i="1"/>
  <c r="AX322" i="1"/>
  <c r="AP322" i="1"/>
  <c r="J322" i="1"/>
  <c r="AQ322" i="1"/>
  <c r="AX319" i="1"/>
  <c r="AP319" i="1"/>
  <c r="J319" i="1"/>
  <c r="AQ319" i="1"/>
  <c r="AX316" i="1"/>
  <c r="AP316" i="1"/>
  <c r="J316" i="1"/>
  <c r="AQ316" i="1"/>
  <c r="AX308" i="1"/>
  <c r="AP308" i="1"/>
  <c r="J308" i="1"/>
  <c r="AQ308" i="1"/>
  <c r="AX305" i="1"/>
  <c r="AP305" i="1"/>
  <c r="J305" i="1"/>
  <c r="AQ305" i="1"/>
  <c r="AX303" i="1"/>
  <c r="AP303" i="1"/>
  <c r="J303" i="1"/>
  <c r="AQ303" i="1"/>
  <c r="AX296" i="1"/>
  <c r="AP296" i="1"/>
  <c r="J296" i="1"/>
  <c r="AQ296" i="1"/>
  <c r="AX293" i="1"/>
  <c r="AP293" i="1"/>
  <c r="J293" i="1"/>
  <c r="AQ293" i="1"/>
  <c r="AX290" i="1"/>
  <c r="AP290" i="1"/>
  <c r="J290" i="1"/>
  <c r="AQ290" i="1"/>
  <c r="BC287" i="1"/>
  <c r="BC284" i="1"/>
  <c r="BC281" i="1"/>
  <c r="BC278" i="1"/>
  <c r="BC275" i="1"/>
  <c r="BC272" i="1"/>
  <c r="BC269" i="1"/>
  <c r="BC266" i="1"/>
  <c r="BC263" i="1"/>
  <c r="BC260" i="1"/>
  <c r="BC251" i="1"/>
  <c r="BC250" i="1"/>
  <c r="BC237" i="1"/>
  <c r="BC234" i="1"/>
  <c r="BC231" i="1"/>
  <c r="BC228" i="1"/>
  <c r="BC225" i="1"/>
  <c r="BC222" i="1"/>
  <c r="BC219" i="1"/>
  <c r="BC216" i="1"/>
  <c r="BC213" i="1"/>
  <c r="BC210" i="1"/>
  <c r="BC207" i="1"/>
  <c r="BC204" i="1"/>
  <c r="BC201" i="1"/>
  <c r="BC185" i="1"/>
  <c r="BC184" i="1"/>
  <c r="AL287" i="1"/>
  <c r="AL284" i="1"/>
  <c r="AL281" i="1"/>
  <c r="AL278" i="1"/>
  <c r="AL275" i="1"/>
  <c r="AL272" i="1"/>
  <c r="AL269" i="1"/>
  <c r="AL266" i="1"/>
  <c r="AL263" i="1"/>
  <c r="AL260" i="1"/>
  <c r="AL251" i="1"/>
  <c r="AL250" i="1"/>
  <c r="AL237" i="1"/>
  <c r="AL234" i="1"/>
  <c r="AL231" i="1"/>
  <c r="AL228" i="1"/>
  <c r="AL225" i="1"/>
  <c r="AL222" i="1"/>
  <c r="AL219" i="1"/>
  <c r="AL216" i="1"/>
  <c r="AL213" i="1"/>
  <c r="AL210" i="1"/>
  <c r="AL207" i="1"/>
  <c r="AL204" i="1"/>
  <c r="AL201" i="1"/>
  <c r="AL185" i="1"/>
  <c r="AL184" i="1"/>
  <c r="H181" i="1"/>
  <c r="E181" i="1"/>
  <c r="H179" i="1"/>
  <c r="BB179" i="1"/>
  <c r="H178" i="1"/>
  <c r="E178" i="1"/>
  <c r="H176" i="1"/>
  <c r="BB176" i="1"/>
  <c r="H175" i="1"/>
  <c r="E175" i="1"/>
  <c r="H174" i="1"/>
  <c r="BB174" i="1"/>
  <c r="H172" i="1"/>
  <c r="E172" i="1"/>
  <c r="H171" i="1"/>
  <c r="BB171" i="1"/>
  <c r="H170" i="1"/>
  <c r="E170" i="1"/>
  <c r="H168" i="1"/>
  <c r="BB168" i="1"/>
  <c r="H167" i="1"/>
  <c r="E167" i="1"/>
  <c r="H166" i="1"/>
  <c r="BB166" i="1"/>
  <c r="H164" i="1"/>
  <c r="E164" i="1"/>
  <c r="H163" i="1"/>
  <c r="BB163" i="1"/>
  <c r="H162" i="1"/>
  <c r="E162" i="1"/>
  <c r="H160" i="1"/>
  <c r="BB160" i="1"/>
  <c r="H159" i="1"/>
  <c r="E159" i="1"/>
  <c r="H158" i="1"/>
  <c r="BB158" i="1"/>
  <c r="H156" i="1"/>
  <c r="E156" i="1"/>
  <c r="H155" i="1"/>
  <c r="BB155" i="1"/>
  <c r="H152" i="1"/>
  <c r="E152" i="1"/>
  <c r="BC149" i="1"/>
  <c r="BC148" i="1"/>
  <c r="BC146" i="1"/>
  <c r="BC145" i="1"/>
  <c r="BC144" i="1"/>
  <c r="BC142" i="1"/>
  <c r="BC141" i="1"/>
  <c r="BC140" i="1"/>
  <c r="BC138" i="1"/>
  <c r="BC137" i="1"/>
  <c r="BC136" i="1"/>
  <c r="BC134" i="1"/>
  <c r="BC133" i="1"/>
  <c r="BC132" i="1"/>
  <c r="BC130" i="1"/>
  <c r="BC129" i="1"/>
  <c r="BC128" i="1"/>
  <c r="BC126" i="1"/>
  <c r="BC125" i="1"/>
  <c r="BC124" i="1"/>
  <c r="BC122" i="1"/>
  <c r="BC121" i="1"/>
  <c r="BC120" i="1"/>
  <c r="BC118" i="1"/>
  <c r="BC117" i="1"/>
  <c r="BC116" i="1"/>
  <c r="BC114" i="1"/>
  <c r="BC113" i="1"/>
  <c r="BC112" i="1"/>
  <c r="BC110" i="1"/>
  <c r="BC109" i="1"/>
  <c r="AR108" i="1"/>
  <c r="AS108" i="1"/>
  <c r="AV108" i="1"/>
  <c r="F108" i="1"/>
  <c r="AY108" i="1"/>
  <c r="I108" i="1"/>
  <c r="AR106" i="1"/>
  <c r="AS106" i="1"/>
  <c r="AV106" i="1"/>
  <c r="F106" i="1"/>
  <c r="AY106" i="1"/>
  <c r="E106" i="1"/>
  <c r="G106" i="1"/>
  <c r="I106" i="1"/>
  <c r="AR105" i="1"/>
  <c r="AS105" i="1"/>
  <c r="AV105" i="1"/>
  <c r="F105" i="1"/>
  <c r="AY105" i="1"/>
  <c r="I105" i="1"/>
  <c r="AR104" i="1"/>
  <c r="AS104" i="1"/>
  <c r="AV104" i="1"/>
  <c r="F104" i="1"/>
  <c r="AY104" i="1"/>
  <c r="E104" i="1"/>
  <c r="G104" i="1"/>
  <c r="I104" i="1"/>
  <c r="AR102" i="1"/>
  <c r="AS102" i="1"/>
  <c r="AV102" i="1"/>
  <c r="F102" i="1"/>
  <c r="AY102" i="1"/>
  <c r="I102" i="1"/>
  <c r="AR101" i="1"/>
  <c r="AS101" i="1"/>
  <c r="AV101" i="1"/>
  <c r="F101" i="1"/>
  <c r="AY101" i="1"/>
  <c r="E101" i="1"/>
  <c r="G101" i="1"/>
  <c r="I101" i="1"/>
  <c r="AR100" i="1"/>
  <c r="AS100" i="1"/>
  <c r="AV100" i="1"/>
  <c r="F100" i="1"/>
  <c r="AY100" i="1"/>
  <c r="I100" i="1"/>
  <c r="AL150" i="1"/>
  <c r="AL149" i="1"/>
  <c r="AL148" i="1"/>
  <c r="AP148" i="1"/>
  <c r="J148" i="1"/>
  <c r="AQ148" i="1"/>
  <c r="AL146" i="1"/>
  <c r="AL145" i="1"/>
  <c r="AL144" i="1"/>
  <c r="AL142" i="1"/>
  <c r="AL141" i="1"/>
  <c r="AL140" i="1"/>
  <c r="AP140" i="1"/>
  <c r="J140" i="1"/>
  <c r="AQ140" i="1"/>
  <c r="AL138" i="1"/>
  <c r="AL137" i="1"/>
  <c r="AL136" i="1"/>
  <c r="AL134" i="1"/>
  <c r="AP134" i="1"/>
  <c r="J134" i="1"/>
  <c r="AQ134" i="1"/>
  <c r="AL133" i="1"/>
  <c r="AL132" i="1"/>
  <c r="AL130" i="1"/>
  <c r="AL129" i="1"/>
  <c r="AP129" i="1"/>
  <c r="J129" i="1"/>
  <c r="AQ129" i="1"/>
  <c r="AL128" i="1"/>
  <c r="AL126" i="1"/>
  <c r="AL125" i="1"/>
  <c r="AL124" i="1"/>
  <c r="AP124" i="1"/>
  <c r="J124" i="1"/>
  <c r="AQ124" i="1"/>
  <c r="AL122" i="1"/>
  <c r="AL121" i="1"/>
  <c r="AL120" i="1"/>
  <c r="AL118" i="1"/>
  <c r="AP118" i="1"/>
  <c r="J118" i="1"/>
  <c r="AQ118" i="1"/>
  <c r="AL117" i="1"/>
  <c r="AL116" i="1"/>
  <c r="AL114" i="1"/>
  <c r="AL113" i="1"/>
  <c r="AP113" i="1"/>
  <c r="J113" i="1"/>
  <c r="AQ113" i="1"/>
  <c r="AL112" i="1"/>
  <c r="AL110" i="1"/>
  <c r="AL109" i="1"/>
  <c r="H108" i="1"/>
  <c r="E108" i="1"/>
  <c r="H106" i="1"/>
  <c r="BB106" i="1"/>
  <c r="H105" i="1"/>
  <c r="E105" i="1"/>
  <c r="H104" i="1"/>
  <c r="BB104" i="1"/>
  <c r="H102" i="1"/>
  <c r="E102" i="1"/>
  <c r="H101" i="1"/>
  <c r="BB101" i="1"/>
  <c r="H100" i="1"/>
  <c r="E100" i="1"/>
  <c r="E98" i="1"/>
  <c r="AL98" i="1"/>
  <c r="BC97" i="1"/>
  <c r="BC96" i="1"/>
  <c r="BC94" i="1"/>
  <c r="BC93" i="1"/>
  <c r="BC92" i="1"/>
  <c r="BC90" i="1"/>
  <c r="BC89" i="1"/>
  <c r="BC88" i="1"/>
  <c r="BC86" i="1"/>
  <c r="BC85" i="1"/>
  <c r="BC84" i="1"/>
  <c r="BC82" i="1"/>
  <c r="BC81" i="1"/>
  <c r="BC80" i="1"/>
  <c r="BC78" i="1"/>
  <c r="BC77" i="1"/>
  <c r="I74" i="1"/>
  <c r="AR74" i="1"/>
  <c r="AS74" i="1"/>
  <c r="AV74" i="1"/>
  <c r="F74" i="1"/>
  <c r="AY74" i="1"/>
  <c r="G74" i="1"/>
  <c r="I72" i="1"/>
  <c r="AR72" i="1"/>
  <c r="AS72" i="1"/>
  <c r="AV72" i="1"/>
  <c r="F72" i="1"/>
  <c r="AY72" i="1"/>
  <c r="G72" i="1"/>
  <c r="I69" i="1"/>
  <c r="AR69" i="1"/>
  <c r="AS69" i="1"/>
  <c r="AV69" i="1"/>
  <c r="F69" i="1"/>
  <c r="AY69" i="1"/>
  <c r="G69" i="1"/>
  <c r="I66" i="1"/>
  <c r="AR66" i="1"/>
  <c r="AS66" i="1"/>
  <c r="AV66" i="1"/>
  <c r="F66" i="1"/>
  <c r="AY66" i="1"/>
  <c r="G66" i="1"/>
  <c r="AP98" i="1"/>
  <c r="J98" i="1"/>
  <c r="AQ98" i="1"/>
  <c r="I73" i="1"/>
  <c r="AR73" i="1"/>
  <c r="AS73" i="1"/>
  <c r="AV73" i="1"/>
  <c r="F73" i="1"/>
  <c r="AY73" i="1"/>
  <c r="G73" i="1"/>
  <c r="BB73" i="1"/>
  <c r="I70" i="1"/>
  <c r="AR70" i="1"/>
  <c r="AS70" i="1"/>
  <c r="AV70" i="1"/>
  <c r="F70" i="1"/>
  <c r="AY70" i="1"/>
  <c r="G70" i="1"/>
  <c r="I68" i="1"/>
  <c r="AR68" i="1"/>
  <c r="AS68" i="1"/>
  <c r="AV68" i="1"/>
  <c r="F68" i="1"/>
  <c r="AY68" i="1"/>
  <c r="G68" i="1"/>
  <c r="BB68" i="1"/>
  <c r="AL97" i="1"/>
  <c r="AL96" i="1"/>
  <c r="AL94" i="1"/>
  <c r="AL93" i="1"/>
  <c r="AL92" i="1"/>
  <c r="AL90" i="1"/>
  <c r="AL89" i="1"/>
  <c r="AL88" i="1"/>
  <c r="AP88" i="1"/>
  <c r="J88" i="1"/>
  <c r="AQ88" i="1"/>
  <c r="AL86" i="1"/>
  <c r="AL85" i="1"/>
  <c r="AL84" i="1"/>
  <c r="AL82" i="1"/>
  <c r="AL81" i="1"/>
  <c r="AL80" i="1"/>
  <c r="AP80" i="1"/>
  <c r="J80" i="1"/>
  <c r="AQ80" i="1"/>
  <c r="AL78" i="1"/>
  <c r="AL77" i="1"/>
  <c r="AL76" i="1"/>
  <c r="BB74" i="1"/>
  <c r="BC74" i="1"/>
  <c r="BD74" i="1"/>
  <c r="BD73" i="1"/>
  <c r="BB72" i="1"/>
  <c r="BC72" i="1"/>
  <c r="BB69" i="1"/>
  <c r="BC69" i="1"/>
  <c r="BD69" i="1"/>
  <c r="BD68" i="1"/>
  <c r="BB66" i="1"/>
  <c r="BC66" i="1"/>
  <c r="BC64" i="1"/>
  <c r="BC62" i="1"/>
  <c r="BC61" i="1"/>
  <c r="BC60" i="1"/>
  <c r="BC58" i="1"/>
  <c r="BC57" i="1"/>
  <c r="BC56" i="1"/>
  <c r="BC54" i="1"/>
  <c r="BC53" i="1"/>
  <c r="I50" i="1"/>
  <c r="AR50" i="1"/>
  <c r="AS50" i="1"/>
  <c r="AV50" i="1"/>
  <c r="F50" i="1"/>
  <c r="AY50" i="1"/>
  <c r="G50" i="1"/>
  <c r="I48" i="1"/>
  <c r="AR48" i="1"/>
  <c r="AS48" i="1"/>
  <c r="AV48" i="1"/>
  <c r="F48" i="1"/>
  <c r="AY48" i="1"/>
  <c r="G48" i="1"/>
  <c r="AR65" i="1"/>
  <c r="AS65" i="1"/>
  <c r="AV65" i="1"/>
  <c r="F65" i="1"/>
  <c r="I65" i="1"/>
  <c r="AR64" i="1"/>
  <c r="AS64" i="1"/>
  <c r="AV64" i="1"/>
  <c r="F64" i="1"/>
  <c r="AY64" i="1"/>
  <c r="G64" i="1"/>
  <c r="I64" i="1"/>
  <c r="AR62" i="1"/>
  <c r="AS62" i="1"/>
  <c r="AV62" i="1"/>
  <c r="F62" i="1"/>
  <c r="AY62" i="1"/>
  <c r="G62" i="1"/>
  <c r="BB62" i="1"/>
  <c r="BD62" i="1"/>
  <c r="I62" i="1"/>
  <c r="AR61" i="1"/>
  <c r="AS61" i="1"/>
  <c r="AV61" i="1"/>
  <c r="F61" i="1"/>
  <c r="AY61" i="1"/>
  <c r="G61" i="1"/>
  <c r="I61" i="1"/>
  <c r="AR60" i="1"/>
  <c r="AS60" i="1"/>
  <c r="AV60" i="1"/>
  <c r="F60" i="1"/>
  <c r="AY60" i="1"/>
  <c r="G60" i="1"/>
  <c r="BB60" i="1"/>
  <c r="BD60" i="1"/>
  <c r="I60" i="1"/>
  <c r="AR58" i="1"/>
  <c r="AS58" i="1"/>
  <c r="AV58" i="1"/>
  <c r="F58" i="1"/>
  <c r="AY58" i="1"/>
  <c r="G58" i="1"/>
  <c r="I58" i="1"/>
  <c r="AR57" i="1"/>
  <c r="AS57" i="1"/>
  <c r="AV57" i="1"/>
  <c r="F57" i="1"/>
  <c r="AY57" i="1"/>
  <c r="G57" i="1"/>
  <c r="BB57" i="1"/>
  <c r="BD57" i="1"/>
  <c r="I57" i="1"/>
  <c r="AR56" i="1"/>
  <c r="AS56" i="1"/>
  <c r="AV56" i="1"/>
  <c r="F56" i="1"/>
  <c r="AY56" i="1"/>
  <c r="G56" i="1"/>
  <c r="I56" i="1"/>
  <c r="AR54" i="1"/>
  <c r="AS54" i="1"/>
  <c r="AV54" i="1"/>
  <c r="F54" i="1"/>
  <c r="AY54" i="1"/>
  <c r="G54" i="1"/>
  <c r="BB54" i="1"/>
  <c r="BD54" i="1"/>
  <c r="I54" i="1"/>
  <c r="AR53" i="1"/>
  <c r="AS53" i="1"/>
  <c r="AV53" i="1"/>
  <c r="F53" i="1"/>
  <c r="AY53" i="1"/>
  <c r="G53" i="1"/>
  <c r="I53" i="1"/>
  <c r="I52" i="1"/>
  <c r="AR52" i="1"/>
  <c r="AS52" i="1"/>
  <c r="AV52" i="1"/>
  <c r="F52" i="1"/>
  <c r="BB52" i="1"/>
  <c r="BD52" i="1"/>
  <c r="AY52" i="1"/>
  <c r="G52" i="1"/>
  <c r="BB49" i="1"/>
  <c r="AR46" i="1"/>
  <c r="AS46" i="1"/>
  <c r="AV46" i="1"/>
  <c r="F46" i="1"/>
  <c r="I45" i="1"/>
  <c r="AR45" i="1"/>
  <c r="AS45" i="1"/>
  <c r="AV45" i="1"/>
  <c r="F45" i="1"/>
  <c r="AY45" i="1"/>
  <c r="G45" i="1"/>
  <c r="I42" i="1"/>
  <c r="AR42" i="1"/>
  <c r="AS42" i="1"/>
  <c r="AV42" i="1"/>
  <c r="F42" i="1"/>
  <c r="AY42" i="1"/>
  <c r="G42" i="1"/>
  <c r="I40" i="1"/>
  <c r="AR40" i="1"/>
  <c r="AS40" i="1"/>
  <c r="AV40" i="1"/>
  <c r="F40" i="1"/>
  <c r="AY40" i="1"/>
  <c r="G40" i="1"/>
  <c r="I37" i="1"/>
  <c r="AR37" i="1"/>
  <c r="AS37" i="1"/>
  <c r="AV37" i="1"/>
  <c r="F37" i="1"/>
  <c r="AY37" i="1"/>
  <c r="G37" i="1"/>
  <c r="I34" i="1"/>
  <c r="AR34" i="1"/>
  <c r="AS34" i="1"/>
  <c r="AV34" i="1"/>
  <c r="F34" i="1"/>
  <c r="AY34" i="1"/>
  <c r="G34" i="1"/>
  <c r="I32" i="1"/>
  <c r="AR32" i="1"/>
  <c r="AS32" i="1"/>
  <c r="AV32" i="1"/>
  <c r="F32" i="1"/>
  <c r="AY32" i="1"/>
  <c r="G32" i="1"/>
  <c r="BA49" i="1"/>
  <c r="AZ49" i="1"/>
  <c r="BC49" i="1"/>
  <c r="BD49" i="1"/>
  <c r="H48" i="1"/>
  <c r="BB48" i="1"/>
  <c r="BC48" i="1"/>
  <c r="BD48" i="1"/>
  <c r="I44" i="1"/>
  <c r="AR44" i="1"/>
  <c r="AS44" i="1"/>
  <c r="AV44" i="1"/>
  <c r="F44" i="1"/>
  <c r="AY44" i="1"/>
  <c r="G44" i="1"/>
  <c r="I41" i="1"/>
  <c r="AR41" i="1"/>
  <c r="AS41" i="1"/>
  <c r="AV41" i="1"/>
  <c r="F41" i="1"/>
  <c r="AY41" i="1"/>
  <c r="G41" i="1"/>
  <c r="BB41" i="1"/>
  <c r="I38" i="1"/>
  <c r="AR38" i="1"/>
  <c r="AS38" i="1"/>
  <c r="AV38" i="1"/>
  <c r="F38" i="1"/>
  <c r="AY38" i="1"/>
  <c r="G38" i="1"/>
  <c r="I36" i="1"/>
  <c r="AR36" i="1"/>
  <c r="AS36" i="1"/>
  <c r="AV36" i="1"/>
  <c r="F36" i="1"/>
  <c r="AY36" i="1"/>
  <c r="G36" i="1"/>
  <c r="BB36" i="1"/>
  <c r="I33" i="1"/>
  <c r="AR33" i="1"/>
  <c r="AS33" i="1"/>
  <c r="AV33" i="1"/>
  <c r="F33" i="1"/>
  <c r="AY33" i="1"/>
  <c r="G33" i="1"/>
  <c r="I30" i="1"/>
  <c r="AR30" i="1"/>
  <c r="AS30" i="1"/>
  <c r="AV30" i="1"/>
  <c r="F30" i="1"/>
  <c r="AY30" i="1"/>
  <c r="G30" i="1"/>
  <c r="BB30" i="1"/>
  <c r="I28" i="1"/>
  <c r="AR28" i="1"/>
  <c r="AS28" i="1"/>
  <c r="AV28" i="1"/>
  <c r="F28" i="1"/>
  <c r="AY28" i="1"/>
  <c r="G28" i="1"/>
  <c r="BC45" i="1"/>
  <c r="BB42" i="1"/>
  <c r="BC42" i="1"/>
  <c r="BD42" i="1"/>
  <c r="BD41" i="1"/>
  <c r="BC40" i="1"/>
  <c r="BB37" i="1"/>
  <c r="BC37" i="1"/>
  <c r="BD37" i="1"/>
  <c r="BD36" i="1"/>
  <c r="BC34" i="1"/>
  <c r="BB32" i="1"/>
  <c r="BC32" i="1"/>
  <c r="BD32" i="1"/>
  <c r="BD30" i="1"/>
  <c r="AR29" i="1"/>
  <c r="AS29" i="1"/>
  <c r="AV29" i="1"/>
  <c r="F29" i="1"/>
  <c r="AY29" i="1"/>
  <c r="G29" i="1"/>
  <c r="H28" i="1"/>
  <c r="BB28" i="1"/>
  <c r="BB26" i="1"/>
  <c r="BC25" i="1"/>
  <c r="BC24" i="1"/>
  <c r="BC22" i="1"/>
  <c r="BC21" i="1"/>
  <c r="BC18" i="1"/>
  <c r="BC17" i="1"/>
  <c r="BC16" i="1"/>
  <c r="BA26" i="1"/>
  <c r="AZ26" i="1"/>
  <c r="BC26" i="1"/>
  <c r="BD26" i="1"/>
  <c r="BC28" i="1"/>
  <c r="I25" i="1"/>
  <c r="AR25" i="1"/>
  <c r="AS25" i="1"/>
  <c r="AV25" i="1"/>
  <c r="F25" i="1"/>
  <c r="AY25" i="1"/>
  <c r="G25" i="1"/>
  <c r="I24" i="1"/>
  <c r="AR24" i="1"/>
  <c r="AS24" i="1"/>
  <c r="AV24" i="1"/>
  <c r="F24" i="1"/>
  <c r="AY24" i="1"/>
  <c r="G24" i="1"/>
  <c r="BB24" i="1"/>
  <c r="BD24" i="1"/>
  <c r="I22" i="1"/>
  <c r="AR22" i="1"/>
  <c r="AS22" i="1"/>
  <c r="AV22" i="1"/>
  <c r="F22" i="1"/>
  <c r="AY22" i="1"/>
  <c r="G22" i="1"/>
  <c r="I21" i="1"/>
  <c r="AR21" i="1"/>
  <c r="AS21" i="1"/>
  <c r="AV21" i="1"/>
  <c r="F21" i="1"/>
  <c r="AY21" i="1"/>
  <c r="G21" i="1"/>
  <c r="BB21" i="1"/>
  <c r="BD21" i="1"/>
  <c r="I18" i="1"/>
  <c r="AR18" i="1"/>
  <c r="AS18" i="1"/>
  <c r="AV18" i="1"/>
  <c r="F18" i="1"/>
  <c r="AY18" i="1"/>
  <c r="G18" i="1"/>
  <c r="I17" i="1"/>
  <c r="AR17" i="1"/>
  <c r="AS17" i="1"/>
  <c r="AV17" i="1"/>
  <c r="F17" i="1"/>
  <c r="AY17" i="1"/>
  <c r="G17" i="1"/>
  <c r="BB17" i="1"/>
  <c r="BD17" i="1"/>
  <c r="AL16" i="1"/>
  <c r="I88" i="1"/>
  <c r="AR88" i="1"/>
  <c r="AS88" i="1"/>
  <c r="AV88" i="1"/>
  <c r="F88" i="1"/>
  <c r="AY88" i="1"/>
  <c r="G88" i="1"/>
  <c r="I386" i="1"/>
  <c r="AR386" i="1"/>
  <c r="AS386" i="1"/>
  <c r="AV386" i="1"/>
  <c r="F386" i="1"/>
  <c r="AY386" i="1"/>
  <c r="G386" i="1"/>
  <c r="I391" i="1"/>
  <c r="AR391" i="1"/>
  <c r="AS391" i="1"/>
  <c r="AV391" i="1"/>
  <c r="F391" i="1"/>
  <c r="AY391" i="1"/>
  <c r="G391" i="1"/>
  <c r="I396" i="1"/>
  <c r="AR396" i="1"/>
  <c r="AS396" i="1"/>
  <c r="AV396" i="1"/>
  <c r="F396" i="1"/>
  <c r="AY396" i="1"/>
  <c r="G396" i="1"/>
  <c r="I400" i="1"/>
  <c r="AR400" i="1"/>
  <c r="AS400" i="1"/>
  <c r="AV400" i="1"/>
  <c r="F400" i="1"/>
  <c r="AY400" i="1"/>
  <c r="G400" i="1"/>
  <c r="I405" i="1"/>
  <c r="AR405" i="1"/>
  <c r="AS405" i="1"/>
  <c r="AV405" i="1"/>
  <c r="F405" i="1"/>
  <c r="AY405" i="1"/>
  <c r="G405" i="1"/>
  <c r="I410" i="1"/>
  <c r="AR410" i="1"/>
  <c r="AS410" i="1"/>
  <c r="AV410" i="1"/>
  <c r="F410" i="1"/>
  <c r="AY410" i="1"/>
  <c r="G410" i="1"/>
  <c r="I414" i="1"/>
  <c r="AR414" i="1"/>
  <c r="AS414" i="1"/>
  <c r="AV414" i="1"/>
  <c r="F414" i="1"/>
  <c r="AY414" i="1"/>
  <c r="G414" i="1"/>
  <c r="I417" i="1"/>
  <c r="AR417" i="1"/>
  <c r="AS417" i="1"/>
  <c r="AV417" i="1"/>
  <c r="F417" i="1"/>
  <c r="AY417" i="1"/>
  <c r="G417" i="1"/>
  <c r="I421" i="1"/>
  <c r="AR421" i="1"/>
  <c r="AS421" i="1"/>
  <c r="AV421" i="1"/>
  <c r="F421" i="1"/>
  <c r="AY421" i="1"/>
  <c r="G421" i="1"/>
  <c r="I424" i="1"/>
  <c r="AR424" i="1"/>
  <c r="AS424" i="1"/>
  <c r="AV424" i="1"/>
  <c r="F424" i="1"/>
  <c r="AY424" i="1"/>
  <c r="G424" i="1"/>
  <c r="I426" i="1"/>
  <c r="AR426" i="1"/>
  <c r="AS426" i="1"/>
  <c r="AV426" i="1"/>
  <c r="F426" i="1"/>
  <c r="AY426" i="1"/>
  <c r="G426" i="1"/>
  <c r="I428" i="1"/>
  <c r="AR428" i="1"/>
  <c r="AS428" i="1"/>
  <c r="AV428" i="1"/>
  <c r="F428" i="1"/>
  <c r="AY428" i="1"/>
  <c r="G428" i="1"/>
  <c r="I431" i="1"/>
  <c r="AR431" i="1"/>
  <c r="AS431" i="1"/>
  <c r="AV431" i="1"/>
  <c r="F431" i="1"/>
  <c r="AY431" i="1"/>
  <c r="G431" i="1"/>
  <c r="I433" i="1"/>
  <c r="AR433" i="1"/>
  <c r="AS433" i="1"/>
  <c r="AV433" i="1"/>
  <c r="F433" i="1"/>
  <c r="AY433" i="1"/>
  <c r="G433" i="1"/>
  <c r="I435" i="1"/>
  <c r="AR435" i="1"/>
  <c r="AS435" i="1"/>
  <c r="AV435" i="1"/>
  <c r="F435" i="1"/>
  <c r="AY435" i="1"/>
  <c r="G435" i="1"/>
  <c r="I438" i="1"/>
  <c r="AR438" i="1"/>
  <c r="AS438" i="1"/>
  <c r="AV438" i="1"/>
  <c r="F438" i="1"/>
  <c r="AY438" i="1"/>
  <c r="G438" i="1"/>
  <c r="I440" i="1"/>
  <c r="AR440" i="1"/>
  <c r="AS440" i="1"/>
  <c r="AV440" i="1"/>
  <c r="F440" i="1"/>
  <c r="AY440" i="1"/>
  <c r="G440" i="1"/>
  <c r="I442" i="1"/>
  <c r="AR442" i="1"/>
  <c r="AS442" i="1"/>
  <c r="AV442" i="1"/>
  <c r="F442" i="1"/>
  <c r="AY442" i="1"/>
  <c r="G442" i="1"/>
  <c r="I445" i="1"/>
  <c r="AR445" i="1"/>
  <c r="AS445" i="1"/>
  <c r="AV445" i="1"/>
  <c r="F445" i="1"/>
  <c r="AY445" i="1"/>
  <c r="G445" i="1"/>
  <c r="I447" i="1"/>
  <c r="AR447" i="1"/>
  <c r="AS447" i="1"/>
  <c r="AV447" i="1"/>
  <c r="F447" i="1"/>
  <c r="AY447" i="1"/>
  <c r="G447" i="1"/>
  <c r="I449" i="1"/>
  <c r="AR449" i="1"/>
  <c r="AS449" i="1"/>
  <c r="AV449" i="1"/>
  <c r="F449" i="1"/>
  <c r="AY449" i="1"/>
  <c r="G449" i="1"/>
  <c r="I452" i="1"/>
  <c r="AR452" i="1"/>
  <c r="AS452" i="1"/>
  <c r="AV452" i="1"/>
  <c r="F452" i="1"/>
  <c r="AY452" i="1"/>
  <c r="G452" i="1"/>
  <c r="I454" i="1"/>
  <c r="AR454" i="1"/>
  <c r="AS454" i="1"/>
  <c r="AV454" i="1"/>
  <c r="F454" i="1"/>
  <c r="AY454" i="1"/>
  <c r="G454" i="1"/>
  <c r="I80" i="1"/>
  <c r="AR80" i="1"/>
  <c r="AS80" i="1"/>
  <c r="AV80" i="1"/>
  <c r="F80" i="1"/>
  <c r="AY80" i="1"/>
  <c r="G80" i="1"/>
  <c r="I389" i="1"/>
  <c r="AR389" i="1"/>
  <c r="AS389" i="1"/>
  <c r="AV389" i="1"/>
  <c r="F389" i="1"/>
  <c r="AY389" i="1"/>
  <c r="G389" i="1"/>
  <c r="I393" i="1"/>
  <c r="AR393" i="1"/>
  <c r="AS393" i="1"/>
  <c r="AV393" i="1"/>
  <c r="F393" i="1"/>
  <c r="AY393" i="1"/>
  <c r="G393" i="1"/>
  <c r="I398" i="1"/>
  <c r="AR398" i="1"/>
  <c r="AS398" i="1"/>
  <c r="AV398" i="1"/>
  <c r="F398" i="1"/>
  <c r="AY398" i="1"/>
  <c r="G398" i="1"/>
  <c r="I403" i="1"/>
  <c r="AR403" i="1"/>
  <c r="AS403" i="1"/>
  <c r="AV403" i="1"/>
  <c r="F403" i="1"/>
  <c r="AY403" i="1"/>
  <c r="G403" i="1"/>
  <c r="I407" i="1"/>
  <c r="AR407" i="1"/>
  <c r="AS407" i="1"/>
  <c r="AV407" i="1"/>
  <c r="F407" i="1"/>
  <c r="AY407" i="1"/>
  <c r="G407" i="1"/>
  <c r="I412" i="1"/>
  <c r="AR412" i="1"/>
  <c r="AS412" i="1"/>
  <c r="AV412" i="1"/>
  <c r="F412" i="1"/>
  <c r="AY412" i="1"/>
  <c r="G412" i="1"/>
  <c r="I419" i="1"/>
  <c r="AR419" i="1"/>
  <c r="AS419" i="1"/>
  <c r="AV419" i="1"/>
  <c r="F419" i="1"/>
  <c r="AY419" i="1"/>
  <c r="G419" i="1"/>
  <c r="I113" i="1"/>
  <c r="AR113" i="1"/>
  <c r="AS113" i="1"/>
  <c r="AV113" i="1"/>
  <c r="F113" i="1"/>
  <c r="AY113" i="1"/>
  <c r="G113" i="1"/>
  <c r="I118" i="1"/>
  <c r="AR118" i="1"/>
  <c r="AS118" i="1"/>
  <c r="AV118" i="1"/>
  <c r="F118" i="1"/>
  <c r="AY118" i="1"/>
  <c r="G118" i="1"/>
  <c r="I124" i="1"/>
  <c r="AR124" i="1"/>
  <c r="AS124" i="1"/>
  <c r="AV124" i="1"/>
  <c r="F124" i="1"/>
  <c r="AY124" i="1"/>
  <c r="G124" i="1"/>
  <c r="I129" i="1"/>
  <c r="AR129" i="1"/>
  <c r="AS129" i="1"/>
  <c r="AV129" i="1"/>
  <c r="F129" i="1"/>
  <c r="AY129" i="1"/>
  <c r="G129" i="1"/>
  <c r="I134" i="1"/>
  <c r="AR134" i="1"/>
  <c r="AS134" i="1"/>
  <c r="AV134" i="1"/>
  <c r="F134" i="1"/>
  <c r="AY134" i="1"/>
  <c r="G134" i="1"/>
  <c r="I140" i="1"/>
  <c r="AR140" i="1"/>
  <c r="AS140" i="1"/>
  <c r="AV140" i="1"/>
  <c r="F140" i="1"/>
  <c r="AY140" i="1"/>
  <c r="G140" i="1"/>
  <c r="I148" i="1"/>
  <c r="AR148" i="1"/>
  <c r="AS148" i="1"/>
  <c r="AV148" i="1"/>
  <c r="F148" i="1"/>
  <c r="AY148" i="1"/>
  <c r="G148" i="1"/>
  <c r="H16" i="1"/>
  <c r="BA25" i="1"/>
  <c r="AZ25" i="1"/>
  <c r="BA29" i="1"/>
  <c r="AZ29" i="1"/>
  <c r="BA28" i="1"/>
  <c r="AZ28" i="1"/>
  <c r="BA38" i="1"/>
  <c r="AZ38" i="1"/>
  <c r="BA34" i="1"/>
  <c r="AZ34" i="1"/>
  <c r="BA40" i="1"/>
  <c r="AZ40" i="1"/>
  <c r="BA45" i="1"/>
  <c r="AZ45" i="1"/>
  <c r="AZ53" i="1"/>
  <c r="BA53" i="1"/>
  <c r="AZ58" i="1"/>
  <c r="BA58" i="1"/>
  <c r="AZ64" i="1"/>
  <c r="BA64" i="1"/>
  <c r="AY65" i="1"/>
  <c r="G65" i="1"/>
  <c r="BB65" i="1"/>
  <c r="BD65" i="1"/>
  <c r="H77" i="1"/>
  <c r="H82" i="1"/>
  <c r="H85" i="1"/>
  <c r="H90" i="1"/>
  <c r="H93" i="1"/>
  <c r="H96" i="1"/>
  <c r="AP77" i="1"/>
  <c r="J77" i="1"/>
  <c r="AQ77" i="1"/>
  <c r="AP82" i="1"/>
  <c r="J82" i="1"/>
  <c r="AQ82" i="1"/>
  <c r="AP85" i="1"/>
  <c r="J85" i="1"/>
  <c r="AQ85" i="1"/>
  <c r="AP90" i="1"/>
  <c r="J90" i="1"/>
  <c r="AQ90" i="1"/>
  <c r="AP93" i="1"/>
  <c r="J93" i="1"/>
  <c r="AQ93" i="1"/>
  <c r="AP96" i="1"/>
  <c r="J96" i="1"/>
  <c r="AQ96" i="1"/>
  <c r="H98" i="1"/>
  <c r="BC105" i="1"/>
  <c r="BC108" i="1"/>
  <c r="H110" i="1"/>
  <c r="H116" i="1"/>
  <c r="H121" i="1"/>
  <c r="H126" i="1"/>
  <c r="H132" i="1"/>
  <c r="H137" i="1"/>
  <c r="H142" i="1"/>
  <c r="H145" i="1"/>
  <c r="H150" i="1"/>
  <c r="AZ101" i="1"/>
  <c r="BA101" i="1"/>
  <c r="AZ104" i="1"/>
  <c r="BA104" i="1"/>
  <c r="G105" i="1"/>
  <c r="G108" i="1"/>
  <c r="AP110" i="1"/>
  <c r="J110" i="1"/>
  <c r="AQ110" i="1"/>
  <c r="AP116" i="1"/>
  <c r="J116" i="1"/>
  <c r="AQ116" i="1"/>
  <c r="AP121" i="1"/>
  <c r="J121" i="1"/>
  <c r="AQ121" i="1"/>
  <c r="AP126" i="1"/>
  <c r="J126" i="1"/>
  <c r="AQ126" i="1"/>
  <c r="AP132" i="1"/>
  <c r="J132" i="1"/>
  <c r="AQ132" i="1"/>
  <c r="AP137" i="1"/>
  <c r="J137" i="1"/>
  <c r="AQ137" i="1"/>
  <c r="AP142" i="1"/>
  <c r="J142" i="1"/>
  <c r="AQ142" i="1"/>
  <c r="AP145" i="1"/>
  <c r="J145" i="1"/>
  <c r="AQ145" i="1"/>
  <c r="AP150" i="1"/>
  <c r="J150" i="1"/>
  <c r="AQ150" i="1"/>
  <c r="BC152" i="1"/>
  <c r="BC156" i="1"/>
  <c r="BC159" i="1"/>
  <c r="BC162" i="1"/>
  <c r="BC164" i="1"/>
  <c r="BC167" i="1"/>
  <c r="BC170" i="1"/>
  <c r="BC172" i="1"/>
  <c r="BC175" i="1"/>
  <c r="BC178" i="1"/>
  <c r="BC181" i="1"/>
  <c r="H184" i="1"/>
  <c r="H201" i="1"/>
  <c r="H207" i="1"/>
  <c r="H213" i="1"/>
  <c r="H219" i="1"/>
  <c r="H225" i="1"/>
  <c r="H231" i="1"/>
  <c r="H237" i="1"/>
  <c r="H251" i="1"/>
  <c r="H263" i="1"/>
  <c r="H269" i="1"/>
  <c r="H275" i="1"/>
  <c r="H281" i="1"/>
  <c r="H287" i="1"/>
  <c r="G152" i="1"/>
  <c r="AZ155" i="1"/>
  <c r="BA155" i="1"/>
  <c r="G156" i="1"/>
  <c r="AZ158" i="1"/>
  <c r="BA158" i="1"/>
  <c r="G159" i="1"/>
  <c r="AZ160" i="1"/>
  <c r="BA160" i="1"/>
  <c r="G162" i="1"/>
  <c r="AZ163" i="1"/>
  <c r="BA163" i="1"/>
  <c r="G164" i="1"/>
  <c r="AZ166" i="1"/>
  <c r="BA166" i="1"/>
  <c r="G167" i="1"/>
  <c r="AZ168" i="1"/>
  <c r="BA168" i="1"/>
  <c r="G170" i="1"/>
  <c r="AZ171" i="1"/>
  <c r="BA171" i="1"/>
  <c r="G172" i="1"/>
  <c r="AZ174" i="1"/>
  <c r="BA174" i="1"/>
  <c r="G175" i="1"/>
  <c r="AZ176" i="1"/>
  <c r="BA176" i="1"/>
  <c r="G178" i="1"/>
  <c r="AZ179" i="1"/>
  <c r="BA179" i="1"/>
  <c r="G181" i="1"/>
  <c r="BA183" i="1"/>
  <c r="AZ183" i="1"/>
  <c r="AP184" i="1"/>
  <c r="J184" i="1"/>
  <c r="AQ184" i="1"/>
  <c r="AP201" i="1"/>
  <c r="J201" i="1"/>
  <c r="AQ201" i="1"/>
  <c r="AP207" i="1"/>
  <c r="J207" i="1"/>
  <c r="AQ207" i="1"/>
  <c r="AP213" i="1"/>
  <c r="J213" i="1"/>
  <c r="AQ213" i="1"/>
  <c r="AP219" i="1"/>
  <c r="J219" i="1"/>
  <c r="AQ219" i="1"/>
  <c r="AP225" i="1"/>
  <c r="J225" i="1"/>
  <c r="AQ225" i="1"/>
  <c r="AP231" i="1"/>
  <c r="J231" i="1"/>
  <c r="AQ231" i="1"/>
  <c r="AP237" i="1"/>
  <c r="J237" i="1"/>
  <c r="AQ237" i="1"/>
  <c r="AP251" i="1"/>
  <c r="J251" i="1"/>
  <c r="AQ251" i="1"/>
  <c r="AP263" i="1"/>
  <c r="J263" i="1"/>
  <c r="AQ263" i="1"/>
  <c r="AP269" i="1"/>
  <c r="J269" i="1"/>
  <c r="AQ269" i="1"/>
  <c r="AP275" i="1"/>
  <c r="J275" i="1"/>
  <c r="AQ275" i="1"/>
  <c r="AP281" i="1"/>
  <c r="J281" i="1"/>
  <c r="AQ281" i="1"/>
  <c r="AP287" i="1"/>
  <c r="J287" i="1"/>
  <c r="AQ287" i="1"/>
  <c r="BC293" i="1"/>
  <c r="BC303" i="1"/>
  <c r="BC308" i="1"/>
  <c r="BC319" i="1"/>
  <c r="BC325" i="1"/>
  <c r="BC331" i="1"/>
  <c r="BC337" i="1"/>
  <c r="BC343" i="1"/>
  <c r="BC349" i="1"/>
  <c r="BD349" i="1"/>
  <c r="BC366" i="1"/>
  <c r="BD366" i="1"/>
  <c r="BC368" i="1"/>
  <c r="BD368" i="1"/>
  <c r="BC371" i="1"/>
  <c r="BD371" i="1"/>
  <c r="BC374" i="1"/>
  <c r="BD374" i="1"/>
  <c r="BC376" i="1"/>
  <c r="BD376" i="1"/>
  <c r="BC378" i="1"/>
  <c r="BD378" i="1"/>
  <c r="BC381" i="1"/>
  <c r="BD381" i="1"/>
  <c r="BC383" i="1"/>
  <c r="BD383" i="1"/>
  <c r="BC385" i="1"/>
  <c r="BD385" i="1"/>
  <c r="H388" i="1"/>
  <c r="H390" i="1"/>
  <c r="H392" i="1"/>
  <c r="H395" i="1"/>
  <c r="H397" i="1"/>
  <c r="H399" i="1"/>
  <c r="H402" i="1"/>
  <c r="H404" i="1"/>
  <c r="H406" i="1"/>
  <c r="H409" i="1"/>
  <c r="H411" i="1"/>
  <c r="H413" i="1"/>
  <c r="H416" i="1"/>
  <c r="H418" i="1"/>
  <c r="H420" i="1"/>
  <c r="H423" i="1"/>
  <c r="H425" i="1"/>
  <c r="H427" i="1"/>
  <c r="H430" i="1"/>
  <c r="H432" i="1"/>
  <c r="H434" i="1"/>
  <c r="H437" i="1"/>
  <c r="H439" i="1"/>
  <c r="H441" i="1"/>
  <c r="H444" i="1"/>
  <c r="H446" i="1"/>
  <c r="H448" i="1"/>
  <c r="H451" i="1"/>
  <c r="H453" i="1"/>
  <c r="AR455" i="1"/>
  <c r="AS455" i="1"/>
  <c r="AV455" i="1"/>
  <c r="F455" i="1"/>
  <c r="AY455" i="1"/>
  <c r="G455" i="1"/>
  <c r="I455" i="1"/>
  <c r="AR456" i="1"/>
  <c r="AS456" i="1"/>
  <c r="AV456" i="1"/>
  <c r="F456" i="1"/>
  <c r="AY456" i="1"/>
  <c r="G456" i="1"/>
  <c r="I456" i="1"/>
  <c r="AR458" i="1"/>
  <c r="AS458" i="1"/>
  <c r="AV458" i="1"/>
  <c r="F458" i="1"/>
  <c r="AY458" i="1"/>
  <c r="G458" i="1"/>
  <c r="I458" i="1"/>
  <c r="AR459" i="1"/>
  <c r="AS459" i="1"/>
  <c r="AV459" i="1"/>
  <c r="F459" i="1"/>
  <c r="AY459" i="1"/>
  <c r="G459" i="1"/>
  <c r="I459" i="1"/>
  <c r="AR460" i="1"/>
  <c r="AS460" i="1"/>
  <c r="AV460" i="1"/>
  <c r="F460" i="1"/>
  <c r="AY460" i="1"/>
  <c r="G460" i="1"/>
  <c r="I460" i="1"/>
  <c r="AR461" i="1"/>
  <c r="AS461" i="1"/>
  <c r="AV461" i="1"/>
  <c r="F461" i="1"/>
  <c r="AY461" i="1"/>
  <c r="G461" i="1"/>
  <c r="I461" i="1"/>
  <c r="AR462" i="1"/>
  <c r="AS462" i="1"/>
  <c r="AV462" i="1"/>
  <c r="F462" i="1"/>
  <c r="AY462" i="1"/>
  <c r="G462" i="1"/>
  <c r="I462" i="1"/>
  <c r="AR463" i="1"/>
  <c r="AS463" i="1"/>
  <c r="AV463" i="1"/>
  <c r="F463" i="1"/>
  <c r="AY463" i="1"/>
  <c r="G463" i="1"/>
  <c r="I463" i="1"/>
  <c r="AR465" i="1"/>
  <c r="AS465" i="1"/>
  <c r="AV465" i="1"/>
  <c r="F465" i="1"/>
  <c r="AY465" i="1"/>
  <c r="G465" i="1"/>
  <c r="I465" i="1"/>
  <c r="AR466" i="1"/>
  <c r="AS466" i="1"/>
  <c r="AV466" i="1"/>
  <c r="F466" i="1"/>
  <c r="AY466" i="1"/>
  <c r="G466" i="1"/>
  <c r="I466" i="1"/>
  <c r="AR467" i="1"/>
  <c r="AS467" i="1"/>
  <c r="AV467" i="1"/>
  <c r="F467" i="1"/>
  <c r="AY467" i="1"/>
  <c r="G467" i="1"/>
  <c r="I467" i="1"/>
  <c r="AR468" i="1"/>
  <c r="AS468" i="1"/>
  <c r="AV468" i="1"/>
  <c r="F468" i="1"/>
  <c r="AY468" i="1"/>
  <c r="G468" i="1"/>
  <c r="I468" i="1"/>
  <c r="AR469" i="1"/>
  <c r="AS469" i="1"/>
  <c r="AV469" i="1"/>
  <c r="F469" i="1"/>
  <c r="AY469" i="1"/>
  <c r="G469" i="1"/>
  <c r="I469" i="1"/>
  <c r="AR470" i="1"/>
  <c r="AS470" i="1"/>
  <c r="AV470" i="1"/>
  <c r="F470" i="1"/>
  <c r="AY470" i="1"/>
  <c r="G470" i="1"/>
  <c r="I470" i="1"/>
  <c r="AR472" i="1"/>
  <c r="AS472" i="1"/>
  <c r="AV472" i="1"/>
  <c r="F472" i="1"/>
  <c r="AY472" i="1"/>
  <c r="G472" i="1"/>
  <c r="I472" i="1"/>
  <c r="AR473" i="1"/>
  <c r="AS473" i="1"/>
  <c r="AV473" i="1"/>
  <c r="F473" i="1"/>
  <c r="AY473" i="1"/>
  <c r="G473" i="1"/>
  <c r="I473" i="1"/>
  <c r="AR474" i="1"/>
  <c r="AS474" i="1"/>
  <c r="AV474" i="1"/>
  <c r="F474" i="1"/>
  <c r="AY474" i="1"/>
  <c r="G474" i="1"/>
  <c r="I474" i="1"/>
  <c r="AR475" i="1"/>
  <c r="AS475" i="1"/>
  <c r="AV475" i="1"/>
  <c r="F475" i="1"/>
  <c r="AY475" i="1"/>
  <c r="G475" i="1"/>
  <c r="I475" i="1"/>
  <c r="AR476" i="1"/>
  <c r="AS476" i="1"/>
  <c r="AV476" i="1"/>
  <c r="F476" i="1"/>
  <c r="AY476" i="1"/>
  <c r="G476" i="1"/>
  <c r="I476" i="1"/>
  <c r="AR477" i="1"/>
  <c r="AS477" i="1"/>
  <c r="AV477" i="1"/>
  <c r="F477" i="1"/>
  <c r="AY477" i="1"/>
  <c r="G477" i="1"/>
  <c r="I477" i="1"/>
  <c r="AR479" i="1"/>
  <c r="AS479" i="1"/>
  <c r="AV479" i="1"/>
  <c r="F479" i="1"/>
  <c r="AY479" i="1"/>
  <c r="G479" i="1"/>
  <c r="I479" i="1"/>
  <c r="AR480" i="1"/>
  <c r="AS480" i="1"/>
  <c r="AV480" i="1"/>
  <c r="F480" i="1"/>
  <c r="AY480" i="1"/>
  <c r="G480" i="1"/>
  <c r="I480" i="1"/>
  <c r="AR481" i="1"/>
  <c r="AS481" i="1"/>
  <c r="AV481" i="1"/>
  <c r="F481" i="1"/>
  <c r="AY481" i="1"/>
  <c r="G481" i="1"/>
  <c r="I481" i="1"/>
  <c r="AR482" i="1"/>
  <c r="AS482" i="1"/>
  <c r="AV482" i="1"/>
  <c r="F482" i="1"/>
  <c r="AY482" i="1"/>
  <c r="G482" i="1"/>
  <c r="I482" i="1"/>
  <c r="AR483" i="1"/>
  <c r="AS483" i="1"/>
  <c r="AV483" i="1"/>
  <c r="F483" i="1"/>
  <c r="AY483" i="1"/>
  <c r="G483" i="1"/>
  <c r="I483" i="1"/>
  <c r="AR484" i="1"/>
  <c r="AS484" i="1"/>
  <c r="AV484" i="1"/>
  <c r="F484" i="1"/>
  <c r="AY484" i="1"/>
  <c r="G484" i="1"/>
  <c r="I484" i="1"/>
  <c r="AR488" i="1"/>
  <c r="AS488" i="1"/>
  <c r="AV488" i="1"/>
  <c r="F488" i="1"/>
  <c r="AY488" i="1"/>
  <c r="G488" i="1"/>
  <c r="I488" i="1"/>
  <c r="AR489" i="1"/>
  <c r="AS489" i="1"/>
  <c r="AV489" i="1"/>
  <c r="F489" i="1"/>
  <c r="AY489" i="1"/>
  <c r="G489" i="1"/>
  <c r="I489" i="1"/>
  <c r="AR490" i="1"/>
  <c r="AS490" i="1"/>
  <c r="AV490" i="1"/>
  <c r="F490" i="1"/>
  <c r="AY490" i="1"/>
  <c r="G490" i="1"/>
  <c r="I490" i="1"/>
  <c r="AR491" i="1"/>
  <c r="AS491" i="1"/>
  <c r="AV491" i="1"/>
  <c r="F491" i="1"/>
  <c r="AY491" i="1"/>
  <c r="G491" i="1"/>
  <c r="I491" i="1"/>
  <c r="AR492" i="1"/>
  <c r="AS492" i="1"/>
  <c r="AV492" i="1"/>
  <c r="F492" i="1"/>
  <c r="AY492" i="1"/>
  <c r="G492" i="1"/>
  <c r="I492" i="1"/>
  <c r="AR497" i="1"/>
  <c r="AS497" i="1"/>
  <c r="AV497" i="1"/>
  <c r="F497" i="1"/>
  <c r="AY497" i="1"/>
  <c r="G497" i="1"/>
  <c r="I497" i="1"/>
  <c r="G346" i="1"/>
  <c r="G349" i="1"/>
  <c r="G352" i="1"/>
  <c r="G366" i="1"/>
  <c r="G367" i="1"/>
  <c r="G368" i="1"/>
  <c r="G369" i="1"/>
  <c r="G371" i="1"/>
  <c r="G372" i="1"/>
  <c r="G374" i="1"/>
  <c r="G375" i="1"/>
  <c r="G376" i="1"/>
  <c r="G377" i="1"/>
  <c r="G378" i="1"/>
  <c r="G379" i="1"/>
  <c r="G381" i="1"/>
  <c r="G382" i="1"/>
  <c r="G383" i="1"/>
  <c r="G384" i="1"/>
  <c r="G385" i="1"/>
  <c r="BC455" i="1"/>
  <c r="BB456" i="1"/>
  <c r="BC458" i="1"/>
  <c r="BB459" i="1"/>
  <c r="BC460" i="1"/>
  <c r="BB461" i="1"/>
  <c r="BC462" i="1"/>
  <c r="BB463" i="1"/>
  <c r="BC465" i="1"/>
  <c r="BB466" i="1"/>
  <c r="BC467" i="1"/>
  <c r="BB468" i="1"/>
  <c r="BC469" i="1"/>
  <c r="BB470" i="1"/>
  <c r="BC472" i="1"/>
  <c r="BB473" i="1"/>
  <c r="BC474" i="1"/>
  <c r="BB475" i="1"/>
  <c r="BC476" i="1"/>
  <c r="BB477" i="1"/>
  <c r="BC479" i="1"/>
  <c r="BB480" i="1"/>
  <c r="BC481" i="1"/>
  <c r="BB482" i="1"/>
  <c r="BC483" i="1"/>
  <c r="BB484" i="1"/>
  <c r="BC488" i="1"/>
  <c r="BB489" i="1"/>
  <c r="BC490" i="1"/>
  <c r="BB491" i="1"/>
  <c r="BC492" i="1"/>
  <c r="BB497" i="1"/>
  <c r="BC508" i="1"/>
  <c r="BD508" i="1"/>
  <c r="BB510" i="1"/>
  <c r="BC513" i="1"/>
  <c r="BD513" i="1"/>
  <c r="BB516" i="1"/>
  <c r="BC519" i="1"/>
  <c r="BD519" i="1"/>
  <c r="BC525" i="1"/>
  <c r="BD525" i="1"/>
  <c r="BA551" i="1"/>
  <c r="AZ551" i="1"/>
  <c r="G525" i="1"/>
  <c r="BB528" i="1"/>
  <c r="BD528" i="1"/>
  <c r="AZ531" i="1"/>
  <c r="BA531" i="1"/>
  <c r="AZ534" i="1"/>
  <c r="BA534" i="1"/>
  <c r="BB537" i="1"/>
  <c r="BD537" i="1"/>
  <c r="BB540" i="1"/>
  <c r="BD540" i="1"/>
  <c r="BB543" i="1"/>
  <c r="BD543" i="1"/>
  <c r="BA546" i="1"/>
  <c r="AZ546" i="1"/>
  <c r="BA18" i="1"/>
  <c r="AZ18" i="1"/>
  <c r="BA22" i="1"/>
  <c r="AZ22" i="1"/>
  <c r="BD28" i="1"/>
  <c r="BA33" i="1"/>
  <c r="AZ33" i="1"/>
  <c r="BA44" i="1"/>
  <c r="AZ44" i="1"/>
  <c r="BA32" i="1"/>
  <c r="AZ32" i="1"/>
  <c r="BA37" i="1"/>
  <c r="AZ37" i="1"/>
  <c r="BA42" i="1"/>
  <c r="AZ42" i="1"/>
  <c r="AY46" i="1"/>
  <c r="G46" i="1"/>
  <c r="BB46" i="1"/>
  <c r="BD46" i="1"/>
  <c r="AZ56" i="1"/>
  <c r="BA56" i="1"/>
  <c r="AZ61" i="1"/>
  <c r="BA61" i="1"/>
  <c r="BA50" i="1"/>
  <c r="AZ50" i="1"/>
  <c r="H80" i="1"/>
  <c r="BB80" i="1"/>
  <c r="BD80" i="1"/>
  <c r="H88" i="1"/>
  <c r="BB88" i="1"/>
  <c r="BD88" i="1"/>
  <c r="BA70" i="1"/>
  <c r="AZ70" i="1"/>
  <c r="I98" i="1"/>
  <c r="AR98" i="1"/>
  <c r="AS98" i="1"/>
  <c r="AV98" i="1"/>
  <c r="F98" i="1"/>
  <c r="AY98" i="1"/>
  <c r="G98" i="1"/>
  <c r="BC100" i="1"/>
  <c r="BC102" i="1"/>
  <c r="H113" i="1"/>
  <c r="BB113" i="1"/>
  <c r="BD113" i="1"/>
  <c r="H118" i="1"/>
  <c r="BB118" i="1"/>
  <c r="BD118" i="1"/>
  <c r="H124" i="1"/>
  <c r="BB124" i="1"/>
  <c r="BD124" i="1"/>
  <c r="H129" i="1"/>
  <c r="BB129" i="1"/>
  <c r="BD129" i="1"/>
  <c r="H134" i="1"/>
  <c r="BB134" i="1"/>
  <c r="BD134" i="1"/>
  <c r="H140" i="1"/>
  <c r="BB140" i="1"/>
  <c r="BD140" i="1"/>
  <c r="H148" i="1"/>
  <c r="BB148" i="1"/>
  <c r="BD148" i="1"/>
  <c r="G100" i="1"/>
  <c r="G102" i="1"/>
  <c r="AZ106" i="1"/>
  <c r="BA106" i="1"/>
  <c r="AP16" i="1"/>
  <c r="J16" i="1"/>
  <c r="AQ16" i="1"/>
  <c r="BA17" i="1"/>
  <c r="AZ17" i="1"/>
  <c r="BB18" i="1"/>
  <c r="BD18" i="1"/>
  <c r="BA21" i="1"/>
  <c r="AZ21" i="1"/>
  <c r="BB22" i="1"/>
  <c r="BD22" i="1"/>
  <c r="BA24" i="1"/>
  <c r="AZ24" i="1"/>
  <c r="BB25" i="1"/>
  <c r="BD25" i="1"/>
  <c r="BB29" i="1"/>
  <c r="BD29" i="1"/>
  <c r="BB34" i="1"/>
  <c r="BD34" i="1"/>
  <c r="BB40" i="1"/>
  <c r="BD40" i="1"/>
  <c r="BB45" i="1"/>
  <c r="BD45" i="1"/>
  <c r="BA30" i="1"/>
  <c r="AZ30" i="1"/>
  <c r="BB33" i="1"/>
  <c r="BD33" i="1"/>
  <c r="BA36" i="1"/>
  <c r="AZ36" i="1"/>
  <c r="BB38" i="1"/>
  <c r="BD38" i="1"/>
  <c r="BA41" i="1"/>
  <c r="AZ41" i="1"/>
  <c r="BB44" i="1"/>
  <c r="BD44" i="1"/>
  <c r="AZ52" i="1"/>
  <c r="BA52" i="1"/>
  <c r="BB53" i="1"/>
  <c r="BD53" i="1"/>
  <c r="AZ54" i="1"/>
  <c r="BA54" i="1"/>
  <c r="BB56" i="1"/>
  <c r="BD56" i="1"/>
  <c r="AZ57" i="1"/>
  <c r="BA57" i="1"/>
  <c r="BB58" i="1"/>
  <c r="BD58" i="1"/>
  <c r="AZ60" i="1"/>
  <c r="BA60" i="1"/>
  <c r="BB61" i="1"/>
  <c r="BD61" i="1"/>
  <c r="AZ62" i="1"/>
  <c r="BA62" i="1"/>
  <c r="BB64" i="1"/>
  <c r="BD64" i="1"/>
  <c r="BA48" i="1"/>
  <c r="AZ48" i="1"/>
  <c r="BB50" i="1"/>
  <c r="BD50" i="1"/>
  <c r="BD66" i="1"/>
  <c r="BD72" i="1"/>
  <c r="H76" i="1"/>
  <c r="H78" i="1"/>
  <c r="H81" i="1"/>
  <c r="H84" i="1"/>
  <c r="H86" i="1"/>
  <c r="H89" i="1"/>
  <c r="H92" i="1"/>
  <c r="H94" i="1"/>
  <c r="H97" i="1"/>
  <c r="BA68" i="1"/>
  <c r="AZ68" i="1"/>
  <c r="BB70" i="1"/>
  <c r="BD70" i="1"/>
  <c r="BA73" i="1"/>
  <c r="AZ73" i="1"/>
  <c r="AP76" i="1"/>
  <c r="J76" i="1"/>
  <c r="AQ76" i="1"/>
  <c r="AP78" i="1"/>
  <c r="J78" i="1"/>
  <c r="AQ78" i="1"/>
  <c r="AP81" i="1"/>
  <c r="J81" i="1"/>
  <c r="AQ81" i="1"/>
  <c r="AP84" i="1"/>
  <c r="J84" i="1"/>
  <c r="AQ84" i="1"/>
  <c r="AP86" i="1"/>
  <c r="J86" i="1"/>
  <c r="AQ86" i="1"/>
  <c r="AP89" i="1"/>
  <c r="J89" i="1"/>
  <c r="AQ89" i="1"/>
  <c r="AP92" i="1"/>
  <c r="J92" i="1"/>
  <c r="AQ92" i="1"/>
  <c r="AP94" i="1"/>
  <c r="J94" i="1"/>
  <c r="AQ94" i="1"/>
  <c r="AP97" i="1"/>
  <c r="J97" i="1"/>
  <c r="AQ97" i="1"/>
  <c r="BA66" i="1"/>
  <c r="AZ66" i="1"/>
  <c r="BA69" i="1"/>
  <c r="AZ69" i="1"/>
  <c r="BA72" i="1"/>
  <c r="AZ72" i="1"/>
  <c r="BA74" i="1"/>
  <c r="AZ74" i="1"/>
  <c r="BC98" i="1"/>
  <c r="BB100" i="1"/>
  <c r="BD100" i="1"/>
  <c r="BC101" i="1"/>
  <c r="BD101" i="1"/>
  <c r="BB102" i="1"/>
  <c r="BD102" i="1"/>
  <c r="BC104" i="1"/>
  <c r="BD104" i="1"/>
  <c r="BB105" i="1"/>
  <c r="BD105" i="1"/>
  <c r="BC106" i="1"/>
  <c r="BD106" i="1"/>
  <c r="BB108" i="1"/>
  <c r="BD108" i="1"/>
  <c r="H109" i="1"/>
  <c r="H112" i="1"/>
  <c r="H114" i="1"/>
  <c r="H117" i="1"/>
  <c r="H120" i="1"/>
  <c r="H122" i="1"/>
  <c r="H125" i="1"/>
  <c r="H128" i="1"/>
  <c r="H130" i="1"/>
  <c r="H133" i="1"/>
  <c r="H136" i="1"/>
  <c r="H138" i="1"/>
  <c r="H141" i="1"/>
  <c r="H144" i="1"/>
  <c r="H146" i="1"/>
  <c r="H149" i="1"/>
  <c r="AP109" i="1"/>
  <c r="J109" i="1"/>
  <c r="AQ109" i="1"/>
  <c r="AP112" i="1"/>
  <c r="J112" i="1"/>
  <c r="AQ112" i="1"/>
  <c r="AP114" i="1"/>
  <c r="J114" i="1"/>
  <c r="AQ114" i="1"/>
  <c r="AP117" i="1"/>
  <c r="J117" i="1"/>
  <c r="AQ117" i="1"/>
  <c r="AP120" i="1"/>
  <c r="J120" i="1"/>
  <c r="AQ120" i="1"/>
  <c r="AP122" i="1"/>
  <c r="J122" i="1"/>
  <c r="AQ122" i="1"/>
  <c r="AP125" i="1"/>
  <c r="J125" i="1"/>
  <c r="AQ125" i="1"/>
  <c r="AP128" i="1"/>
  <c r="J128" i="1"/>
  <c r="AQ128" i="1"/>
  <c r="AP130" i="1"/>
  <c r="J130" i="1"/>
  <c r="AQ130" i="1"/>
  <c r="AP133" i="1"/>
  <c r="J133" i="1"/>
  <c r="AQ133" i="1"/>
  <c r="AP136" i="1"/>
  <c r="J136" i="1"/>
  <c r="AQ136" i="1"/>
  <c r="AP138" i="1"/>
  <c r="J138" i="1"/>
  <c r="AQ138" i="1"/>
  <c r="AP141" i="1"/>
  <c r="J141" i="1"/>
  <c r="AQ141" i="1"/>
  <c r="AP144" i="1"/>
  <c r="J144" i="1"/>
  <c r="AQ144" i="1"/>
  <c r="AP146" i="1"/>
  <c r="J146" i="1"/>
  <c r="AQ146" i="1"/>
  <c r="AP149" i="1"/>
  <c r="J149" i="1"/>
  <c r="AQ149" i="1"/>
  <c r="BB152" i="1"/>
  <c r="BD152" i="1"/>
  <c r="BC155" i="1"/>
  <c r="BD155" i="1"/>
  <c r="BB156" i="1"/>
  <c r="BD156" i="1"/>
  <c r="BC158" i="1"/>
  <c r="BD158" i="1"/>
  <c r="BB159" i="1"/>
  <c r="BD159" i="1"/>
  <c r="BC160" i="1"/>
  <c r="BD160" i="1"/>
  <c r="BB162" i="1"/>
  <c r="BD162" i="1"/>
  <c r="BC163" i="1"/>
  <c r="BD163" i="1"/>
  <c r="BB164" i="1"/>
  <c r="BD164" i="1"/>
  <c r="BC166" i="1"/>
  <c r="BD166" i="1"/>
  <c r="BB167" i="1"/>
  <c r="BD167" i="1"/>
  <c r="BC168" i="1"/>
  <c r="BD168" i="1"/>
  <c r="BB170" i="1"/>
  <c r="BD170" i="1"/>
  <c r="BC171" i="1"/>
  <c r="BD171" i="1"/>
  <c r="BB172" i="1"/>
  <c r="BD172" i="1"/>
  <c r="BC174" i="1"/>
  <c r="BD174" i="1"/>
  <c r="BB175" i="1"/>
  <c r="BD175" i="1"/>
  <c r="BC176" i="1"/>
  <c r="BD176" i="1"/>
  <c r="BB178" i="1"/>
  <c r="BD178" i="1"/>
  <c r="BC179" i="1"/>
  <c r="BD179" i="1"/>
  <c r="BB181" i="1"/>
  <c r="BD181" i="1"/>
  <c r="BC183" i="1"/>
  <c r="H185" i="1"/>
  <c r="H204" i="1"/>
  <c r="H210" i="1"/>
  <c r="H216" i="1"/>
  <c r="H222" i="1"/>
  <c r="H228" i="1"/>
  <c r="H234" i="1"/>
  <c r="H250" i="1"/>
  <c r="H260" i="1"/>
  <c r="H266" i="1"/>
  <c r="H272" i="1"/>
  <c r="H278" i="1"/>
  <c r="H284" i="1"/>
  <c r="AR290" i="1"/>
  <c r="AS290" i="1"/>
  <c r="AV290" i="1"/>
  <c r="F290" i="1"/>
  <c r="I290" i="1"/>
  <c r="AR293" i="1"/>
  <c r="AS293" i="1"/>
  <c r="AV293" i="1"/>
  <c r="F293" i="1"/>
  <c r="AY293" i="1"/>
  <c r="G293" i="1"/>
  <c r="I293" i="1"/>
  <c r="AR296" i="1"/>
  <c r="AS296" i="1"/>
  <c r="AV296" i="1"/>
  <c r="F296" i="1"/>
  <c r="I296" i="1"/>
  <c r="AR303" i="1"/>
  <c r="AS303" i="1"/>
  <c r="AV303" i="1"/>
  <c r="F303" i="1"/>
  <c r="AY303" i="1"/>
  <c r="G303" i="1"/>
  <c r="I303" i="1"/>
  <c r="AR305" i="1"/>
  <c r="AS305" i="1"/>
  <c r="AV305" i="1"/>
  <c r="F305" i="1"/>
  <c r="I305" i="1"/>
  <c r="AR308" i="1"/>
  <c r="AS308" i="1"/>
  <c r="AV308" i="1"/>
  <c r="F308" i="1"/>
  <c r="AY308" i="1"/>
  <c r="G308" i="1"/>
  <c r="I308" i="1"/>
  <c r="AR316" i="1"/>
  <c r="AS316" i="1"/>
  <c r="AV316" i="1"/>
  <c r="F316" i="1"/>
  <c r="I316" i="1"/>
  <c r="AR319" i="1"/>
  <c r="AS319" i="1"/>
  <c r="AV319" i="1"/>
  <c r="F319" i="1"/>
  <c r="AY319" i="1"/>
  <c r="G319" i="1"/>
  <c r="I319" i="1"/>
  <c r="AR322" i="1"/>
  <c r="AS322" i="1"/>
  <c r="AV322" i="1"/>
  <c r="F322" i="1"/>
  <c r="I322" i="1"/>
  <c r="AR325" i="1"/>
  <c r="AS325" i="1"/>
  <c r="AV325" i="1"/>
  <c r="F325" i="1"/>
  <c r="AY325" i="1"/>
  <c r="G325" i="1"/>
  <c r="I325" i="1"/>
  <c r="AR328" i="1"/>
  <c r="AS328" i="1"/>
  <c r="AV328" i="1"/>
  <c r="F328" i="1"/>
  <c r="I328" i="1"/>
  <c r="AR331" i="1"/>
  <c r="AS331" i="1"/>
  <c r="AV331" i="1"/>
  <c r="F331" i="1"/>
  <c r="AY331" i="1"/>
  <c r="G331" i="1"/>
  <c r="I331" i="1"/>
  <c r="AR334" i="1"/>
  <c r="AS334" i="1"/>
  <c r="AV334" i="1"/>
  <c r="F334" i="1"/>
  <c r="I334" i="1"/>
  <c r="AR337" i="1"/>
  <c r="AS337" i="1"/>
  <c r="AV337" i="1"/>
  <c r="F337" i="1"/>
  <c r="AY337" i="1"/>
  <c r="G337" i="1"/>
  <c r="I337" i="1"/>
  <c r="AR340" i="1"/>
  <c r="AS340" i="1"/>
  <c r="AV340" i="1"/>
  <c r="F340" i="1"/>
  <c r="I340" i="1"/>
  <c r="AR343" i="1"/>
  <c r="AS343" i="1"/>
  <c r="AV343" i="1"/>
  <c r="F343" i="1"/>
  <c r="AY343" i="1"/>
  <c r="G343" i="1"/>
  <c r="I343" i="1"/>
  <c r="BB183" i="1"/>
  <c r="BD183" i="1"/>
  <c r="AP185" i="1"/>
  <c r="J185" i="1"/>
  <c r="AQ185" i="1"/>
  <c r="AP204" i="1"/>
  <c r="J204" i="1"/>
  <c r="AQ204" i="1"/>
  <c r="AP210" i="1"/>
  <c r="J210" i="1"/>
  <c r="AQ210" i="1"/>
  <c r="AP216" i="1"/>
  <c r="J216" i="1"/>
  <c r="AQ216" i="1"/>
  <c r="AP222" i="1"/>
  <c r="J222" i="1"/>
  <c r="AQ222" i="1"/>
  <c r="AP228" i="1"/>
  <c r="J228" i="1"/>
  <c r="AQ228" i="1"/>
  <c r="AP234" i="1"/>
  <c r="J234" i="1"/>
  <c r="AQ234" i="1"/>
  <c r="AP250" i="1"/>
  <c r="J250" i="1"/>
  <c r="AQ250" i="1"/>
  <c r="AP260" i="1"/>
  <c r="J260" i="1"/>
  <c r="AQ260" i="1"/>
  <c r="AP266" i="1"/>
  <c r="J266" i="1"/>
  <c r="AQ266" i="1"/>
  <c r="AP272" i="1"/>
  <c r="J272" i="1"/>
  <c r="AQ272" i="1"/>
  <c r="AP278" i="1"/>
  <c r="J278" i="1"/>
  <c r="AQ278" i="1"/>
  <c r="AP284" i="1"/>
  <c r="J284" i="1"/>
  <c r="AQ284" i="1"/>
  <c r="BC290" i="1"/>
  <c r="BB293" i="1"/>
  <c r="BD293" i="1"/>
  <c r="BC296" i="1"/>
  <c r="BB303" i="1"/>
  <c r="BD303" i="1"/>
  <c r="BC305" i="1"/>
  <c r="BB308" i="1"/>
  <c r="BD308" i="1"/>
  <c r="BC316" i="1"/>
  <c r="BB319" i="1"/>
  <c r="BD319" i="1"/>
  <c r="BC322" i="1"/>
  <c r="BB325" i="1"/>
  <c r="BD325" i="1"/>
  <c r="BC328" i="1"/>
  <c r="BB331" i="1"/>
  <c r="BD331" i="1"/>
  <c r="BC334" i="1"/>
  <c r="BB337" i="1"/>
  <c r="BD337" i="1"/>
  <c r="BC340" i="1"/>
  <c r="BB343" i="1"/>
  <c r="BD343" i="1"/>
  <c r="BC346" i="1"/>
  <c r="BD346" i="1"/>
  <c r="BC352" i="1"/>
  <c r="BD352" i="1"/>
  <c r="BC367" i="1"/>
  <c r="BD367" i="1"/>
  <c r="BC369" i="1"/>
  <c r="BD369" i="1"/>
  <c r="BC372" i="1"/>
  <c r="BD372" i="1"/>
  <c r="BC375" i="1"/>
  <c r="BD375" i="1"/>
  <c r="BC377" i="1"/>
  <c r="BD377" i="1"/>
  <c r="BC379" i="1"/>
  <c r="BD379" i="1"/>
  <c r="BC382" i="1"/>
  <c r="BD382" i="1"/>
  <c r="BC384" i="1"/>
  <c r="BD384" i="1"/>
  <c r="H386" i="1"/>
  <c r="BB386" i="1"/>
  <c r="BD386" i="1"/>
  <c r="H389" i="1"/>
  <c r="BB389" i="1"/>
  <c r="BD389" i="1"/>
  <c r="H391" i="1"/>
  <c r="BB391" i="1"/>
  <c r="BD391" i="1"/>
  <c r="H393" i="1"/>
  <c r="BB393" i="1"/>
  <c r="BD393" i="1"/>
  <c r="H396" i="1"/>
  <c r="BB396" i="1"/>
  <c r="BD396" i="1"/>
  <c r="H398" i="1"/>
  <c r="BB398" i="1"/>
  <c r="BD398" i="1"/>
  <c r="H400" i="1"/>
  <c r="BB400" i="1"/>
  <c r="BD400" i="1"/>
  <c r="H403" i="1"/>
  <c r="BB403" i="1"/>
  <c r="BD403" i="1"/>
  <c r="H405" i="1"/>
  <c r="BB405" i="1"/>
  <c r="BD405" i="1"/>
  <c r="H407" i="1"/>
  <c r="BB407" i="1"/>
  <c r="BD407" i="1"/>
  <c r="H410" i="1"/>
  <c r="BB410" i="1"/>
  <c r="BD410" i="1"/>
  <c r="H412" i="1"/>
  <c r="BB412" i="1"/>
  <c r="BD412" i="1"/>
  <c r="H414" i="1"/>
  <c r="BB414" i="1"/>
  <c r="BD414" i="1"/>
  <c r="H417" i="1"/>
  <c r="BB417" i="1"/>
  <c r="BD417" i="1"/>
  <c r="H419" i="1"/>
  <c r="BB419" i="1"/>
  <c r="BD419" i="1"/>
  <c r="H421" i="1"/>
  <c r="BB421" i="1"/>
  <c r="BD421" i="1"/>
  <c r="H424" i="1"/>
  <c r="BB424" i="1"/>
  <c r="BD424" i="1"/>
  <c r="H426" i="1"/>
  <c r="BB426" i="1"/>
  <c r="BD426" i="1"/>
  <c r="H428" i="1"/>
  <c r="BB428" i="1"/>
  <c r="BD428" i="1"/>
  <c r="H431" i="1"/>
  <c r="BB431" i="1"/>
  <c r="BD431" i="1"/>
  <c r="H433" i="1"/>
  <c r="BB433" i="1"/>
  <c r="BD433" i="1"/>
  <c r="H435" i="1"/>
  <c r="BB435" i="1"/>
  <c r="BD435" i="1"/>
  <c r="H438" i="1"/>
  <c r="BB438" i="1"/>
  <c r="BD438" i="1"/>
  <c r="H440" i="1"/>
  <c r="BB440" i="1"/>
  <c r="BD440" i="1"/>
  <c r="H442" i="1"/>
  <c r="BB442" i="1"/>
  <c r="BD442" i="1"/>
  <c r="H445" i="1"/>
  <c r="BB445" i="1"/>
  <c r="BD445" i="1"/>
  <c r="H447" i="1"/>
  <c r="BB447" i="1"/>
  <c r="BD447" i="1"/>
  <c r="H449" i="1"/>
  <c r="BB449" i="1"/>
  <c r="BD449" i="1"/>
  <c r="H452" i="1"/>
  <c r="BB452" i="1"/>
  <c r="BD452" i="1"/>
  <c r="H454" i="1"/>
  <c r="BB454" i="1"/>
  <c r="BD454" i="1"/>
  <c r="AP388" i="1"/>
  <c r="J388" i="1"/>
  <c r="AQ388" i="1"/>
  <c r="AP390" i="1"/>
  <c r="J390" i="1"/>
  <c r="AQ390" i="1"/>
  <c r="AP392" i="1"/>
  <c r="J392" i="1"/>
  <c r="AQ392" i="1"/>
  <c r="AP395" i="1"/>
  <c r="J395" i="1"/>
  <c r="AQ395" i="1"/>
  <c r="AP397" i="1"/>
  <c r="J397" i="1"/>
  <c r="AQ397" i="1"/>
  <c r="AP399" i="1"/>
  <c r="J399" i="1"/>
  <c r="AQ399" i="1"/>
  <c r="AP402" i="1"/>
  <c r="J402" i="1"/>
  <c r="AQ402" i="1"/>
  <c r="AP404" i="1"/>
  <c r="J404" i="1"/>
  <c r="AQ404" i="1"/>
  <c r="AP406" i="1"/>
  <c r="J406" i="1"/>
  <c r="AQ406" i="1"/>
  <c r="AP409" i="1"/>
  <c r="J409" i="1"/>
  <c r="AQ409" i="1"/>
  <c r="AP411" i="1"/>
  <c r="J411" i="1"/>
  <c r="AQ411" i="1"/>
  <c r="AP413" i="1"/>
  <c r="J413" i="1"/>
  <c r="AQ413" i="1"/>
  <c r="AP416" i="1"/>
  <c r="J416" i="1"/>
  <c r="AQ416" i="1"/>
  <c r="AP418" i="1"/>
  <c r="J418" i="1"/>
  <c r="AQ418" i="1"/>
  <c r="AP420" i="1"/>
  <c r="J420" i="1"/>
  <c r="AQ420" i="1"/>
  <c r="AP423" i="1"/>
  <c r="J423" i="1"/>
  <c r="AQ423" i="1"/>
  <c r="AP425" i="1"/>
  <c r="J425" i="1"/>
  <c r="AQ425" i="1"/>
  <c r="AP427" i="1"/>
  <c r="J427" i="1"/>
  <c r="AQ427" i="1"/>
  <c r="AP430" i="1"/>
  <c r="J430" i="1"/>
  <c r="AQ430" i="1"/>
  <c r="AP432" i="1"/>
  <c r="J432" i="1"/>
  <c r="AQ432" i="1"/>
  <c r="AP434" i="1"/>
  <c r="J434" i="1"/>
  <c r="AQ434" i="1"/>
  <c r="AP437" i="1"/>
  <c r="J437" i="1"/>
  <c r="AQ437" i="1"/>
  <c r="AP439" i="1"/>
  <c r="J439" i="1"/>
  <c r="AQ439" i="1"/>
  <c r="AP441" i="1"/>
  <c r="J441" i="1"/>
  <c r="AQ441" i="1"/>
  <c r="AP444" i="1"/>
  <c r="J444" i="1"/>
  <c r="AQ444" i="1"/>
  <c r="AP446" i="1"/>
  <c r="J446" i="1"/>
  <c r="AQ446" i="1"/>
  <c r="AP448" i="1"/>
  <c r="J448" i="1"/>
  <c r="AQ448" i="1"/>
  <c r="AP451" i="1"/>
  <c r="J451" i="1"/>
  <c r="AQ451" i="1"/>
  <c r="AP453" i="1"/>
  <c r="J453" i="1"/>
  <c r="AQ453" i="1"/>
  <c r="H455" i="1"/>
  <c r="BB455" i="1"/>
  <c r="BD455" i="1"/>
  <c r="BC456" i="1"/>
  <c r="BD456" i="1"/>
  <c r="BB458" i="1"/>
  <c r="BD458" i="1"/>
  <c r="BC459" i="1"/>
  <c r="BD459" i="1"/>
  <c r="BB460" i="1"/>
  <c r="BD460" i="1"/>
  <c r="BC461" i="1"/>
  <c r="BD461" i="1"/>
  <c r="BB462" i="1"/>
  <c r="BD462" i="1"/>
  <c r="BC463" i="1"/>
  <c r="BD463" i="1"/>
  <c r="BB465" i="1"/>
  <c r="BD465" i="1"/>
  <c r="BC466" i="1"/>
  <c r="BD466" i="1"/>
  <c r="BB467" i="1"/>
  <c r="BD467" i="1"/>
  <c r="BC468" i="1"/>
  <c r="BD468" i="1"/>
  <c r="BB469" i="1"/>
  <c r="BD469" i="1"/>
  <c r="BC470" i="1"/>
  <c r="BD470" i="1"/>
  <c r="BB472" i="1"/>
  <c r="BD472" i="1"/>
  <c r="BC473" i="1"/>
  <c r="BD473" i="1"/>
  <c r="BB474" i="1"/>
  <c r="BD474" i="1"/>
  <c r="BC475" i="1"/>
  <c r="BD475" i="1"/>
  <c r="BB476" i="1"/>
  <c r="BD476" i="1"/>
  <c r="BC477" i="1"/>
  <c r="BD477" i="1"/>
  <c r="BB479" i="1"/>
  <c r="BD479" i="1"/>
  <c r="BC480" i="1"/>
  <c r="BD480" i="1"/>
  <c r="BB481" i="1"/>
  <c r="BD481" i="1"/>
  <c r="BC482" i="1"/>
  <c r="BD482" i="1"/>
  <c r="BB483" i="1"/>
  <c r="BD483" i="1"/>
  <c r="BC484" i="1"/>
  <c r="BD484" i="1"/>
  <c r="BB488" i="1"/>
  <c r="BD488" i="1"/>
  <c r="BC489" i="1"/>
  <c r="BD489" i="1"/>
  <c r="BB490" i="1"/>
  <c r="BD490" i="1"/>
  <c r="BC491" i="1"/>
  <c r="BD491" i="1"/>
  <c r="BB492" i="1"/>
  <c r="BD492" i="1"/>
  <c r="BC497" i="1"/>
  <c r="BD497" i="1"/>
  <c r="BC510" i="1"/>
  <c r="BD510" i="1"/>
  <c r="BC516" i="1"/>
  <c r="BD516" i="1"/>
  <c r="BC522" i="1"/>
  <c r="BD522" i="1"/>
  <c r="AZ508" i="1"/>
  <c r="BA508" i="1"/>
  <c r="G510" i="1"/>
  <c r="AZ513" i="1"/>
  <c r="BA513" i="1"/>
  <c r="G516" i="1"/>
  <c r="G519" i="1"/>
  <c r="G522" i="1"/>
  <c r="AZ528" i="1"/>
  <c r="BA528" i="1"/>
  <c r="BA537" i="1"/>
  <c r="AZ537" i="1"/>
  <c r="AZ540" i="1"/>
  <c r="BA540" i="1"/>
  <c r="BA543" i="1"/>
  <c r="AZ543" i="1"/>
  <c r="AZ522" i="1"/>
  <c r="BA522" i="1"/>
  <c r="I451" i="1"/>
  <c r="AR451" i="1"/>
  <c r="AS451" i="1"/>
  <c r="AV451" i="1"/>
  <c r="F451" i="1"/>
  <c r="AY451" i="1"/>
  <c r="G451" i="1"/>
  <c r="I441" i="1"/>
  <c r="AR441" i="1"/>
  <c r="AS441" i="1"/>
  <c r="AV441" i="1"/>
  <c r="F441" i="1"/>
  <c r="AY441" i="1"/>
  <c r="G441" i="1"/>
  <c r="I437" i="1"/>
  <c r="AR437" i="1"/>
  <c r="AS437" i="1"/>
  <c r="AV437" i="1"/>
  <c r="F437" i="1"/>
  <c r="AY437" i="1"/>
  <c r="G437" i="1"/>
  <c r="I432" i="1"/>
  <c r="AR432" i="1"/>
  <c r="AS432" i="1"/>
  <c r="AV432" i="1"/>
  <c r="F432" i="1"/>
  <c r="AY432" i="1"/>
  <c r="G432" i="1"/>
  <c r="I427" i="1"/>
  <c r="AR427" i="1"/>
  <c r="AS427" i="1"/>
  <c r="AV427" i="1"/>
  <c r="F427" i="1"/>
  <c r="AY427" i="1"/>
  <c r="G427" i="1"/>
  <c r="I423" i="1"/>
  <c r="AR423" i="1"/>
  <c r="AS423" i="1"/>
  <c r="AV423" i="1"/>
  <c r="F423" i="1"/>
  <c r="AY423" i="1"/>
  <c r="G423" i="1"/>
  <c r="I418" i="1"/>
  <c r="AR418" i="1"/>
  <c r="AS418" i="1"/>
  <c r="AV418" i="1"/>
  <c r="F418" i="1"/>
  <c r="AY418" i="1"/>
  <c r="G418" i="1"/>
  <c r="I413" i="1"/>
  <c r="AR413" i="1"/>
  <c r="AS413" i="1"/>
  <c r="AV413" i="1"/>
  <c r="F413" i="1"/>
  <c r="AY413" i="1"/>
  <c r="G413" i="1"/>
  <c r="I409" i="1"/>
  <c r="AR409" i="1"/>
  <c r="AS409" i="1"/>
  <c r="AV409" i="1"/>
  <c r="F409" i="1"/>
  <c r="AY409" i="1"/>
  <c r="G409" i="1"/>
  <c r="I404" i="1"/>
  <c r="AR404" i="1"/>
  <c r="AS404" i="1"/>
  <c r="AV404" i="1"/>
  <c r="F404" i="1"/>
  <c r="AY404" i="1"/>
  <c r="G404" i="1"/>
  <c r="I399" i="1"/>
  <c r="AR399" i="1"/>
  <c r="AS399" i="1"/>
  <c r="AV399" i="1"/>
  <c r="F399" i="1"/>
  <c r="AY399" i="1"/>
  <c r="G399" i="1"/>
  <c r="I395" i="1"/>
  <c r="AR395" i="1"/>
  <c r="AS395" i="1"/>
  <c r="AV395" i="1"/>
  <c r="F395" i="1"/>
  <c r="AY395" i="1"/>
  <c r="G395" i="1"/>
  <c r="I390" i="1"/>
  <c r="AR390" i="1"/>
  <c r="AS390" i="1"/>
  <c r="AV390" i="1"/>
  <c r="F390" i="1"/>
  <c r="AY390" i="1"/>
  <c r="G390" i="1"/>
  <c r="I284" i="1"/>
  <c r="AR284" i="1"/>
  <c r="AS284" i="1"/>
  <c r="AV284" i="1"/>
  <c r="F284" i="1"/>
  <c r="AY284" i="1"/>
  <c r="G284" i="1"/>
  <c r="I272" i="1"/>
  <c r="AR272" i="1"/>
  <c r="AS272" i="1"/>
  <c r="AV272" i="1"/>
  <c r="F272" i="1"/>
  <c r="AY272" i="1"/>
  <c r="G272" i="1"/>
  <c r="I260" i="1"/>
  <c r="AR260" i="1"/>
  <c r="AS260" i="1"/>
  <c r="AV260" i="1"/>
  <c r="F260" i="1"/>
  <c r="AY260" i="1"/>
  <c r="G260" i="1"/>
  <c r="I234" i="1"/>
  <c r="AR234" i="1"/>
  <c r="AS234" i="1"/>
  <c r="AV234" i="1"/>
  <c r="F234" i="1"/>
  <c r="AY234" i="1"/>
  <c r="G234" i="1"/>
  <c r="I222" i="1"/>
  <c r="AR222" i="1"/>
  <c r="AS222" i="1"/>
  <c r="AV222" i="1"/>
  <c r="F222" i="1"/>
  <c r="AY222" i="1"/>
  <c r="G222" i="1"/>
  <c r="I210" i="1"/>
  <c r="AR210" i="1"/>
  <c r="AS210" i="1"/>
  <c r="AV210" i="1"/>
  <c r="F210" i="1"/>
  <c r="AY210" i="1"/>
  <c r="G210" i="1"/>
  <c r="I185" i="1"/>
  <c r="AR185" i="1"/>
  <c r="AS185" i="1"/>
  <c r="AV185" i="1"/>
  <c r="F185" i="1"/>
  <c r="AY185" i="1"/>
  <c r="G185" i="1"/>
  <c r="BB272" i="1"/>
  <c r="BD272" i="1"/>
  <c r="BB234" i="1"/>
  <c r="BD234" i="1"/>
  <c r="BB210" i="1"/>
  <c r="BD210" i="1"/>
  <c r="I146" i="1"/>
  <c r="AR146" i="1"/>
  <c r="AS146" i="1"/>
  <c r="AV146" i="1"/>
  <c r="F146" i="1"/>
  <c r="AY146" i="1"/>
  <c r="G146" i="1"/>
  <c r="I141" i="1"/>
  <c r="AR141" i="1"/>
  <c r="AS141" i="1"/>
  <c r="AV141" i="1"/>
  <c r="F141" i="1"/>
  <c r="AY141" i="1"/>
  <c r="G141" i="1"/>
  <c r="I136" i="1"/>
  <c r="AR136" i="1"/>
  <c r="AS136" i="1"/>
  <c r="AV136" i="1"/>
  <c r="F136" i="1"/>
  <c r="AY136" i="1"/>
  <c r="G136" i="1"/>
  <c r="I130" i="1"/>
  <c r="AR130" i="1"/>
  <c r="AS130" i="1"/>
  <c r="AV130" i="1"/>
  <c r="F130" i="1"/>
  <c r="AY130" i="1"/>
  <c r="G130" i="1"/>
  <c r="I125" i="1"/>
  <c r="AR125" i="1"/>
  <c r="AS125" i="1"/>
  <c r="AV125" i="1"/>
  <c r="F125" i="1"/>
  <c r="AY125" i="1"/>
  <c r="G125" i="1"/>
  <c r="I120" i="1"/>
  <c r="AR120" i="1"/>
  <c r="AS120" i="1"/>
  <c r="AV120" i="1"/>
  <c r="F120" i="1"/>
  <c r="AY120" i="1"/>
  <c r="G120" i="1"/>
  <c r="I114" i="1"/>
  <c r="AR114" i="1"/>
  <c r="AS114" i="1"/>
  <c r="AV114" i="1"/>
  <c r="F114" i="1"/>
  <c r="AY114" i="1"/>
  <c r="G114" i="1"/>
  <c r="I109" i="1"/>
  <c r="AR109" i="1"/>
  <c r="AS109" i="1"/>
  <c r="AV109" i="1"/>
  <c r="F109" i="1"/>
  <c r="AY109" i="1"/>
  <c r="G109" i="1"/>
  <c r="I94" i="1"/>
  <c r="AR94" i="1"/>
  <c r="AS94" i="1"/>
  <c r="AV94" i="1"/>
  <c r="F94" i="1"/>
  <c r="AY94" i="1"/>
  <c r="G94" i="1"/>
  <c r="I89" i="1"/>
  <c r="AR89" i="1"/>
  <c r="AS89" i="1"/>
  <c r="AV89" i="1"/>
  <c r="F89" i="1"/>
  <c r="AY89" i="1"/>
  <c r="G89" i="1"/>
  <c r="I84" i="1"/>
  <c r="AR84" i="1"/>
  <c r="AS84" i="1"/>
  <c r="AV84" i="1"/>
  <c r="F84" i="1"/>
  <c r="AY84" i="1"/>
  <c r="G84" i="1"/>
  <c r="I78" i="1"/>
  <c r="AR78" i="1"/>
  <c r="AS78" i="1"/>
  <c r="AV78" i="1"/>
  <c r="F78" i="1"/>
  <c r="AY78" i="1"/>
  <c r="G78" i="1"/>
  <c r="AZ102" i="1"/>
  <c r="BA102" i="1"/>
  <c r="AZ98" i="1"/>
  <c r="BA98" i="1"/>
  <c r="BA385" i="1"/>
  <c r="AZ385" i="1"/>
  <c r="AZ383" i="1"/>
  <c r="BA383" i="1"/>
  <c r="AZ381" i="1"/>
  <c r="BA381" i="1"/>
  <c r="AZ378" i="1"/>
  <c r="BA378" i="1"/>
  <c r="AZ376" i="1"/>
  <c r="BA376" i="1"/>
  <c r="AZ374" i="1"/>
  <c r="BA374" i="1"/>
  <c r="AZ371" i="1"/>
  <c r="BA371" i="1"/>
  <c r="AZ368" i="1"/>
  <c r="BA368" i="1"/>
  <c r="AZ366" i="1"/>
  <c r="BA366" i="1"/>
  <c r="AZ349" i="1"/>
  <c r="BA349" i="1"/>
  <c r="BB451" i="1"/>
  <c r="BD451" i="1"/>
  <c r="BB441" i="1"/>
  <c r="BD441" i="1"/>
  <c r="BB437" i="1"/>
  <c r="BD437" i="1"/>
  <c r="BB432" i="1"/>
  <c r="BD432" i="1"/>
  <c r="BB427" i="1"/>
  <c r="BD427" i="1"/>
  <c r="BB423" i="1"/>
  <c r="BD423" i="1"/>
  <c r="BB418" i="1"/>
  <c r="BD418" i="1"/>
  <c r="BB413" i="1"/>
  <c r="BD413" i="1"/>
  <c r="BB409" i="1"/>
  <c r="BD409" i="1"/>
  <c r="BB404" i="1"/>
  <c r="BD404" i="1"/>
  <c r="BB399" i="1"/>
  <c r="BD399" i="1"/>
  <c r="BB395" i="1"/>
  <c r="BD395" i="1"/>
  <c r="BB390" i="1"/>
  <c r="BD390" i="1"/>
  <c r="I287" i="1"/>
  <c r="AR287" i="1"/>
  <c r="AS287" i="1"/>
  <c r="AV287" i="1"/>
  <c r="F287" i="1"/>
  <c r="AY287" i="1"/>
  <c r="G287" i="1"/>
  <c r="I275" i="1"/>
  <c r="AR275" i="1"/>
  <c r="AS275" i="1"/>
  <c r="AV275" i="1"/>
  <c r="F275" i="1"/>
  <c r="AY275" i="1"/>
  <c r="G275" i="1"/>
  <c r="I263" i="1"/>
  <c r="AR263" i="1"/>
  <c r="AS263" i="1"/>
  <c r="AV263" i="1"/>
  <c r="F263" i="1"/>
  <c r="AY263" i="1"/>
  <c r="G263" i="1"/>
  <c r="I237" i="1"/>
  <c r="AR237" i="1"/>
  <c r="AS237" i="1"/>
  <c r="AV237" i="1"/>
  <c r="F237" i="1"/>
  <c r="AY237" i="1"/>
  <c r="G237" i="1"/>
  <c r="I225" i="1"/>
  <c r="AR225" i="1"/>
  <c r="AS225" i="1"/>
  <c r="AV225" i="1"/>
  <c r="F225" i="1"/>
  <c r="AY225" i="1"/>
  <c r="G225" i="1"/>
  <c r="I213" i="1"/>
  <c r="AR213" i="1"/>
  <c r="AS213" i="1"/>
  <c r="AV213" i="1"/>
  <c r="F213" i="1"/>
  <c r="AY213" i="1"/>
  <c r="G213" i="1"/>
  <c r="I201" i="1"/>
  <c r="AR201" i="1"/>
  <c r="AS201" i="1"/>
  <c r="AV201" i="1"/>
  <c r="F201" i="1"/>
  <c r="AY201" i="1"/>
  <c r="G201" i="1"/>
  <c r="AZ181" i="1"/>
  <c r="BA181" i="1"/>
  <c r="AZ175" i="1"/>
  <c r="BA175" i="1"/>
  <c r="AZ170" i="1"/>
  <c r="BA170" i="1"/>
  <c r="AZ164" i="1"/>
  <c r="BA164" i="1"/>
  <c r="AZ159" i="1"/>
  <c r="BA159" i="1"/>
  <c r="AZ152" i="1"/>
  <c r="BA152" i="1"/>
  <c r="I145" i="1"/>
  <c r="AR145" i="1"/>
  <c r="AS145" i="1"/>
  <c r="AV145" i="1"/>
  <c r="F145" i="1"/>
  <c r="AY145" i="1"/>
  <c r="G145" i="1"/>
  <c r="I137" i="1"/>
  <c r="AR137" i="1"/>
  <c r="AS137" i="1"/>
  <c r="AV137" i="1"/>
  <c r="F137" i="1"/>
  <c r="AY137" i="1"/>
  <c r="G137" i="1"/>
  <c r="I126" i="1"/>
  <c r="AR126" i="1"/>
  <c r="AS126" i="1"/>
  <c r="AV126" i="1"/>
  <c r="F126" i="1"/>
  <c r="AY126" i="1"/>
  <c r="G126" i="1"/>
  <c r="I116" i="1"/>
  <c r="AR116" i="1"/>
  <c r="AS116" i="1"/>
  <c r="AV116" i="1"/>
  <c r="F116" i="1"/>
  <c r="AY116" i="1"/>
  <c r="G116" i="1"/>
  <c r="AZ108" i="1"/>
  <c r="BA108" i="1"/>
  <c r="BB137" i="1"/>
  <c r="BD137" i="1"/>
  <c r="BB116" i="1"/>
  <c r="BD116" i="1"/>
  <c r="BB98" i="1"/>
  <c r="BD98" i="1"/>
  <c r="I96" i="1"/>
  <c r="AR96" i="1"/>
  <c r="AS96" i="1"/>
  <c r="AV96" i="1"/>
  <c r="F96" i="1"/>
  <c r="AY96" i="1"/>
  <c r="G96" i="1"/>
  <c r="I90" i="1"/>
  <c r="AR90" i="1"/>
  <c r="AS90" i="1"/>
  <c r="AV90" i="1"/>
  <c r="F90" i="1"/>
  <c r="AY90" i="1"/>
  <c r="G90" i="1"/>
  <c r="I82" i="1"/>
  <c r="AR82" i="1"/>
  <c r="AS82" i="1"/>
  <c r="AV82" i="1"/>
  <c r="F82" i="1"/>
  <c r="AY82" i="1"/>
  <c r="G82" i="1"/>
  <c r="BB96" i="1"/>
  <c r="BD96" i="1"/>
  <c r="BB90" i="1"/>
  <c r="BD90" i="1"/>
  <c r="BB82" i="1"/>
  <c r="BD82" i="1"/>
  <c r="BA148" i="1"/>
  <c r="AZ148" i="1"/>
  <c r="BA140" i="1"/>
  <c r="AZ140" i="1"/>
  <c r="BA134" i="1"/>
  <c r="AZ134" i="1"/>
  <c r="BA129" i="1"/>
  <c r="AZ129" i="1"/>
  <c r="BA124" i="1"/>
  <c r="AZ124" i="1"/>
  <c r="BA118" i="1"/>
  <c r="AZ118" i="1"/>
  <c r="BA113" i="1"/>
  <c r="AZ113" i="1"/>
  <c r="BA419" i="1"/>
  <c r="AZ419" i="1"/>
  <c r="BA412" i="1"/>
  <c r="AZ412" i="1"/>
  <c r="BA407" i="1"/>
  <c r="AZ407" i="1"/>
  <c r="BA403" i="1"/>
  <c r="AZ403" i="1"/>
  <c r="BA398" i="1"/>
  <c r="AZ398" i="1"/>
  <c r="BA393" i="1"/>
  <c r="AZ393" i="1"/>
  <c r="BA389" i="1"/>
  <c r="AZ389" i="1"/>
  <c r="BA80" i="1"/>
  <c r="AZ80" i="1"/>
  <c r="BA454" i="1"/>
  <c r="AZ454" i="1"/>
  <c r="BA452" i="1"/>
  <c r="AZ452" i="1"/>
  <c r="BA449" i="1"/>
  <c r="AZ449" i="1"/>
  <c r="BA447" i="1"/>
  <c r="AZ447" i="1"/>
  <c r="BA445" i="1"/>
  <c r="AZ445" i="1"/>
  <c r="BA442" i="1"/>
  <c r="AZ442" i="1"/>
  <c r="BA440" i="1"/>
  <c r="AZ440" i="1"/>
  <c r="BA438" i="1"/>
  <c r="AZ438" i="1"/>
  <c r="BA435" i="1"/>
  <c r="AZ435" i="1"/>
  <c r="BA433" i="1"/>
  <c r="AZ433" i="1"/>
  <c r="BA431" i="1"/>
  <c r="AZ431" i="1"/>
  <c r="BA428" i="1"/>
  <c r="AZ428" i="1"/>
  <c r="BA426" i="1"/>
  <c r="AZ426" i="1"/>
  <c r="BA424" i="1"/>
  <c r="AZ424" i="1"/>
  <c r="BA421" i="1"/>
  <c r="AZ421" i="1"/>
  <c r="BA417" i="1"/>
  <c r="AZ417" i="1"/>
  <c r="BA414" i="1"/>
  <c r="AZ414" i="1"/>
  <c r="BA410" i="1"/>
  <c r="AZ410" i="1"/>
  <c r="BA405" i="1"/>
  <c r="AZ405" i="1"/>
  <c r="BA400" i="1"/>
  <c r="AZ400" i="1"/>
  <c r="BA396" i="1"/>
  <c r="AZ396" i="1"/>
  <c r="BA391" i="1"/>
  <c r="AZ391" i="1"/>
  <c r="BA386" i="1"/>
  <c r="AZ386" i="1"/>
  <c r="BA88" i="1"/>
  <c r="AZ88" i="1"/>
  <c r="AZ516" i="1"/>
  <c r="BA516" i="1"/>
  <c r="I446" i="1"/>
  <c r="AR446" i="1"/>
  <c r="AS446" i="1"/>
  <c r="AV446" i="1"/>
  <c r="F446" i="1"/>
  <c r="AY446" i="1"/>
  <c r="G446" i="1"/>
  <c r="AZ519" i="1"/>
  <c r="BA519" i="1"/>
  <c r="AZ510" i="1"/>
  <c r="BA510" i="1"/>
  <c r="I453" i="1"/>
  <c r="AR453" i="1"/>
  <c r="AS453" i="1"/>
  <c r="AV453" i="1"/>
  <c r="F453" i="1"/>
  <c r="AY453" i="1"/>
  <c r="G453" i="1"/>
  <c r="I448" i="1"/>
  <c r="AR448" i="1"/>
  <c r="AS448" i="1"/>
  <c r="AV448" i="1"/>
  <c r="F448" i="1"/>
  <c r="AY448" i="1"/>
  <c r="G448" i="1"/>
  <c r="I444" i="1"/>
  <c r="AR444" i="1"/>
  <c r="AS444" i="1"/>
  <c r="AV444" i="1"/>
  <c r="F444" i="1"/>
  <c r="AY444" i="1"/>
  <c r="G444" i="1"/>
  <c r="I439" i="1"/>
  <c r="AR439" i="1"/>
  <c r="AS439" i="1"/>
  <c r="AV439" i="1"/>
  <c r="F439" i="1"/>
  <c r="AY439" i="1"/>
  <c r="G439" i="1"/>
  <c r="I434" i="1"/>
  <c r="AR434" i="1"/>
  <c r="AS434" i="1"/>
  <c r="AV434" i="1"/>
  <c r="F434" i="1"/>
  <c r="AY434" i="1"/>
  <c r="G434" i="1"/>
  <c r="I430" i="1"/>
  <c r="AR430" i="1"/>
  <c r="AS430" i="1"/>
  <c r="AV430" i="1"/>
  <c r="F430" i="1"/>
  <c r="AY430" i="1"/>
  <c r="G430" i="1"/>
  <c r="I425" i="1"/>
  <c r="AR425" i="1"/>
  <c r="AS425" i="1"/>
  <c r="AV425" i="1"/>
  <c r="F425" i="1"/>
  <c r="AY425" i="1"/>
  <c r="G425" i="1"/>
  <c r="I420" i="1"/>
  <c r="AR420" i="1"/>
  <c r="AS420" i="1"/>
  <c r="AV420" i="1"/>
  <c r="F420" i="1"/>
  <c r="AY420" i="1"/>
  <c r="G420" i="1"/>
  <c r="I416" i="1"/>
  <c r="AR416" i="1"/>
  <c r="AS416" i="1"/>
  <c r="AV416" i="1"/>
  <c r="F416" i="1"/>
  <c r="AY416" i="1"/>
  <c r="G416" i="1"/>
  <c r="I411" i="1"/>
  <c r="AR411" i="1"/>
  <c r="AS411" i="1"/>
  <c r="AV411" i="1"/>
  <c r="F411" i="1"/>
  <c r="AY411" i="1"/>
  <c r="G411" i="1"/>
  <c r="I406" i="1"/>
  <c r="AR406" i="1"/>
  <c r="AS406" i="1"/>
  <c r="AV406" i="1"/>
  <c r="F406" i="1"/>
  <c r="AY406" i="1"/>
  <c r="G406" i="1"/>
  <c r="I402" i="1"/>
  <c r="AR402" i="1"/>
  <c r="AS402" i="1"/>
  <c r="AV402" i="1"/>
  <c r="F402" i="1"/>
  <c r="AY402" i="1"/>
  <c r="G402" i="1"/>
  <c r="I397" i="1"/>
  <c r="AR397" i="1"/>
  <c r="AS397" i="1"/>
  <c r="AV397" i="1"/>
  <c r="F397" i="1"/>
  <c r="AY397" i="1"/>
  <c r="G397" i="1"/>
  <c r="I392" i="1"/>
  <c r="AR392" i="1"/>
  <c r="AS392" i="1"/>
  <c r="AV392" i="1"/>
  <c r="F392" i="1"/>
  <c r="AY392" i="1"/>
  <c r="G392" i="1"/>
  <c r="I388" i="1"/>
  <c r="AR388" i="1"/>
  <c r="AS388" i="1"/>
  <c r="AV388" i="1"/>
  <c r="F388" i="1"/>
  <c r="AY388" i="1"/>
  <c r="G388" i="1"/>
  <c r="I278" i="1"/>
  <c r="AR278" i="1"/>
  <c r="AS278" i="1"/>
  <c r="AV278" i="1"/>
  <c r="F278" i="1"/>
  <c r="AY278" i="1"/>
  <c r="G278" i="1"/>
  <c r="I266" i="1"/>
  <c r="AR266" i="1"/>
  <c r="AS266" i="1"/>
  <c r="AV266" i="1"/>
  <c r="F266" i="1"/>
  <c r="AY266" i="1"/>
  <c r="G266" i="1"/>
  <c r="I250" i="1"/>
  <c r="AR250" i="1"/>
  <c r="AS250" i="1"/>
  <c r="AV250" i="1"/>
  <c r="F250" i="1"/>
  <c r="AY250" i="1"/>
  <c r="G250" i="1"/>
  <c r="I228" i="1"/>
  <c r="AR228" i="1"/>
  <c r="AS228" i="1"/>
  <c r="AV228" i="1"/>
  <c r="F228" i="1"/>
  <c r="AY228" i="1"/>
  <c r="G228" i="1"/>
  <c r="I216" i="1"/>
  <c r="AR216" i="1"/>
  <c r="AS216" i="1"/>
  <c r="AV216" i="1"/>
  <c r="F216" i="1"/>
  <c r="AY216" i="1"/>
  <c r="G216" i="1"/>
  <c r="I204" i="1"/>
  <c r="AR204" i="1"/>
  <c r="AS204" i="1"/>
  <c r="AV204" i="1"/>
  <c r="F204" i="1"/>
  <c r="AY204" i="1"/>
  <c r="G204" i="1"/>
  <c r="AZ343" i="1"/>
  <c r="BA343" i="1"/>
  <c r="AY340" i="1"/>
  <c r="G340" i="1"/>
  <c r="BB340" i="1"/>
  <c r="BD340" i="1"/>
  <c r="AZ337" i="1"/>
  <c r="BA337" i="1"/>
  <c r="AY334" i="1"/>
  <c r="G334" i="1"/>
  <c r="BB334" i="1"/>
  <c r="BD334" i="1"/>
  <c r="AZ331" i="1"/>
  <c r="BA331" i="1"/>
  <c r="AY328" i="1"/>
  <c r="G328" i="1"/>
  <c r="BB328" i="1"/>
  <c r="BD328" i="1"/>
  <c r="AZ325" i="1"/>
  <c r="BA325" i="1"/>
  <c r="AY322" i="1"/>
  <c r="G322" i="1"/>
  <c r="BB322" i="1"/>
  <c r="BD322" i="1"/>
  <c r="AZ319" i="1"/>
  <c r="BA319" i="1"/>
  <c r="AY316" i="1"/>
  <c r="G316" i="1"/>
  <c r="BB316" i="1"/>
  <c r="BD316" i="1"/>
  <c r="AZ308" i="1"/>
  <c r="BA308" i="1"/>
  <c r="AY305" i="1"/>
  <c r="G305" i="1"/>
  <c r="BB305" i="1"/>
  <c r="BD305" i="1"/>
  <c r="AZ303" i="1"/>
  <c r="BA303" i="1"/>
  <c r="AY296" i="1"/>
  <c r="G296" i="1"/>
  <c r="BB296" i="1"/>
  <c r="BD296" i="1"/>
  <c r="AZ293" i="1"/>
  <c r="BA293" i="1"/>
  <c r="AY290" i="1"/>
  <c r="G290" i="1"/>
  <c r="BB290" i="1"/>
  <c r="BD290" i="1"/>
  <c r="I149" i="1"/>
  <c r="AR149" i="1"/>
  <c r="AS149" i="1"/>
  <c r="AV149" i="1"/>
  <c r="F149" i="1"/>
  <c r="AY149" i="1"/>
  <c r="G149" i="1"/>
  <c r="I144" i="1"/>
  <c r="AR144" i="1"/>
  <c r="AS144" i="1"/>
  <c r="AV144" i="1"/>
  <c r="F144" i="1"/>
  <c r="AY144" i="1"/>
  <c r="G144" i="1"/>
  <c r="I138" i="1"/>
  <c r="AR138" i="1"/>
  <c r="AS138" i="1"/>
  <c r="AV138" i="1"/>
  <c r="F138" i="1"/>
  <c r="AY138" i="1"/>
  <c r="G138" i="1"/>
  <c r="I133" i="1"/>
  <c r="AR133" i="1"/>
  <c r="AS133" i="1"/>
  <c r="AV133" i="1"/>
  <c r="F133" i="1"/>
  <c r="AY133" i="1"/>
  <c r="G133" i="1"/>
  <c r="I128" i="1"/>
  <c r="AR128" i="1"/>
  <c r="AS128" i="1"/>
  <c r="AV128" i="1"/>
  <c r="F128" i="1"/>
  <c r="AY128" i="1"/>
  <c r="G128" i="1"/>
  <c r="I122" i="1"/>
  <c r="AR122" i="1"/>
  <c r="AS122" i="1"/>
  <c r="AV122" i="1"/>
  <c r="F122" i="1"/>
  <c r="AY122" i="1"/>
  <c r="G122" i="1"/>
  <c r="I117" i="1"/>
  <c r="AR117" i="1"/>
  <c r="AS117" i="1"/>
  <c r="AV117" i="1"/>
  <c r="F117" i="1"/>
  <c r="AY117" i="1"/>
  <c r="G117" i="1"/>
  <c r="I112" i="1"/>
  <c r="AR112" i="1"/>
  <c r="AS112" i="1"/>
  <c r="AV112" i="1"/>
  <c r="F112" i="1"/>
  <c r="AY112" i="1"/>
  <c r="G112" i="1"/>
  <c r="BB146" i="1"/>
  <c r="BD146" i="1"/>
  <c r="BB141" i="1"/>
  <c r="BD141" i="1"/>
  <c r="BB136" i="1"/>
  <c r="BD136" i="1"/>
  <c r="BB130" i="1"/>
  <c r="BD130" i="1"/>
  <c r="BB125" i="1"/>
  <c r="BD125" i="1"/>
  <c r="BB120" i="1"/>
  <c r="BD120" i="1"/>
  <c r="BB114" i="1"/>
  <c r="BD114" i="1"/>
  <c r="BB109" i="1"/>
  <c r="BD109" i="1"/>
  <c r="I97" i="1"/>
  <c r="AR97" i="1"/>
  <c r="AS97" i="1"/>
  <c r="AV97" i="1"/>
  <c r="F97" i="1"/>
  <c r="AY97" i="1"/>
  <c r="G97" i="1"/>
  <c r="I92" i="1"/>
  <c r="AR92" i="1"/>
  <c r="AS92" i="1"/>
  <c r="AV92" i="1"/>
  <c r="F92" i="1"/>
  <c r="AY92" i="1"/>
  <c r="G92" i="1"/>
  <c r="I86" i="1"/>
  <c r="AR86" i="1"/>
  <c r="AS86" i="1"/>
  <c r="AV86" i="1"/>
  <c r="F86" i="1"/>
  <c r="AY86" i="1"/>
  <c r="G86" i="1"/>
  <c r="I81" i="1"/>
  <c r="AR81" i="1"/>
  <c r="AS81" i="1"/>
  <c r="AV81" i="1"/>
  <c r="F81" i="1"/>
  <c r="AY81" i="1"/>
  <c r="G81" i="1"/>
  <c r="I76" i="1"/>
  <c r="AR76" i="1"/>
  <c r="AS76" i="1"/>
  <c r="AV76" i="1"/>
  <c r="F76" i="1"/>
  <c r="AY76" i="1"/>
  <c r="G76" i="1"/>
  <c r="BB94" i="1"/>
  <c r="BD94" i="1"/>
  <c r="BB89" i="1"/>
  <c r="BD89" i="1"/>
  <c r="BB84" i="1"/>
  <c r="BD84" i="1"/>
  <c r="BB78" i="1"/>
  <c r="BD78" i="1"/>
  <c r="I16" i="1"/>
  <c r="AR16" i="1"/>
  <c r="AS16" i="1"/>
  <c r="AV16" i="1"/>
  <c r="F16" i="1"/>
  <c r="AY16" i="1"/>
  <c r="G16" i="1"/>
  <c r="AZ100" i="1"/>
  <c r="BA100" i="1"/>
  <c r="BA46" i="1"/>
  <c r="AZ46" i="1"/>
  <c r="AZ525" i="1"/>
  <c r="BA525" i="1"/>
  <c r="AZ384" i="1"/>
  <c r="BA384" i="1"/>
  <c r="AZ382" i="1"/>
  <c r="BA382" i="1"/>
  <c r="AZ379" i="1"/>
  <c r="BA379" i="1"/>
  <c r="AZ377" i="1"/>
  <c r="BA377" i="1"/>
  <c r="AZ375" i="1"/>
  <c r="BA375" i="1"/>
  <c r="AZ372" i="1"/>
  <c r="BA372" i="1"/>
  <c r="AZ369" i="1"/>
  <c r="BA369" i="1"/>
  <c r="AZ367" i="1"/>
  <c r="BA367" i="1"/>
  <c r="AZ352" i="1"/>
  <c r="BA352" i="1"/>
  <c r="AZ346" i="1"/>
  <c r="BA346" i="1"/>
  <c r="AZ497" i="1"/>
  <c r="BA497" i="1"/>
  <c r="AZ492" i="1"/>
  <c r="BA492" i="1"/>
  <c r="AZ491" i="1"/>
  <c r="BA491" i="1"/>
  <c r="AZ490" i="1"/>
  <c r="BA490" i="1"/>
  <c r="AZ489" i="1"/>
  <c r="BA489" i="1"/>
  <c r="AZ488" i="1"/>
  <c r="BA488" i="1"/>
  <c r="AZ484" i="1"/>
  <c r="BA484" i="1"/>
  <c r="AZ483" i="1"/>
  <c r="BA483" i="1"/>
  <c r="AZ482" i="1"/>
  <c r="BA482" i="1"/>
  <c r="AZ481" i="1"/>
  <c r="BA481" i="1"/>
  <c r="AZ480" i="1"/>
  <c r="BA480" i="1"/>
  <c r="AZ479" i="1"/>
  <c r="BA479" i="1"/>
  <c r="AZ477" i="1"/>
  <c r="BA477" i="1"/>
  <c r="AZ476" i="1"/>
  <c r="BA476" i="1"/>
  <c r="AZ475" i="1"/>
  <c r="BA475" i="1"/>
  <c r="AZ474" i="1"/>
  <c r="BA474" i="1"/>
  <c r="AZ473" i="1"/>
  <c r="BA473" i="1"/>
  <c r="AZ472" i="1"/>
  <c r="BA472" i="1"/>
  <c r="AZ470" i="1"/>
  <c r="BA470" i="1"/>
  <c r="AZ469" i="1"/>
  <c r="BA469" i="1"/>
  <c r="AZ468" i="1"/>
  <c r="BA468" i="1"/>
  <c r="AZ467" i="1"/>
  <c r="BA467" i="1"/>
  <c r="AZ466" i="1"/>
  <c r="BA466" i="1"/>
  <c r="AZ465" i="1"/>
  <c r="BA465" i="1"/>
  <c r="AZ463" i="1"/>
  <c r="BA463" i="1"/>
  <c r="AZ462" i="1"/>
  <c r="BA462" i="1"/>
  <c r="AZ461" i="1"/>
  <c r="BA461" i="1"/>
  <c r="AZ460" i="1"/>
  <c r="BA460" i="1"/>
  <c r="AZ459" i="1"/>
  <c r="BA459" i="1"/>
  <c r="AZ458" i="1"/>
  <c r="BA458" i="1"/>
  <c r="AZ456" i="1"/>
  <c r="BA456" i="1"/>
  <c r="AZ455" i="1"/>
  <c r="BA455" i="1"/>
  <c r="I281" i="1"/>
  <c r="AR281" i="1"/>
  <c r="AS281" i="1"/>
  <c r="AV281" i="1"/>
  <c r="F281" i="1"/>
  <c r="AY281" i="1"/>
  <c r="G281" i="1"/>
  <c r="I269" i="1"/>
  <c r="AR269" i="1"/>
  <c r="AS269" i="1"/>
  <c r="AV269" i="1"/>
  <c r="F269" i="1"/>
  <c r="AY269" i="1"/>
  <c r="G269" i="1"/>
  <c r="I251" i="1"/>
  <c r="AR251" i="1"/>
  <c r="AS251" i="1"/>
  <c r="AV251" i="1"/>
  <c r="F251" i="1"/>
  <c r="AY251" i="1"/>
  <c r="G251" i="1"/>
  <c r="I231" i="1"/>
  <c r="AR231" i="1"/>
  <c r="AS231" i="1"/>
  <c r="AV231" i="1"/>
  <c r="F231" i="1"/>
  <c r="AY231" i="1"/>
  <c r="G231" i="1"/>
  <c r="I219" i="1"/>
  <c r="AR219" i="1"/>
  <c r="AS219" i="1"/>
  <c r="AV219" i="1"/>
  <c r="F219" i="1"/>
  <c r="AY219" i="1"/>
  <c r="G219" i="1"/>
  <c r="I207" i="1"/>
  <c r="AR207" i="1"/>
  <c r="AS207" i="1"/>
  <c r="AV207" i="1"/>
  <c r="F207" i="1"/>
  <c r="AY207" i="1"/>
  <c r="G207" i="1"/>
  <c r="I184" i="1"/>
  <c r="AR184" i="1"/>
  <c r="AS184" i="1"/>
  <c r="AV184" i="1"/>
  <c r="F184" i="1"/>
  <c r="AY184" i="1"/>
  <c r="G184" i="1"/>
  <c r="AZ178" i="1"/>
  <c r="BA178" i="1"/>
  <c r="AZ172" i="1"/>
  <c r="BA172" i="1"/>
  <c r="AZ167" i="1"/>
  <c r="BA167" i="1"/>
  <c r="AZ162" i="1"/>
  <c r="BA162" i="1"/>
  <c r="AZ156" i="1"/>
  <c r="BA156" i="1"/>
  <c r="BB287" i="1"/>
  <c r="BD287" i="1"/>
  <c r="BB281" i="1"/>
  <c r="BD281" i="1"/>
  <c r="BB275" i="1"/>
  <c r="BD275" i="1"/>
  <c r="BB269" i="1"/>
  <c r="BD269" i="1"/>
  <c r="BB263" i="1"/>
  <c r="BD263" i="1"/>
  <c r="BB251" i="1"/>
  <c r="BD251" i="1"/>
  <c r="BB237" i="1"/>
  <c r="BD237" i="1"/>
  <c r="BB231" i="1"/>
  <c r="BD231" i="1"/>
  <c r="BB225" i="1"/>
  <c r="BD225" i="1"/>
  <c r="BB219" i="1"/>
  <c r="BD219" i="1"/>
  <c r="BB213" i="1"/>
  <c r="BD213" i="1"/>
  <c r="BB207" i="1"/>
  <c r="BD207" i="1"/>
  <c r="BB201" i="1"/>
  <c r="BD201" i="1"/>
  <c r="BB184" i="1"/>
  <c r="BD184" i="1"/>
  <c r="I150" i="1"/>
  <c r="AR150" i="1"/>
  <c r="AS150" i="1"/>
  <c r="AV150" i="1"/>
  <c r="F150" i="1"/>
  <c r="I142" i="1"/>
  <c r="AR142" i="1"/>
  <c r="AS142" i="1"/>
  <c r="AV142" i="1"/>
  <c r="F142" i="1"/>
  <c r="I132" i="1"/>
  <c r="AR132" i="1"/>
  <c r="AS132" i="1"/>
  <c r="AV132" i="1"/>
  <c r="F132" i="1"/>
  <c r="I121" i="1"/>
  <c r="AR121" i="1"/>
  <c r="AS121" i="1"/>
  <c r="AV121" i="1"/>
  <c r="F121" i="1"/>
  <c r="I110" i="1"/>
  <c r="AR110" i="1"/>
  <c r="AS110" i="1"/>
  <c r="AV110" i="1"/>
  <c r="F110" i="1"/>
  <c r="AZ105" i="1"/>
  <c r="BA105" i="1"/>
  <c r="I93" i="1"/>
  <c r="AR93" i="1"/>
  <c r="AS93" i="1"/>
  <c r="AV93" i="1"/>
  <c r="F93" i="1"/>
  <c r="I85" i="1"/>
  <c r="AR85" i="1"/>
  <c r="AS85" i="1"/>
  <c r="AV85" i="1"/>
  <c r="F85" i="1"/>
  <c r="I77" i="1"/>
  <c r="AR77" i="1"/>
  <c r="AS77" i="1"/>
  <c r="AV77" i="1"/>
  <c r="F77" i="1"/>
  <c r="BA65" i="1"/>
  <c r="AZ65" i="1"/>
  <c r="BA76" i="1"/>
  <c r="AZ76" i="1"/>
  <c r="BA86" i="1"/>
  <c r="AZ86" i="1"/>
  <c r="BA92" i="1"/>
  <c r="AZ92" i="1"/>
  <c r="BA112" i="1"/>
  <c r="AZ112" i="1"/>
  <c r="BA122" i="1"/>
  <c r="AZ122" i="1"/>
  <c r="BA133" i="1"/>
  <c r="AZ133" i="1"/>
  <c r="BA144" i="1"/>
  <c r="AZ144" i="1"/>
  <c r="BA216" i="1"/>
  <c r="AZ216" i="1"/>
  <c r="BA250" i="1"/>
  <c r="AZ250" i="1"/>
  <c r="BA278" i="1"/>
  <c r="AZ278" i="1"/>
  <c r="BA392" i="1"/>
  <c r="AZ392" i="1"/>
  <c r="BA402" i="1"/>
  <c r="AZ402" i="1"/>
  <c r="AY77" i="1"/>
  <c r="G77" i="1"/>
  <c r="BB77" i="1"/>
  <c r="BD77" i="1"/>
  <c r="AY85" i="1"/>
  <c r="G85" i="1"/>
  <c r="BB85" i="1"/>
  <c r="BD85" i="1"/>
  <c r="AY93" i="1"/>
  <c r="G93" i="1"/>
  <c r="BB93" i="1"/>
  <c r="BD93" i="1"/>
  <c r="AY110" i="1"/>
  <c r="G110" i="1"/>
  <c r="BB110" i="1"/>
  <c r="BD110" i="1"/>
  <c r="AY121" i="1"/>
  <c r="G121" i="1"/>
  <c r="BB121" i="1"/>
  <c r="BD121" i="1"/>
  <c r="AY132" i="1"/>
  <c r="G132" i="1"/>
  <c r="BB132" i="1"/>
  <c r="BD132" i="1"/>
  <c r="AY142" i="1"/>
  <c r="G142" i="1"/>
  <c r="BB142" i="1"/>
  <c r="BD142" i="1"/>
  <c r="AY150" i="1"/>
  <c r="G150" i="1"/>
  <c r="BB150" i="1"/>
  <c r="BD150" i="1"/>
  <c r="BA184" i="1"/>
  <c r="AZ184" i="1"/>
  <c r="BA207" i="1"/>
  <c r="AZ207" i="1"/>
  <c r="BA219" i="1"/>
  <c r="AZ219" i="1"/>
  <c r="BA231" i="1"/>
  <c r="AZ231" i="1"/>
  <c r="BA251" i="1"/>
  <c r="AZ251" i="1"/>
  <c r="BA269" i="1"/>
  <c r="AZ269" i="1"/>
  <c r="BA281" i="1"/>
  <c r="AZ281" i="1"/>
  <c r="BA16" i="1"/>
  <c r="AZ16" i="1"/>
  <c r="BB76" i="1"/>
  <c r="BD76" i="1"/>
  <c r="BB81" i="1"/>
  <c r="BD81" i="1"/>
  <c r="BB86" i="1"/>
  <c r="BD86" i="1"/>
  <c r="BB92" i="1"/>
  <c r="BD92" i="1"/>
  <c r="BB97" i="1"/>
  <c r="BD97" i="1"/>
  <c r="BB112" i="1"/>
  <c r="BD112" i="1"/>
  <c r="BB117" i="1"/>
  <c r="BD117" i="1"/>
  <c r="BB122" i="1"/>
  <c r="BD122" i="1"/>
  <c r="BB128" i="1"/>
  <c r="BD128" i="1"/>
  <c r="BB133" i="1"/>
  <c r="BD133" i="1"/>
  <c r="BB138" i="1"/>
  <c r="BD138" i="1"/>
  <c r="BB144" i="1"/>
  <c r="BD144" i="1"/>
  <c r="BB149" i="1"/>
  <c r="BD149" i="1"/>
  <c r="AZ290" i="1"/>
  <c r="BA290" i="1"/>
  <c r="AZ296" i="1"/>
  <c r="BA296" i="1"/>
  <c r="AZ305" i="1"/>
  <c r="BA305" i="1"/>
  <c r="AZ316" i="1"/>
  <c r="BA316" i="1"/>
  <c r="AZ322" i="1"/>
  <c r="BA322" i="1"/>
  <c r="AZ328" i="1"/>
  <c r="BA328" i="1"/>
  <c r="AZ334" i="1"/>
  <c r="BA334" i="1"/>
  <c r="AZ340" i="1"/>
  <c r="BA340" i="1"/>
  <c r="BA82" i="1"/>
  <c r="AZ82" i="1"/>
  <c r="BA90" i="1"/>
  <c r="AZ90" i="1"/>
  <c r="BA96" i="1"/>
  <c r="AZ96" i="1"/>
  <c r="BB126" i="1"/>
  <c r="BD126" i="1"/>
  <c r="BB145" i="1"/>
  <c r="BD145" i="1"/>
  <c r="BA78" i="1"/>
  <c r="AZ78" i="1"/>
  <c r="BA84" i="1"/>
  <c r="AZ84" i="1"/>
  <c r="BA89" i="1"/>
  <c r="AZ89" i="1"/>
  <c r="BA94" i="1"/>
  <c r="AZ94" i="1"/>
  <c r="BA109" i="1"/>
  <c r="AZ109" i="1"/>
  <c r="BA114" i="1"/>
  <c r="AZ114" i="1"/>
  <c r="BA120" i="1"/>
  <c r="AZ120" i="1"/>
  <c r="BA125" i="1"/>
  <c r="AZ125" i="1"/>
  <c r="BA130" i="1"/>
  <c r="AZ130" i="1"/>
  <c r="BA136" i="1"/>
  <c r="AZ136" i="1"/>
  <c r="BA141" i="1"/>
  <c r="AZ141" i="1"/>
  <c r="BA146" i="1"/>
  <c r="AZ146" i="1"/>
  <c r="BB185" i="1"/>
  <c r="BD185" i="1"/>
  <c r="BB222" i="1"/>
  <c r="BD222" i="1"/>
  <c r="BB260" i="1"/>
  <c r="BD260" i="1"/>
  <c r="BB284" i="1"/>
  <c r="BD284" i="1"/>
  <c r="BB216" i="1"/>
  <c r="BD216" i="1"/>
  <c r="BB250" i="1"/>
  <c r="BD250" i="1"/>
  <c r="BB278" i="1"/>
  <c r="BD278" i="1"/>
  <c r="BB392" i="1"/>
  <c r="BD392" i="1"/>
  <c r="BB402" i="1"/>
  <c r="BD402" i="1"/>
  <c r="BB411" i="1"/>
  <c r="BD411" i="1"/>
  <c r="BB420" i="1"/>
  <c r="BD420" i="1"/>
  <c r="BB430" i="1"/>
  <c r="BD430" i="1"/>
  <c r="BB439" i="1"/>
  <c r="BD439" i="1"/>
  <c r="BB448" i="1"/>
  <c r="BD448" i="1"/>
  <c r="BB16" i="1"/>
  <c r="BD16" i="1"/>
  <c r="BA81" i="1"/>
  <c r="AZ81" i="1"/>
  <c r="BA97" i="1"/>
  <c r="AZ97" i="1"/>
  <c r="BA117" i="1"/>
  <c r="AZ117" i="1"/>
  <c r="BA128" i="1"/>
  <c r="AZ128" i="1"/>
  <c r="BA138" i="1"/>
  <c r="AZ138" i="1"/>
  <c r="BA149" i="1"/>
  <c r="AZ149" i="1"/>
  <c r="BA204" i="1"/>
  <c r="AZ204" i="1"/>
  <c r="BA228" i="1"/>
  <c r="AZ228" i="1"/>
  <c r="BA266" i="1"/>
  <c r="AZ266" i="1"/>
  <c r="BA388" i="1"/>
  <c r="AZ388" i="1"/>
  <c r="BA397" i="1"/>
  <c r="AZ397" i="1"/>
  <c r="BA406" i="1"/>
  <c r="AZ406" i="1"/>
  <c r="BA411" i="1"/>
  <c r="AZ411" i="1"/>
  <c r="BA416" i="1"/>
  <c r="AZ416" i="1"/>
  <c r="BA420" i="1"/>
  <c r="AZ420" i="1"/>
  <c r="BA425" i="1"/>
  <c r="AZ425" i="1"/>
  <c r="BA430" i="1"/>
  <c r="AZ430" i="1"/>
  <c r="BA434" i="1"/>
  <c r="AZ434" i="1"/>
  <c r="BA439" i="1"/>
  <c r="AZ439" i="1"/>
  <c r="BA444" i="1"/>
  <c r="AZ444" i="1"/>
  <c r="BA448" i="1"/>
  <c r="AZ448" i="1"/>
  <c r="BA453" i="1"/>
  <c r="AZ453" i="1"/>
  <c r="BA446" i="1"/>
  <c r="AZ446" i="1"/>
  <c r="BA116" i="1"/>
  <c r="AZ116" i="1"/>
  <c r="BA126" i="1"/>
  <c r="AZ126" i="1"/>
  <c r="BA137" i="1"/>
  <c r="AZ137" i="1"/>
  <c r="BA145" i="1"/>
  <c r="AZ145" i="1"/>
  <c r="BA201" i="1"/>
  <c r="AZ201" i="1"/>
  <c r="BA213" i="1"/>
  <c r="AZ213" i="1"/>
  <c r="BA225" i="1"/>
  <c r="AZ225" i="1"/>
  <c r="BA237" i="1"/>
  <c r="AZ237" i="1"/>
  <c r="BA263" i="1"/>
  <c r="AZ263" i="1"/>
  <c r="BA275" i="1"/>
  <c r="AZ275" i="1"/>
  <c r="BA287" i="1"/>
  <c r="AZ287" i="1"/>
  <c r="BA185" i="1"/>
  <c r="AZ185" i="1"/>
  <c r="BA210" i="1"/>
  <c r="AZ210" i="1"/>
  <c r="BA222" i="1"/>
  <c r="AZ222" i="1"/>
  <c r="BA234" i="1"/>
  <c r="AZ234" i="1"/>
  <c r="BA260" i="1"/>
  <c r="AZ260" i="1"/>
  <c r="BA272" i="1"/>
  <c r="AZ272" i="1"/>
  <c r="BA284" i="1"/>
  <c r="AZ284" i="1"/>
  <c r="BA390" i="1"/>
  <c r="AZ390" i="1"/>
  <c r="BA395" i="1"/>
  <c r="AZ395" i="1"/>
  <c r="BA399" i="1"/>
  <c r="AZ399" i="1"/>
  <c r="BA404" i="1"/>
  <c r="AZ404" i="1"/>
  <c r="BA409" i="1"/>
  <c r="AZ409" i="1"/>
  <c r="BA413" i="1"/>
  <c r="AZ413" i="1"/>
  <c r="BA418" i="1"/>
  <c r="AZ418" i="1"/>
  <c r="BA423" i="1"/>
  <c r="AZ423" i="1"/>
  <c r="BA427" i="1"/>
  <c r="AZ427" i="1"/>
  <c r="BA432" i="1"/>
  <c r="AZ432" i="1"/>
  <c r="BA437" i="1"/>
  <c r="AZ437" i="1"/>
  <c r="BA441" i="1"/>
  <c r="AZ441" i="1"/>
  <c r="BA451" i="1"/>
  <c r="AZ451" i="1"/>
  <c r="BB204" i="1"/>
  <c r="BD204" i="1"/>
  <c r="BB228" i="1"/>
  <c r="BD228" i="1"/>
  <c r="BB266" i="1"/>
  <c r="BD266" i="1"/>
  <c r="BB388" i="1"/>
  <c r="BD388" i="1"/>
  <c r="BB397" i="1"/>
  <c r="BD397" i="1"/>
  <c r="BB406" i="1"/>
  <c r="BD406" i="1"/>
  <c r="BB416" i="1"/>
  <c r="BD416" i="1"/>
  <c r="BB425" i="1"/>
  <c r="BD425" i="1"/>
  <c r="BB434" i="1"/>
  <c r="BD434" i="1"/>
  <c r="BB444" i="1"/>
  <c r="BD444" i="1"/>
  <c r="BB453" i="1"/>
  <c r="BD453" i="1"/>
  <c r="BB446" i="1"/>
  <c r="BD446" i="1"/>
  <c r="AZ150" i="1"/>
  <c r="BA150" i="1"/>
  <c r="BA142" i="1"/>
  <c r="AZ142" i="1"/>
  <c r="BA132" i="1"/>
  <c r="AZ132" i="1"/>
  <c r="BA121" i="1"/>
  <c r="AZ121" i="1"/>
  <c r="BA110" i="1"/>
  <c r="AZ110" i="1"/>
  <c r="BA93" i="1"/>
  <c r="AZ93" i="1"/>
  <c r="BA85" i="1"/>
  <c r="AZ85" i="1"/>
  <c r="BA77" i="1"/>
  <c r="AZ77" i="1"/>
</calcChain>
</file>

<file path=xl/sharedStrings.xml><?xml version="1.0" encoding="utf-8"?>
<sst xmlns="http://schemas.openxmlformats.org/spreadsheetml/2006/main" count="949" uniqueCount="611">
  <si>
    <t>OPEN 6.2.5</t>
  </si>
  <si>
    <t>Tue Oct 27 2015 15:50:25</t>
  </si>
  <si>
    <t>Unit=</t>
  </si>
  <si>
    <t>PSC-3679</t>
  </si>
  <si>
    <t>LightSource=</t>
  </si>
  <si>
    <t>6400-02 or -02B LED Source</t>
  </si>
  <si>
    <t>A/D AvgTime=</t>
  </si>
  <si>
    <t>Config=</t>
  </si>
  <si>
    <t>/User/Configs/UserPrefs/2x3_700.xml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</si>
  <si>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</si>
  <si>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</si>
  <si>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</si>
  <si>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</si>
  <si>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</si>
  <si>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</si>
  <si>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</si>
  <si>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</si>
  <si>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</si>
  <si>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</si>
  <si>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</si>
  <si>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</si>
  <si>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</si>
  <si>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</si>
  <si>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</si>
  <si>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</si>
  <si>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</si>
  <si>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</si>
  <si>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</si>
  <si>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</si>
  <si>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</si>
  <si>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</si>
  <si>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</si>
  <si>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</si>
  <si>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</si>
  <si>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</si>
  <si>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</si>
  <si>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</si>
  <si>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</si>
  <si>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</si>
  <si>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</si>
  <si>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</si>
  <si>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</si>
  <si>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</si>
  <si>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</si>
  <si>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</si>
  <si>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</si>
  <si>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</si>
  <si>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</si>
  <si>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</si>
  <si>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</si>
  <si>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</si>
  <si>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</si>
  <si>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</si>
  <si>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</si>
  <si>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</si>
  <si>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</si>
  <si>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</si>
  <si>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</si>
  <si>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</si>
  <si>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</si>
  <si>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</si>
  <si>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</si>
  <si>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</si>
  <si>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</si>
  <si>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</si>
  <si>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</si>
  <si>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</si>
  <si>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</si>
  <si>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</si>
  <si>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"15:50:55 Launched AutoProg /User/Configs/AutoProgs/AutoLog"
</t>
  </si>
  <si>
    <t xml:space="preserve">"15:51:29 Lamp: Tracking -&gt; ParOutæm"
</t>
  </si>
  <si>
    <t xml:space="preserve">"15:51:29 CO2 Mixer: CO2R -&gt; 400 uml"
</t>
  </si>
  <si>
    <t xml:space="preserve">"15:51:29 Coolers: Tblock -&gt; 25.00 C"
</t>
  </si>
  <si>
    <t xml:space="preserve">"15:51:29 Flow: Fixed -&gt; 500 umol/s"
</t>
  </si>
  <si>
    <t>16:01:29</t>
  </si>
  <si>
    <t>16:11:29</t>
  </si>
  <si>
    <t>16:21:29</t>
  </si>
  <si>
    <t xml:space="preserve">"16:21:44 Flow: Fixed -&gt; 500 umol/s"
</t>
  </si>
  <si>
    <t xml:space="preserve">"16:23:27 Coolers: Tblock -&gt; 21.00 C"
</t>
  </si>
  <si>
    <t>16:31:30</t>
  </si>
  <si>
    <t>16:41:30</t>
  </si>
  <si>
    <t xml:space="preserve">"16:51:45 Flow: Fixed -&gt; 500 umol/s"
</t>
  </si>
  <si>
    <t>16:51:45</t>
  </si>
  <si>
    <t>17:01:46</t>
  </si>
  <si>
    <t>17:11:46</t>
  </si>
  <si>
    <t xml:space="preserve">"17:21:45 Flow: Fixed -&gt; 500 umol/s"
</t>
  </si>
  <si>
    <t>17:21:46</t>
  </si>
  <si>
    <t>17:31:46</t>
  </si>
  <si>
    <t>17:41:46</t>
  </si>
  <si>
    <t xml:space="preserve">"17:51:45 Flow: Fixed -&gt; 500 umol/s"
</t>
  </si>
  <si>
    <t>17:51:46</t>
  </si>
  <si>
    <t>18:01:46</t>
  </si>
  <si>
    <t>18:11:46</t>
  </si>
  <si>
    <t xml:space="preserve">"18:21:45 Flow: Fixed -&gt; 500 umol/s"
</t>
  </si>
  <si>
    <t>18:21:46</t>
  </si>
  <si>
    <t>18:31:46</t>
  </si>
  <si>
    <t>18:41:46</t>
  </si>
  <si>
    <t xml:space="preserve">"18:51:45 Flow: Fixed -&gt; 500 umol/s"
</t>
  </si>
  <si>
    <t>18:51:46</t>
  </si>
  <si>
    <t>19:01:47</t>
  </si>
  <si>
    <t>19:11:47</t>
  </si>
  <si>
    <t xml:space="preserve">"19:21:46 Flow: Fixed -&gt; 500 umol/s"
</t>
  </si>
  <si>
    <t>19:21:47</t>
  </si>
  <si>
    <t>19:31:47</t>
  </si>
  <si>
    <t>19:41:47</t>
  </si>
  <si>
    <t xml:space="preserve">"19:51:46 Flow: Fixed -&gt; 500 umol/s"
</t>
  </si>
  <si>
    <t>19:51:47</t>
  </si>
  <si>
    <t>20:01:47</t>
  </si>
  <si>
    <t>20:11:47</t>
  </si>
  <si>
    <t xml:space="preserve">"20:21:46 Flow: Fixed -&gt; 500 umol/s"
</t>
  </si>
  <si>
    <t>20:21:47</t>
  </si>
  <si>
    <t>20:31:47</t>
  </si>
  <si>
    <t>20:41:47</t>
  </si>
  <si>
    <t xml:space="preserve">"20:51:46 Flow: Fixed -&gt; 500 umol/s"
</t>
  </si>
  <si>
    <t>20:51:47</t>
  </si>
  <si>
    <t>21:01:47</t>
  </si>
  <si>
    <t>21:11:48</t>
  </si>
  <si>
    <t xml:space="preserve">"21:21:47 Flow: Fixed -&gt; 500 umol/s"
</t>
  </si>
  <si>
    <t>21:21:48</t>
  </si>
  <si>
    <t>21:31:48</t>
  </si>
  <si>
    <t>21:41:48</t>
  </si>
  <si>
    <t xml:space="preserve">"21:51:47 Flow: Fixed -&gt; 500 umol/s"
</t>
  </si>
  <si>
    <t>21:51:48</t>
  </si>
  <si>
    <t>22:01:48</t>
  </si>
  <si>
    <t>22:11:48</t>
  </si>
  <si>
    <t xml:space="preserve">"22:21:47 Flow: Fixed -&gt; 500 umol/s"
</t>
  </si>
  <si>
    <t>22:21:48</t>
  </si>
  <si>
    <t>22:31:48</t>
  </si>
  <si>
    <t>22:41:48</t>
  </si>
  <si>
    <t xml:space="preserve">"22:51:47 Flow: Fixed -&gt; 500 umol/s"
</t>
  </si>
  <si>
    <t>22:51:48</t>
  </si>
  <si>
    <t>23:01:48</t>
  </si>
  <si>
    <t>23:11:49</t>
  </si>
  <si>
    <t xml:space="preserve">"23:21:48 Flow: Fixed -&gt; 500 umol/s"
</t>
  </si>
  <si>
    <t>23:21:49</t>
  </si>
  <si>
    <t>23:31:49</t>
  </si>
  <si>
    <t>23:41:49</t>
  </si>
  <si>
    <t xml:space="preserve">"23:51:48 Flow: Fixed -&gt; 500 umol/s"
</t>
  </si>
  <si>
    <t>23:51:49</t>
  </si>
  <si>
    <t>00:01:49</t>
  </si>
  <si>
    <t>00:11:49</t>
  </si>
  <si>
    <t xml:space="preserve">"00:21:48 Flow: Fixed -&gt; 500 umol/s"
</t>
  </si>
  <si>
    <t>00:21:49</t>
  </si>
  <si>
    <t>00:31:49</t>
  </si>
  <si>
    <t>00:41:49</t>
  </si>
  <si>
    <t xml:space="preserve">"00:51:48 Flow: Fixed -&gt; 500 umol/s"
</t>
  </si>
  <si>
    <t>00:51:49</t>
  </si>
  <si>
    <t>01:01:49</t>
  </si>
  <si>
    <t>01:11:50</t>
  </si>
  <si>
    <t xml:space="preserve">"01:21:49 Flow: Fixed -&gt; 500 umol/s"
</t>
  </si>
  <si>
    <t>01:21:50</t>
  </si>
  <si>
    <t>01:31:50</t>
  </si>
  <si>
    <t>01:41:50</t>
  </si>
  <si>
    <t xml:space="preserve">"01:51:49 Flow: Fixed -&gt; 500 umol/s"
</t>
  </si>
  <si>
    <t>01:51:50</t>
  </si>
  <si>
    <t>02:01:50</t>
  </si>
  <si>
    <t>02:11:50</t>
  </si>
  <si>
    <t xml:space="preserve">"02:21:49 Flow: Fixed -&gt; 500 umol/s"
</t>
  </si>
  <si>
    <t>02:21:50</t>
  </si>
  <si>
    <t>02:31:50</t>
  </si>
  <si>
    <t>02:41:50</t>
  </si>
  <si>
    <t xml:space="preserve">"02:51:49 Flow: Fixed -&gt; 500 umol/s"
</t>
  </si>
  <si>
    <t>02:51:50</t>
  </si>
  <si>
    <t>03:01:50</t>
  </si>
  <si>
    <t>03:11:50</t>
  </si>
  <si>
    <t xml:space="preserve">"03:21:50 Flow: Fixed -&gt; 500 umol/s"
</t>
  </si>
  <si>
    <t>03:21:50</t>
  </si>
  <si>
    <t>03:31:51</t>
  </si>
  <si>
    <t>03:41:51</t>
  </si>
  <si>
    <t xml:space="preserve">"03:51:50 Flow: Fixed -&gt; 500 umol/s"
</t>
  </si>
  <si>
    <t>03:51:51</t>
  </si>
  <si>
    <t>04:01:51</t>
  </si>
  <si>
    <t>04:11:51</t>
  </si>
  <si>
    <t xml:space="preserve">"04:21:50 Flow: Fixed -&gt; 500 umol/s"
</t>
  </si>
  <si>
    <t>04:21:51</t>
  </si>
  <si>
    <t>04:31:51</t>
  </si>
  <si>
    <t>04:41:51</t>
  </si>
  <si>
    <t xml:space="preserve">"04:51:50 Flow: Fixed -&gt; 500 umol/s"
</t>
  </si>
  <si>
    <t>04:51:51</t>
  </si>
  <si>
    <t>05:01:51</t>
  </si>
  <si>
    <t>05:11:51</t>
  </si>
  <si>
    <t xml:space="preserve">"05:21:51 Flow: Fixed -&gt; 500 umol/s"
</t>
  </si>
  <si>
    <t>05:21:51</t>
  </si>
  <si>
    <t>05:31:52</t>
  </si>
  <si>
    <t>05:41:52</t>
  </si>
  <si>
    <t xml:space="preserve">"05:51:51 Flow: Fixed -&gt; 500 umol/s"
</t>
  </si>
  <si>
    <t>05:51:52</t>
  </si>
  <si>
    <t>06:01:52</t>
  </si>
  <si>
    <t>06:11:52</t>
  </si>
  <si>
    <t xml:space="preserve">"06:21:51 Flow: Fixed -&gt; 500 umol/s"
</t>
  </si>
  <si>
    <t>06:21:52</t>
  </si>
  <si>
    <t>06:31:52</t>
  </si>
  <si>
    <t>06:41:52</t>
  </si>
  <si>
    <t xml:space="preserve">"06:51:51 Flow: Fixed -&gt; 500 umol/s"
</t>
  </si>
  <si>
    <t>06:51:52</t>
  </si>
  <si>
    <t>07:01:52</t>
  </si>
  <si>
    <t>07:11:52</t>
  </si>
  <si>
    <t xml:space="preserve">"07:21:51 Flow: Fixed -&gt; 500 umol/s"
</t>
  </si>
  <si>
    <t>07:21:52</t>
  </si>
  <si>
    <t>07:31:53</t>
  </si>
  <si>
    <t>07:41:53</t>
  </si>
  <si>
    <t xml:space="preserve">"07:51:52 Flow: Fixed -&gt; 500 umol/s"
</t>
  </si>
  <si>
    <t>07:51:53</t>
  </si>
  <si>
    <t>08:01:53</t>
  </si>
  <si>
    <t>08:11:53</t>
  </si>
  <si>
    <t xml:space="preserve">"08:21:52 Flow: Fixed -&gt; 500 umol/s"
</t>
  </si>
  <si>
    <t>08:21:53</t>
  </si>
  <si>
    <t>08:31:53</t>
  </si>
  <si>
    <t>08:41:53</t>
  </si>
  <si>
    <t xml:space="preserve">"08:51:52 Flow: Fixed -&gt; 500 umol/s"
</t>
  </si>
  <si>
    <t>08:51:53</t>
  </si>
  <si>
    <t xml:space="preserve">"08:53:44 Coolers: Tblock -&gt; 25.00 C"
</t>
  </si>
  <si>
    <t xml:space="preserve">"08:54:35 Flow: Fixed -&gt; 500 umol/s"
</t>
  </si>
  <si>
    <t>09:05:41</t>
  </si>
  <si>
    <t>09:15:41</t>
  </si>
  <si>
    <t xml:space="preserve">"09:21:54 Flow: Fixed -&gt; 500 umol/s"
</t>
  </si>
  <si>
    <t>09:25:41</t>
  </si>
  <si>
    <t>09:35:41</t>
  </si>
  <si>
    <t>09:45:41</t>
  </si>
  <si>
    <t xml:space="preserve">"09:51:53 Flow: Fixed -&gt; 500 umol/s"
</t>
  </si>
  <si>
    <t>09:55:41</t>
  </si>
  <si>
    <t>10:05:41</t>
  </si>
  <si>
    <t>10:15:41</t>
  </si>
  <si>
    <t xml:space="preserve">"10:21:53 Flow: Fixed -&gt; 500 umol/s"
</t>
  </si>
  <si>
    <t>10:25:41</t>
  </si>
  <si>
    <t>10:35:42</t>
  </si>
  <si>
    <t>10:45:42</t>
  </si>
  <si>
    <t xml:space="preserve">"10:51:53 Flow: Fixed -&gt; 500 umol/s"
</t>
  </si>
  <si>
    <t>10:55:42</t>
  </si>
  <si>
    <t>11:05:42</t>
  </si>
  <si>
    <t>11:15:42</t>
  </si>
  <si>
    <t xml:space="preserve">"11:21:54 Flow: Fixed -&gt; 500 umol/s"
</t>
  </si>
  <si>
    <t>11:25:42</t>
  </si>
  <si>
    <t>11:35:42</t>
  </si>
  <si>
    <t>11:45:42</t>
  </si>
  <si>
    <t xml:space="preserve">"11:51:54 Flow: Fixed -&gt; 500 umol/s"
</t>
  </si>
  <si>
    <t>11:55:42</t>
  </si>
  <si>
    <t>12:05:42</t>
  </si>
  <si>
    <t xml:space="preserve">"12:12:27 Flow: Fixed -&gt; 500 umol/s"
</t>
  </si>
  <si>
    <t>12:15:43</t>
  </si>
  <si>
    <t xml:space="preserve">"12:21:54 Flow: Fixed -&gt; 500 umol/s"
</t>
  </si>
  <si>
    <t>12:25:43</t>
  </si>
  <si>
    <t>12:35:43</t>
  </si>
  <si>
    <t>12:40:59</t>
  </si>
  <si>
    <t xml:space="preserve">"12:41:06 Lamp: Tracking -&gt; ParOutæm"
</t>
  </si>
  <si>
    <t xml:space="preserve">"12:41:06 CO2 Mixer: CO2R -&gt; 400 uml"
</t>
  </si>
  <si>
    <t xml:space="preserve">"12:41:06 Coolers: Tblock -&gt; 25.00 C"
</t>
  </si>
  <si>
    <t xml:space="preserve">"12:41:06 Flow: Fixed -&gt; 500 umol/s"
</t>
  </si>
  <si>
    <t xml:space="preserve">"12:41:41 Lamp: Off"
</t>
  </si>
  <si>
    <t xml:space="preserve">"12:41:46 Lamp: ParIn -&gt;  1000 uml"
</t>
  </si>
  <si>
    <t xml:space="preserve">"12:53:08 Launched AutoProg /User/Configs/AutoProgs/A-CiCurve2"
</t>
  </si>
  <si>
    <t xml:space="preserve">"12:53:43 Log AvgTime changed to 15 s"
</t>
  </si>
  <si>
    <t xml:space="preserve">"12:53:43 Lamp: ParIn -&gt;  1000 uml"
</t>
  </si>
  <si>
    <t xml:space="preserve">"12:53:43 CO2 Mixer: CO2R -&gt; 400 uml"
</t>
  </si>
  <si>
    <t xml:space="preserve">"12:53:43 Coolers: Tblock -&gt; 25.00 C"
</t>
  </si>
  <si>
    <t xml:space="preserve">"12:53:43 Flow: Fixed -&gt; 500 umol/s"
</t>
  </si>
  <si>
    <t xml:space="preserve">"12:53:44 CO2 Mixer: CO2R -&gt; 400 uml"
</t>
  </si>
  <si>
    <t xml:space="preserve">"12:55:09 Flow: Fixed -&gt; 500 umol/s"
</t>
  </si>
  <si>
    <t xml:space="preserve">"12:56:00 Flow: Fixed -&gt; 500 umol/s"
</t>
  </si>
  <si>
    <t>12:56:21</t>
  </si>
  <si>
    <t xml:space="preserve">"12:56:21 CO2 Mixer: CO2R -&gt; 300 uml"
</t>
  </si>
  <si>
    <t xml:space="preserve">"12:58:37 Flow: Fixed -&gt; 500 umol/s"
</t>
  </si>
  <si>
    <t>12:58:58</t>
  </si>
  <si>
    <t xml:space="preserve">"12:58:58 CO2 Mixer: CO2R -&gt; 200 uml"
</t>
  </si>
  <si>
    <t xml:space="preserve">"13:01:14 Flow: Fixed -&gt; 500 umol/s"
</t>
  </si>
  <si>
    <t>13:01:35</t>
  </si>
  <si>
    <t xml:space="preserve">"13:01:35 CO2 Mixer: CO2R -&gt; 100 uml"
</t>
  </si>
  <si>
    <t xml:space="preserve">"13:03:51 Flow: Fixed -&gt; 500 umol/s"
</t>
  </si>
  <si>
    <t>13:04:12</t>
  </si>
  <si>
    <t xml:space="preserve">"13:04:12 CO2 Mixer: CO2R -&gt; 50 uml"
</t>
  </si>
  <si>
    <t xml:space="preserve">"13:06:28 Flow: Fixed -&gt; 500 umol/s"
</t>
  </si>
  <si>
    <t>13:06:49</t>
  </si>
  <si>
    <t xml:space="preserve">"13:06:49 CO2 Mixer -&gt; OFF"
</t>
  </si>
  <si>
    <t xml:space="preserve">"13:09:03 Flow: Fixed -&gt; 500 umol/s"
</t>
  </si>
  <si>
    <t>13:09:24</t>
  </si>
  <si>
    <t xml:space="preserve">"13:09:24 CO2 Mixer: CO2R -&gt; 400 uml"
</t>
  </si>
  <si>
    <t xml:space="preserve">"13:13:41 Flow: Fixed -&gt; 500 umol/s"
</t>
  </si>
  <si>
    <t>13:14:02</t>
  </si>
  <si>
    <t xml:space="preserve">"13:14:02 CO2 Mixer: CO2R -&gt; 500 uml"
</t>
  </si>
  <si>
    <t xml:space="preserve">"13:16:18 Flow: Fixed -&gt; 500 umol/s"
</t>
  </si>
  <si>
    <t>13:16:39</t>
  </si>
  <si>
    <t xml:space="preserve">"13:16:39 CO2 Mixer: CO2R -&gt; 600 uml"
</t>
  </si>
  <si>
    <t xml:space="preserve">"13:18:55 Flow: Fixed -&gt; 500 umol/s"
</t>
  </si>
  <si>
    <t>13:19:16</t>
  </si>
  <si>
    <t xml:space="preserve">"13:19:16 CO2 Mixer: CO2R -&gt; 800 uml"
</t>
  </si>
  <si>
    <t xml:space="preserve">"13:21:32 Flow: Fixed -&gt; 500 umol/s"
</t>
  </si>
  <si>
    <t>13:21:53</t>
  </si>
  <si>
    <t xml:space="preserve">"13:21:53 CO2 Mixer: CO2R -&gt; 900 uml"
</t>
  </si>
  <si>
    <t xml:space="preserve">"13:24:09 Flow: Fixed -&gt; 500 umol/s"
</t>
  </si>
  <si>
    <t>13:24:30</t>
  </si>
  <si>
    <t xml:space="preserve">"13:24:30 CO2 Mixer: CO2R -&gt; 1000 uml"
</t>
  </si>
  <si>
    <t xml:space="preserve">"13:26:46 Flow: Fixed -&gt; 500 umol/s"
</t>
  </si>
  <si>
    <t>13:27:15</t>
  </si>
  <si>
    <t xml:space="preserve">"13:27:15 CO2 Mixer: CO2R -&gt; 1200 uml"
</t>
  </si>
  <si>
    <t xml:space="preserve">"13:29:31 Flow: Fixed -&gt; 500 umol/s"
</t>
  </si>
  <si>
    <t>13:29:52</t>
  </si>
  <si>
    <t xml:space="preserve">"13:29:52 Lamp: ParIn -&gt;  1000 uml"
</t>
  </si>
  <si>
    <t xml:space="preserve">"13:29:52 CO2 Mixer: CO2R -&gt; 1200 uml"
</t>
  </si>
  <si>
    <t xml:space="preserve">"13:29:52 Coolers: Tblock -&gt; 25.00 C"
</t>
  </si>
  <si>
    <t xml:space="preserve">"13:29:52 Flow: Fixed -&gt; 500 umol/s"
</t>
  </si>
  <si>
    <t xml:space="preserve">"13:34:27 Lamp: ParIn -&gt;  1000 uml"
</t>
  </si>
  <si>
    <t xml:space="preserve">"13:34:27 CO2 Mixer: CO2R -&gt; 1200 uml"
</t>
  </si>
  <si>
    <t xml:space="preserve">"13:34:27 Coolers: Tblock -&gt; 25.00 C"
</t>
  </si>
  <si>
    <t xml:space="preserve">"13:34:27 Flow: Fixed -&gt; 500 umol/s"
</t>
  </si>
  <si>
    <t xml:space="preserve">"13:34:38 CO2 Mixer: CO2R -&gt; 400 uml"
</t>
  </si>
  <si>
    <t xml:space="preserve">"13:34:52 Lamp: ParIn -&gt;  350 uml"
</t>
  </si>
  <si>
    <t xml:space="preserve">"13:37:01 Flow: Fixed -&gt; 500 umol/s"
</t>
  </si>
  <si>
    <t xml:space="preserve">"13:37:30 Lamp: ParIn -&gt;  1000 uml"
</t>
  </si>
  <si>
    <t>13:38:37</t>
  </si>
  <si>
    <t>13:38:42</t>
  </si>
  <si>
    <t xml:space="preserve">"13:39:06 Flow: Fixed -&gt; 500 umol/s"
</t>
  </si>
  <si>
    <t xml:space="preserve">"13:39:18 Launched AutoProg /User/Configs/AutoProgs/A-CiCurve2"
</t>
  </si>
  <si>
    <t xml:space="preserve">"13:39:55 Lamp: ParIn -&gt;  1000 uml"
</t>
  </si>
  <si>
    <t xml:space="preserve">"13:39:55 CO2 Mixer: CO2R -&gt; 400 uml"
</t>
  </si>
  <si>
    <t xml:space="preserve">"13:39:55 Coolers: Tblock -&gt; 25.00 C"
</t>
  </si>
  <si>
    <t xml:space="preserve">"13:39:55 Flow: Fixed -&gt; 500 umol/s"
</t>
  </si>
  <si>
    <t xml:space="preserve">"13:42:13 Flow: Fixed -&gt; 500 umol/s"
</t>
  </si>
  <si>
    <t>13:42:34</t>
  </si>
  <si>
    <t xml:space="preserve">"13:42:34 CO2 Mixer: CO2R -&gt; 300 uml"
</t>
  </si>
  <si>
    <t xml:space="preserve">"13:44:52 Flow: Fixed -&gt; 500 umol/s"
</t>
  </si>
  <si>
    <t>13:45:13</t>
  </si>
  <si>
    <t xml:space="preserve">"13:45:13 CO2 Mixer: CO2R -&gt; 200 uml"
</t>
  </si>
  <si>
    <t xml:space="preserve">"13:47:31 Flow: Fixed -&gt; 500 umol/s"
</t>
  </si>
  <si>
    <t>13:47:52</t>
  </si>
  <si>
    <t xml:space="preserve">"13:47:52 CO2 Mixer: CO2R -&gt; 100 uml"
</t>
  </si>
  <si>
    <t xml:space="preserve">"13:50:10 Flow: Fixed -&gt; 500 umol/s"
</t>
  </si>
  <si>
    <t>13:50:31</t>
  </si>
  <si>
    <t xml:space="preserve">"13:50:31 CO2 Mixer: CO2R -&gt; 50 uml"
</t>
  </si>
  <si>
    <t xml:space="preserve">"13:52:49 Flow: Fixed -&gt; 500 umol/s"
</t>
  </si>
  <si>
    <t>13:53:10</t>
  </si>
  <si>
    <t xml:space="preserve">"13:53:10 CO2 Mixer -&gt; OFF"
</t>
  </si>
  <si>
    <t xml:space="preserve">"13:55:37 Flow: Fixed -&gt; 500 umol/s"
</t>
  </si>
  <si>
    <t>13:55:58</t>
  </si>
  <si>
    <t xml:space="preserve">"13:55:58 CO2 Mixer: CO2R -&gt; 400 uml"
</t>
  </si>
  <si>
    <t xml:space="preserve">"14:00:17 Flow: Fixed -&gt; 500 umol/s"
</t>
  </si>
  <si>
    <t>14:00:38</t>
  </si>
  <si>
    <t xml:space="preserve">"14:00:38 CO2 Mixer: CO2R -&gt; 500 uml"
</t>
  </si>
  <si>
    <t xml:space="preserve">"14:02:56 Flow: Fixed -&gt; 500 umol/s"
</t>
  </si>
  <si>
    <t>14:03:17</t>
  </si>
  <si>
    <t xml:space="preserve">"14:03:17 CO2 Mixer: CO2R -&gt; 600 uml"
</t>
  </si>
  <si>
    <t xml:space="preserve">"14:05:35 Flow: Fixed -&gt; 500 umol/s"
</t>
  </si>
  <si>
    <t>14:05:56</t>
  </si>
  <si>
    <t xml:space="preserve">"14:05:56 CO2 Mixer: CO2R -&gt; 800 uml"
</t>
  </si>
  <si>
    <t xml:space="preserve">"14:08:13 Flow: Fixed -&gt; 500 umol/s"
</t>
  </si>
  <si>
    <t>14:08:34</t>
  </si>
  <si>
    <t xml:space="preserve">"14:08:34 CO2 Mixer: CO2R -&gt; 900 uml"
</t>
  </si>
  <si>
    <t xml:space="preserve">"14:10:52 Flow: Fixed -&gt; 500 umol/s"
</t>
  </si>
  <si>
    <t>14:11:13</t>
  </si>
  <si>
    <t xml:space="preserve">"14:11:13 CO2 Mixer: CO2R -&gt; 1000 uml"
</t>
  </si>
  <si>
    <t xml:space="preserve">"14:13:30 Flow: Fixed -&gt; 500 umol/s"
</t>
  </si>
  <si>
    <t>14:13:52</t>
  </si>
  <si>
    <t xml:space="preserve">"14:13:52 CO2 Mixer: CO2R -&gt; 1200 uml"
</t>
  </si>
  <si>
    <t xml:space="preserve">"14:16:09 Flow: Fixed -&gt; 500 umol/s"
</t>
  </si>
  <si>
    <t>14:17:05</t>
  </si>
  <si>
    <t xml:space="preserve">"14:17:05 Lamp: ParIn -&gt;  1000 uml"
</t>
  </si>
  <si>
    <t xml:space="preserve">"14:17:05 CO2 Mixer: CO2R -&gt; 1200 uml"
</t>
  </si>
  <si>
    <t xml:space="preserve">"14:17:05 Coolers: Tblock -&gt; 25.00 C"
</t>
  </si>
  <si>
    <t xml:space="preserve">"14:17:05 Flow: Fixed -&gt; 500 umol/s"
</t>
  </si>
  <si>
    <t xml:space="preserve">"14:26:52 CO2 Mixer: CO2R -&gt; 400 uml"
</t>
  </si>
  <si>
    <t xml:space="preserve">"14:27:45 Lamp: ParIn -&gt;  350 uml"
</t>
  </si>
  <si>
    <t>14:29:32</t>
  </si>
  <si>
    <t xml:space="preserve">"14:29:56 Flow: Fixed -&gt; 500 umol/s"
</t>
  </si>
  <si>
    <t>14:30:12</t>
  </si>
  <si>
    <t xml:space="preserve">"14:30:19 Lamp: ParIn -&gt;  1000 uml"
</t>
  </si>
  <si>
    <t xml:space="preserve">"14:31:52 Flow: Fixed -&gt; 500 umol/s"
</t>
  </si>
  <si>
    <t>14:34:23</t>
  </si>
  <si>
    <t xml:space="preserve">"14:34:32 Launched AutoProg /User/Configs/AutoProgs/A-CiCurve2"
</t>
  </si>
  <si>
    <t xml:space="preserve">"14:34:36 Lamp: ParIn -&gt;  1000 uml"
</t>
  </si>
  <si>
    <t xml:space="preserve">"14:34:36 CO2 Mixer: CO2R -&gt; 400 uml"
</t>
  </si>
  <si>
    <t xml:space="preserve">"14:34:36 Coolers: Tblock -&gt; 25.00 C"
</t>
  </si>
  <si>
    <t xml:space="preserve">"14:34:36 Flow: Fixed -&gt; 500 umol/s"
</t>
  </si>
  <si>
    <t xml:space="preserve">"14:36:54 Flow: Fixed -&gt; 500 umol/s"
</t>
  </si>
  <si>
    <t>14:37:15</t>
  </si>
  <si>
    <t xml:space="preserve">"14:37:15 CO2 Mixer: CO2R -&gt; 300 uml"
</t>
  </si>
  <si>
    <t xml:space="preserve">"14:39:33 Flow: Fixed -&gt; 500 umol/s"
</t>
  </si>
  <si>
    <t>14:39:54</t>
  </si>
  <si>
    <t xml:space="preserve">"14:39:54 CO2 Mixer: CO2R -&gt; 200 uml"
</t>
  </si>
  <si>
    <t xml:space="preserve">"14:42:12 Flow: Fixed -&gt; 500 umol/s"
</t>
  </si>
  <si>
    <t>14:42:33</t>
  </si>
  <si>
    <t xml:space="preserve">"14:42:33 CO2 Mixer: CO2R -&gt; 100 uml"
</t>
  </si>
  <si>
    <t xml:space="preserve">"14:44:51 Flow: Fixed -&gt; 500 umol/s"
</t>
  </si>
  <si>
    <t>14:45:12</t>
  </si>
  <si>
    <t xml:space="preserve">"14:45:12 CO2 Mixer: CO2R -&gt; 50 uml"
</t>
  </si>
  <si>
    <t xml:space="preserve">"14:47:30 Flow: Fixed -&gt; 500 umol/s"
</t>
  </si>
  <si>
    <t>14:47:51</t>
  </si>
  <si>
    <t xml:space="preserve">"14:47:51 CO2 Mixer -&gt; OFF"
</t>
  </si>
  <si>
    <t xml:space="preserve">"14:50:07 Flow: Fixed -&gt; 500 umol/s"
</t>
  </si>
  <si>
    <t>14:50:28</t>
  </si>
  <si>
    <t xml:space="preserve">"14:50:28 CO2 Mixer: CO2R -&gt; 400 uml"
</t>
  </si>
  <si>
    <t xml:space="preserve">"14:54:48 Flow: Fixed -&gt; 500 umol/s"
</t>
  </si>
  <si>
    <t>14:55:09</t>
  </si>
  <si>
    <t xml:space="preserve">"14:55:09 CO2 Mixer: CO2R -&gt; 500 uml"
</t>
  </si>
  <si>
    <t xml:space="preserve">"14:57:27 Flow: Fixed -&gt; 500 umol/s"
</t>
  </si>
  <si>
    <t>14:57:48</t>
  </si>
  <si>
    <t xml:space="preserve">"14:57:48 CO2 Mixer: CO2R -&gt; 600 uml"
</t>
  </si>
  <si>
    <t xml:space="preserve">"15:00:06 Flow: Fixed -&gt; 500 umol/s"
</t>
  </si>
  <si>
    <t>15:00:27</t>
  </si>
  <si>
    <t xml:space="preserve">"15:00:27 CO2 Mixer: CO2R -&gt; 800 uml"
</t>
  </si>
  <si>
    <t xml:space="preserve">"15:02:45 Flow: Fixed -&gt; 500 umol/s"
</t>
  </si>
  <si>
    <t>15:03:06</t>
  </si>
  <si>
    <t xml:space="preserve">"15:03:06 CO2 Mixer: CO2R -&gt; 900 uml"
</t>
  </si>
  <si>
    <t xml:space="preserve">"15:05:24 Flow: Fixed -&gt; 500 umol/s"
</t>
  </si>
  <si>
    <t>15:05:45</t>
  </si>
  <si>
    <t xml:space="preserve">"15:05:45 CO2 Mixer: CO2R -&gt; 1000 uml"
</t>
  </si>
  <si>
    <t xml:space="preserve">"15:08:06 Flow: Fixed -&gt; 500 umol/s"
</t>
  </si>
  <si>
    <t>15:08:27</t>
  </si>
  <si>
    <t xml:space="preserve">"15:08:27 CO2 Mixer: CO2R -&gt; 1200 uml"
</t>
  </si>
  <si>
    <t xml:space="preserve">"15:10:45 Flow: Fixed -&gt; 500 umol/s"
</t>
  </si>
  <si>
    <t>15:11:06</t>
  </si>
  <si>
    <t xml:space="preserve">"15:11:06 Lamp: ParIn -&gt;  1000 uml"
</t>
  </si>
  <si>
    <t xml:space="preserve">"15:11:06 CO2 Mixer: CO2R -&gt; 1200 uml"
</t>
  </si>
  <si>
    <t xml:space="preserve">"15:11:06 Coolers: Tblock -&gt; 25.00 C"
</t>
  </si>
  <si>
    <t xml:space="preserve">"15:11:06 Flow: Fixed -&gt; 500 umol/s"
</t>
  </si>
  <si>
    <t xml:space="preserve">"15:14:15 CO2 Mixer: CO2R -&gt; 400 uml"
</t>
  </si>
  <si>
    <t xml:space="preserve">"15:14:22 Lamp: Off"
</t>
  </si>
  <si>
    <t xml:space="preserve">"15:14:45 Lamp: Tracking -&gt; ParOutæm"
</t>
  </si>
  <si>
    <t xml:space="preserve">"15:16:29 Flow: Fixed -&gt; 500 umol/s"
</t>
  </si>
  <si>
    <t xml:space="preserve">"15:16:45 Launched AutoProg /User/Configs/AutoProgs/AutoLog"
</t>
  </si>
  <si>
    <t xml:space="preserve">"15:17:02 Lamp: Tracking -&gt; ParOutæm"
</t>
  </si>
  <si>
    <t xml:space="preserve">"15:17:02 CO2 Mixer: CO2R -&gt; 400 uml"
</t>
  </si>
  <si>
    <t xml:space="preserve">"15:17:02 Coolers: Tblock -&gt; 25.00 C"
</t>
  </si>
  <si>
    <t xml:space="preserve">"15:17:02 Flow: Fixed -&gt; 500 umol/s"
</t>
  </si>
  <si>
    <t>15:17:26</t>
  </si>
  <si>
    <t>15:27:02</t>
  </si>
  <si>
    <t>15:37:02</t>
  </si>
  <si>
    <t>15:47:02</t>
  </si>
  <si>
    <t xml:space="preserve">"15:49:52 Coolers: Tblock -&gt; 21.00 C"
</t>
  </si>
  <si>
    <t>15:57:03</t>
  </si>
  <si>
    <t>16:07:03</t>
  </si>
  <si>
    <t xml:space="preserve">"16:17:17 Flow: Fixed -&gt; 500 umol/s"
</t>
  </si>
  <si>
    <t>16:17:18</t>
  </si>
  <si>
    <t>16:27:18</t>
  </si>
  <si>
    <t>16:37:18</t>
  </si>
  <si>
    <t>16:47:18</t>
  </si>
  <si>
    <t>16:57:18</t>
  </si>
  <si>
    <t>17:07:18</t>
  </si>
  <si>
    <t xml:space="preserve">"17:17:17 Flow: Fixed -&gt; 500 umol/s"
</t>
  </si>
  <si>
    <t>17:17:18</t>
  </si>
  <si>
    <t>17:27:18</t>
  </si>
  <si>
    <t>17:37:18</t>
  </si>
  <si>
    <t>17:47:19</t>
  </si>
  <si>
    <t>17:57:19</t>
  </si>
  <si>
    <t>18:07:19</t>
  </si>
  <si>
    <t xml:space="preserve">"18:17:17 Flow: Fixed -&gt; 500 umol/s"
</t>
  </si>
  <si>
    <t>18:17:19</t>
  </si>
  <si>
    <t>18:27:19</t>
  </si>
  <si>
    <t>18:37:19</t>
  </si>
  <si>
    <t>18:47:19</t>
  </si>
  <si>
    <t>18:57:19</t>
  </si>
  <si>
    <t>19:07:19</t>
  </si>
  <si>
    <t xml:space="preserve">"19:17:17 Flow: Fixed -&gt; 500 umol/s"
</t>
  </si>
  <si>
    <t>19:17:19</t>
  </si>
  <si>
    <t>19:27:20</t>
  </si>
  <si>
    <t>19:37:20</t>
  </si>
  <si>
    <t>19:47:20</t>
  </si>
  <si>
    <t>19:57:20</t>
  </si>
  <si>
    <t>20:07:20</t>
  </si>
  <si>
    <t xml:space="preserve">"20:17:18 Flow: Fixed -&gt; 500 umol/s"
</t>
  </si>
  <si>
    <t>20:17:20</t>
  </si>
  <si>
    <t>20:27:20</t>
  </si>
  <si>
    <t>20:37:20</t>
  </si>
  <si>
    <t>20:47:20</t>
  </si>
  <si>
    <t>20:57:20</t>
  </si>
  <si>
    <t>21:07:21</t>
  </si>
  <si>
    <t xml:space="preserve">"21:17:18 Flow: Fixed -&gt; 500 umol/s"
</t>
  </si>
  <si>
    <t>21:17:21</t>
  </si>
  <si>
    <t>21:27:21</t>
  </si>
  <si>
    <t>21:37:21</t>
  </si>
  <si>
    <t>21:47:21</t>
  </si>
  <si>
    <t>21:57:21</t>
  </si>
  <si>
    <t>22:07:21</t>
  </si>
  <si>
    <t xml:space="preserve">"22:17:18 Flow: Fixed -&gt; 500 umol/s"
</t>
  </si>
  <si>
    <t>22:17:21</t>
  </si>
  <si>
    <t>22:27:21</t>
  </si>
  <si>
    <t>22:37:21</t>
  </si>
  <si>
    <t>22:47:21</t>
  </si>
  <si>
    <t>22:57:22</t>
  </si>
  <si>
    <t>23:07:22</t>
  </si>
  <si>
    <t xml:space="preserve">"23:17:18 Flow: Fixed -&gt; 500 umol/s"
</t>
  </si>
  <si>
    <t>23:17:22</t>
  </si>
  <si>
    <t>23:27:22</t>
  </si>
  <si>
    <t>23:37:22</t>
  </si>
  <si>
    <t>23:47:22</t>
  </si>
  <si>
    <t>23:57:22</t>
  </si>
  <si>
    <t>00:07:22</t>
  </si>
  <si>
    <t xml:space="preserve">"00:17:18 Flow: Fixed -&gt; 500 umol/s"
</t>
  </si>
  <si>
    <t>00:17:22</t>
  </si>
  <si>
    <t>00:27:22</t>
  </si>
  <si>
    <t>00:37:22</t>
  </si>
  <si>
    <t>00:47:23</t>
  </si>
  <si>
    <t>00:57:23</t>
  </si>
  <si>
    <t>01:07:23</t>
  </si>
  <si>
    <t xml:space="preserve">"01:17:18 Flow: Fixed -&gt; 500 umol/s"
</t>
  </si>
  <si>
    <t>01:17:23</t>
  </si>
  <si>
    <t>01:27:23</t>
  </si>
  <si>
    <t>01:37:23</t>
  </si>
  <si>
    <t>01:47:23</t>
  </si>
  <si>
    <t>01:57:23</t>
  </si>
  <si>
    <t>02:07:23</t>
  </si>
  <si>
    <t xml:space="preserve">"02:17:18 Flow: Fixed -&gt; 500 umol/s"
</t>
  </si>
  <si>
    <t>02:17:24</t>
  </si>
  <si>
    <t>02:27:24</t>
  </si>
  <si>
    <t>02:37:24</t>
  </si>
  <si>
    <t>02:47:24</t>
  </si>
  <si>
    <t>02:57:24</t>
  </si>
  <si>
    <t>03:07:24</t>
  </si>
  <si>
    <t xml:space="preserve">"03:17:18 Flow: Fixed -&gt; 500 umol/s"
</t>
  </si>
  <si>
    <t>03:17:24</t>
  </si>
  <si>
    <t>03:27:24</t>
  </si>
  <si>
    <t>03:37:24</t>
  </si>
  <si>
    <t>03:47:24</t>
  </si>
  <si>
    <t>03:57:25</t>
  </si>
  <si>
    <t>04:07:25</t>
  </si>
  <si>
    <t xml:space="preserve">"04:17:18 Flow: Fixed -&gt; 500 umol/s"
</t>
  </si>
  <si>
    <t>04:17:25</t>
  </si>
  <si>
    <t>04:27:25</t>
  </si>
  <si>
    <t>04:37:25</t>
  </si>
  <si>
    <t>04:47:25</t>
  </si>
  <si>
    <t>04:57:25</t>
  </si>
  <si>
    <t>05:07:25</t>
  </si>
  <si>
    <t xml:space="preserve">"05:17:18 Flow: Fixed -&gt; 500 umol/s"
</t>
  </si>
  <si>
    <t>05:17:25</t>
  </si>
  <si>
    <t>05:27:25</t>
  </si>
  <si>
    <t>05:37:26</t>
  </si>
  <si>
    <t>05:47:26</t>
  </si>
  <si>
    <t>05:57:26</t>
  </si>
  <si>
    <t>06:07:26</t>
  </si>
  <si>
    <t xml:space="preserve">"06:17:18 Flow: Fixed -&gt; 500 umol/s"
</t>
  </si>
  <si>
    <t>06:17:26</t>
  </si>
  <si>
    <t>06:27:26</t>
  </si>
  <si>
    <t>06:37:26</t>
  </si>
  <si>
    <t>06:47:26</t>
  </si>
  <si>
    <t>06:57:26</t>
  </si>
  <si>
    <t>07:07:26</t>
  </si>
  <si>
    <t xml:space="preserve">"07:17:19 Flow: Fixed -&gt; 500 umol/s"
</t>
  </si>
  <si>
    <t>07:17:26</t>
  </si>
  <si>
    <t>07:27:27</t>
  </si>
  <si>
    <t>07:37:27</t>
  </si>
  <si>
    <t>07:47:27</t>
  </si>
  <si>
    <t>07:57:27</t>
  </si>
  <si>
    <t>08:07:27</t>
  </si>
  <si>
    <t xml:space="preserve">"08:08:22 Coolers: Tblock -&gt; 25.00 C"
</t>
  </si>
  <si>
    <t xml:space="preserve">"08:08:46 Flow: Fixed -&gt; 500 umol/s"
</t>
  </si>
  <si>
    <t xml:space="preserve">"08:17:20 Flow: Fixed -&gt; 500 umol/s"
</t>
  </si>
  <si>
    <t>08:17:27</t>
  </si>
  <si>
    <t>08:27:27</t>
  </si>
  <si>
    <t>08:37:27</t>
  </si>
  <si>
    <t>08:47:27</t>
  </si>
  <si>
    <t>08:57:27</t>
  </si>
  <si>
    <t xml:space="preserve">"09:05:17 Flow: Fixed -&gt; 500 umol/s"
</t>
  </si>
  <si>
    <t xml:space="preserve">"09:05:28 Lamp: Off"
</t>
  </si>
  <si>
    <t xml:space="preserve">"09:05:34 Lamp: ParIn -&gt;  1000 uml"
</t>
  </si>
  <si>
    <t xml:space="preserve">"09:07:24 Flow: Fixed -&gt; 500 umol/s"
</t>
  </si>
  <si>
    <t>09:07:28</t>
  </si>
  <si>
    <t xml:space="preserve">"09:07:34 Lamp: ParIn -&gt;  1000 uml"
</t>
  </si>
  <si>
    <t xml:space="preserve">"09:07:34 CO2 Mixer: CO2R -&gt; 400 uml"
</t>
  </si>
  <si>
    <t xml:space="preserve">"09:07:34 Coolers: Tblock -&gt; 25.00 C"
</t>
  </si>
  <si>
    <t xml:space="preserve">"09:07:34 Flow: Fixed -&gt; 500 umol/s"
</t>
  </si>
  <si>
    <t xml:space="preserve">"09:08:05 Launched AutoProg /User/Configs/AutoProgs/A-CiCurve2"
</t>
  </si>
  <si>
    <t xml:space="preserve">"09:08:10 Lamp: ParIn -&gt;  1000 uml"
</t>
  </si>
  <si>
    <t xml:space="preserve">"09:08:10 CO2 Mixer: CO2R -&gt; 400 uml"
</t>
  </si>
  <si>
    <t xml:space="preserve">"09:08:10 Coolers: Tblock -&gt; 25.00 C"
</t>
  </si>
  <si>
    <t xml:space="preserve">"09:08:10 Flow: Fixed -&gt; 500 umol/s"
</t>
  </si>
  <si>
    <t xml:space="preserve">"09:08:11 CO2 Mixer: CO2R -&gt; 400 uml"
</t>
  </si>
  <si>
    <t>09:08:20</t>
  </si>
  <si>
    <t xml:space="preserve">"09:10:28 Flow: Fixed -&gt; 500 umol/s"
</t>
  </si>
  <si>
    <t>09:10:49</t>
  </si>
  <si>
    <t xml:space="preserve">"09:10:49 CO2 Mixer: CO2R -&gt; 300 uml"
</t>
  </si>
  <si>
    <t xml:space="preserve">"09:13:07 Flow: Fixed -&gt; 500 umol/s"
</t>
  </si>
  <si>
    <t>09:13:28</t>
  </si>
  <si>
    <t xml:space="preserve">"09:13:28 CO2 Mixer: CO2R -&gt; 200 uml"
</t>
  </si>
  <si>
    <t xml:space="preserve">"09:15:46 Flow: Fixed -&gt; 500 umol/s"
</t>
  </si>
  <si>
    <t>09:16:07</t>
  </si>
  <si>
    <t xml:space="preserve">"09:16:07 CO2 Mixer: CO2R -&gt; 100 uml"
</t>
  </si>
  <si>
    <t xml:space="preserve">"09:18:24 Flow: Fixed -&gt; 500 umol/s"
</t>
  </si>
  <si>
    <t>09:18:45</t>
  </si>
  <si>
    <t xml:space="preserve">"09:18:45 CO2 Mixer: CO2R -&gt; 50 uml"
</t>
  </si>
  <si>
    <t xml:space="preserve">"09:21:03 Flow: Fixed -&gt; 500 umol/s"
</t>
  </si>
  <si>
    <t>09:21:24</t>
  </si>
  <si>
    <t xml:space="preserve">"09:21:24 CO2 Mixer -&gt; OFF"
</t>
  </si>
  <si>
    <t xml:space="preserve">"09:23:39 Flow: Fixed -&gt; 500 umol/s"
</t>
  </si>
  <si>
    <t>09:24:03</t>
  </si>
  <si>
    <t xml:space="preserve">"09:24:03 CO2 Mixer: CO2R -&gt; 400 uml"
</t>
  </si>
  <si>
    <t xml:space="preserve">"09:28:22 Flow: Fixed -&gt; 500 umol/s"
</t>
  </si>
  <si>
    <t>09:28:43</t>
  </si>
  <si>
    <t xml:space="preserve">"09:28:43 CO2 Mixer: CO2R -&gt; 500 uml"
</t>
  </si>
  <si>
    <t xml:space="preserve">"09:31:01 Flow: Fixed -&gt; 500 umol/s"
</t>
  </si>
  <si>
    <t>09:31:22</t>
  </si>
  <si>
    <t xml:space="preserve">"09:31:22 CO2 Mixer: CO2R -&gt; 600 uml"
</t>
  </si>
  <si>
    <t xml:space="preserve">"09:33:40 Flow: Fixed -&gt; 500 umol/s"
</t>
  </si>
  <si>
    <t>09:34:01</t>
  </si>
  <si>
    <t xml:space="preserve">"09:34:01 CO2 Mixer: CO2R -&gt; 800 uml"
</t>
  </si>
  <si>
    <t xml:space="preserve">"09:36:19 Flow: Fixed -&gt; 500 umol/s"
</t>
  </si>
  <si>
    <t>09:36:40</t>
  </si>
  <si>
    <t xml:space="preserve">"09:36:40 CO2 Mixer: CO2R -&gt; 900 uml"
</t>
  </si>
  <si>
    <t xml:space="preserve">"09:38:58 Flow: Fixed -&gt; 500 umol/s"
</t>
  </si>
  <si>
    <t>09:39:19</t>
  </si>
  <si>
    <t xml:space="preserve">"09:39:19 CO2 Mixer: CO2R -&gt; 1000 uml"
</t>
  </si>
  <si>
    <t xml:space="preserve">"09:41:37 Flow: Fixed -&gt; 500 umol/s"
</t>
  </si>
  <si>
    <t>09:41:58</t>
  </si>
  <si>
    <t xml:space="preserve">"09:41:58 CO2 Mixer: CO2R -&gt; 1200 uml"
</t>
  </si>
  <si>
    <t xml:space="preserve">"09:44:16 Flow: Fixed -&gt; 500 umol/s"
</t>
  </si>
  <si>
    <t>09:44:37</t>
  </si>
  <si>
    <t xml:space="preserve">"09:44:37 Lamp: ParIn -&gt;  1000 uml"
</t>
  </si>
  <si>
    <t xml:space="preserve">"09:44:37 CO2 Mixer: CO2R -&gt; 1200 uml"
</t>
  </si>
  <si>
    <t xml:space="preserve">"09:44:37 Coolers: Tblock -&gt; 25.00 C"
</t>
  </si>
  <si>
    <t xml:space="preserve">"09:44:37 Flow: Fixed -&gt; 500 umol/s"
</t>
  </si>
  <si>
    <t>09:46:52</t>
  </si>
  <si>
    <t>PHOTO</t>
  </si>
  <si>
    <t>COND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</si>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</sst>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GRAPHS!$D$2:$D$14</c:f>
              <c:numCache>
                <c:formatCode>General</c:formatCode>
                <c:ptCount val="13"/>
                <c:pt idx="0">
                  <c:v>400.25079345703125</c:v>
                </c:pt>
                <c:pt idx="1">
                  <c:v>299.20111083984375</c:v>
                </c:pt>
                <c:pt idx="2">
                  <c:v>199.20716857910156</c:v>
                </c:pt>
                <c:pt idx="3">
                  <c:v>99.237747192382813</c:v>
                </c:pt>
                <c:pt idx="4">
                  <c:v>49.79058837890625</c:v>
                </c:pt>
                <c:pt idx="5">
                  <c:v>0</c:v>
                </c:pt>
                <c:pt idx="6">
                  <c:v>400.11578369140625</c:v>
                </c:pt>
                <c:pt idx="7">
                  <c:v>500.63687133789063</c:v>
                </c:pt>
                <c:pt idx="8">
                  <c:v>600.49102783203125</c:v>
                </c:pt>
                <c:pt idx="9">
                  <c:v>800.66583251953125</c:v>
                </c:pt>
                <c:pt idx="10">
                  <c:v>901.03912353515625</c:v>
                </c:pt>
                <c:pt idx="11">
                  <c:v>1001.1622314453125</c:v>
                </c:pt>
                <c:pt idx="12">
                  <c:v>1201.3863525390625</c:v>
                </c:pt>
              </c:numCache>
            </c:numRef>
          </c:xVal>
          <c:yVal>
            <c:numRef>
              <c:f>GRAPHS!$E$2:$E$14</c:f>
              <c:numCache>
                <c:formatCode>General</c:formatCode>
                <c:ptCount val="13"/>
                <c:pt idx="0">
                  <c:v>2.2394887440240492</c:v>
                </c:pt>
                <c:pt idx="1">
                  <c:v>1.31540279817873</c:v>
                </c:pt>
                <c:pt idx="2">
                  <c:v>0.48012357554388868</c:v>
                </c:pt>
                <c:pt idx="3">
                  <c:v>-0.42347680049113356</c:v>
                </c:pt>
                <c:pt idx="4">
                  <c:v>-0.86992752712469323</c:v>
                </c:pt>
                <c:pt idx="5">
                  <c:v>-1.3570524543121387</c:v>
                </c:pt>
                <c:pt idx="6">
                  <c:v>2.7344547391206011</c:v>
                </c:pt>
                <c:pt idx="7">
                  <c:v>3.6740958463564786</c:v>
                </c:pt>
                <c:pt idx="8">
                  <c:v>4.5313437870406794</c:v>
                </c:pt>
                <c:pt idx="9">
                  <c:v>5.9768480415889975</c:v>
                </c:pt>
                <c:pt idx="10">
                  <c:v>6.5253060175294912</c:v>
                </c:pt>
                <c:pt idx="11">
                  <c:v>6.8948491926204749</c:v>
                </c:pt>
                <c:pt idx="12">
                  <c:v>7.6815630916477993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DD3-BEC1-0EB0DEBB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4064"/>
        <c:axId val="146745600"/>
      </c:scatterChart>
      <c:valAx>
        <c:axId val="1467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45600"/>
        <c:crosses val="autoZero"/>
        <c:crossBetween val="midCat"/>
      </c:valAx>
      <c:valAx>
        <c:axId val="14674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74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GRAPHS!$E$52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GRAPHS!$D$53:$D$65</c:f>
              <c:numCache>
                <c:formatCode>General</c:formatCode>
                <c:ptCount val="13"/>
                <c:pt idx="0">
                  <c:v>400.29583740234375</c:v>
                </c:pt>
                <c:pt idx="1">
                  <c:v>299.47906494140625</c:v>
                </c:pt>
                <c:pt idx="2">
                  <c:v>199.60989379882813</c:v>
                </c:pt>
                <c:pt idx="3">
                  <c:v>99.06121826171875</c:v>
                </c:pt>
                <c:pt idx="4">
                  <c:v>50.235446929931641</c:v>
                </c:pt>
                <c:pt idx="5">
                  <c:v>0</c:v>
                </c:pt>
                <c:pt idx="6">
                  <c:v>399.97283935546875</c:v>
                </c:pt>
                <c:pt idx="7">
                  <c:v>500.97186279296875</c:v>
                </c:pt>
                <c:pt idx="8">
                  <c:v>600.7498779296875</c:v>
                </c:pt>
                <c:pt idx="9">
                  <c:v>800.49725341796875</c:v>
                </c:pt>
                <c:pt idx="10">
                  <c:v>900.6151123046875</c:v>
                </c:pt>
                <c:pt idx="11">
                  <c:v>1000.2050170898438</c:v>
                </c:pt>
                <c:pt idx="12">
                  <c:v>1200.8868408203125</c:v>
                </c:pt>
              </c:numCache>
            </c:numRef>
          </c:xVal>
          <c:yVal>
            <c:numRef>
              <c:f>GRAPHS!$E$53:$E$65</c:f>
              <c:numCache>
                <c:formatCode>General</c:formatCode>
                <c:ptCount val="13"/>
                <c:pt idx="0">
                  <c:v>4.246505141372328</c:v>
                </c:pt>
                <c:pt idx="1">
                  <c:v>2.8233839461143639</c:v>
                </c:pt>
                <c:pt idx="2">
                  <c:v>1.4028970716142419</c:v>
                </c:pt>
                <c:pt idx="3">
                  <c:v>-0.12041516375862921</c:v>
                </c:pt>
                <c:pt idx="4">
                  <c:v>-0.85445942555649823</c:v>
                </c:pt>
                <c:pt idx="5">
                  <c:v>-1.7401030134471343</c:v>
                </c:pt>
                <c:pt idx="6">
                  <c:v>4.2655192383468368</c:v>
                </c:pt>
                <c:pt idx="7">
                  <c:v>5.7124956184684086</c:v>
                </c:pt>
                <c:pt idx="8">
                  <c:v>6.8298955627780273</c:v>
                </c:pt>
                <c:pt idx="9">
                  <c:v>8.5163695884774491</c:v>
                </c:pt>
                <c:pt idx="10">
                  <c:v>9.1101596789208532</c:v>
                </c:pt>
                <c:pt idx="11">
                  <c:v>9.8980765203840555</c:v>
                </c:pt>
                <c:pt idx="12">
                  <c:v>10.609661488317416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4-43DA-A5A9-E85AFCE4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6496"/>
        <c:axId val="147476480"/>
      </c:scatterChart>
      <c:valAx>
        <c:axId val="1474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76480"/>
        <c:crosses val="autoZero"/>
        <c:crossBetween val="midCat"/>
      </c:valAx>
      <c:valAx>
        <c:axId val="1474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46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GRAPHS!$O$51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GRAPHS!$N$52:$N$64</c:f>
              <c:numCache>
                <c:formatCode>General</c:formatCode>
                <c:ptCount val="13"/>
                <c:pt idx="0">
                  <c:v>252.36473014953859</c:v>
                </c:pt>
                <c:pt idx="1">
                  <c:v>201.30227214433538</c:v>
                </c:pt>
                <c:pt idx="2">
                  <c:v>150.23649478480817</c:v>
                </c:pt>
                <c:pt idx="3">
                  <c:v>100.4648259559123</c:v>
                </c:pt>
                <c:pt idx="4">
                  <c:v>74.905594427871065</c:v>
                </c:pt>
                <c:pt idx="5">
                  <c:v>49.530577946731142</c:v>
                </c:pt>
                <c:pt idx="6">
                  <c:v>270.45307684865543</c:v>
                </c:pt>
                <c:pt idx="7">
                  <c:v>329.56262406971922</c:v>
                </c:pt>
                <c:pt idx="8">
                  <c:v>398.48384463471149</c:v>
                </c:pt>
                <c:pt idx="9">
                  <c:v>548.88616192156974</c:v>
                </c:pt>
                <c:pt idx="10">
                  <c:v>629.12516826870558</c:v>
                </c:pt>
                <c:pt idx="11">
                  <c:v>705.41858244987714</c:v>
                </c:pt>
                <c:pt idx="12">
                  <c:v>878.0573813963631</c:v>
                </c:pt>
              </c:numCache>
            </c:numRef>
          </c:xVal>
          <c:yVal>
            <c:numRef>
              <c:f>GRAPHS!$O$52:$O$64</c:f>
              <c:numCache>
                <c:formatCode>General</c:formatCode>
                <c:ptCount val="13"/>
                <c:pt idx="0">
                  <c:v>4.246505141372328</c:v>
                </c:pt>
                <c:pt idx="1">
                  <c:v>2.8233839461143639</c:v>
                </c:pt>
                <c:pt idx="2">
                  <c:v>1.4028970716142419</c:v>
                </c:pt>
                <c:pt idx="3">
                  <c:v>-0.12041516375862921</c:v>
                </c:pt>
                <c:pt idx="4">
                  <c:v>-0.85445942555649823</c:v>
                </c:pt>
                <c:pt idx="5">
                  <c:v>-1.7401030134471343</c:v>
                </c:pt>
                <c:pt idx="6">
                  <c:v>4.2655192383468368</c:v>
                </c:pt>
                <c:pt idx="7">
                  <c:v>5.7124956184684086</c:v>
                </c:pt>
                <c:pt idx="8">
                  <c:v>6.8298955627780273</c:v>
                </c:pt>
                <c:pt idx="9">
                  <c:v>8.5163695884774491</c:v>
                </c:pt>
                <c:pt idx="10">
                  <c:v>9.1101596789208532</c:v>
                </c:pt>
                <c:pt idx="11">
                  <c:v>9.8980765203840555</c:v>
                </c:pt>
                <c:pt idx="12">
                  <c:v>10.609661488317416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E-4887-A6A2-BF13CFF1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2224"/>
        <c:axId val="147502208"/>
      </c:scatterChart>
      <c:valAx>
        <c:axId val="1474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02208"/>
        <c:crosses val="autoZero"/>
        <c:crossBetween val="midCat"/>
      </c:valAx>
      <c:valAx>
        <c:axId val="147502208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49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GRAPHS!$Y$50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GRAPHS!$X$51:$X$63</c:f>
              <c:numCache>
                <c:formatCode>General</c:formatCode>
                <c:ptCount val="13"/>
                <c:pt idx="0">
                  <c:v>400.29583740234375</c:v>
                </c:pt>
                <c:pt idx="1">
                  <c:v>299.47906494140625</c:v>
                </c:pt>
                <c:pt idx="2">
                  <c:v>199.60989379882813</c:v>
                </c:pt>
                <c:pt idx="3">
                  <c:v>99.06121826171875</c:v>
                </c:pt>
                <c:pt idx="4">
                  <c:v>50.235446929931641</c:v>
                </c:pt>
                <c:pt idx="5">
                  <c:v>0</c:v>
                </c:pt>
                <c:pt idx="6">
                  <c:v>399.97283935546875</c:v>
                </c:pt>
                <c:pt idx="7">
                  <c:v>500.97186279296875</c:v>
                </c:pt>
                <c:pt idx="8">
                  <c:v>600.7498779296875</c:v>
                </c:pt>
                <c:pt idx="9">
                  <c:v>800.49725341796875</c:v>
                </c:pt>
                <c:pt idx="10">
                  <c:v>900.6151123046875</c:v>
                </c:pt>
                <c:pt idx="11">
                  <c:v>1000.2050170898438</c:v>
                </c:pt>
                <c:pt idx="12">
                  <c:v>1200.8868408203125</c:v>
                </c:pt>
              </c:numCache>
            </c:numRef>
          </c:xVal>
          <c:yVal>
            <c:numRef>
              <c:f>GRAPHS!$Y$51:$Y$63</c:f>
              <c:numCache>
                <c:formatCode>General</c:formatCode>
                <c:ptCount val="13"/>
                <c:pt idx="0">
                  <c:v>5.1060335554720879E-2</c:v>
                </c:pt>
                <c:pt idx="1">
                  <c:v>5.1661052644997173E-2</c:v>
                </c:pt>
                <c:pt idx="2">
                  <c:v>5.242685705730403E-2</c:v>
                </c:pt>
                <c:pt idx="3">
                  <c:v>5.3539136053164633E-2</c:v>
                </c:pt>
                <c:pt idx="4">
                  <c:v>5.5265940347806478E-2</c:v>
                </c:pt>
                <c:pt idx="5">
                  <c:v>5.6954705157679891E-2</c:v>
                </c:pt>
                <c:pt idx="6">
                  <c:v>5.9717169252538504E-2</c:v>
                </c:pt>
                <c:pt idx="7">
                  <c:v>6.0190764551051781E-2</c:v>
                </c:pt>
                <c:pt idx="8">
                  <c:v>6.1101339877706225E-2</c:v>
                </c:pt>
                <c:pt idx="9">
                  <c:v>6.1566093072902922E-2</c:v>
                </c:pt>
                <c:pt idx="10">
                  <c:v>6.1249594470091852E-2</c:v>
                </c:pt>
                <c:pt idx="11">
                  <c:v>6.143946603921796E-2</c:v>
                </c:pt>
                <c:pt idx="12">
                  <c:v>6.0542413436554317E-2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F-401E-8942-F3428301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0128"/>
        <c:axId val="147601664"/>
      </c:scatterChart>
      <c:valAx>
        <c:axId val="14760012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01664"/>
        <c:crosses val="autoZero"/>
        <c:crossBetween val="midCat"/>
      </c:valAx>
      <c:valAx>
        <c:axId val="147601664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6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GRAPHS!$O$1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GRAPHS!$N$2:$N$14</c:f>
              <c:numCache>
                <c:formatCode>General</c:formatCode>
                <c:ptCount val="13"/>
                <c:pt idx="0">
                  <c:v>240.73570716140208</c:v>
                </c:pt>
                <c:pt idx="1">
                  <c:v>190.94394122350113</c:v>
                </c:pt>
                <c:pt idx="2">
                  <c:v>155.67767388401379</c:v>
                </c:pt>
                <c:pt idx="3">
                  <c:v>131.38124890938397</c:v>
                </c:pt>
                <c:pt idx="4">
                  <c:v>118.59495898376453</c:v>
                </c:pt>
                <c:pt idx="5">
                  <c:v>100.03646903515116</c:v>
                </c:pt>
                <c:pt idx="6">
                  <c:v>192.49109371353509</c:v>
                </c:pt>
                <c:pt idx="7">
                  <c:v>218.63849834730726</c:v>
                </c:pt>
                <c:pt idx="8">
                  <c:v>242.49747055677497</c:v>
                </c:pt>
                <c:pt idx="9">
                  <c:v>302.77922895651284</c:v>
                </c:pt>
                <c:pt idx="10">
                  <c:v>327.4144685968252</c:v>
                </c:pt>
                <c:pt idx="11">
                  <c:v>320.654855110933</c:v>
                </c:pt>
                <c:pt idx="12">
                  <c:v>393.9363913647224</c:v>
                </c:pt>
              </c:numCache>
            </c:numRef>
          </c:xVal>
          <c:yVal>
            <c:numRef>
              <c:f>GRAPHS!$O$2:$O$14</c:f>
              <c:numCache>
                <c:formatCode>General</c:formatCode>
                <c:ptCount val="13"/>
                <c:pt idx="0">
                  <c:v>2.2394887440240492</c:v>
                </c:pt>
                <c:pt idx="1">
                  <c:v>1.31540279817873</c:v>
                </c:pt>
                <c:pt idx="2">
                  <c:v>0.48012357554388868</c:v>
                </c:pt>
                <c:pt idx="3">
                  <c:v>-0.42347680049113356</c:v>
                </c:pt>
                <c:pt idx="4">
                  <c:v>-0.86992752712469323</c:v>
                </c:pt>
                <c:pt idx="5">
                  <c:v>-1.3570524543121387</c:v>
                </c:pt>
                <c:pt idx="6">
                  <c:v>2.7344547391206011</c:v>
                </c:pt>
                <c:pt idx="7">
                  <c:v>3.6740958463564786</c:v>
                </c:pt>
                <c:pt idx="8">
                  <c:v>4.5313437870406794</c:v>
                </c:pt>
                <c:pt idx="9">
                  <c:v>5.9768480415889975</c:v>
                </c:pt>
                <c:pt idx="10">
                  <c:v>6.5253060175294912</c:v>
                </c:pt>
                <c:pt idx="11">
                  <c:v>6.8948491926204749</c:v>
                </c:pt>
                <c:pt idx="12">
                  <c:v>7.6815630916477993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D-406F-B6B0-3DE1E72C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5696"/>
        <c:axId val="146767232"/>
      </c:scatterChart>
      <c:valAx>
        <c:axId val="1467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67232"/>
        <c:crosses val="autoZero"/>
        <c:crossBetween val="midCat"/>
      </c:valAx>
      <c:valAx>
        <c:axId val="14676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7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GRAPHS!$Y$1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GRAPHS!$X$2:$X$14</c:f>
              <c:numCache>
                <c:formatCode>General</c:formatCode>
                <c:ptCount val="13"/>
                <c:pt idx="0">
                  <c:v>400.25079345703125</c:v>
                </c:pt>
                <c:pt idx="1">
                  <c:v>299.20111083984375</c:v>
                </c:pt>
                <c:pt idx="2">
                  <c:v>199.20716857910156</c:v>
                </c:pt>
                <c:pt idx="3">
                  <c:v>99.237747192382813</c:v>
                </c:pt>
                <c:pt idx="4">
                  <c:v>49.79058837890625</c:v>
                </c:pt>
                <c:pt idx="5">
                  <c:v>0</c:v>
                </c:pt>
                <c:pt idx="6">
                  <c:v>400.11578369140625</c:v>
                </c:pt>
                <c:pt idx="7">
                  <c:v>500.63687133789063</c:v>
                </c:pt>
                <c:pt idx="8">
                  <c:v>600.49102783203125</c:v>
                </c:pt>
                <c:pt idx="9">
                  <c:v>800.66583251953125</c:v>
                </c:pt>
                <c:pt idx="10">
                  <c:v>901.03912353515625</c:v>
                </c:pt>
                <c:pt idx="11">
                  <c:v>1001.1622314453125</c:v>
                </c:pt>
                <c:pt idx="12">
                  <c:v>1201.3863525390625</c:v>
                </c:pt>
              </c:numCache>
            </c:numRef>
          </c:xVal>
          <c:yVal>
            <c:numRef>
              <c:f>GRAPHS!$Y$2:$Y$14</c:f>
              <c:numCache>
                <c:formatCode>General</c:formatCode>
                <c:ptCount val="13"/>
                <c:pt idx="0">
                  <c:v>2.4154584630988952E-2</c:v>
                </c:pt>
                <c:pt idx="1">
                  <c:v>2.0974657326878463E-2</c:v>
                </c:pt>
                <c:pt idx="2">
                  <c:v>1.9889553816525338E-2</c:v>
                </c:pt>
                <c:pt idx="3">
                  <c:v>1.9862878664792138E-2</c:v>
                </c:pt>
                <c:pt idx="4">
                  <c:v>2.0081822372479977E-2</c:v>
                </c:pt>
                <c:pt idx="5">
                  <c:v>2.1629685320331736E-2</c:v>
                </c:pt>
                <c:pt idx="6">
                  <c:v>2.231316749540024E-2</c:v>
                </c:pt>
                <c:pt idx="7">
                  <c:v>2.1987819814364002E-2</c:v>
                </c:pt>
                <c:pt idx="8">
                  <c:v>2.1290333042711409E-2</c:v>
                </c:pt>
                <c:pt idx="9">
                  <c:v>2.0140099719961613E-2</c:v>
                </c:pt>
                <c:pt idx="10">
                  <c:v>1.9042535441027197E-2</c:v>
                </c:pt>
                <c:pt idx="11">
                  <c:v>1.6883380306106772E-2</c:v>
                </c:pt>
                <c:pt idx="12">
                  <c:v>1.5844643973341607E-2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4-4A6E-9934-ED88028B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328"/>
        <c:axId val="147129088"/>
      </c:scatterChart>
      <c:valAx>
        <c:axId val="1467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29088"/>
        <c:crosses val="autoZero"/>
        <c:crossBetween val="midCat"/>
      </c:valAx>
      <c:valAx>
        <c:axId val="14712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78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GRAPHS!$E$16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GRAPHS!$D$17:$D$29</c:f>
              <c:numCache>
                <c:formatCode>General</c:formatCode>
                <c:ptCount val="13"/>
                <c:pt idx="0">
                  <c:v>399.66525268554688</c:v>
                </c:pt>
                <c:pt idx="1">
                  <c:v>299.38772583007813</c:v>
                </c:pt>
                <c:pt idx="2">
                  <c:v>199.38923645019531</c:v>
                </c:pt>
                <c:pt idx="3">
                  <c:v>99.247947692871094</c:v>
                </c:pt>
                <c:pt idx="4">
                  <c:v>49.300983428955078</c:v>
                </c:pt>
                <c:pt idx="5">
                  <c:v>0</c:v>
                </c:pt>
                <c:pt idx="6">
                  <c:v>399.98321533203125</c:v>
                </c:pt>
                <c:pt idx="7">
                  <c:v>500.44454956054688</c:v>
                </c:pt>
                <c:pt idx="8">
                  <c:v>600.4420166015625</c:v>
                </c:pt>
                <c:pt idx="9">
                  <c:v>800.85406494140625</c:v>
                </c:pt>
                <c:pt idx="10">
                  <c:v>900.02618408203125</c:v>
                </c:pt>
                <c:pt idx="11">
                  <c:v>999.97625732421875</c:v>
                </c:pt>
                <c:pt idx="12">
                  <c:v>1200.1766357421875</c:v>
                </c:pt>
              </c:numCache>
            </c:numRef>
          </c:xVal>
          <c:yVal>
            <c:numRef>
              <c:f>GRAPHS!$E$17:$E$29</c:f>
              <c:numCache>
                <c:formatCode>General</c:formatCode>
                <c:ptCount val="13"/>
                <c:pt idx="0">
                  <c:v>5.8796801663421654</c:v>
                </c:pt>
                <c:pt idx="1">
                  <c:v>3.9536262207934274</c:v>
                </c:pt>
                <c:pt idx="2">
                  <c:v>2.0368789703272321</c:v>
                </c:pt>
                <c:pt idx="3">
                  <c:v>0.12911738401279069</c:v>
                </c:pt>
                <c:pt idx="4">
                  <c:v>-0.90129152997077144</c:v>
                </c:pt>
                <c:pt idx="5">
                  <c:v>-1.8003351581920433</c:v>
                </c:pt>
                <c:pt idx="6">
                  <c:v>5.3556531962882792</c:v>
                </c:pt>
                <c:pt idx="7">
                  <c:v>6.8114841806421467</c:v>
                </c:pt>
                <c:pt idx="8">
                  <c:v>8.1486615915398897</c:v>
                </c:pt>
                <c:pt idx="9">
                  <c:v>10.3220173541247</c:v>
                </c:pt>
                <c:pt idx="10">
                  <c:v>11.289513055185498</c:v>
                </c:pt>
                <c:pt idx="11">
                  <c:v>11.864908478041411</c:v>
                </c:pt>
                <c:pt idx="12">
                  <c:v>13.121995558237158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46AE-A85F-22BF1D1A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1472"/>
        <c:axId val="147163008"/>
      </c:scatterChart>
      <c:valAx>
        <c:axId val="1471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63008"/>
        <c:crosses val="autoZero"/>
        <c:crossBetween val="midCat"/>
      </c:valAx>
      <c:valAx>
        <c:axId val="14716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16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GRAPHS!$O$17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GRAPHS!$N$18:$N$30</c:f>
              <c:numCache>
                <c:formatCode>General</c:formatCode>
                <c:ptCount val="13"/>
                <c:pt idx="0">
                  <c:v>287.83859360126695</c:v>
                </c:pt>
                <c:pt idx="1">
                  <c:v>216.94384654380715</c:v>
                </c:pt>
                <c:pt idx="2">
                  <c:v>152.84298281906058</c:v>
                </c:pt>
                <c:pt idx="3">
                  <c:v>94.352192348895088</c:v>
                </c:pt>
                <c:pt idx="4">
                  <c:v>67.795280099690842</c:v>
                </c:pt>
                <c:pt idx="5">
                  <c:v>37.71704181306238</c:v>
                </c:pt>
                <c:pt idx="6">
                  <c:v>270.90248040070952</c:v>
                </c:pt>
                <c:pt idx="7">
                  <c:v>324.03029324374569</c:v>
                </c:pt>
                <c:pt idx="8">
                  <c:v>378.22343264441997</c:v>
                </c:pt>
                <c:pt idx="9">
                  <c:v>507.50552470755161</c:v>
                </c:pt>
                <c:pt idx="10">
                  <c:v>563.1478971679544</c:v>
                </c:pt>
                <c:pt idx="11">
                  <c:v>630.83694821503116</c:v>
                </c:pt>
                <c:pt idx="12">
                  <c:v>754.04745633715947</c:v>
                </c:pt>
              </c:numCache>
            </c:numRef>
          </c:xVal>
          <c:yVal>
            <c:numRef>
              <c:f>GRAPHS!$O$18:$O$30</c:f>
              <c:numCache>
                <c:formatCode>General</c:formatCode>
                <c:ptCount val="13"/>
                <c:pt idx="0">
                  <c:v>5.8796801663421654</c:v>
                </c:pt>
                <c:pt idx="1">
                  <c:v>3.9536262207934274</c:v>
                </c:pt>
                <c:pt idx="2">
                  <c:v>2.0368789703272321</c:v>
                </c:pt>
                <c:pt idx="3">
                  <c:v>0.12911738401279069</c:v>
                </c:pt>
                <c:pt idx="4">
                  <c:v>-0.90129152997077144</c:v>
                </c:pt>
                <c:pt idx="5">
                  <c:v>-1.8003351581920433</c:v>
                </c:pt>
                <c:pt idx="6">
                  <c:v>5.3556531962882792</c:v>
                </c:pt>
                <c:pt idx="7">
                  <c:v>6.8114841806421467</c:v>
                </c:pt>
                <c:pt idx="8">
                  <c:v>8.1486615915398897</c:v>
                </c:pt>
                <c:pt idx="9">
                  <c:v>10.3220173541247</c:v>
                </c:pt>
                <c:pt idx="10">
                  <c:v>11.289513055185498</c:v>
                </c:pt>
                <c:pt idx="11">
                  <c:v>11.864908478041411</c:v>
                </c:pt>
                <c:pt idx="12">
                  <c:v>13.121995558237158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CD4-94B9-EF5967CD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85024"/>
        <c:axId val="147264640"/>
      </c:scatterChart>
      <c:valAx>
        <c:axId val="147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64640"/>
        <c:crosses val="autoZero"/>
        <c:crossBetween val="midCat"/>
      </c:valAx>
      <c:valAx>
        <c:axId val="14726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18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GRAPHS!$Y$17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GRAPHS!$X$18:$X$30</c:f>
              <c:numCache>
                <c:formatCode>General</c:formatCode>
                <c:ptCount val="13"/>
                <c:pt idx="0">
                  <c:v>399.66525268554688</c:v>
                </c:pt>
                <c:pt idx="1">
                  <c:v>299.38772583007813</c:v>
                </c:pt>
                <c:pt idx="2">
                  <c:v>199.38923645019531</c:v>
                </c:pt>
                <c:pt idx="3">
                  <c:v>99.247947692871094</c:v>
                </c:pt>
                <c:pt idx="4">
                  <c:v>49.300983428955078</c:v>
                </c:pt>
                <c:pt idx="5">
                  <c:v>0</c:v>
                </c:pt>
                <c:pt idx="6">
                  <c:v>399.98321533203125</c:v>
                </c:pt>
                <c:pt idx="7">
                  <c:v>500.44454956054688</c:v>
                </c:pt>
                <c:pt idx="8">
                  <c:v>600.4420166015625</c:v>
                </c:pt>
                <c:pt idx="9">
                  <c:v>800.85406494140625</c:v>
                </c:pt>
                <c:pt idx="10">
                  <c:v>900.02618408203125</c:v>
                </c:pt>
                <c:pt idx="11">
                  <c:v>999.97625732421875</c:v>
                </c:pt>
                <c:pt idx="12">
                  <c:v>1200.1766357421875</c:v>
                </c:pt>
              </c:numCache>
            </c:numRef>
          </c:xVal>
          <c:yVal>
            <c:numRef>
              <c:f>GRAPHS!$Y$18:$Y$30</c:f>
              <c:numCache>
                <c:formatCode>General</c:formatCode>
                <c:ptCount val="13"/>
                <c:pt idx="0">
                  <c:v>9.9232675460570088E-2</c:v>
                </c:pt>
                <c:pt idx="1">
                  <c:v>8.9966244198702847E-2</c:v>
                </c:pt>
                <c:pt idx="2">
                  <c:v>8.2818173336081199E-2</c:v>
                </c:pt>
                <c:pt idx="3">
                  <c:v>8.0336510347035053E-2</c:v>
                </c:pt>
                <c:pt idx="4">
                  <c:v>7.8993378923216631E-2</c:v>
                </c:pt>
                <c:pt idx="5">
                  <c:v>7.8551495899990623E-2</c:v>
                </c:pt>
                <c:pt idx="6">
                  <c:v>7.5997304920931194E-2</c:v>
                </c:pt>
                <c:pt idx="7">
                  <c:v>6.9906017145568627E-2</c:v>
                </c:pt>
                <c:pt idx="8">
                  <c:v>6.5935863307630793E-2</c:v>
                </c:pt>
                <c:pt idx="9">
                  <c:v>6.3139919262908156E-2</c:v>
                </c:pt>
                <c:pt idx="10">
                  <c:v>5.9870832106183408E-2</c:v>
                </c:pt>
                <c:pt idx="11">
                  <c:v>5.7370279867530752E-2</c:v>
                </c:pt>
                <c:pt idx="12">
                  <c:v>5.223436927437828E-2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4-4F96-84EB-AA4A85ED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8448"/>
        <c:axId val="147289984"/>
      </c:scatterChart>
      <c:valAx>
        <c:axId val="14728844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289984"/>
        <c:crosses val="autoZero"/>
        <c:crossBetween val="midCat"/>
      </c:valAx>
      <c:valAx>
        <c:axId val="147289984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28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GRAPHS!$E$34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GRAPHS!$D$35:$D$47</c:f>
              <c:numCache>
                <c:formatCode>General</c:formatCode>
                <c:ptCount val="13"/>
                <c:pt idx="0">
                  <c:v>399.70501708984375</c:v>
                </c:pt>
                <c:pt idx="1">
                  <c:v>299.4443359375</c:v>
                </c:pt>
                <c:pt idx="2">
                  <c:v>199.38827514648438</c:v>
                </c:pt>
                <c:pt idx="3">
                  <c:v>99.252967834472656</c:v>
                </c:pt>
                <c:pt idx="4">
                  <c:v>49.807277679443359</c:v>
                </c:pt>
                <c:pt idx="5">
                  <c:v>0</c:v>
                </c:pt>
                <c:pt idx="6">
                  <c:v>399.9541015625</c:v>
                </c:pt>
                <c:pt idx="7">
                  <c:v>501.32476806640625</c:v>
                </c:pt>
                <c:pt idx="8">
                  <c:v>600.3724365234375</c:v>
                </c:pt>
                <c:pt idx="9">
                  <c:v>799.59490966796875</c:v>
                </c:pt>
                <c:pt idx="10">
                  <c:v>901.00970458984375</c:v>
                </c:pt>
                <c:pt idx="11">
                  <c:v>999.625244140625</c:v>
                </c:pt>
                <c:pt idx="12">
                  <c:v>1201.45263671875</c:v>
                </c:pt>
              </c:numCache>
            </c:numRef>
          </c:xVal>
          <c:yVal>
            <c:numRef>
              <c:f>GRAPHS!$E$35:$E$47</c:f>
              <c:numCache>
                <c:formatCode>General</c:formatCode>
                <c:ptCount val="13"/>
                <c:pt idx="0">
                  <c:v>5.9528609866042625</c:v>
                </c:pt>
                <c:pt idx="1">
                  <c:v>4.0929089203115865</c:v>
                </c:pt>
                <c:pt idx="2">
                  <c:v>2.1806812026854132</c:v>
                </c:pt>
                <c:pt idx="3">
                  <c:v>0.13978418879719337</c:v>
                </c:pt>
                <c:pt idx="4">
                  <c:v>-0.82521773160769807</c:v>
                </c:pt>
                <c:pt idx="5">
                  <c:v>-1.9033314710155131</c:v>
                </c:pt>
                <c:pt idx="6">
                  <c:v>5.6735774478228809</c:v>
                </c:pt>
                <c:pt idx="7">
                  <c:v>7.3337967146845031</c:v>
                </c:pt>
                <c:pt idx="8">
                  <c:v>8.4884605386527294</c:v>
                </c:pt>
                <c:pt idx="9">
                  <c:v>10.111005841759635</c:v>
                </c:pt>
                <c:pt idx="10">
                  <c:v>10.498430120628017</c:v>
                </c:pt>
                <c:pt idx="11">
                  <c:v>10.90661569209386</c:v>
                </c:pt>
                <c:pt idx="12">
                  <c:v>11.746452656913664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8-47E7-9C61-E9C515A9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5984"/>
        <c:axId val="147307520"/>
      </c:scatterChart>
      <c:valAx>
        <c:axId val="1473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07520"/>
        <c:crosses val="autoZero"/>
        <c:crossBetween val="midCat"/>
      </c:valAx>
      <c:valAx>
        <c:axId val="14730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0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GRAPHS!$O$33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GRAPHS!$N$34:$N$46</c:f>
              <c:numCache>
                <c:formatCode>General</c:formatCode>
                <c:ptCount val="13"/>
                <c:pt idx="0">
                  <c:v>278.16304446982633</c:v>
                </c:pt>
                <c:pt idx="1">
                  <c:v>212.07017596787577</c:v>
                </c:pt>
                <c:pt idx="2">
                  <c:v>150.91933327561418</c:v>
                </c:pt>
                <c:pt idx="3">
                  <c:v>94.192588800866147</c:v>
                </c:pt>
                <c:pt idx="4">
                  <c:v>65.630204417153152</c:v>
                </c:pt>
                <c:pt idx="5">
                  <c:v>37.173250944582293</c:v>
                </c:pt>
                <c:pt idx="6">
                  <c:v>274.90636602048306</c:v>
                </c:pt>
                <c:pt idx="7">
                  <c:v>337.51219289097361</c:v>
                </c:pt>
                <c:pt idx="8">
                  <c:v>410.86316430871148</c:v>
                </c:pt>
                <c:pt idx="9">
                  <c:v>568.72748220184758</c:v>
                </c:pt>
                <c:pt idx="10">
                  <c:v>657.60565019515764</c:v>
                </c:pt>
                <c:pt idx="11">
                  <c:v>740.53901651196156</c:v>
                </c:pt>
                <c:pt idx="12">
                  <c:v>914.84358353005109</c:v>
                </c:pt>
              </c:numCache>
            </c:numRef>
          </c:xVal>
          <c:yVal>
            <c:numRef>
              <c:f>GRAPHS!$O$34:$O$46</c:f>
              <c:numCache>
                <c:formatCode>General</c:formatCode>
                <c:ptCount val="13"/>
                <c:pt idx="0">
                  <c:v>5.9528609866042625</c:v>
                </c:pt>
                <c:pt idx="1">
                  <c:v>4.0929089203115865</c:v>
                </c:pt>
                <c:pt idx="2">
                  <c:v>2.1806812026854132</c:v>
                </c:pt>
                <c:pt idx="3">
                  <c:v>0.13978418879719337</c:v>
                </c:pt>
                <c:pt idx="4">
                  <c:v>-0.82521773160769807</c:v>
                </c:pt>
                <c:pt idx="5">
                  <c:v>-1.9033314710155131</c:v>
                </c:pt>
                <c:pt idx="6">
                  <c:v>5.6735774478228809</c:v>
                </c:pt>
                <c:pt idx="7">
                  <c:v>7.3337967146845031</c:v>
                </c:pt>
                <c:pt idx="8">
                  <c:v>8.4884605386527294</c:v>
                </c:pt>
                <c:pt idx="9">
                  <c:v>10.111005841759635</c:v>
                </c:pt>
                <c:pt idx="10">
                  <c:v>10.498430120628017</c:v>
                </c:pt>
                <c:pt idx="11">
                  <c:v>10.90661569209386</c:v>
                </c:pt>
                <c:pt idx="12">
                  <c:v>11.746452656913664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D-4525-93B0-6BF5C1CB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1824"/>
        <c:axId val="147427712"/>
      </c:scatterChart>
      <c:valAx>
        <c:axId val="1474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27712"/>
        <c:crosses val="autoZero"/>
        <c:crossBetween val="midCat"/>
      </c:valAx>
      <c:valAx>
        <c:axId val="14742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GRAPHS!$Y$34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GRAPHS!$X$35:$X$47</c:f>
              <c:numCache>
                <c:formatCode>General</c:formatCode>
                <c:ptCount val="13"/>
                <c:pt idx="0">
                  <c:v>399.70501708984375</c:v>
                </c:pt>
                <c:pt idx="1">
                  <c:v>299.4443359375</c:v>
                </c:pt>
                <c:pt idx="2">
                  <c:v>199.38827514648438</c:v>
                </c:pt>
                <c:pt idx="3">
                  <c:v>99.252967834472656</c:v>
                </c:pt>
                <c:pt idx="4">
                  <c:v>49.807277679443359</c:v>
                </c:pt>
                <c:pt idx="5">
                  <c:v>0</c:v>
                </c:pt>
                <c:pt idx="6">
                  <c:v>399.9541015625</c:v>
                </c:pt>
                <c:pt idx="7">
                  <c:v>501.32476806640625</c:v>
                </c:pt>
                <c:pt idx="8">
                  <c:v>600.3724365234375</c:v>
                </c:pt>
                <c:pt idx="9">
                  <c:v>799.59490966796875</c:v>
                </c:pt>
                <c:pt idx="10">
                  <c:v>901.00970458984375</c:v>
                </c:pt>
                <c:pt idx="11">
                  <c:v>999.625244140625</c:v>
                </c:pt>
                <c:pt idx="12">
                  <c:v>1201.45263671875</c:v>
                </c:pt>
              </c:numCache>
            </c:numRef>
          </c:xVal>
          <c:yVal>
            <c:numRef>
              <c:f>GRAPHS!$Y$35:$Y$47</c:f>
              <c:numCache>
                <c:formatCode>General</c:formatCode>
                <c:ptCount val="13"/>
                <c:pt idx="0">
                  <c:v>9.1450013473959466E-2</c:v>
                </c:pt>
                <c:pt idx="1">
                  <c:v>8.7508277891985356E-2</c:v>
                </c:pt>
                <c:pt idx="2">
                  <c:v>8.5303927068945337E-2</c:v>
                </c:pt>
                <c:pt idx="3">
                  <c:v>8.3808101801211815E-2</c:v>
                </c:pt>
                <c:pt idx="4">
                  <c:v>8.3974365614559468E-2</c:v>
                </c:pt>
                <c:pt idx="5">
                  <c:v>8.4953957337935024E-2</c:v>
                </c:pt>
                <c:pt idx="6">
                  <c:v>8.4017226358208713E-2</c:v>
                </c:pt>
                <c:pt idx="7">
                  <c:v>8.2577895506746893E-2</c:v>
                </c:pt>
                <c:pt idx="8">
                  <c:v>8.2861339766655287E-2</c:v>
                </c:pt>
                <c:pt idx="9">
                  <c:v>8.14325707607223E-2</c:v>
                </c:pt>
                <c:pt idx="10">
                  <c:v>8.0554988929945379E-2</c:v>
                </c:pt>
                <c:pt idx="11">
                  <c:v>7.8843137578025135E-2</c:v>
                </c:pt>
                <c:pt idx="12">
                  <c:v>7.7303019955193689E-2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2-4098-9EA2-E1C719C3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2576"/>
        <c:axId val="147434112"/>
      </c:scatterChart>
      <c:valAx>
        <c:axId val="14743257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434112"/>
        <c:crosses val="autoZero"/>
        <c:crossBetween val="midCat"/>
      </c:valAx>
      <c:valAx>
        <c:axId val="147434112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43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61912</xdr:rowOff>
    </xdr:from>
    <xdr:to>
      <xdr:col>12</xdr:col>
      <xdr:colOff>419100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0</xdr:row>
      <xdr:rowOff>138112</xdr:rowOff>
    </xdr:from>
    <xdr:to>
      <xdr:col>22</xdr:col>
      <xdr:colOff>438150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123825</xdr:colOff>
      <xdr:row>0</xdr:row>
      <xdr:rowOff>138112</xdr:rowOff>
    </xdr:from>
    <xdr:to>
      <xdr:col>32</xdr:col>
      <xdr:colOff>428625</xdr:colOff>
      <xdr:row>15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161925</xdr:colOff>
      <xdr:row>16</xdr:row>
      <xdr:rowOff>42862</xdr:rowOff>
    </xdr:from>
    <xdr:to>
      <xdr:col>12</xdr:col>
      <xdr:colOff>466725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133350</xdr:colOff>
      <xdr:row>15</xdr:row>
      <xdr:rowOff>161925</xdr:rowOff>
    </xdr:from>
    <xdr:to>
      <xdr:col>21</xdr:col>
      <xdr:colOff>533400</xdr:colOff>
      <xdr:row>31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133350</xdr:colOff>
      <xdr:row>15</xdr:row>
      <xdr:rowOff>176212</xdr:rowOff>
    </xdr:from>
    <xdr:to>
      <xdr:col>32</xdr:col>
      <xdr:colOff>438150</xdr:colOff>
      <xdr:row>30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152400</xdr:colOff>
      <xdr:row>31</xdr:row>
      <xdr:rowOff>114300</xdr:rowOff>
    </xdr:from>
    <xdr:to>
      <xdr:col>12</xdr:col>
      <xdr:colOff>457200</xdr:colOff>
      <xdr:row>47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133350</xdr:colOff>
      <xdr:row>32</xdr:row>
      <xdr:rowOff>147637</xdr:rowOff>
    </xdr:from>
    <xdr:to>
      <xdr:col>22</xdr:col>
      <xdr:colOff>9525</xdr:colOff>
      <xdr:row>47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114300</xdr:colOff>
      <xdr:row>33</xdr:row>
      <xdr:rowOff>52387</xdr:rowOff>
    </xdr:from>
    <xdr:to>
      <xdr:col>32</xdr:col>
      <xdr:colOff>419100</xdr:colOff>
      <xdr:row>47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152400</xdr:colOff>
      <xdr:row>49</xdr:row>
      <xdr:rowOff>157162</xdr:rowOff>
    </xdr:from>
    <xdr:to>
      <xdr:col>12</xdr:col>
      <xdr:colOff>457200</xdr:colOff>
      <xdr:row>64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85725</xdr:colOff>
      <xdr:row>49</xdr:row>
      <xdr:rowOff>80962</xdr:rowOff>
    </xdr:from>
    <xdr:to>
      <xdr:col>21</xdr:col>
      <xdr:colOff>542925</xdr:colOff>
      <xdr:row>63</xdr:row>
      <xdr:rowOff>157162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133350</xdr:colOff>
      <xdr:row>48</xdr:row>
      <xdr:rowOff>138111</xdr:rowOff>
    </xdr:from>
    <xdr:to>
      <xdr:col>32</xdr:col>
      <xdr:colOff>438150</xdr:colOff>
      <xdr:row>64</xdr:row>
      <xdr:rowOff>47624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1"/>
  <sheetViews>
    <sheetView workbookViewId="0">
      <selection activeCell="U14" sqref="U14"/>
    </sheetView>
  </sheetViews>
  <sheetFormatPr defaultRowHeight="14.4" x14ac:dyDescent="0.55000000000000004"/>
  <cols>
    <col min="8" max="17" width="0" hidden="1" customWidth="1"/>
  </cols>
  <sheetData>
    <row r="1" spans="1:56" x14ac:dyDescent="0.55000000000000004">
      <c r="A1" s="1" t="s">
        <v>0</v>
      </c>
    </row>
    <row r="2" spans="1:56" x14ac:dyDescent="0.55000000000000004">
      <c r="A2" s="1" t="s">
        <v>1</v>
      </c>
    </row>
    <row r="3" spans="1:56" x14ac:dyDescent="0.55000000000000004">
      <c r="A3" s="1" t="s">
        <v>2</v>
      </c>
      <c r="B3" s="1" t="s">
        <v>3</v>
      </c>
    </row>
    <row r="4" spans="1:56" x14ac:dyDescent="0.55000000000000004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55000000000000004">
      <c r="A5" s="1" t="s">
        <v>6</v>
      </c>
      <c r="B5" s="1">
        <v>4</v>
      </c>
    </row>
    <row r="6" spans="1:56" x14ac:dyDescent="0.55000000000000004">
      <c r="A6" s="1" t="s">
        <v>7</v>
      </c>
      <c r="B6" s="1" t="s">
        <v>8</v>
      </c>
    </row>
    <row r="7" spans="1:56" x14ac:dyDescent="0.55000000000000004">
      <c r="A7" s="1" t="s">
        <v>9</v>
      </c>
      <c r="B7" s="1" t="s">
        <v>10</v>
      </c>
    </row>
    <row r="9" spans="1:56" x14ac:dyDescent="0.55000000000000004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55000000000000004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55000000000000004">
      <c r="A11" s="1" t="s">
        <v>9</v>
      </c>
      <c r="B11" s="1" t="s">
        <v>69</v>
      </c>
    </row>
    <row r="12" spans="1:56" x14ac:dyDescent="0.55000000000000004">
      <c r="A12" s="1" t="s">
        <v>9</v>
      </c>
      <c r="B12" s="1" t="s">
        <v>70</v>
      </c>
    </row>
    <row r="13" spans="1:56" x14ac:dyDescent="0.55000000000000004">
      <c r="A13" s="1" t="s">
        <v>9</v>
      </c>
      <c r="B13" s="1" t="s">
        <v>71</v>
      </c>
    </row>
    <row r="14" spans="1:56" x14ac:dyDescent="0.55000000000000004">
      <c r="A14" s="1" t="s">
        <v>9</v>
      </c>
      <c r="B14" s="1" t="s">
        <v>72</v>
      </c>
    </row>
    <row r="15" spans="1:56" x14ac:dyDescent="0.55000000000000004">
      <c r="A15" s="1" t="s">
        <v>9</v>
      </c>
      <c r="B15" s="1" t="s">
        <v>73</v>
      </c>
    </row>
    <row r="16" spans="1:56" x14ac:dyDescent="0.55000000000000004">
      <c r="A16" s="1">
        <v>1</v>
      </c>
      <c r="B16" s="1" t="s">
        <v>74</v>
      </c>
      <c r="C16" s="1">
        <v>704.49998711422086</v>
      </c>
      <c r="D16" s="1">
        <v>0</v>
      </c>
      <c r="E16">
        <f>(R16-S16*(1000-T16)/(1000-U16))*AK16</f>
        <v>-1.3481696462267696</v>
      </c>
      <c r="F16">
        <f>IF(AV16&lt;&gt;0,1/(1/AV16-1/N16),0)</f>
        <v>6.1496588660098555E-3</v>
      </c>
      <c r="G16">
        <f>((AY16-AL16/2)*S16-E16)/(AY16+AL16/2)</f>
        <v>743.2838138588711</v>
      </c>
      <c r="H16">
        <f>AL16*1000</f>
        <v>6.0717450914320008E-2</v>
      </c>
      <c r="I16">
        <f>(AQ16-AW16)</f>
        <v>0.94827571703803226</v>
      </c>
      <c r="J16">
        <f>(P16+AP16*D16)</f>
        <v>24.959392547607422</v>
      </c>
      <c r="K16" s="1">
        <v>6</v>
      </c>
      <c r="L16">
        <f>(K16*AE16+AF16)</f>
        <v>1.4200000166893005</v>
      </c>
      <c r="M16" s="1">
        <v>1</v>
      </c>
      <c r="N16">
        <f>L16*(M16+1)*(M16+1)/(M16*M16+1)</f>
        <v>2.8400000333786011</v>
      </c>
      <c r="O16" s="1">
        <v>25.229835510253906</v>
      </c>
      <c r="P16" s="1">
        <v>24.959392547607422</v>
      </c>
      <c r="Q16" s="1">
        <v>24.984296798706055</v>
      </c>
      <c r="R16" s="1">
        <v>399.33697509765625</v>
      </c>
      <c r="S16" s="1">
        <v>400.92514038085938</v>
      </c>
      <c r="T16" s="1">
        <v>22.496599197387695</v>
      </c>
      <c r="U16" s="1">
        <v>22.56779670715332</v>
      </c>
      <c r="V16" s="1">
        <v>68.766571044921875</v>
      </c>
      <c r="W16" s="1">
        <v>68.984207153320313</v>
      </c>
      <c r="X16" s="1">
        <v>500.13427734375</v>
      </c>
      <c r="Y16" s="1">
        <v>9.3291431665420532E-2</v>
      </c>
      <c r="Z16" s="1">
        <v>3.4058429300785065E-2</v>
      </c>
      <c r="AA16" s="1">
        <v>98.534744262695313</v>
      </c>
      <c r="AB16" s="1">
        <v>-0.46699252724647522</v>
      </c>
      <c r="AC16" s="1">
        <v>0.21969151496887207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>X16*0.000001/(K16*0.0001)</f>
        <v>0.83355712890625</v>
      </c>
      <c r="AL16">
        <f>(U16-T16)/(1000-U16)*AK16</f>
        <v>6.0717450914320011E-5</v>
      </c>
      <c r="AM16">
        <f>(P16+273.15)</f>
        <v>298.1093925476074</v>
      </c>
      <c r="AN16">
        <f>(O16+273.15)</f>
        <v>298.37983551025388</v>
      </c>
      <c r="AO16">
        <f>(Y16*AG16+Z16*AH16)*AI16</f>
        <v>1.4926628732831126E-2</v>
      </c>
      <c r="AP16">
        <f>((AO16+0.00000010773*(AN16^4-AM16^4))-AL16*44100)/(L16*51.4+0.00000043092*AM16^3)</f>
        <v>5.0819304803432627E-3</v>
      </c>
      <c r="AQ16">
        <f>0.61365*EXP(17.502*J16/(240.97+J16))</f>
        <v>3.171987794149882</v>
      </c>
      <c r="AR16">
        <f>AQ16*1000/AA16</f>
        <v>32.191566719788796</v>
      </c>
      <c r="AS16">
        <f>(AR16-U16)</f>
        <v>9.6237700126354753</v>
      </c>
      <c r="AT16">
        <f>IF(D16,P16,(O16+P16)/2)</f>
        <v>25.094614028930664</v>
      </c>
      <c r="AU16">
        <f>0.61365*EXP(17.502*AT16/(240.97+AT16))</f>
        <v>3.1976577905682322</v>
      </c>
      <c r="AV16">
        <f>IF(AS16&lt;&gt;0,(1000-(AR16+U16)/2)/AS16*AL16,0)</f>
        <v>6.1363713343416003E-3</v>
      </c>
      <c r="AW16">
        <f>U16*AA16/1000</f>
        <v>2.2237120771118497</v>
      </c>
      <c r="AX16">
        <f>(AU16-AW16)</f>
        <v>0.97394571345638248</v>
      </c>
      <c r="AY16">
        <f>1/(1.6/F16+1.37/N16)</f>
        <v>3.8364236763048973E-3</v>
      </c>
      <c r="AZ16">
        <f>G16*AA16*0.001</f>
        <v>73.239280513184681</v>
      </c>
      <c r="BA16">
        <f>G16/S16</f>
        <v>1.8539216901010189</v>
      </c>
      <c r="BB16">
        <f>(1-AL16*AA16/AQ16/F16)*100</f>
        <v>69.329532812460684</v>
      </c>
      <c r="BC16">
        <f>(S16-E16/(N16/1.35))</f>
        <v>401.56599566290703</v>
      </c>
      <c r="BD16">
        <f>E16*BB16/100/BC16</f>
        <v>-2.3275868159739212E-3</v>
      </c>
    </row>
    <row r="17" spans="1:56" x14ac:dyDescent="0.55000000000000004">
      <c r="A17" s="1">
        <v>2</v>
      </c>
      <c r="B17" s="1" t="s">
        <v>75</v>
      </c>
      <c r="C17" s="1">
        <v>1304.9999736919999</v>
      </c>
      <c r="D17" s="1">
        <v>0</v>
      </c>
      <c r="E17">
        <f>(R17-S17*(1000-T17)/(1000-U17))*AK17</f>
        <v>-0.53237804842608372</v>
      </c>
      <c r="F17">
        <f>IF(AV17&lt;&gt;0,1/(1/AV17-1/N17),0)</f>
        <v>4.8674863861929594E-3</v>
      </c>
      <c r="G17">
        <f>((AY17-AL17/2)*S17-E17)/(AY17+AL17/2)</f>
        <v>568.22309562822568</v>
      </c>
      <c r="H17">
        <f>AL17*1000</f>
        <v>4.5184335905112567E-2</v>
      </c>
      <c r="I17">
        <f>(AQ17-AW17)</f>
        <v>0.89210836431230689</v>
      </c>
      <c r="J17">
        <f>(P17+AP17*D17)</f>
        <v>24.085248947143555</v>
      </c>
      <c r="K17" s="1">
        <v>6</v>
      </c>
      <c r="L17">
        <f>(K17*AE17+AF17)</f>
        <v>1.4200000166893005</v>
      </c>
      <c r="M17" s="1">
        <v>1</v>
      </c>
      <c r="N17">
        <f>L17*(M17+1)*(M17+1)/(M17*M17+1)</f>
        <v>2.8400000333786011</v>
      </c>
      <c r="O17" s="1">
        <v>24.960641860961914</v>
      </c>
      <c r="P17" s="1">
        <v>24.085248947143555</v>
      </c>
      <c r="Q17" s="1">
        <v>24.992694854736328</v>
      </c>
      <c r="R17" s="1">
        <v>399.55252075195313</v>
      </c>
      <c r="S17" s="1">
        <v>400.16949462890625</v>
      </c>
      <c r="T17" s="1">
        <v>21.451404571533203</v>
      </c>
      <c r="U17" s="1">
        <v>21.504444122314453</v>
      </c>
      <c r="V17" s="1">
        <v>66.609825134277344</v>
      </c>
      <c r="W17" s="1">
        <v>66.774520874023438</v>
      </c>
      <c r="X17" s="1">
        <v>500.1475830078125</v>
      </c>
      <c r="Y17" s="1">
        <v>0.12587231397628784</v>
      </c>
      <c r="Z17" s="1">
        <v>0.24940134584903717</v>
      </c>
      <c r="AA17" s="1">
        <v>98.502311706542969</v>
      </c>
      <c r="AB17" s="1">
        <v>-0.46699252724647522</v>
      </c>
      <c r="AC17" s="1">
        <v>0.21969151496887207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>X17*0.000001/(K17*0.0001)</f>
        <v>0.83357930501302069</v>
      </c>
      <c r="AL17">
        <f>(U17-T17)/(1000-U17)*AK17</f>
        <v>4.5184335905112569E-5</v>
      </c>
      <c r="AM17">
        <f>(P17+273.15)</f>
        <v>297.23524894714353</v>
      </c>
      <c r="AN17">
        <f>(O17+273.15)</f>
        <v>298.11064186096189</v>
      </c>
      <c r="AO17">
        <f>(Y17*AG17+Z17*AH17)*AI17</f>
        <v>2.0139569786051581E-2</v>
      </c>
      <c r="AP17">
        <f>((AO17+0.00000010773*(AN17^4-AM17^4))-AL17*44100)/(L17*51.4+0.00000043092*AM17^3)</f>
        <v>9.4626574187443233E-2</v>
      </c>
      <c r="AQ17">
        <f>0.61365*EXP(17.502*J17/(240.97+J17))</f>
        <v>3.010345822324461</v>
      </c>
      <c r="AR17">
        <f>AQ17*1000/AA17</f>
        <v>30.561169277862749</v>
      </c>
      <c r="AS17">
        <f>(AR17-U17)</f>
        <v>9.0567251555482962</v>
      </c>
      <c r="AT17">
        <f>IF(D17,P17,(O17+P17)/2)</f>
        <v>24.522945404052734</v>
      </c>
      <c r="AU17">
        <f>0.61365*EXP(17.502*AT17/(240.97+AT17))</f>
        <v>3.090358605857626</v>
      </c>
      <c r="AV17">
        <f>IF(AS17&lt;&gt;0,(1000-(AR17+U17)/2)/AS17*AL17,0)</f>
        <v>4.8591582571833767E-3</v>
      </c>
      <c r="AW17">
        <f>U17*AA17/1000</f>
        <v>2.1182374580121541</v>
      </c>
      <c r="AX17">
        <f>(AU17-AW17)</f>
        <v>0.97212114784547188</v>
      </c>
      <c r="AY17">
        <f>1/(1.6/F17+1.37/N17)</f>
        <v>3.0377210446389121E-3</v>
      </c>
      <c r="AZ17">
        <f>G17*AA17*0.001</f>
        <v>55.971288484428264</v>
      </c>
      <c r="BA17">
        <f>G17/S17</f>
        <v>1.4199560517604235</v>
      </c>
      <c r="BB17">
        <f>(1-AL17*AA17/AQ17/F17)*100</f>
        <v>69.625216461411867</v>
      </c>
      <c r="BC17">
        <f>(S17-E17/(N17/1.35))</f>
        <v>400.42256165599366</v>
      </c>
      <c r="BD17">
        <f>E17*BB17/100/BC17</f>
        <v>-9.2569551295200502E-4</v>
      </c>
    </row>
    <row r="18" spans="1:56" x14ac:dyDescent="0.55000000000000004">
      <c r="A18" s="1">
        <v>3</v>
      </c>
      <c r="B18" s="1" t="s">
        <v>76</v>
      </c>
      <c r="C18" s="1">
        <v>1905.499960269779</v>
      </c>
      <c r="D18" s="1">
        <v>0</v>
      </c>
      <c r="E18">
        <f>(R18-S18*(1000-T18)/(1000-U18))*AK18</f>
        <v>-1.0637900050201481</v>
      </c>
      <c r="F18">
        <f>IF(AV18&lt;&gt;0,1/(1/AV18-1/N18),0)</f>
        <v>2.9526276568204732E-3</v>
      </c>
      <c r="G18">
        <f>((AY18-AL18/2)*S18-E18)/(AY18+AL18/2)</f>
        <v>966.63427418521974</v>
      </c>
      <c r="H18">
        <f>AL18*1000</f>
        <v>2.9190240430121441E-2</v>
      </c>
      <c r="I18">
        <f>(AQ18-AW18)</f>
        <v>0.94940829571188834</v>
      </c>
      <c r="J18">
        <f>(P18+AP18*D18)</f>
        <v>24.341945648193359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25.049715042114258</v>
      </c>
      <c r="P18" s="1">
        <v>24.341945648193359</v>
      </c>
      <c r="Q18" s="1">
        <v>24.989744186401367</v>
      </c>
      <c r="R18" s="1">
        <v>399.22360229492188</v>
      </c>
      <c r="S18" s="1">
        <v>400.48583984375</v>
      </c>
      <c r="T18" s="1">
        <v>21.359531402587891</v>
      </c>
      <c r="U18" s="1">
        <v>21.393802642822266</v>
      </c>
      <c r="V18" s="1">
        <v>65.982711791992188</v>
      </c>
      <c r="W18" s="1">
        <v>66.088577270507813</v>
      </c>
      <c r="X18" s="1">
        <v>500.11175537109375</v>
      </c>
      <c r="Y18" s="1">
        <v>0.17226694524288177</v>
      </c>
      <c r="Z18" s="1">
        <v>1.8677053973078728E-2</v>
      </c>
      <c r="AA18" s="1">
        <v>98.516387939453125</v>
      </c>
      <c r="AB18" s="1">
        <v>-0.46699252724647522</v>
      </c>
      <c r="AC18" s="1">
        <v>0.21969151496887207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>X18*0.000001/(K18*0.0001)</f>
        <v>0.83351959228515615</v>
      </c>
      <c r="AL18">
        <f>(U18-T18)/(1000-U18)*AK18</f>
        <v>2.919024043012144E-5</v>
      </c>
      <c r="AM18">
        <f>(P18+273.15)</f>
        <v>297.49194564819334</v>
      </c>
      <c r="AN18">
        <f>(O18+273.15)</f>
        <v>298.19971504211424</v>
      </c>
      <c r="AO18">
        <f>(Y18*AG18+Z18*AH18)*AI18</f>
        <v>2.7562710622786479E-2</v>
      </c>
      <c r="AP18">
        <f>((AO18+0.00000010773*(AN18^4-AM18^4))-AL18*44100)/(L18*51.4+0.00000043092*AM18^3)</f>
        <v>8.0619806233117958E-2</v>
      </c>
      <c r="AQ18">
        <f>0.61365*EXP(17.502*J18/(240.97+J18))</f>
        <v>3.057048456372264</v>
      </c>
      <c r="AR18">
        <f>AQ18*1000/AA18</f>
        <v>31.030862177479403</v>
      </c>
      <c r="AS18">
        <f>(AR18-U18)</f>
        <v>9.637059534657137</v>
      </c>
      <c r="AT18">
        <f>IF(D18,P18,(O18+P18)/2)</f>
        <v>24.695830345153809</v>
      </c>
      <c r="AU18">
        <f>0.61365*EXP(17.502*AT18/(240.97+AT18))</f>
        <v>3.1224711510447727</v>
      </c>
      <c r="AV18">
        <f>IF(AS18&lt;&gt;0,(1000-(AR18+U18)/2)/AS18*AL18,0)</f>
        <v>2.9495611231425446E-3</v>
      </c>
      <c r="AW18">
        <f>U18*AA18/1000</f>
        <v>2.1076401606603756</v>
      </c>
      <c r="AX18">
        <f>(AU18-AW18)</f>
        <v>1.0148309903843971</v>
      </c>
      <c r="AY18">
        <f>1/(1.6/F18+1.37/N18)</f>
        <v>1.843750965807463E-3</v>
      </c>
      <c r="AZ18">
        <f>G18*AA18*0.001</f>
        <v>95.229317151202807</v>
      </c>
      <c r="BA18">
        <f>G18/S18</f>
        <v>2.4136540621819567</v>
      </c>
      <c r="BB18">
        <f>(1-AL18*AA18/AQ18/F18)*100</f>
        <v>68.140779455128666</v>
      </c>
      <c r="BC18">
        <f>(S18-E18/(N18/1.35))</f>
        <v>400.99151466413679</v>
      </c>
      <c r="BD18">
        <f>E18*BB18/100/BC18</f>
        <v>-1.8077060852363003E-3</v>
      </c>
    </row>
    <row r="19" spans="1:56" x14ac:dyDescent="0.55000000000000004">
      <c r="A19" s="1" t="s">
        <v>9</v>
      </c>
      <c r="B19" s="1" t="s">
        <v>77</v>
      </c>
    </row>
    <row r="20" spans="1:56" x14ac:dyDescent="0.55000000000000004">
      <c r="A20" s="1" t="s">
        <v>9</v>
      </c>
      <c r="B20" s="1" t="s">
        <v>78</v>
      </c>
    </row>
    <row r="21" spans="1:56" x14ac:dyDescent="0.55000000000000004">
      <c r="A21" s="1">
        <v>4</v>
      </c>
      <c r="B21" s="1" t="s">
        <v>79</v>
      </c>
      <c r="C21" s="1">
        <v>2504.9999874383211</v>
      </c>
      <c r="D21" s="1">
        <v>0</v>
      </c>
      <c r="E21">
        <f>(R21-S21*(1000-T21)/(1000-U21))*AK21</f>
        <v>-5.3921881523300144E-2</v>
      </c>
      <c r="F21">
        <f>IF(AV21&lt;&gt;0,1/(1/AV21-1/N21),0)</f>
        <v>-1.8078412860342216E-2</v>
      </c>
      <c r="G21">
        <f>((AY21-AL21/2)*S21-E21)/(AY21+AL21/2)</f>
        <v>391.14961879490966</v>
      </c>
      <c r="H21">
        <f>AL21*1000</f>
        <v>-0.11529043235891986</v>
      </c>
      <c r="I21">
        <f>(AQ21-AW21)</f>
        <v>0.60924871041167616</v>
      </c>
      <c r="J21">
        <f>(P21+AP21*D21)</f>
        <v>22.149541854858398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21.755563735961914</v>
      </c>
      <c r="P21" s="1">
        <v>22.149541854858398</v>
      </c>
      <c r="Q21" s="1">
        <v>21.078117370605469</v>
      </c>
      <c r="R21" s="1">
        <v>399.78970336914063</v>
      </c>
      <c r="S21" s="1">
        <v>399.90969848632813</v>
      </c>
      <c r="T21" s="1">
        <v>21.131692886352539</v>
      </c>
      <c r="U21" s="1">
        <v>20.996292114257813</v>
      </c>
      <c r="V21" s="1">
        <v>79.637725830078125</v>
      </c>
      <c r="W21" s="1">
        <v>79.127456665039063</v>
      </c>
      <c r="X21" s="1">
        <v>500.1585693359375</v>
      </c>
      <c r="Y21" s="1">
        <v>9.1811314225196838E-2</v>
      </c>
      <c r="Z21" s="1">
        <v>0.11206406354904175</v>
      </c>
      <c r="AA21" s="1">
        <v>98.520027160644531</v>
      </c>
      <c r="AB21" s="1">
        <v>-0.66087067127227783</v>
      </c>
      <c r="AC21" s="1">
        <v>0.21495938301086426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0.83359761555989564</v>
      </c>
      <c r="AL21">
        <f>(U21-T21)/(1000-U21)*AK21</f>
        <v>-1.1529043235891987E-4</v>
      </c>
      <c r="AM21">
        <f>(P21+273.15)</f>
        <v>295.29954185485838</v>
      </c>
      <c r="AN21">
        <f>(O21+273.15)</f>
        <v>294.90556373596189</v>
      </c>
      <c r="AO21">
        <f>(Y21*AG21+Z21*AH21)*AI21</f>
        <v>1.4689809947688648E-2</v>
      </c>
      <c r="AP21">
        <f>((AO21+0.00000010773*(AN21^4-AM21^4))-AL21*44100)/(L21*51.4+0.00000043092*AM21^3)</f>
        <v>8.7527624031028314E-3</v>
      </c>
      <c r="AQ21">
        <f>0.61365*EXP(17.502*J21/(240.97+J21))</f>
        <v>2.6778039797811823</v>
      </c>
      <c r="AR21">
        <f>AQ21*1000/AA21</f>
        <v>27.180300868318032</v>
      </c>
      <c r="AS21">
        <f>(AR21-U21)</f>
        <v>6.1840087540602191</v>
      </c>
      <c r="AT21">
        <f>IF(D21,P21,(O21+P21)/2)</f>
        <v>21.952552795410156</v>
      </c>
      <c r="AU21">
        <f>0.61365*EXP(17.502*AT21/(240.97+AT21))</f>
        <v>2.645838188422311</v>
      </c>
      <c r="AV21">
        <f>IF(AS21&lt;&gt;0,(1000-(AR21+U21)/2)/AS21*AL21,0)</f>
        <v>-1.8194230751658762E-2</v>
      </c>
      <c r="AW21">
        <f>U21*AA21/1000</f>
        <v>2.0685552693695062</v>
      </c>
      <c r="AX21">
        <f>(AU21-AW21)</f>
        <v>0.57728291905280482</v>
      </c>
      <c r="AY21">
        <f>1/(1.6/F21+1.37/N21)</f>
        <v>-1.1360931679222875E-2</v>
      </c>
      <c r="AZ21">
        <f>G21*AA21*0.001</f>
        <v>38.53607106755026</v>
      </c>
      <c r="BA21">
        <f>G21/S21</f>
        <v>0.97809485560221299</v>
      </c>
      <c r="BB21">
        <f>(1-AL21*AA21/AQ21/F21)*100</f>
        <v>76.537261091287206</v>
      </c>
      <c r="BC21">
        <f>(S21-E21/(N21/1.35))</f>
        <v>399.93533036632846</v>
      </c>
      <c r="BD21">
        <f>E21*BB21/100/BC21</f>
        <v>-1.0319251167187563E-4</v>
      </c>
    </row>
    <row r="22" spans="1:56" x14ac:dyDescent="0.55000000000000004">
      <c r="A22" s="1">
        <v>5</v>
      </c>
      <c r="B22" s="1" t="s">
        <v>80</v>
      </c>
      <c r="C22" s="1">
        <v>3105.4999740161002</v>
      </c>
      <c r="D22" s="1">
        <v>0</v>
      </c>
      <c r="E22">
        <f>(R22-S22*(1000-T22)/(1000-U22))*AK22</f>
        <v>-2.2677716630459192E-2</v>
      </c>
      <c r="F22">
        <f>IF(AV22&lt;&gt;0,1/(1/AV22-1/N22),0)</f>
        <v>-1.3256016123076161E-2</v>
      </c>
      <c r="G22">
        <f>((AY22-AL22/2)*S22-E22)/(AY22+AL22/2)</f>
        <v>393.61752831944108</v>
      </c>
      <c r="H22">
        <f>AL22*1000</f>
        <v>-8.0387594212372238E-2</v>
      </c>
      <c r="I22">
        <f>(AQ22-AW22)</f>
        <v>0.58018852704340196</v>
      </c>
      <c r="J22">
        <f>(P22+AP22*D22)</f>
        <v>21.928646087646484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21.684036254882813</v>
      </c>
      <c r="P22" s="1">
        <v>21.928646087646484</v>
      </c>
      <c r="Q22" s="1">
        <v>21.080307006835938</v>
      </c>
      <c r="R22" s="1">
        <v>400.11361694335938</v>
      </c>
      <c r="S22" s="1">
        <v>400.17941284179688</v>
      </c>
      <c r="T22" s="1">
        <v>21.031772613525391</v>
      </c>
      <c r="U22" s="1">
        <v>20.937356948852539</v>
      </c>
      <c r="V22" s="1">
        <v>79.571525573730469</v>
      </c>
      <c r="W22" s="1">
        <v>79.214317321777344</v>
      </c>
      <c r="X22" s="1">
        <v>500.15740966796875</v>
      </c>
      <c r="Y22" s="1">
        <v>0.12883460521697998</v>
      </c>
      <c r="Z22" s="1">
        <v>0.10437550395727158</v>
      </c>
      <c r="AA22" s="1">
        <v>98.474372863769531</v>
      </c>
      <c r="AB22" s="1">
        <v>-0.66087067127227783</v>
      </c>
      <c r="AC22" s="1">
        <v>0.21495938301086426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>X22*0.000001/(K22*0.0001)</f>
        <v>0.83359568277994778</v>
      </c>
      <c r="AL22">
        <f>(U22-T22)/(1000-U22)*AK22</f>
        <v>-8.0387594212372234E-5</v>
      </c>
      <c r="AM22">
        <f>(P22+273.15)</f>
        <v>295.07864608764646</v>
      </c>
      <c r="AN22">
        <f>(O22+273.15)</f>
        <v>294.83403625488279</v>
      </c>
      <c r="AO22">
        <f>(Y22*AG22+Z22*AH22)*AI22</f>
        <v>2.0613536373968344E-2</v>
      </c>
      <c r="AP22">
        <f>((AO22+0.00000010773*(AN22^4-AM22^4))-AL22*44100)/(L22*51.4+0.00000043092*AM22^3)</f>
        <v>1.0240976716337813E-2</v>
      </c>
      <c r="AQ22">
        <f>0.61365*EXP(17.502*J22/(240.97+J22))</f>
        <v>2.6419816220065431</v>
      </c>
      <c r="AR22">
        <f>AQ22*1000/AA22</f>
        <v>26.829128687739782</v>
      </c>
      <c r="AS22">
        <f>(AR22-U22)</f>
        <v>5.8917717388872433</v>
      </c>
      <c r="AT22">
        <f>IF(D22,P22,(O22+P22)/2)</f>
        <v>21.806341171264648</v>
      </c>
      <c r="AU22">
        <f>0.61365*EXP(17.502*AT22/(240.97+AT22))</f>
        <v>2.6223285963202803</v>
      </c>
      <c r="AV22">
        <f>IF(AS22&lt;&gt;0,(1000-(AR22+U22)/2)/AS22*AL22,0)</f>
        <v>-1.3318180210939294E-2</v>
      </c>
      <c r="AW22">
        <f>U22*AA22/1000</f>
        <v>2.0617930949631411</v>
      </c>
      <c r="AX22">
        <f>(AU22-AW22)</f>
        <v>0.56053550135713914</v>
      </c>
      <c r="AY22">
        <f>1/(1.6/F22+1.37/N22)</f>
        <v>-8.3182551660339887E-3</v>
      </c>
      <c r="AZ22">
        <f>G22*AA22*0.001</f>
        <v>38.76123924944401</v>
      </c>
      <c r="BA22">
        <f>G22/S22</f>
        <v>0.98360264343495873</v>
      </c>
      <c r="BB22">
        <f>(1-AL22*AA22/AQ22/F22)*100</f>
        <v>77.396825423371695</v>
      </c>
      <c r="BC22">
        <f>(S22-E22/(N22/1.35))</f>
        <v>400.19019274218113</v>
      </c>
      <c r="BD22">
        <f>E22*BB22/100/BC22</f>
        <v>-4.3858727846914127E-5</v>
      </c>
    </row>
    <row r="23" spans="1:56" x14ac:dyDescent="0.55000000000000004">
      <c r="A23" s="1" t="s">
        <v>9</v>
      </c>
      <c r="B23" s="1" t="s">
        <v>81</v>
      </c>
    </row>
    <row r="24" spans="1:56" x14ac:dyDescent="0.55000000000000004">
      <c r="A24" s="1">
        <v>6</v>
      </c>
      <c r="B24" s="1" t="s">
        <v>82</v>
      </c>
      <c r="C24" s="1">
        <v>3720.5000005252659</v>
      </c>
      <c r="D24" s="1">
        <v>0</v>
      </c>
      <c r="E24">
        <f>(R24-S24*(1000-T24)/(1000-U24))*AK24</f>
        <v>1.4459826079987295E-2</v>
      </c>
      <c r="F24">
        <f>IF(AV24&lt;&gt;0,1/(1/AV24-1/N24),0)</f>
        <v>-2.825826089968952E-3</v>
      </c>
      <c r="G24">
        <f>((AY24-AL24/2)*S24-E24)/(AY24+AL24/2)</f>
        <v>404.72538740656654</v>
      </c>
      <c r="H24">
        <f>AL24*1000</f>
        <v>-1.6793329354887289E-2</v>
      </c>
      <c r="I24">
        <f>(AQ24-AW24)</f>
        <v>0.57050730720889442</v>
      </c>
      <c r="J24">
        <f>(P24+AP24*D24)</f>
        <v>21.883438110351563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21.669216156005859</v>
      </c>
      <c r="P24" s="1">
        <v>21.883438110351563</v>
      </c>
      <c r="Q24" s="1">
        <v>21.078872680664063</v>
      </c>
      <c r="R24" s="1">
        <v>400.37875366210938</v>
      </c>
      <c r="S24" s="1">
        <v>400.36947631835938</v>
      </c>
      <c r="T24" s="1">
        <v>20.987770080566406</v>
      </c>
      <c r="U24" s="1">
        <v>20.968053817749023</v>
      </c>
      <c r="V24" s="1">
        <v>79.453125</v>
      </c>
      <c r="W24" s="1">
        <v>79.37847900390625</v>
      </c>
      <c r="X24" s="1">
        <v>500.3343505859375</v>
      </c>
      <c r="Y24" s="1">
        <v>0.15795148909091949</v>
      </c>
      <c r="Z24" s="1">
        <v>0.98438429832458496</v>
      </c>
      <c r="AA24" s="1">
        <v>98.444755554199219</v>
      </c>
      <c r="AB24" s="1">
        <v>-0.51563751697540283</v>
      </c>
      <c r="AC24" s="1">
        <v>0.2827599048614502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>X24*0.000001/(K24*0.0001)</f>
        <v>0.83389058430989582</v>
      </c>
      <c r="AL24">
        <f>(U24-T24)/(1000-U24)*AK24</f>
        <v>-1.6793329354887289E-5</v>
      </c>
      <c r="AM24">
        <f>(P24+273.15)</f>
        <v>295.03343811035154</v>
      </c>
      <c r="AN24">
        <f>(O24+273.15)</f>
        <v>294.81921615600584</v>
      </c>
      <c r="AO24">
        <f>(Y24*AG24+Z24*AH24)*AI24</f>
        <v>2.5272237689668575E-2</v>
      </c>
      <c r="AP24">
        <f>((AO24+0.00000010773*(AN24^4-AM24^4))-AL24*44100)/(L24*51.4+0.00000043092*AM24^3)</f>
        <v>-1.9062023235448044E-2</v>
      </c>
      <c r="AQ24">
        <f>0.61365*EXP(17.502*J24/(240.97+J24))</f>
        <v>2.6347022397444908</v>
      </c>
      <c r="AR24">
        <f>AQ24*1000/AA24</f>
        <v>26.763256457007941</v>
      </c>
      <c r="AS24">
        <f>(AR24-U24)</f>
        <v>5.7952026392589175</v>
      </c>
      <c r="AT24">
        <f>IF(D24,P24,(O24+P24)/2)</f>
        <v>21.776327133178711</v>
      </c>
      <c r="AU24">
        <f>0.61365*EXP(17.502*AT24/(240.97+AT24))</f>
        <v>2.6175252795348083</v>
      </c>
      <c r="AV24">
        <f>IF(AS24&lt;&gt;0,(1000-(AR24+U24)/2)/AS24*AL24,0)</f>
        <v>-2.8286406133317525E-3</v>
      </c>
      <c r="AW24">
        <f>U24*AA24/1000</f>
        <v>2.0641949325355964</v>
      </c>
      <c r="AX24">
        <f>(AU24-AW24)</f>
        <v>0.55333034699921191</v>
      </c>
      <c r="AY24">
        <f>1/(1.6/F24+1.37/N24)</f>
        <v>-1.7676473003782123E-3</v>
      </c>
      <c r="AZ24">
        <f>G24*AA24*0.001</f>
        <v>39.843091829818022</v>
      </c>
      <c r="BA24">
        <f>G24/S24</f>
        <v>1.0108797282157032</v>
      </c>
      <c r="BB24">
        <f>(1-AL24*AA24/AQ24/F24)*100</f>
        <v>77.794916055177907</v>
      </c>
      <c r="BC24">
        <f>(S24-E24/(N24/1.35))</f>
        <v>400.36260280956412</v>
      </c>
      <c r="BD24">
        <f>E24*BB24/100/BC24</f>
        <v>2.8097053725074129E-5</v>
      </c>
    </row>
    <row r="25" spans="1:56" x14ac:dyDescent="0.55000000000000004">
      <c r="A25" s="1">
        <v>7</v>
      </c>
      <c r="B25" s="1" t="s">
        <v>83</v>
      </c>
      <c r="C25" s="1">
        <v>4320.999987103045</v>
      </c>
      <c r="D25" s="1">
        <v>0</v>
      </c>
      <c r="E25">
        <f>(R25-S25*(1000-T25)/(1000-U25))*AK25</f>
        <v>-8.8333646347134129E-2</v>
      </c>
      <c r="F25">
        <f>IF(AV25&lt;&gt;0,1/(1/AV25-1/N25),0)</f>
        <v>-1.8991474437842653E-3</v>
      </c>
      <c r="G25">
        <f>((AY25-AL25/2)*S25-E25)/(AY25+AL25/2)</f>
        <v>322.61124640759789</v>
      </c>
      <c r="H25">
        <f>AL25*1000</f>
        <v>-1.1313882047404241E-2</v>
      </c>
      <c r="I25">
        <f>(AQ25-AW25)</f>
        <v>0.57202937680710075</v>
      </c>
      <c r="J25">
        <f>(P25+AP25*D25)</f>
        <v>21.877662658691406</v>
      </c>
      <c r="K25" s="1">
        <v>6</v>
      </c>
      <c r="L25">
        <f>(K25*AE25+AF25)</f>
        <v>1.4200000166893005</v>
      </c>
      <c r="M25" s="1">
        <v>1</v>
      </c>
      <c r="N25">
        <f>L25*(M25+1)*(M25+1)/(M25*M25+1)</f>
        <v>2.8400000333786011</v>
      </c>
      <c r="O25" s="1">
        <v>21.666753768920898</v>
      </c>
      <c r="P25" s="1">
        <v>21.877662658691406</v>
      </c>
      <c r="Q25" s="1">
        <v>21.081684112548828</v>
      </c>
      <c r="R25" s="1">
        <v>400.32083129882813</v>
      </c>
      <c r="S25" s="1">
        <v>400.43222045898438</v>
      </c>
      <c r="T25" s="1">
        <v>20.958984375</v>
      </c>
      <c r="U25" s="1">
        <v>20.945697784423828</v>
      </c>
      <c r="V25" s="1">
        <v>79.346473693847656</v>
      </c>
      <c r="W25" s="1">
        <v>79.296180725097656</v>
      </c>
      <c r="X25" s="1">
        <v>500.21432495117188</v>
      </c>
      <c r="Y25" s="1">
        <v>9.0333506464958191E-2</v>
      </c>
      <c r="Z25" s="1">
        <v>8.4600210189819336E-2</v>
      </c>
      <c r="AA25" s="1">
        <v>98.432823181152344</v>
      </c>
      <c r="AB25" s="1">
        <v>-0.51563751697540283</v>
      </c>
      <c r="AC25" s="1">
        <v>0.2827599048614502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>X25*0.000001/(K25*0.0001)</f>
        <v>0.83369054158528644</v>
      </c>
      <c r="AL25">
        <f>(U25-T25)/(1000-U25)*AK25</f>
        <v>-1.1313882047404241E-5</v>
      </c>
      <c r="AM25">
        <f>(P25+273.15)</f>
        <v>295.02766265869138</v>
      </c>
      <c r="AN25">
        <f>(O25+273.15)</f>
        <v>294.81675376892088</v>
      </c>
      <c r="AO25">
        <f>(Y25*AG25+Z25*AH25)*AI25</f>
        <v>1.4453360711335517E-2</v>
      </c>
      <c r="AP25">
        <f>((AO25+0.00000010773*(AN25^4-AM25^4))-AL25*44100)/(L25*51.4+0.00000043092*AM25^3)</f>
        <v>-2.1628866612757855E-2</v>
      </c>
      <c r="AQ25">
        <f>0.61365*EXP(17.502*J25/(240.97+J25))</f>
        <v>2.6337735432271456</v>
      </c>
      <c r="AR25">
        <f>AQ25*1000/AA25</f>
        <v>26.757065967518177</v>
      </c>
      <c r="AS25">
        <f>(AR25-U25)</f>
        <v>5.8113681830943484</v>
      </c>
      <c r="AT25">
        <f>IF(D25,P25,(O25+P25)/2)</f>
        <v>21.772208213806152</v>
      </c>
      <c r="AU25">
        <f>0.61365*EXP(17.502*AT25/(240.97+AT25))</f>
        <v>2.6168667068816589</v>
      </c>
      <c r="AV25">
        <f>IF(AS25&lt;&gt;0,(1000-(AR25+U25)/2)/AS25*AL25,0)</f>
        <v>-1.9004182798673327E-3</v>
      </c>
      <c r="AW25">
        <f>U25*AA25/1000</f>
        <v>2.0617441664200449</v>
      </c>
      <c r="AX25">
        <f>(AU25-AW25)</f>
        <v>0.55512254046161402</v>
      </c>
      <c r="AY25">
        <f>1/(1.6/F25+1.37/N25)</f>
        <v>-1.1876471828242922E-3</v>
      </c>
      <c r="AZ25">
        <f>G25*AA25*0.001</f>
        <v>31.755535773890255</v>
      </c>
      <c r="BA25">
        <f>G25/S25</f>
        <v>0.8056575618161137</v>
      </c>
      <c r="BB25">
        <f>(1-AL25*AA25/AQ25/F25)*100</f>
        <v>77.73542168925735</v>
      </c>
      <c r="BC25">
        <f>(S25-E25/(N25/1.35))</f>
        <v>400.47421004390236</v>
      </c>
      <c r="BD25">
        <f>E25*BB25/100/BC25</f>
        <v>-1.7146305744361004E-4</v>
      </c>
    </row>
    <row r="26" spans="1:56" x14ac:dyDescent="0.55000000000000004">
      <c r="A26" s="1">
        <v>8</v>
      </c>
      <c r="B26" s="1" t="s">
        <v>84</v>
      </c>
      <c r="C26" s="1">
        <v>4921.499973680824</v>
      </c>
      <c r="D26" s="1">
        <v>0</v>
      </c>
      <c r="E26">
        <f>(R26-S26*(1000-T26)/(1000-U26))*AK26</f>
        <v>6.4237783777308238E-2</v>
      </c>
      <c r="F26">
        <f>IF(AV26&lt;&gt;0,1/(1/AV26-1/N26),0)</f>
        <v>-2.0092281594266456E-3</v>
      </c>
      <c r="G26">
        <f>((AY26-AL26/2)*S26-E26)/(AY26+AL26/2)</f>
        <v>447.38536853871045</v>
      </c>
      <c r="H26">
        <f>AL26*1000</f>
        <v>-1.1958617045739027E-2</v>
      </c>
      <c r="I26">
        <f>(AQ26-AW26)</f>
        <v>0.57139776023654454</v>
      </c>
      <c r="J26">
        <f>(P26+AP26*D26)</f>
        <v>21.864774703979492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21.664039611816406</v>
      </c>
      <c r="P26" s="1">
        <v>21.864774703979492</v>
      </c>
      <c r="Q26" s="1">
        <v>21.079216003417969</v>
      </c>
      <c r="R26" s="1">
        <v>400.36724853515625</v>
      </c>
      <c r="S26" s="1">
        <v>400.29592895507813</v>
      </c>
      <c r="T26" s="1">
        <v>20.948392868041992</v>
      </c>
      <c r="U26" s="1">
        <v>20.934347152709961</v>
      </c>
      <c r="V26" s="1">
        <v>79.30712890625</v>
      </c>
      <c r="W26" s="1">
        <v>79.253952026367188</v>
      </c>
      <c r="X26" s="1">
        <v>500.14987182617188</v>
      </c>
      <c r="Y26" s="1">
        <v>3.2084099948406219E-2</v>
      </c>
      <c r="Z26" s="1">
        <v>8.2398757338523865E-2</v>
      </c>
      <c r="AA26" s="1">
        <v>98.41741943359375</v>
      </c>
      <c r="AB26" s="1">
        <v>-0.51563751697540283</v>
      </c>
      <c r="AC26" s="1">
        <v>0.2827599048614502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>X26*0.000001/(K26*0.0001)</f>
        <v>0.83358311971028642</v>
      </c>
      <c r="AL26">
        <f>(U26-T26)/(1000-U26)*AK26</f>
        <v>-1.1958617045739026E-5</v>
      </c>
      <c r="AM26">
        <f>(P26+273.15)</f>
        <v>295.01477470397947</v>
      </c>
      <c r="AN26">
        <f>(O26+273.15)</f>
        <v>294.81403961181638</v>
      </c>
      <c r="AO26">
        <f>(Y26*AG26+Z26*AH26)*AI26</f>
        <v>5.1334558770033123E-3</v>
      </c>
      <c r="AP26">
        <f>((AO26+0.00000010773*(AN26^4-AM26^4))-AL26*44100)/(L26*51.4+0.00000043092*AM26^3)</f>
        <v>-2.0061764230639323E-2</v>
      </c>
      <c r="AQ26">
        <f>0.61365*EXP(17.502*J26/(240.97+J26))</f>
        <v>2.63170218453326</v>
      </c>
      <c r="AR26">
        <f>AQ26*1000/AA26</f>
        <v>26.740207167380333</v>
      </c>
      <c r="AS26">
        <f>(AR26-U26)</f>
        <v>5.8058600146703725</v>
      </c>
      <c r="AT26">
        <f>IF(D26,P26,(O26+P26)/2)</f>
        <v>21.764407157897949</v>
      </c>
      <c r="AU26">
        <f>0.61365*EXP(17.502*AT26/(240.97+AT26))</f>
        <v>2.6156197961464196</v>
      </c>
      <c r="AV26">
        <f>IF(AS26&lt;&gt;0,(1000-(AR26+U26)/2)/AS26*AL26,0)</f>
        <v>-2.0106506438790999E-3</v>
      </c>
      <c r="AW26">
        <f>U26*AA26/1000</f>
        <v>2.0603044242967155</v>
      </c>
      <c r="AX26">
        <f>(AU26-AW26)</f>
        <v>0.55531537184970414</v>
      </c>
      <c r="AY26">
        <f>1/(1.6/F26+1.37/N26)</f>
        <v>-1.2565287736211036E-3</v>
      </c>
      <c r="AZ26">
        <f>G26*AA26*0.001</f>
        <v>44.030513463927186</v>
      </c>
      <c r="BA26">
        <f>G26/S26</f>
        <v>1.117636568791877</v>
      </c>
      <c r="BB26">
        <f>(1-AL26*AA26/AQ26/F26)*100</f>
        <v>77.741959167826849</v>
      </c>
      <c r="BC26">
        <f>(S26-E26/(N26/1.35))</f>
        <v>400.26539338920486</v>
      </c>
      <c r="BD26">
        <f>E26*BB26/100/BC26</f>
        <v>1.2476649857638865E-4</v>
      </c>
    </row>
    <row r="27" spans="1:56" x14ac:dyDescent="0.55000000000000004">
      <c r="A27" s="1" t="s">
        <v>9</v>
      </c>
      <c r="B27" s="1" t="s">
        <v>85</v>
      </c>
    </row>
    <row r="28" spans="1:56" x14ac:dyDescent="0.55000000000000004">
      <c r="A28" s="1">
        <v>9</v>
      </c>
      <c r="B28" s="1" t="s">
        <v>86</v>
      </c>
      <c r="C28" s="1">
        <v>5520.5000005252659</v>
      </c>
      <c r="D28" s="1">
        <v>0</v>
      </c>
      <c r="E28">
        <f>(R28-S28*(1000-T28)/(1000-U28))*AK28</f>
        <v>0.19393443569865113</v>
      </c>
      <c r="F28">
        <f>IF(AV28&lt;&gt;0,1/(1/AV28-1/N28),0)</f>
        <v>-1.228208637666955E-3</v>
      </c>
      <c r="G28">
        <f>((AY28-AL28/2)*S28-E28)/(AY28+AL28/2)</f>
        <v>647.93979823667974</v>
      </c>
      <c r="H28">
        <f>AL28*1000</f>
        <v>-7.2954314555692106E-3</v>
      </c>
      <c r="I28">
        <f>(AQ28-AW28)</f>
        <v>0.57040055797793876</v>
      </c>
      <c r="J28">
        <f>(P28+AP28*D28)</f>
        <v>21.863927841186523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21.663206100463867</v>
      </c>
      <c r="P28" s="1">
        <v>21.863927841186523</v>
      </c>
      <c r="Q28" s="1">
        <v>21.080715179443359</v>
      </c>
      <c r="R28" s="1">
        <v>400.60159301757813</v>
      </c>
      <c r="S28" s="1">
        <v>400.37261962890625</v>
      </c>
      <c r="T28" s="1">
        <v>20.951828002929688</v>
      </c>
      <c r="U28" s="1">
        <v>20.943265914916992</v>
      </c>
      <c r="V28" s="1">
        <v>79.323532104492188</v>
      </c>
      <c r="W28" s="1">
        <v>79.291114807128906</v>
      </c>
      <c r="X28" s="1">
        <v>500.53033447265625</v>
      </c>
      <c r="Y28" s="1">
        <v>4.3439820408821106E-2</v>
      </c>
      <c r="Z28" s="1">
        <v>0.39554032683372498</v>
      </c>
      <c r="AA28" s="1">
        <v>98.4166259765625</v>
      </c>
      <c r="AB28" s="1">
        <v>-0.41816437244415283</v>
      </c>
      <c r="AC28" s="1">
        <v>0.28457379341125488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>X28*0.000001/(K28*0.0001)</f>
        <v>0.83421722412109356</v>
      </c>
      <c r="AL28">
        <f>(U28-T28)/(1000-U28)*AK28</f>
        <v>-7.2954314555692103E-6</v>
      </c>
      <c r="AM28">
        <f>(P28+273.15)</f>
        <v>295.0139278411865</v>
      </c>
      <c r="AN28">
        <f>(O28+273.15)</f>
        <v>294.81320610046384</v>
      </c>
      <c r="AO28">
        <f>(Y28*AG28+Z28*AH28)*AI28</f>
        <v>6.9503711100584731E-3</v>
      </c>
      <c r="AP28">
        <f>((AO28+0.00000010773*(AN28^4-AM28^4))-AL28*44100)/(L28*51.4+0.00000043092*AM28^3)</f>
        <v>-2.2484838024187413E-2</v>
      </c>
      <c r="AQ28">
        <f>0.61365*EXP(17.502*J28/(240.97+J28))</f>
        <v>2.6315661262540142</v>
      </c>
      <c r="AR28">
        <f>AQ28*1000/AA28</f>
        <v>26.739040280457395</v>
      </c>
      <c r="AS28">
        <f>(AR28-U28)</f>
        <v>5.795774365540403</v>
      </c>
      <c r="AT28">
        <f>IF(D28,P28,(O28+P28)/2)</f>
        <v>21.763566970825195</v>
      </c>
      <c r="AU28">
        <f>0.61365*EXP(17.502*AT28/(240.97+AT28))</f>
        <v>2.6154855327564337</v>
      </c>
      <c r="AV28">
        <f>IF(AS28&lt;&gt;0,(1000-(AR28+U28)/2)/AS28*AL28,0)</f>
        <v>-1.228740028194539E-3</v>
      </c>
      <c r="AW28">
        <f>U28*AA28/1000</f>
        <v>2.0611655682760754</v>
      </c>
      <c r="AX28">
        <f>(AU28-AW28)</f>
        <v>0.55431996448035825</v>
      </c>
      <c r="AY28">
        <f>1/(1.6/F28+1.37/N28)</f>
        <v>-7.6791475781839166E-4</v>
      </c>
      <c r="AZ28">
        <f>G28*AA28*0.001</f>
        <v>63.768048778388682</v>
      </c>
      <c r="BA28">
        <f>G28/S28</f>
        <v>1.6183419306675775</v>
      </c>
      <c r="BB28">
        <f>(1-AL28*AA28/AQ28/F28)*100</f>
        <v>77.785680259136697</v>
      </c>
      <c r="BC28">
        <f>(S28-E28/(N28/1.35))</f>
        <v>400.28043248625971</v>
      </c>
      <c r="BD28">
        <f>E28*BB28/100/BC28</f>
        <v>3.7686883450165179E-4</v>
      </c>
    </row>
    <row r="29" spans="1:56" x14ac:dyDescent="0.55000000000000004">
      <c r="A29" s="1">
        <v>10</v>
      </c>
      <c r="B29" s="1" t="s">
        <v>87</v>
      </c>
      <c r="C29" s="1">
        <v>6120.999987103045</v>
      </c>
      <c r="D29" s="1">
        <v>0</v>
      </c>
      <c r="E29">
        <f>(R29-S29*(1000-T29)/(1000-U29))*AK29</f>
        <v>0.16423777010890248</v>
      </c>
      <c r="F29">
        <f>IF(AV29&lt;&gt;0,1/(1/AV29-1/N29),0)</f>
        <v>-1.4710556013299049E-3</v>
      </c>
      <c r="G29">
        <f>((AY29-AL29/2)*S29-E29)/(AY29+AL29/2)</f>
        <v>574.29266001465317</v>
      </c>
      <c r="H29">
        <f>AL29*1000</f>
        <v>-8.6999982834824879E-3</v>
      </c>
      <c r="I29">
        <f>(AQ29-AW29)</f>
        <v>0.5679113134379814</v>
      </c>
      <c r="J29">
        <f>(P29+AP29*D29)</f>
        <v>21.863018035888672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21.665342330932617</v>
      </c>
      <c r="P29" s="1">
        <v>21.863018035888672</v>
      </c>
      <c r="Q29" s="1">
        <v>21.080635070800781</v>
      </c>
      <c r="R29" s="1">
        <v>400.54006958007813</v>
      </c>
      <c r="S29" s="1">
        <v>400.34722900390625</v>
      </c>
      <c r="T29" s="1">
        <v>20.975809097290039</v>
      </c>
      <c r="U29" s="1">
        <v>20.965591430664063</v>
      </c>
      <c r="V29" s="1">
        <v>79.409576416015625</v>
      </c>
      <c r="W29" s="1">
        <v>79.370895385742188</v>
      </c>
      <c r="X29" s="1">
        <v>500.16885375976563</v>
      </c>
      <c r="Y29" s="1">
        <v>7.9964302480220795E-2</v>
      </c>
      <c r="Z29" s="1">
        <v>0.14722068607807159</v>
      </c>
      <c r="AA29" s="1">
        <v>98.423583984375</v>
      </c>
      <c r="AB29" s="1">
        <v>-0.41816437244415283</v>
      </c>
      <c r="AC29" s="1">
        <v>0.28457379341125488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>X29*0.000001/(K29*0.0001)</f>
        <v>0.83361475626627601</v>
      </c>
      <c r="AL29">
        <f>(U29-T29)/(1000-U29)*AK29</f>
        <v>-8.6999982834824873E-6</v>
      </c>
      <c r="AM29">
        <f>(P29+273.15)</f>
        <v>295.01301803588865</v>
      </c>
      <c r="AN29">
        <f>(O29+273.15)</f>
        <v>294.81534233093259</v>
      </c>
      <c r="AO29">
        <f>(Y29*AG29+Z29*AH29)*AI29</f>
        <v>1.2794288110860697E-2</v>
      </c>
      <c r="AP29">
        <f>((AO29+0.00000010773*(AN29^4-AM29^4))-AL29*44100)/(L29*51.4+0.00000043092*AM29^3)</f>
        <v>-2.1278001335183941E-2</v>
      </c>
      <c r="AQ29">
        <f>0.61365*EXP(17.502*J29/(240.97+J29))</f>
        <v>2.6314199623960386</v>
      </c>
      <c r="AR29">
        <f>AQ29*1000/AA29</f>
        <v>26.735664927765516</v>
      </c>
      <c r="AS29">
        <f>(AR29-U29)</f>
        <v>5.7700734971014533</v>
      </c>
      <c r="AT29">
        <f>IF(D29,P29,(O29+P29)/2)</f>
        <v>21.764180183410645</v>
      </c>
      <c r="AU29">
        <f>0.61365*EXP(17.502*AT29/(240.97+AT29))</f>
        <v>2.6155835246244745</v>
      </c>
      <c r="AV29">
        <f>IF(AS29&lt;&gt;0,(1000-(AR29+U29)/2)/AS29*AL29,0)</f>
        <v>-1.4718179696548879E-3</v>
      </c>
      <c r="AW29">
        <f>U29*AA29/1000</f>
        <v>2.0635086489580572</v>
      </c>
      <c r="AX29">
        <f>(AU29-AW29)</f>
        <v>0.55207487566641733</v>
      </c>
      <c r="AY29">
        <f>1/(1.6/F29+1.37/N29)</f>
        <v>-9.198177066132877E-4</v>
      </c>
      <c r="AZ29">
        <f>G29*AA29*0.001</f>
        <v>56.523941854562338</v>
      </c>
      <c r="BA29">
        <f>G29/S29</f>
        <v>1.4344864118169023</v>
      </c>
      <c r="BB29">
        <f>(1-AL29*AA29/AQ29/F29)*100</f>
        <v>77.879288624462447</v>
      </c>
      <c r="BC29">
        <f>(S29-E29/(N29/1.35))</f>
        <v>400.26915823382137</v>
      </c>
      <c r="BD29">
        <f>E29*BB29/100/BC29</f>
        <v>3.1955299173656285E-4</v>
      </c>
    </row>
    <row r="30" spans="1:56" x14ac:dyDescent="0.55000000000000004">
      <c r="A30" s="1">
        <v>11</v>
      </c>
      <c r="B30" s="1" t="s">
        <v>88</v>
      </c>
      <c r="C30" s="1">
        <v>6721.499973680824</v>
      </c>
      <c r="D30" s="1">
        <v>0</v>
      </c>
      <c r="E30">
        <f>(R30-S30*(1000-T30)/(1000-U30))*AK30</f>
        <v>0.33317839212172756</v>
      </c>
      <c r="F30">
        <f>IF(AV30&lt;&gt;0,1/(1/AV30-1/N30),0)</f>
        <v>-3.7967581452707854E-4</v>
      </c>
      <c r="G30">
        <f>((AY30-AL30/2)*S30-E30)/(AY30+AL30/2)</f>
        <v>1793.8023948016994</v>
      </c>
      <c r="H30">
        <f>AL30*1000</f>
        <v>-2.2366227005562629E-3</v>
      </c>
      <c r="I30">
        <f>(AQ30-AW30)</f>
        <v>0.56582050507855408</v>
      </c>
      <c r="J30">
        <f>(P30+AP30*D30)</f>
        <v>21.864406585693359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21.664247512817383</v>
      </c>
      <c r="P30" s="1">
        <v>21.864406585693359</v>
      </c>
      <c r="Q30" s="1">
        <v>21.081016540527344</v>
      </c>
      <c r="R30" s="1">
        <v>400.64617919921875</v>
      </c>
      <c r="S30" s="1">
        <v>400.24761962890625</v>
      </c>
      <c r="T30" s="1">
        <v>20.994216918945313</v>
      </c>
      <c r="U30" s="1">
        <v>20.99159049987793</v>
      </c>
      <c r="V30" s="1">
        <v>79.475151062011719</v>
      </c>
      <c r="W30" s="1">
        <v>79.4652099609375</v>
      </c>
      <c r="X30" s="1">
        <v>500.22613525390625</v>
      </c>
      <c r="Y30" s="1">
        <v>0.21323962509632111</v>
      </c>
      <c r="Z30" s="1">
        <v>6.5920174121856689E-2</v>
      </c>
      <c r="AA30" s="1">
        <v>98.411911010742188</v>
      </c>
      <c r="AB30" s="1">
        <v>-0.41816437244415283</v>
      </c>
      <c r="AC30" s="1">
        <v>0.28457379341125488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>X30*0.000001/(K30*0.0001)</f>
        <v>0.83371022542317708</v>
      </c>
      <c r="AL30">
        <f>(U30-T30)/(1000-U30)*AK30</f>
        <v>-2.2366227005562631E-6</v>
      </c>
      <c r="AM30">
        <f>(P30+273.15)</f>
        <v>295.01440658569334</v>
      </c>
      <c r="AN30">
        <f>(O30+273.15)</f>
        <v>294.81424751281736</v>
      </c>
      <c r="AO30">
        <f>(Y30*AG30+Z30*AH30)*AI30</f>
        <v>3.4118339252807051E-2</v>
      </c>
      <c r="AP30">
        <f>((AO30+0.00000010773*(AN30^4-AM30^4))-AL30*44100)/(L30*51.4+0.00000043092*AM30^3)</f>
        <v>-2.4742028763958333E-2</v>
      </c>
      <c r="AQ30">
        <f>0.61365*EXP(17.502*J30/(240.97+J30))</f>
        <v>2.6316430413264822</v>
      </c>
      <c r="AR30">
        <f>AQ30*1000/AA30</f>
        <v>26.741102924413532</v>
      </c>
      <c r="AS30">
        <f>(AR30-U30)</f>
        <v>5.7495124245356024</v>
      </c>
      <c r="AT30">
        <f>IF(D30,P30,(O30+P30)/2)</f>
        <v>21.764327049255371</v>
      </c>
      <c r="AU30">
        <f>0.61365*EXP(17.502*AT30/(240.97+AT30))</f>
        <v>2.6156069943825133</v>
      </c>
      <c r="AV30">
        <f>IF(AS30&lt;&gt;0,(1000-(AR30+U30)/2)/AS30*AL30,0)</f>
        <v>-3.7972657966677507E-4</v>
      </c>
      <c r="AW30">
        <f>U30*AA30/1000</f>
        <v>2.0658225362479281</v>
      </c>
      <c r="AX30">
        <f>(AU30-AW30)</f>
        <v>0.54978445813458521</v>
      </c>
      <c r="AY30">
        <f>1/(1.6/F30+1.37/N30)</f>
        <v>-2.3732455083906112E-4</v>
      </c>
      <c r="AZ30">
        <f>G30*AA30*0.001</f>
        <v>176.53152164808108</v>
      </c>
      <c r="BA30">
        <f>G30/S30</f>
        <v>4.4817315752304587</v>
      </c>
      <c r="BB30">
        <f>(1-AL30*AA30/AQ30/F30)*100</f>
        <v>77.970711044308899</v>
      </c>
      <c r="BC30">
        <f>(S30-E30/(N30/1.35))</f>
        <v>400.08924257817461</v>
      </c>
      <c r="BD30">
        <f>E30*BB30/100/BC30</f>
        <v>6.4930903842671346E-4</v>
      </c>
    </row>
    <row r="31" spans="1:56" x14ac:dyDescent="0.55000000000000004">
      <c r="A31" s="1" t="s">
        <v>9</v>
      </c>
      <c r="B31" s="1" t="s">
        <v>89</v>
      </c>
    </row>
    <row r="32" spans="1:56" x14ac:dyDescent="0.55000000000000004">
      <c r="A32" s="1">
        <v>12</v>
      </c>
      <c r="B32" s="1" t="s">
        <v>90</v>
      </c>
      <c r="C32" s="1">
        <v>7321.0000005140901</v>
      </c>
      <c r="D32" s="1">
        <v>0</v>
      </c>
      <c r="E32">
        <f>(R32-S32*(1000-T32)/(1000-U32))*AK32</f>
        <v>0.43282686268995174</v>
      </c>
      <c r="F32">
        <f>IF(AV32&lt;&gt;0,1/(1/AV32-1/N32),0)</f>
        <v>-2.4148453458461302E-4</v>
      </c>
      <c r="G32">
        <f>((AY32-AL32/2)*S32-E32)/(AY32+AL32/2)</f>
        <v>3250.5638250384377</v>
      </c>
      <c r="H32">
        <f>AL32*1000</f>
        <v>-1.4163510507581396E-3</v>
      </c>
      <c r="I32">
        <f>(AQ32-AW32)</f>
        <v>0.56341852152829563</v>
      </c>
      <c r="J32">
        <f>(P32+AP32*D32)</f>
        <v>21.862884521484375</v>
      </c>
      <c r="K32" s="1">
        <v>6</v>
      </c>
      <c r="L32">
        <f>(K32*AE32+AF32)</f>
        <v>1.4200000166893005</v>
      </c>
      <c r="M32" s="1">
        <v>1</v>
      </c>
      <c r="N32">
        <f>L32*(M32+1)*(M32+1)/(M32*M32+1)</f>
        <v>2.8400000333786011</v>
      </c>
      <c r="O32" s="1">
        <v>21.664951324462891</v>
      </c>
      <c r="P32" s="1">
        <v>21.862884521484375</v>
      </c>
      <c r="Q32" s="1">
        <v>21.07830810546875</v>
      </c>
      <c r="R32" s="1">
        <v>400.64581298828125</v>
      </c>
      <c r="S32" s="1">
        <v>400.1273193359375</v>
      </c>
      <c r="T32" s="1">
        <v>21.013578414916992</v>
      </c>
      <c r="U32" s="1">
        <v>21.01191520690918</v>
      </c>
      <c r="V32" s="1">
        <v>79.551078796386719</v>
      </c>
      <c r="W32" s="1">
        <v>79.544776916503906</v>
      </c>
      <c r="X32" s="1">
        <v>500.21072387695313</v>
      </c>
      <c r="Y32" s="1">
        <v>8.6873538792133331E-2</v>
      </c>
      <c r="Z32" s="1">
        <v>8.7891668081283569E-2</v>
      </c>
      <c r="AA32" s="1">
        <v>98.419395446777344</v>
      </c>
      <c r="AB32" s="1">
        <v>-0.39579498767852783</v>
      </c>
      <c r="AC32" s="1">
        <v>0.28247570991516113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>X32*0.000001/(K32*0.0001)</f>
        <v>0.83368453979492185</v>
      </c>
      <c r="AL32">
        <f>(U32-T32)/(1000-U32)*AK32</f>
        <v>-1.4163510507581396E-6</v>
      </c>
      <c r="AM32">
        <f>(P32+273.15)</f>
        <v>295.01288452148435</v>
      </c>
      <c r="AN32">
        <f>(O32+273.15)</f>
        <v>294.81495132446287</v>
      </c>
      <c r="AO32">
        <f>(Y32*AG32+Z32*AH32)*AI32</f>
        <v>1.3899765896057348E-2</v>
      </c>
      <c r="AP32">
        <f>((AO32+0.00000010773*(AN32^4-AM32^4))-AL32*44100)/(L32*51.4+0.00000043092*AM32^3)</f>
        <v>-2.5120184750234118E-2</v>
      </c>
      <c r="AQ32">
        <f>0.61365*EXP(17.502*J32/(240.97+J32))</f>
        <v>2.6313985133712445</v>
      </c>
      <c r="AR32">
        <f>AQ32*1000/AA32</f>
        <v>26.736584810605105</v>
      </c>
      <c r="AS32">
        <f>(AR32-U32)</f>
        <v>5.7246696036959257</v>
      </c>
      <c r="AT32">
        <f>IF(D32,P32,(O32+P32)/2)</f>
        <v>21.763917922973633</v>
      </c>
      <c r="AU32">
        <f>0.61365*EXP(17.502*AT32/(240.97+AT32))</f>
        <v>2.6155416148007999</v>
      </c>
      <c r="AV32">
        <f>IF(AS32&lt;&gt;0,(1000-(AR32+U32)/2)/AS32*AL32,0)</f>
        <v>-2.4150506970386362E-4</v>
      </c>
      <c r="AW32">
        <f>U32*AA32/1000</f>
        <v>2.0679799918429489</v>
      </c>
      <c r="AX32">
        <f>(AU32-AW32)</f>
        <v>0.54756162295785105</v>
      </c>
      <c r="AY32">
        <f>1/(1.6/F32+1.37/N32)</f>
        <v>-1.5093882347845988E-4</v>
      </c>
      <c r="AZ32">
        <f>G32*AA32*0.001</f>
        <v>319.91852652144718</v>
      </c>
      <c r="BA32">
        <f>G32/S32</f>
        <v>8.1238237629791552</v>
      </c>
      <c r="BB32">
        <f>(1-AL32*AA32/AQ32/F32)*100</f>
        <v>78.06307983784157</v>
      </c>
      <c r="BC32">
        <f>(S32-E32/(N32/1.35))</f>
        <v>399.921574174753</v>
      </c>
      <c r="BD32">
        <f>E32*BB32/100/BC32</f>
        <v>8.4486059567679143E-4</v>
      </c>
    </row>
    <row r="33" spans="1:56" x14ac:dyDescent="0.55000000000000004">
      <c r="A33" s="1">
        <v>13</v>
      </c>
      <c r="B33" s="1" t="s">
        <v>91</v>
      </c>
      <c r="C33" s="1">
        <v>7921.4999870918691</v>
      </c>
      <c r="D33" s="1">
        <v>0</v>
      </c>
      <c r="E33">
        <f>(R33-S33*(1000-T33)/(1000-U33))*AK33</f>
        <v>0.38988078469424059</v>
      </c>
      <c r="F33">
        <f>IF(AV33&lt;&gt;0,1/(1/AV33-1/N33),0)</f>
        <v>-1.0569186163436111E-4</v>
      </c>
      <c r="G33">
        <f>((AY33-AL33/2)*S33-E33)/(AY33+AL33/2)</f>
        <v>6270.9306644725812</v>
      </c>
      <c r="H33">
        <f>AL33*1000</f>
        <v>-6.1713046337646548E-4</v>
      </c>
      <c r="I33">
        <f>(AQ33-AW33)</f>
        <v>0.56108109738615131</v>
      </c>
      <c r="J33">
        <f>(P33+AP33*D33)</f>
        <v>21.862737655639648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21.660589218139648</v>
      </c>
      <c r="P33" s="1">
        <v>21.862737655639648</v>
      </c>
      <c r="Q33" s="1">
        <v>21.082195281982422</v>
      </c>
      <c r="R33" s="1">
        <v>400.59649658203125</v>
      </c>
      <c r="S33" s="1">
        <v>400.12905883789063</v>
      </c>
      <c r="T33" s="1">
        <v>21.030237197875977</v>
      </c>
      <c r="U33" s="1">
        <v>21.029512405395508</v>
      </c>
      <c r="V33" s="1">
        <v>79.657768249511719</v>
      </c>
      <c r="W33" s="1">
        <v>79.655021667480469</v>
      </c>
      <c r="X33" s="1">
        <v>500.13143920898438</v>
      </c>
      <c r="Y33" s="1">
        <v>0.1016845628619194</v>
      </c>
      <c r="Z33" s="1">
        <v>0.14282824099063873</v>
      </c>
      <c r="AA33" s="1">
        <v>98.447067260742188</v>
      </c>
      <c r="AB33" s="1">
        <v>-0.39579498767852783</v>
      </c>
      <c r="AC33" s="1">
        <v>0.28247570991516113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>X33*0.000001/(K33*0.0001)</f>
        <v>0.83355239868164044</v>
      </c>
      <c r="AL33">
        <f>(U33-T33)/(1000-U33)*AK33</f>
        <v>-6.1713046337646544E-7</v>
      </c>
      <c r="AM33">
        <f>(P33+273.15)</f>
        <v>295.01273765563963</v>
      </c>
      <c r="AN33">
        <f>(O33+273.15)</f>
        <v>294.81058921813963</v>
      </c>
      <c r="AO33">
        <f>(Y33*AG33+Z33*AH33)*AI33</f>
        <v>1.626952969425477E-2</v>
      </c>
      <c r="AP33">
        <f>((AO33+0.00000010773*(AN33^4-AM33^4))-AL33*44100)/(L33*51.4+0.00000043092*AM33^3)</f>
        <v>-2.6065030653322472E-2</v>
      </c>
      <c r="AQ33">
        <f>0.61365*EXP(17.502*J33/(240.97+J33))</f>
        <v>2.6313749196207352</v>
      </c>
      <c r="AR33">
        <f>AQ33*1000/AA33</f>
        <v>26.728829947279195</v>
      </c>
      <c r="AS33">
        <f>(AR33-U33)</f>
        <v>5.699317541883687</v>
      </c>
      <c r="AT33">
        <f>IF(D33,P33,(O33+P33)/2)</f>
        <v>21.761663436889648</v>
      </c>
      <c r="AU33">
        <f>0.61365*EXP(17.502*AT33/(240.97+AT33))</f>
        <v>2.6151813669632227</v>
      </c>
      <c r="AV33">
        <f>IF(AS33&lt;&gt;0,(1000-(AR33+U33)/2)/AS33*AL33,0)</f>
        <v>-1.0569579515028543E-4</v>
      </c>
      <c r="AW33">
        <f>U33*AA33/1000</f>
        <v>2.0702938222345839</v>
      </c>
      <c r="AX33">
        <f>(AU33-AW33)</f>
        <v>0.54488754472863876</v>
      </c>
      <c r="AY33">
        <f>1/(1.6/F33+1.37/N33)</f>
        <v>-6.6059518555845303E-5</v>
      </c>
      <c r="AZ33">
        <f>G33*AA33*0.001</f>
        <v>617.35473291278299</v>
      </c>
      <c r="BA33">
        <f>G33/S33</f>
        <v>15.672270048782442</v>
      </c>
      <c r="BB33">
        <f>(1-AL33*AA33/AQ33/F33)*100</f>
        <v>78.154826944753324</v>
      </c>
      <c r="BC33">
        <f>(S33-E33/(N33/1.35))</f>
        <v>399.94372818537261</v>
      </c>
      <c r="BD33">
        <f>E33*BB33/100/BC33</f>
        <v>7.6188381288329061E-4</v>
      </c>
    </row>
    <row r="34" spans="1:56" x14ac:dyDescent="0.55000000000000004">
      <c r="A34" s="1">
        <v>14</v>
      </c>
      <c r="B34" s="1" t="s">
        <v>92</v>
      </c>
      <c r="C34" s="1">
        <v>8521.9999736696482</v>
      </c>
      <c r="D34" s="1">
        <v>0</v>
      </c>
      <c r="E34">
        <f>(R34-S34*(1000-T34)/(1000-U34))*AK34</f>
        <v>0.48606925021046543</v>
      </c>
      <c r="F34">
        <f>IF(AV34&lt;&gt;0,1/(1/AV34-1/N34),0)</f>
        <v>1.0099077047624984E-3</v>
      </c>
      <c r="G34">
        <f>((AY34-AL34/2)*S34-E34)/(AY34+AL34/2)</f>
        <v>-370.3931710691424</v>
      </c>
      <c r="H34">
        <f>AL34*1000</f>
        <v>5.8597010273131961E-3</v>
      </c>
      <c r="I34">
        <f>(AQ34-AW34)</f>
        <v>0.5577350852582974</v>
      </c>
      <c r="J34">
        <f>(P34+AP34*D34)</f>
        <v>21.857965469360352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21.660032272338867</v>
      </c>
      <c r="P34" s="1">
        <v>21.857965469360352</v>
      </c>
      <c r="Q34" s="1">
        <v>21.081090927124023</v>
      </c>
      <c r="R34" s="1">
        <v>400.64605712890625</v>
      </c>
      <c r="S34" s="1">
        <v>400.06011962890625</v>
      </c>
      <c r="T34" s="1">
        <v>21.049896240234375</v>
      </c>
      <c r="U34" s="1">
        <v>21.056777954101563</v>
      </c>
      <c r="V34" s="1">
        <v>79.730911254882813</v>
      </c>
      <c r="W34" s="1">
        <v>79.756980895996094</v>
      </c>
      <c r="X34" s="1">
        <v>500.13540649414063</v>
      </c>
      <c r="Y34" s="1">
        <v>3.9488505572080612E-2</v>
      </c>
      <c r="Z34" s="1">
        <v>0.14941787719726563</v>
      </c>
      <c r="AA34" s="1">
        <v>98.442092895507813</v>
      </c>
      <c r="AB34" s="1">
        <v>-0.39579498767852783</v>
      </c>
      <c r="AC34" s="1">
        <v>0.28247570991516113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>X34*0.000001/(K34*0.0001)</f>
        <v>0.83355901082356765</v>
      </c>
      <c r="AL34">
        <f>(U34-T34)/(1000-U34)*AK34</f>
        <v>5.8597010273131959E-6</v>
      </c>
      <c r="AM34">
        <f>(P34+273.15)</f>
        <v>295.00796546936033</v>
      </c>
      <c r="AN34">
        <f>(O34+273.15)</f>
        <v>294.81003227233884</v>
      </c>
      <c r="AO34">
        <f>(Y34*AG34+Z34*AH34)*AI34</f>
        <v>6.3181607503109971E-3</v>
      </c>
      <c r="AP34">
        <f>((AO34+0.00000010773*(AN34^4-AM34^4))-AL34*44100)/(L34*51.4+0.00000043092*AM34^3)</f>
        <v>-2.9026830059737725E-2</v>
      </c>
      <c r="AQ34">
        <f>0.61365*EXP(17.502*J34/(240.97+J34))</f>
        <v>2.6306083766960442</v>
      </c>
      <c r="AR34">
        <f>AQ34*1000/AA34</f>
        <v>26.722393839069692</v>
      </c>
      <c r="AS34">
        <f>(AR34-U34)</f>
        <v>5.6656158849681297</v>
      </c>
      <c r="AT34">
        <f>IF(D34,P34,(O34+P34)/2)</f>
        <v>21.758998870849609</v>
      </c>
      <c r="AU34">
        <f>0.61365*EXP(17.502*AT34/(240.97+AT34))</f>
        <v>2.6147556478182743</v>
      </c>
      <c r="AV34">
        <f>IF(AS34&lt;&gt;0,(1000-(AR34+U34)/2)/AS34*AL34,0)</f>
        <v>1.0095487079292281E-3</v>
      </c>
      <c r="AW34">
        <f>U34*AA34/1000</f>
        <v>2.0728732914377468</v>
      </c>
      <c r="AX34">
        <f>(AU34-AW34)</f>
        <v>0.54188235638052751</v>
      </c>
      <c r="AY34">
        <f>1/(1.6/F34+1.37/N34)</f>
        <v>6.3100018625979659E-4</v>
      </c>
      <c r="AZ34">
        <f>G34*AA34*0.001</f>
        <v>-36.462278954250237</v>
      </c>
      <c r="BA34">
        <f>G34/S34</f>
        <v>-0.92584377421252895</v>
      </c>
      <c r="BB34">
        <f>(1-AL34*AA34/AQ34/F34)*100</f>
        <v>78.287071004898422</v>
      </c>
      <c r="BC34">
        <f>(S34-E34/(N34/1.35))</f>
        <v>399.82906558662745</v>
      </c>
      <c r="BD34">
        <f>E34*BB34/100/BC34</f>
        <v>9.5173015620295988E-4</v>
      </c>
    </row>
    <row r="35" spans="1:56" x14ac:dyDescent="0.55000000000000004">
      <c r="A35" s="1" t="s">
        <v>9</v>
      </c>
      <c r="B35" s="1" t="s">
        <v>93</v>
      </c>
    </row>
    <row r="36" spans="1:56" x14ac:dyDescent="0.55000000000000004">
      <c r="A36" s="1">
        <v>15</v>
      </c>
      <c r="B36" s="1" t="s">
        <v>94</v>
      </c>
      <c r="C36" s="1">
        <v>9121.0000005140901</v>
      </c>
      <c r="D36" s="1">
        <v>0</v>
      </c>
      <c r="E36">
        <f>(R36-S36*(1000-T36)/(1000-U36))*AK36</f>
        <v>0.40022501005198013</v>
      </c>
      <c r="F36">
        <f>IF(AV36&lt;&gt;0,1/(1/AV36-1/N36),0)</f>
        <v>-7.7590602648794924E-4</v>
      </c>
      <c r="G36">
        <f>((AY36-AL36/2)*S36-E36)/(AY36+AL36/2)</f>
        <v>1217.7410863591838</v>
      </c>
      <c r="H36">
        <f>AL36*1000</f>
        <v>-4.4833316197806774E-3</v>
      </c>
      <c r="I36">
        <f>(AQ36-AW36)</f>
        <v>0.55515480608048406</v>
      </c>
      <c r="J36">
        <f>(P36+AP36*D36)</f>
        <v>21.854379653930664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21.663286209106445</v>
      </c>
      <c r="P36" s="1">
        <v>21.854379653930664</v>
      </c>
      <c r="Q36" s="1">
        <v>21.079084396362305</v>
      </c>
      <c r="R36" s="1">
        <v>400.58273315429688</v>
      </c>
      <c r="S36" s="1">
        <v>400.10482788085938</v>
      </c>
      <c r="T36" s="1">
        <v>21.079349517822266</v>
      </c>
      <c r="U36" s="1">
        <v>21.074085235595703</v>
      </c>
      <c r="V36" s="1">
        <v>79.838165283203125</v>
      </c>
      <c r="W36" s="1">
        <v>79.818222045898438</v>
      </c>
      <c r="X36" s="1">
        <v>500.22198486328125</v>
      </c>
      <c r="Y36" s="1">
        <v>0.19349989295005798</v>
      </c>
      <c r="Z36" s="1">
        <v>0.16700179874897003</v>
      </c>
      <c r="AA36" s="1">
        <v>98.45635986328125</v>
      </c>
      <c r="AB36" s="1">
        <v>-0.30790436267852783</v>
      </c>
      <c r="AC36" s="1">
        <v>0.28523755073547363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>X36*0.000001/(K36*0.0001)</f>
        <v>0.83370330810546867</v>
      </c>
      <c r="AL36">
        <f>(U36-T36)/(1000-U36)*AK36</f>
        <v>-4.4833316197806776E-6</v>
      </c>
      <c r="AM36">
        <f>(P36+273.15)</f>
        <v>295.00437965393064</v>
      </c>
      <c r="AN36">
        <f>(O36+273.15)</f>
        <v>294.81328620910642</v>
      </c>
      <c r="AO36">
        <f>(Y36*AG36+Z36*AH36)*AI36</f>
        <v>3.0959982179999734E-2</v>
      </c>
      <c r="AP36">
        <f>((AO36+0.00000010773*(AN36^4-AM36^4))-AL36*44100)/(L36*51.4+0.00000043092*AM36^3)</f>
        <v>-2.2407559711434009E-2</v>
      </c>
      <c r="AQ36">
        <f>0.61365*EXP(17.502*J36/(240.97+J36))</f>
        <v>2.6300325258257566</v>
      </c>
      <c r="AR36">
        <f>AQ36*1000/AA36</f>
        <v>26.712672797144641</v>
      </c>
      <c r="AS36">
        <f>(AR36-U36)</f>
        <v>5.6385875615489383</v>
      </c>
      <c r="AT36">
        <f>IF(D36,P36,(O36+P36)/2)</f>
        <v>21.758832931518555</v>
      </c>
      <c r="AU36">
        <f>0.61365*EXP(17.502*AT36/(240.97+AT36))</f>
        <v>2.6147291376092072</v>
      </c>
      <c r="AV36">
        <f>IF(AS36&lt;&gt;0,(1000-(AR36+U36)/2)/AS36*AL36,0)</f>
        <v>-7.7611806686762213E-4</v>
      </c>
      <c r="AW36">
        <f>U36*AA36/1000</f>
        <v>2.0748777197452726</v>
      </c>
      <c r="AX36">
        <f>(AU36-AW36)</f>
        <v>0.53985141786393465</v>
      </c>
      <c r="AY36">
        <f>1/(1.6/F36+1.37/N36)</f>
        <v>-4.850547368318198E-4</v>
      </c>
      <c r="AZ36">
        <f>G36*AA36*0.001</f>
        <v>119.89435461888284</v>
      </c>
      <c r="BA36">
        <f>G36/S36</f>
        <v>3.0435550923214425</v>
      </c>
      <c r="BB36">
        <f>(1-AL36*AA36/AQ36/F36)*100</f>
        <v>78.369109738088284</v>
      </c>
      <c r="BC36">
        <f>(S36-E36/(N36/1.35))</f>
        <v>399.91458007902133</v>
      </c>
      <c r="BD36">
        <f>E36*BB36/100/BC36</f>
        <v>7.842994303056788E-4</v>
      </c>
    </row>
    <row r="37" spans="1:56" x14ac:dyDescent="0.55000000000000004">
      <c r="A37" s="1">
        <v>16</v>
      </c>
      <c r="B37" s="1" t="s">
        <v>95</v>
      </c>
      <c r="C37" s="1">
        <v>9721.4999870918691</v>
      </c>
      <c r="D37" s="1">
        <v>0</v>
      </c>
      <c r="E37">
        <f>(R37-S37*(1000-T37)/(1000-U37))*AK37</f>
        <v>0.38078677557521645</v>
      </c>
      <c r="F37">
        <f>IF(AV37&lt;&gt;0,1/(1/AV37-1/N37),0)</f>
        <v>3.5288997539218727E-4</v>
      </c>
      <c r="G37">
        <f>((AY37-AL37/2)*S37-E37)/(AY37+AL37/2)</f>
        <v>-1322.2855742065613</v>
      </c>
      <c r="H37">
        <f>AL37*1000</f>
        <v>2.0254934135327555E-3</v>
      </c>
      <c r="I37">
        <f>(AQ37-AW37)</f>
        <v>0.551738139944844</v>
      </c>
      <c r="J37">
        <f>(P37+AP37*D37)</f>
        <v>21.862756729125977</v>
      </c>
      <c r="K37" s="1">
        <v>6</v>
      </c>
      <c r="L37">
        <f>(K37*AE37+AF37)</f>
        <v>1.4200000166893005</v>
      </c>
      <c r="M37" s="1">
        <v>1</v>
      </c>
      <c r="N37">
        <f>L37*(M37+1)*(M37+1)/(M37*M37+1)</f>
        <v>2.8400000333786011</v>
      </c>
      <c r="O37" s="1">
        <v>21.665138244628906</v>
      </c>
      <c r="P37" s="1">
        <v>21.862756729125977</v>
      </c>
      <c r="Q37" s="1">
        <v>21.082283020019531</v>
      </c>
      <c r="R37" s="1">
        <v>400.60501098632813</v>
      </c>
      <c r="S37" s="1">
        <v>400.14724731445313</v>
      </c>
      <c r="T37" s="1">
        <v>21.117212295532227</v>
      </c>
      <c r="U37" s="1">
        <v>21.119590759277344</v>
      </c>
      <c r="V37" s="1">
        <v>79.983345031738281</v>
      </c>
      <c r="W37" s="1">
        <v>79.992355346679688</v>
      </c>
      <c r="X37" s="1">
        <v>500.16717529296875</v>
      </c>
      <c r="Y37" s="1">
        <v>0.12192758917808533</v>
      </c>
      <c r="Z37" s="1">
        <v>9.8885009065270424E-3</v>
      </c>
      <c r="AA37" s="1">
        <v>98.469703674316406</v>
      </c>
      <c r="AB37" s="1">
        <v>-0.30790436267852783</v>
      </c>
      <c r="AC37" s="1">
        <v>0.28523755073547363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>X37*0.000001/(K37*0.0001)</f>
        <v>0.83361195882161454</v>
      </c>
      <c r="AL37">
        <f>(U37-T37)/(1000-U37)*AK37</f>
        <v>2.0254934135327554E-6</v>
      </c>
      <c r="AM37">
        <f>(P37+273.15)</f>
        <v>295.01275672912595</v>
      </c>
      <c r="AN37">
        <f>(O37+273.15)</f>
        <v>294.81513824462888</v>
      </c>
      <c r="AO37">
        <f>(Y37*AG37+Z37*AH37)*AI37</f>
        <v>1.9508413832446614E-2</v>
      </c>
      <c r="AP37">
        <f>((AO37+0.00000010773*(AN37^4-AM37^4))-AL37*44100)/(L37*51.4+0.00000043092*AM37^3)</f>
        <v>-2.6817929900004967E-2</v>
      </c>
      <c r="AQ37">
        <f>0.61365*EXP(17.502*J37/(240.97+J37))</f>
        <v>2.631377983733715</v>
      </c>
      <c r="AR37">
        <f>AQ37*1000/AA37</f>
        <v>26.722716587396928</v>
      </c>
      <c r="AS37">
        <f>(AR37-U37)</f>
        <v>5.6031258281195839</v>
      </c>
      <c r="AT37">
        <f>IF(D37,P37,(O37+P37)/2)</f>
        <v>21.763947486877441</v>
      </c>
      <c r="AU37">
        <f>0.61365*EXP(17.502*AT37/(240.97+AT37))</f>
        <v>2.6155463391515243</v>
      </c>
      <c r="AV37">
        <f>IF(AS37&lt;&gt;0,(1000-(AR37+U37)/2)/AS37*AL37,0)</f>
        <v>3.5284613177905444E-4</v>
      </c>
      <c r="AW37">
        <f>U37*AA37/1000</f>
        <v>2.079639843788871</v>
      </c>
      <c r="AX37">
        <f>(AU37-AW37)</f>
        <v>0.53590649536265333</v>
      </c>
      <c r="AY37">
        <f>1/(1.6/F37+1.37/N37)</f>
        <v>2.2053277101747278E-4</v>
      </c>
      <c r="AZ37">
        <f>G37*AA37*0.001</f>
        <v>-130.20506866494341</v>
      </c>
      <c r="BA37">
        <f>G37/S37</f>
        <v>-3.3044974895640147</v>
      </c>
      <c r="BB37">
        <f>(1-AL37*AA37/AQ37/F37)*100</f>
        <v>78.521155783804772</v>
      </c>
      <c r="BC37">
        <f>(S37-E37/(N37/1.35))</f>
        <v>399.96623951833175</v>
      </c>
      <c r="BD37">
        <f>E37*BB37/100/BC37</f>
        <v>7.4755853797465002E-4</v>
      </c>
    </row>
    <row r="38" spans="1:56" x14ac:dyDescent="0.55000000000000004">
      <c r="A38" s="1">
        <v>17</v>
      </c>
      <c r="B38" s="1" t="s">
        <v>96</v>
      </c>
      <c r="C38" s="1">
        <v>10321.999973669648</v>
      </c>
      <c r="D38" s="1">
        <v>0</v>
      </c>
      <c r="E38">
        <f>(R38-S38*(1000-T38)/(1000-U38))*AK38</f>
        <v>0.36908670251839143</v>
      </c>
      <c r="F38">
        <f>IF(AV38&lt;&gt;0,1/(1/AV38-1/N38),0)</f>
        <v>-8.4247033347445086E-4</v>
      </c>
      <c r="G38">
        <f>((AY38-AL38/2)*S38-E38)/(AY38+AL38/2)</f>
        <v>1094.1271139464973</v>
      </c>
      <c r="H38">
        <f>AL38*1000</f>
        <v>-4.8144055463341948E-3</v>
      </c>
      <c r="I38">
        <f>(AQ38-AW38)</f>
        <v>0.54893441407760823</v>
      </c>
      <c r="J38">
        <f>(P38+AP38*D38)</f>
        <v>21.862838745117188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21.661741256713867</v>
      </c>
      <c r="P38" s="1">
        <v>21.862838745117188</v>
      </c>
      <c r="Q38" s="1">
        <v>21.080286026000977</v>
      </c>
      <c r="R38" s="1">
        <v>400.61453247070313</v>
      </c>
      <c r="S38" s="1">
        <v>400.174072265625</v>
      </c>
      <c r="T38" s="1">
        <v>21.159549713134766</v>
      </c>
      <c r="U38" s="1">
        <v>21.153896331787109</v>
      </c>
      <c r="V38" s="1">
        <v>80.138763427734375</v>
      </c>
      <c r="W38" s="1">
        <v>80.117340087890625</v>
      </c>
      <c r="X38" s="1">
        <v>500.14974975585938</v>
      </c>
      <c r="Y38" s="1">
        <v>9.8713599145412445E-3</v>
      </c>
      <c r="Z38" s="1">
        <v>0.1669834703207016</v>
      </c>
      <c r="AA38" s="1">
        <v>98.44317626953125</v>
      </c>
      <c r="AB38" s="1">
        <v>-0.30790436267852783</v>
      </c>
      <c r="AC38" s="1">
        <v>0.28523755073547363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>X38*0.000001/(K38*0.0001)</f>
        <v>0.83358291625976555</v>
      </c>
      <c r="AL38">
        <f>(U38-T38)/(1000-U38)*AK38</f>
        <v>-4.8144055463341948E-6</v>
      </c>
      <c r="AM38">
        <f>(P38+273.15)</f>
        <v>295.01283874511716</v>
      </c>
      <c r="AN38">
        <f>(O38+273.15)</f>
        <v>294.81174125671384</v>
      </c>
      <c r="AO38">
        <f>(Y38*AG38+Z38*AH38)*AI38</f>
        <v>1.5794175510238651E-3</v>
      </c>
      <c r="AP38">
        <f>((AO38+0.00000010773*(AN38^4-AM38^4))-AL38*44100)/(L38*51.4+0.00000043092*AM38^3)</f>
        <v>-2.3899568952615739E-2</v>
      </c>
      <c r="AQ38">
        <f>0.61365*EXP(17.502*J38/(240.97+J38))</f>
        <v>2.6313911594551174</v>
      </c>
      <c r="AR38">
        <f>AQ38*1000/AA38</f>
        <v>26.730051377563573</v>
      </c>
      <c r="AS38">
        <f>(AR38-U38)</f>
        <v>5.5761550457764635</v>
      </c>
      <c r="AT38">
        <f>IF(D38,P38,(O38+P38)/2)</f>
        <v>21.762290000915527</v>
      </c>
      <c r="AU38">
        <f>0.61365*EXP(17.502*AT38/(240.97+AT38))</f>
        <v>2.6152814822447148</v>
      </c>
      <c r="AV38">
        <f>IF(AS38&lt;&gt;0,(1000-(AR38+U38)/2)/AS38*AL38,0)</f>
        <v>-8.42720321806209E-4</v>
      </c>
      <c r="AW38">
        <f>U38*AA38/1000</f>
        <v>2.0824567453775091</v>
      </c>
      <c r="AX38">
        <f>(AU38-AW38)</f>
        <v>0.53282473686720566</v>
      </c>
      <c r="AY38">
        <f>1/(1.6/F38+1.37/N38)</f>
        <v>-5.266777355333968E-4</v>
      </c>
      <c r="AZ38">
        <f>G38*AA38*0.001</f>
        <v>107.70934833950854</v>
      </c>
      <c r="BA38">
        <f>G38/S38</f>
        <v>2.7341279452513967</v>
      </c>
      <c r="BB38">
        <f>(1-AL38*AA38/AQ38/F38)*100</f>
        <v>78.620957012791294</v>
      </c>
      <c r="BC38">
        <f>(S38-E38/(N38/1.35))</f>
        <v>399.99862612388426</v>
      </c>
      <c r="BD38">
        <f>E38*BB38/100/BC38</f>
        <v>7.2545123601759935E-4</v>
      </c>
    </row>
    <row r="39" spans="1:56" x14ac:dyDescent="0.55000000000000004">
      <c r="A39" s="1" t="s">
        <v>9</v>
      </c>
      <c r="B39" s="1" t="s">
        <v>97</v>
      </c>
    </row>
    <row r="40" spans="1:56" x14ac:dyDescent="0.55000000000000004">
      <c r="A40" s="1">
        <v>18</v>
      </c>
      <c r="B40" s="1" t="s">
        <v>98</v>
      </c>
      <c r="C40" s="1">
        <v>10921.500000502914</v>
      </c>
      <c r="D40" s="1">
        <v>0</v>
      </c>
      <c r="E40">
        <f>(R40-S40*(1000-T40)/(1000-U40))*AK40</f>
        <v>0.32389489890996181</v>
      </c>
      <c r="F40">
        <f>IF(AV40&lt;&gt;0,1/(1/AV40-1/N40),0)</f>
        <v>-7.5497449014066677E-5</v>
      </c>
      <c r="G40">
        <f>((AY40-AL40/2)*S40-E40)/(AY40+AL40/2)</f>
        <v>7229.6006230230032</v>
      </c>
      <c r="H40">
        <f>AL40*1000</f>
        <v>-4.272974675841868E-4</v>
      </c>
      <c r="I40">
        <f>(AQ40-AW40)</f>
        <v>0.54374512153546517</v>
      </c>
      <c r="J40">
        <f>(P40+AP40*D40)</f>
        <v>21.862018585205078</v>
      </c>
      <c r="K40" s="1">
        <v>6</v>
      </c>
      <c r="L40">
        <f>(K40*AE40+AF40)</f>
        <v>1.4200000166893005</v>
      </c>
      <c r="M40" s="1">
        <v>1</v>
      </c>
      <c r="N40">
        <f>L40*(M40+1)*(M40+1)/(M40*M40+1)</f>
        <v>2.8400000333786011</v>
      </c>
      <c r="O40" s="1">
        <v>21.663984298706055</v>
      </c>
      <c r="P40" s="1">
        <v>21.862018585205078</v>
      </c>
      <c r="Q40" s="1">
        <v>21.081569671630859</v>
      </c>
      <c r="R40" s="1">
        <v>400.46026611328125</v>
      </c>
      <c r="S40" s="1">
        <v>400.07199096679688</v>
      </c>
      <c r="T40" s="1">
        <v>21.207738876342773</v>
      </c>
      <c r="U40" s="1">
        <v>21.207237243652344</v>
      </c>
      <c r="V40" s="1">
        <v>80.302818298339844</v>
      </c>
      <c r="W40" s="1">
        <v>80.300918579101563</v>
      </c>
      <c r="X40" s="1">
        <v>500.24929809570313</v>
      </c>
      <c r="Y40" s="1">
        <v>0.11057586967945099</v>
      </c>
      <c r="Z40" s="1">
        <v>0.12891893088817596</v>
      </c>
      <c r="AA40" s="1">
        <v>98.434051513671875</v>
      </c>
      <c r="AB40" s="1">
        <v>-0.32001984119415283</v>
      </c>
      <c r="AC40" s="1">
        <v>0.29965329170227051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>X40*0.000001/(K40*0.0001)</f>
        <v>0.83374883015950507</v>
      </c>
      <c r="AL40">
        <f>(U40-T40)/(1000-U40)*AK40</f>
        <v>-4.2729746758418681E-7</v>
      </c>
      <c r="AM40">
        <f>(P40+273.15)</f>
        <v>295.01201858520506</v>
      </c>
      <c r="AN40">
        <f>(O40+273.15)</f>
        <v>294.81398429870603</v>
      </c>
      <c r="AO40">
        <f>(Y40*AG40+Z40*AH40)*AI40</f>
        <v>1.7692138753262032E-2</v>
      </c>
      <c r="AP40">
        <f>((AO40+0.00000010773*(AN40^4-AM40^4))-AL40*44100)/(L40*51.4+0.00000043092*AM40^3)</f>
        <v>-2.560707660290203E-2</v>
      </c>
      <c r="AQ40">
        <f>0.61365*EXP(17.502*J40/(240.97+J40))</f>
        <v>2.6312594048398008</v>
      </c>
      <c r="AR40">
        <f>AQ40*1000/AA40</f>
        <v>26.731190724932574</v>
      </c>
      <c r="AS40">
        <f>(AR40-U40)</f>
        <v>5.5239534812802304</v>
      </c>
      <c r="AT40">
        <f>IF(D40,P40,(O40+P40)/2)</f>
        <v>21.763001441955566</v>
      </c>
      <c r="AU40">
        <f>0.61365*EXP(17.502*AT40/(240.97+AT40))</f>
        <v>2.6153951636335075</v>
      </c>
      <c r="AV40">
        <f>IF(AS40&lt;&gt;0,(1000-(AR40+U40)/2)/AS40*AL40,0)</f>
        <v>-7.5499456062048251E-5</v>
      </c>
      <c r="AW40">
        <f>U40*AA40/1000</f>
        <v>2.0875142833043356</v>
      </c>
      <c r="AX40">
        <f>(AU40-AW40)</f>
        <v>0.52788088032917191</v>
      </c>
      <c r="AY40">
        <f>1/(1.6/F40+1.37/N40)</f>
        <v>-4.7186979713958457E-5</v>
      </c>
      <c r="AZ40">
        <f>G40*AA40*0.001</f>
        <v>711.63888014992062</v>
      </c>
      <c r="BA40">
        <f>G40/S40</f>
        <v>18.070749230787836</v>
      </c>
      <c r="BB40">
        <f>(1-AL40*AA40/AQ40/F40)*100</f>
        <v>78.827129712654411</v>
      </c>
      <c r="BC40">
        <f>(S40-E40/(N40/1.35))</f>
        <v>399.9180268441246</v>
      </c>
      <c r="BD40">
        <f>E40*BB40/100/BC40</f>
        <v>6.3842346420643094E-4</v>
      </c>
    </row>
    <row r="41" spans="1:56" x14ac:dyDescent="0.55000000000000004">
      <c r="A41" s="1">
        <v>19</v>
      </c>
      <c r="B41" s="1" t="s">
        <v>99</v>
      </c>
      <c r="C41" s="1">
        <v>11521.999987080693</v>
      </c>
      <c r="D41" s="1">
        <v>0</v>
      </c>
      <c r="E41">
        <f>(R41-S41*(1000-T41)/(1000-U41))*AK41</f>
        <v>0.45395138184514228</v>
      </c>
      <c r="F41">
        <f>IF(AV41&lt;&gt;0,1/(1/AV41-1/N41),0)</f>
        <v>1.7728190985851293E-3</v>
      </c>
      <c r="G41">
        <f>((AY41-AL41/2)*S41-E41)/(AY41+AL41/2)</f>
        <v>-11.567908424472845</v>
      </c>
      <c r="H41">
        <f>AL41*1000</f>
        <v>9.9755420331046393E-3</v>
      </c>
      <c r="I41">
        <f>(AQ41-AW41)</f>
        <v>0.54081483764242533</v>
      </c>
      <c r="J41">
        <f>(P41+AP41*D41)</f>
        <v>21.865678787231445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21.660629272460938</v>
      </c>
      <c r="P41" s="1">
        <v>21.865678787231445</v>
      </c>
      <c r="Q41" s="1">
        <v>21.080337524414063</v>
      </c>
      <c r="R41" s="1">
        <v>400.64938354492188</v>
      </c>
      <c r="S41" s="1">
        <v>400.10000610351563</v>
      </c>
      <c r="T41" s="1">
        <v>21.235759735107422</v>
      </c>
      <c r="U41" s="1">
        <v>21.247472763061523</v>
      </c>
      <c r="V41" s="1">
        <v>80.408393859863281</v>
      </c>
      <c r="W41" s="1">
        <v>80.452751159667969</v>
      </c>
      <c r="X41" s="1">
        <v>500.13986206054688</v>
      </c>
      <c r="Y41" s="1">
        <v>5.0347767770290375E-2</v>
      </c>
      <c r="Z41" s="1">
        <v>0.22632378339767456</v>
      </c>
      <c r="AA41" s="1">
        <v>98.413238525390625</v>
      </c>
      <c r="AB41" s="1">
        <v>-0.32001984119415283</v>
      </c>
      <c r="AC41" s="1">
        <v>0.29965329170227051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>X41*0.000001/(K41*0.0001)</f>
        <v>0.83356643676757802</v>
      </c>
      <c r="AL41">
        <f>(U41-T41)/(1000-U41)*AK41</f>
        <v>9.975542033104639E-6</v>
      </c>
      <c r="AM41">
        <f>(P41+273.15)</f>
        <v>295.01567878723142</v>
      </c>
      <c r="AN41">
        <f>(O41+273.15)</f>
        <v>294.81062927246091</v>
      </c>
      <c r="AO41">
        <f>(Y41*AG41+Z41*AH41)*AI41</f>
        <v>8.0556426631888112E-3</v>
      </c>
      <c r="AP41">
        <f>((AO41+0.00000010773*(AN41^4-AM41^4))-AL41*44100)/(L41*51.4+0.00000043092*AM41^3)</f>
        <v>-3.2102227737939075E-2</v>
      </c>
      <c r="AQ41">
        <f>0.61365*EXP(17.502*J41/(240.97+J41))</f>
        <v>2.6318474427353395</v>
      </c>
      <c r="AR41">
        <f>AQ41*1000/AA41</f>
        <v>26.742819179315216</v>
      </c>
      <c r="AS41">
        <f>(AR41-U41)</f>
        <v>5.4953464162536925</v>
      </c>
      <c r="AT41">
        <f>IF(D41,P41,(O41+P41)/2)</f>
        <v>21.763154029846191</v>
      </c>
      <c r="AU41">
        <f>0.61365*EXP(17.502*AT41/(240.97+AT41))</f>
        <v>2.6154195462641936</v>
      </c>
      <c r="AV41">
        <f>IF(AS41&lt;&gt;0,(1000-(AR41+U41)/2)/AS41*AL41,0)</f>
        <v>1.7717131384259394E-3</v>
      </c>
      <c r="AW41">
        <f>U41*AA41/1000</f>
        <v>2.0910326050929142</v>
      </c>
      <c r="AX41">
        <f>(AU41-AW41)</f>
        <v>0.52438694117127937</v>
      </c>
      <c r="AY41">
        <f>1/(1.6/F41+1.37/N41)</f>
        <v>1.1074200220429157E-3</v>
      </c>
      <c r="AZ41">
        <f>G41*AA41*0.001</f>
        <v>-1.1384353310175217</v>
      </c>
      <c r="BA41">
        <f>G41/S41</f>
        <v>-2.8912542484390628E-2</v>
      </c>
      <c r="BB41">
        <f>(1-AL41*AA41/AQ41/F41)*100</f>
        <v>78.959071851800644</v>
      </c>
      <c r="BC41">
        <f>(S41-E41/(N41/1.35))</f>
        <v>399.88421935763949</v>
      </c>
      <c r="BD41">
        <f>E41*BB41/100/BC41</f>
        <v>8.9634894404967246E-4</v>
      </c>
    </row>
    <row r="42" spans="1:56" x14ac:dyDescent="0.55000000000000004">
      <c r="A42" s="1">
        <v>20</v>
      </c>
      <c r="B42" s="1" t="s">
        <v>100</v>
      </c>
      <c r="C42" s="1">
        <v>12122.499973658472</v>
      </c>
      <c r="D42" s="1">
        <v>0</v>
      </c>
      <c r="E42">
        <f>(R42-S42*(1000-T42)/(1000-U42))*AK42</f>
        <v>0.47471431632852223</v>
      </c>
      <c r="F42">
        <f>IF(AV42&lt;&gt;0,1/(1/AV42-1/N42),0)</f>
        <v>2.2738601574379705E-4</v>
      </c>
      <c r="G42">
        <f>((AY42-AL42/2)*S42-E42)/(AY42+AL42/2)</f>
        <v>-2929.1633664983306</v>
      </c>
      <c r="H42">
        <f>AL42*1000</f>
        <v>1.2720479559169549E-3</v>
      </c>
      <c r="I42">
        <f>(AQ42-AW42)</f>
        <v>0.53735910133584897</v>
      </c>
      <c r="J42">
        <f>(P42+AP42*D42)</f>
        <v>21.86296272277832</v>
      </c>
      <c r="K42" s="1">
        <v>6</v>
      </c>
      <c r="L42">
        <f>(K42*AE42+AF42)</f>
        <v>1.4200000166893005</v>
      </c>
      <c r="M42" s="1">
        <v>1</v>
      </c>
      <c r="N42">
        <f>L42*(M42+1)*(M42+1)/(M42*M42+1)</f>
        <v>2.8400000333786011</v>
      </c>
      <c r="O42" s="1">
        <v>21.660751342773438</v>
      </c>
      <c r="P42" s="1">
        <v>21.86296272277832</v>
      </c>
      <c r="Q42" s="1">
        <v>21.080978393554688</v>
      </c>
      <c r="R42" s="1">
        <v>400.6400146484375</v>
      </c>
      <c r="S42" s="1">
        <v>400.0699462890625</v>
      </c>
      <c r="T42" s="1">
        <v>21.277116775512695</v>
      </c>
      <c r="U42" s="1">
        <v>21.278610229492188</v>
      </c>
      <c r="V42" s="1">
        <v>80.562667846679688</v>
      </c>
      <c r="W42" s="1">
        <v>80.568328857421875</v>
      </c>
      <c r="X42" s="1">
        <v>500.17498779296875</v>
      </c>
      <c r="Y42" s="1">
        <v>0.15301857888698578</v>
      </c>
      <c r="Z42" s="1">
        <v>0.15161579847335815</v>
      </c>
      <c r="AA42" s="1">
        <v>98.411125183105469</v>
      </c>
      <c r="AB42" s="1">
        <v>-0.32001984119415283</v>
      </c>
      <c r="AC42" s="1">
        <v>0.29965329170227051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>X42*0.000001/(K42*0.0001)</f>
        <v>0.83362497965494786</v>
      </c>
      <c r="AL42">
        <f>(U42-T42)/(1000-U42)*AK42</f>
        <v>1.2720479559169549E-6</v>
      </c>
      <c r="AM42">
        <f>(P42+273.15)</f>
        <v>295.0129627227783</v>
      </c>
      <c r="AN42">
        <f>(O42+273.15)</f>
        <v>294.81075134277341</v>
      </c>
      <c r="AO42">
        <f>(Y42*AG42+Z42*AH42)*AI42</f>
        <v>2.4482972074680642E-2</v>
      </c>
      <c r="AP42">
        <f>((AO42+0.00000010773*(AN42^4-AM42^4))-AL42*44100)/(L42*51.4+0.00000043092*AM42^3)</f>
        <v>-2.696683643210707E-2</v>
      </c>
      <c r="AQ42">
        <f>0.61365*EXP(17.502*J42/(240.97+J42))</f>
        <v>2.6314110763529133</v>
      </c>
      <c r="AR42">
        <f>AQ42*1000/AA42</f>
        <v>26.738959355020722</v>
      </c>
      <c r="AS42">
        <f>(AR42-U42)</f>
        <v>5.4603491255285341</v>
      </c>
      <c r="AT42">
        <f>IF(D42,P42,(O42+P42)/2)</f>
        <v>21.761857032775879</v>
      </c>
      <c r="AU42">
        <f>0.61365*EXP(17.502*AT42/(240.97+AT42))</f>
        <v>2.6152123002460601</v>
      </c>
      <c r="AV42">
        <f>IF(AS42&lt;&gt;0,(1000-(AR42+U42)/2)/AS42*AL42,0)</f>
        <v>2.2736781142684596E-4</v>
      </c>
      <c r="AW42">
        <f>U42*AA42/1000</f>
        <v>2.0940519750170643</v>
      </c>
      <c r="AX42">
        <f>(AU42-AW42)</f>
        <v>0.5211603252289958</v>
      </c>
      <c r="AY42">
        <f>1/(1.6/F42+1.37/N42)</f>
        <v>1.4210651757376097E-4</v>
      </c>
      <c r="AZ42">
        <f>G42*AA42*0.001</f>
        <v>-288.26226274223387</v>
      </c>
      <c r="BA42">
        <f>G42/S42</f>
        <v>-7.3216281144545716</v>
      </c>
      <c r="BB42">
        <f>(1-AL42*AA42/AQ42/F42)*100</f>
        <v>79.078383777923023</v>
      </c>
      <c r="BC42">
        <f>(S42-E42/(N42/1.35))</f>
        <v>399.8442898385303</v>
      </c>
      <c r="BD42">
        <f>E42*BB42/100/BC42</f>
        <v>9.3885649602901469E-4</v>
      </c>
    </row>
    <row r="43" spans="1:56" x14ac:dyDescent="0.55000000000000004">
      <c r="A43" s="1" t="s">
        <v>9</v>
      </c>
      <c r="B43" s="1" t="s">
        <v>101</v>
      </c>
    </row>
    <row r="44" spans="1:56" x14ac:dyDescent="0.55000000000000004">
      <c r="A44" s="1">
        <v>21</v>
      </c>
      <c r="B44" s="1" t="s">
        <v>102</v>
      </c>
      <c r="C44" s="1">
        <v>12721.500000525266</v>
      </c>
      <c r="D44" s="1">
        <v>0</v>
      </c>
      <c r="E44">
        <f>(R44-S44*(1000-T44)/(1000-U44))*AK44</f>
        <v>0.39577013177458009</v>
      </c>
      <c r="F44">
        <f>IF(AV44&lt;&gt;0,1/(1/AV44-1/N44),0)</f>
        <v>-1.5160406853890465E-3</v>
      </c>
      <c r="G44">
        <f>((AY44-AL44/2)*S44-E44)/(AY44+AL44/2)</f>
        <v>812.05096406132714</v>
      </c>
      <c r="H44">
        <f>AL44*1000</f>
        <v>-8.4164095855850021E-3</v>
      </c>
      <c r="I44">
        <f>(AQ44-AW44)</f>
        <v>0.53280119411808879</v>
      </c>
      <c r="J44">
        <f>(P44+AP44*D44)</f>
        <v>21.84986686706543</v>
      </c>
      <c r="K44" s="1">
        <v>6</v>
      </c>
      <c r="L44">
        <f>(K44*AE44+AF44)</f>
        <v>1.4200000166893005</v>
      </c>
      <c r="M44" s="1">
        <v>1</v>
      </c>
      <c r="N44">
        <f>L44*(M44+1)*(M44+1)/(M44*M44+1)</f>
        <v>2.8400000333786011</v>
      </c>
      <c r="O44" s="1">
        <v>21.658962249755859</v>
      </c>
      <c r="P44" s="1">
        <v>21.84986686706543</v>
      </c>
      <c r="Q44" s="1">
        <v>21.075763702392578</v>
      </c>
      <c r="R44" s="1">
        <v>400.40496826171875</v>
      </c>
      <c r="S44" s="1">
        <v>399.93402099609375</v>
      </c>
      <c r="T44" s="1">
        <v>21.318622589111328</v>
      </c>
      <c r="U44" s="1">
        <v>21.308736801147461</v>
      </c>
      <c r="V44" s="1">
        <v>80.709014892578125</v>
      </c>
      <c r="W44" s="1">
        <v>80.671592712402344</v>
      </c>
      <c r="X44" s="1">
        <v>499.933837890625</v>
      </c>
      <c r="Y44" s="1">
        <v>0.27642124891281128</v>
      </c>
      <c r="Z44" s="1">
        <v>0.43946704268455505</v>
      </c>
      <c r="AA44" s="1">
        <v>98.387191772460938</v>
      </c>
      <c r="AB44" s="1">
        <v>-0.32252228260040283</v>
      </c>
      <c r="AC44" s="1">
        <v>0.29458165168762207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>X44*0.000001/(K44*0.0001)</f>
        <v>0.83322306315104155</v>
      </c>
      <c r="AL44">
        <f>(U44-T44)/(1000-U44)*AK44</f>
        <v>-8.4164095855850024E-6</v>
      </c>
      <c r="AM44">
        <f>(P44+273.15)</f>
        <v>294.99986686706541</v>
      </c>
      <c r="AN44">
        <f>(O44+273.15)</f>
        <v>294.80896224975584</v>
      </c>
      <c r="AO44">
        <f>(Y44*AG44+Z44*AH44)*AI44</f>
        <v>4.4227398837490384E-2</v>
      </c>
      <c r="AP44">
        <f>((AO44+0.00000010773*(AN44^4-AM44^4))-AL44*44100)/(L44*51.4+0.00000043092*AM44^3)</f>
        <v>-2.0160266479179723E-2</v>
      </c>
      <c r="AQ44">
        <f>0.61365*EXP(17.502*J44/(240.97+J44))</f>
        <v>2.6293079682014797</v>
      </c>
      <c r="AR44">
        <f>AQ44*1000/AA44</f>
        <v>26.724087971554809</v>
      </c>
      <c r="AS44">
        <f>(AR44-U44)</f>
        <v>5.415351170407348</v>
      </c>
      <c r="AT44">
        <f>IF(D44,P44,(O44+P44)/2)</f>
        <v>21.754414558410645</v>
      </c>
      <c r="AU44">
        <f>0.61365*EXP(17.502*AT44/(240.97+AT44))</f>
        <v>2.6140233517374116</v>
      </c>
      <c r="AV44">
        <f>IF(AS44&lt;&gt;0,(1000-(AR44+U44)/2)/AS44*AL44,0)</f>
        <v>-1.5168504061292977E-3</v>
      </c>
      <c r="AW44">
        <f>U44*AA44/1000</f>
        <v>2.0965067740833909</v>
      </c>
      <c r="AX44">
        <f>(AU44-AW44)</f>
        <v>0.5175165776540207</v>
      </c>
      <c r="AY44">
        <f>1/(1.6/F44+1.37/N44)</f>
        <v>-9.4795872221596633E-4</v>
      </c>
      <c r="AZ44">
        <f>G44*AA44*0.001</f>
        <v>79.895413930113577</v>
      </c>
      <c r="BA44">
        <f>G44/S44</f>
        <v>2.0304623298583007</v>
      </c>
      <c r="BB44">
        <f>(1-AL44*AA44/AQ44/F44)*100</f>
        <v>79.22633551025487</v>
      </c>
      <c r="BC44">
        <f>(S44-E44/(N44/1.35))</f>
        <v>399.74589083003173</v>
      </c>
      <c r="BD44">
        <f>E44*BB44/100/BC44</f>
        <v>7.8438372886846508E-4</v>
      </c>
    </row>
    <row r="45" spans="1:56" x14ac:dyDescent="0.55000000000000004">
      <c r="A45" s="1">
        <v>22</v>
      </c>
      <c r="B45" s="1" t="s">
        <v>103</v>
      </c>
      <c r="C45" s="1">
        <v>13321.999987103045</v>
      </c>
      <c r="D45" s="1">
        <v>0</v>
      </c>
      <c r="E45">
        <f>(R45-S45*(1000-T45)/(1000-U45))*AK45</f>
        <v>0.53369136299255093</v>
      </c>
      <c r="F45">
        <f>IF(AV45&lt;&gt;0,1/(1/AV45-1/N45),0)</f>
        <v>-6.0593823337582841E-4</v>
      </c>
      <c r="G45">
        <f>((AY45-AL45/2)*S45-E45)/(AY45+AL45/2)</f>
        <v>1799.2794920400809</v>
      </c>
      <c r="H45">
        <f>AL45*1000</f>
        <v>-3.346808279868324E-3</v>
      </c>
      <c r="I45">
        <f>(AQ45-AW45)</f>
        <v>0.53033501933647553</v>
      </c>
      <c r="J45">
        <f>(P45+AP45*D45)</f>
        <v>21.858955383300781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21.662673950195313</v>
      </c>
      <c r="P45" s="1">
        <v>21.858955383300781</v>
      </c>
      <c r="Q45" s="1">
        <v>21.080101013183594</v>
      </c>
      <c r="R45" s="1">
        <v>400.66204833984375</v>
      </c>
      <c r="S45" s="1">
        <v>400.0234375</v>
      </c>
      <c r="T45" s="1">
        <v>21.349130630493164</v>
      </c>
      <c r="U45" s="1">
        <v>21.34520149230957</v>
      </c>
      <c r="V45" s="1">
        <v>80.819175720214844</v>
      </c>
      <c r="W45" s="1">
        <v>80.804306030273438</v>
      </c>
      <c r="X45" s="1">
        <v>500.16616821289063</v>
      </c>
      <c r="Y45" s="1">
        <v>6.7619822919368744E-2</v>
      </c>
      <c r="Z45" s="1">
        <v>2.7464795857667923E-2</v>
      </c>
      <c r="AA45" s="1">
        <v>98.403022766113281</v>
      </c>
      <c r="AB45" s="1">
        <v>-0.32252228260040283</v>
      </c>
      <c r="AC45" s="1">
        <v>0.29458165168762207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>X45*0.000001/(K45*0.0001)</f>
        <v>0.83361028035481755</v>
      </c>
      <c r="AL45">
        <f>(U45-T45)/(1000-U45)*AK45</f>
        <v>-3.3468082798683239E-6</v>
      </c>
      <c r="AM45">
        <f>(P45+273.15)</f>
        <v>295.00895538330076</v>
      </c>
      <c r="AN45">
        <f>(O45+273.15)</f>
        <v>294.81267395019529</v>
      </c>
      <c r="AO45">
        <f>(Y45*AG45+Z45*AH45)*AI45</f>
        <v>1.0819171425271668E-2</v>
      </c>
      <c r="AP45">
        <f>((AO45+0.00000010773*(AN45^4-AM45^4))-AL45*44100)/(L45*51.4+0.00000043092*AM45^3)</f>
        <v>-2.3926075154215253E-2</v>
      </c>
      <c r="AQ45">
        <f>0.61365*EXP(17.502*J45/(240.97+J45))</f>
        <v>2.6307673677314893</v>
      </c>
      <c r="AR45">
        <f>AQ45*1000/AA45</f>
        <v>26.734619463716694</v>
      </c>
      <c r="AS45">
        <f>(AR45-U45)</f>
        <v>5.3894179714071235</v>
      </c>
      <c r="AT45">
        <f>IF(D45,P45,(O45+P45)/2)</f>
        <v>21.760814666748047</v>
      </c>
      <c r="AU45">
        <f>0.61365*EXP(17.502*AT45/(240.97+AT45))</f>
        <v>2.6150457519174091</v>
      </c>
      <c r="AV45">
        <f>IF(AS45&lt;&gt;0,(1000-(AR45+U45)/2)/AS45*AL45,0)</f>
        <v>-6.0606754305612054E-4</v>
      </c>
      <c r="AW45">
        <f>U45*AA45/1000</f>
        <v>2.1004323483950138</v>
      </c>
      <c r="AX45">
        <f>(AU45-AW45)</f>
        <v>0.51461340352239526</v>
      </c>
      <c r="AY45">
        <f>1/(1.6/F45+1.37/N45)</f>
        <v>-3.7878059462068771E-4</v>
      </c>
      <c r="AZ45">
        <f>G45*AA45*0.001</f>
        <v>177.05454081782082</v>
      </c>
      <c r="BA45">
        <f>G45/S45</f>
        <v>4.4979351792107956</v>
      </c>
      <c r="BB45">
        <f>(1-AL45*AA45/AQ45/F45)*100</f>
        <v>79.34008779931807</v>
      </c>
      <c r="BC45">
        <f>(S45-E45/(N45/1.35))</f>
        <v>399.76974618606619</v>
      </c>
      <c r="BD45">
        <f>E45*BB45/100/BC45</f>
        <v>1.0591876949552559E-3</v>
      </c>
    </row>
    <row r="46" spans="1:56" x14ac:dyDescent="0.55000000000000004">
      <c r="A46" s="1">
        <v>23</v>
      </c>
      <c r="B46" s="1" t="s">
        <v>104</v>
      </c>
      <c r="C46" s="1">
        <v>13922.499973680824</v>
      </c>
      <c r="D46" s="1">
        <v>0</v>
      </c>
      <c r="E46">
        <f>(R46-S46*(1000-T46)/(1000-U46))*AK46</f>
        <v>0.51811885938593116</v>
      </c>
      <c r="F46">
        <f>IF(AV46&lt;&gt;0,1/(1/AV46-1/N46),0)</f>
        <v>2.8509728293573571E-4</v>
      </c>
      <c r="G46">
        <f>((AY46-AL46/2)*S46-E46)/(AY46+AL46/2)</f>
        <v>-2498.7206830354644</v>
      </c>
      <c r="H46">
        <f>AL46*1000</f>
        <v>1.5661819395259291E-3</v>
      </c>
      <c r="I46">
        <f>(AQ46-AW46)</f>
        <v>0.52749732997385967</v>
      </c>
      <c r="J46">
        <f>(P46+AP46*D46)</f>
        <v>21.866254806518555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21.664304733276367</v>
      </c>
      <c r="P46" s="1">
        <v>21.866254806518555</v>
      </c>
      <c r="Q46" s="1">
        <v>21.081382751464844</v>
      </c>
      <c r="R46" s="1">
        <v>400.67245483398438</v>
      </c>
      <c r="S46" s="1">
        <v>400.05014038085938</v>
      </c>
      <c r="T46" s="1">
        <v>21.388982772827148</v>
      </c>
      <c r="U46" s="1">
        <v>21.39082145690918</v>
      </c>
      <c r="V46" s="1">
        <v>80.943557739257813</v>
      </c>
      <c r="W46" s="1">
        <v>80.950508117675781</v>
      </c>
      <c r="X46" s="1">
        <v>500.1446533203125</v>
      </c>
      <c r="Y46" s="1">
        <v>0.16782769560813904</v>
      </c>
      <c r="Z46" s="1">
        <v>0.29004913568496704</v>
      </c>
      <c r="AA46" s="1">
        <v>98.380638122558594</v>
      </c>
      <c r="AB46" s="1">
        <v>-0.32252228260040283</v>
      </c>
      <c r="AC46" s="1">
        <v>0.29458165168762207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>X46*0.000001/(K46*0.0001)</f>
        <v>0.83357442220052069</v>
      </c>
      <c r="AL46">
        <f>(U46-T46)/(1000-U46)*AK46</f>
        <v>1.5661819395259291E-6</v>
      </c>
      <c r="AM46">
        <f>(P46+273.15)</f>
        <v>295.01625480651853</v>
      </c>
      <c r="AN46">
        <f>(O46+273.15)</f>
        <v>294.81430473327634</v>
      </c>
      <c r="AO46">
        <f>(Y46*AG46+Z46*AH46)*AI46</f>
        <v>2.6852430697103635E-2</v>
      </c>
      <c r="AP46">
        <f>((AO46+0.00000010773*(AN46^4-AM46^4))-AL46*44100)/(L46*51.4+0.00000043092*AM46^3)</f>
        <v>-2.7059414217047259E-2</v>
      </c>
      <c r="AQ46">
        <f>0.61365*EXP(17.502*J46/(240.97+J46))</f>
        <v>2.6319399948703031</v>
      </c>
      <c r="AR46">
        <f>AQ46*1000/AA46</f>
        <v>26.752621705823248</v>
      </c>
      <c r="AS46">
        <f>(AR46-U46)</f>
        <v>5.3618002489140686</v>
      </c>
      <c r="AT46">
        <f>IF(D46,P46,(O46+P46)/2)</f>
        <v>21.765279769897461</v>
      </c>
      <c r="AU46">
        <f>0.61365*EXP(17.502*AT46/(240.97+AT46))</f>
        <v>2.6157592474846987</v>
      </c>
      <c r="AV46">
        <f>IF(AS46&lt;&gt;0,(1000-(AR46+U46)/2)/AS46*AL46,0)</f>
        <v>2.8506866592828813E-4</v>
      </c>
      <c r="AW46">
        <f>U46*AA46/1000</f>
        <v>2.1044426648964434</v>
      </c>
      <c r="AX46">
        <f>(AU46-AW46)</f>
        <v>0.5113165825882553</v>
      </c>
      <c r="AY46">
        <f>1/(1.6/F46+1.37/N46)</f>
        <v>1.7817048704346441E-4</v>
      </c>
      <c r="AZ46">
        <f>G46*AA46*0.001</f>
        <v>-245.82573528706445</v>
      </c>
      <c r="BA46">
        <f>G46/S46</f>
        <v>-6.2460187631895581</v>
      </c>
      <c r="BB46">
        <f>(1-AL46*AA46/AQ46/F46)*100</f>
        <v>79.465563728515193</v>
      </c>
      <c r="BC46">
        <f>(S46-E46/(N46/1.35))</f>
        <v>399.8038514893276</v>
      </c>
      <c r="BD46">
        <f>E46*BB46/100/BC46</f>
        <v>1.0298201752210329E-3</v>
      </c>
    </row>
    <row r="47" spans="1:56" x14ac:dyDescent="0.55000000000000004">
      <c r="A47" s="1" t="s">
        <v>9</v>
      </c>
      <c r="B47" s="1" t="s">
        <v>105</v>
      </c>
    </row>
    <row r="48" spans="1:56" x14ac:dyDescent="0.55000000000000004">
      <c r="A48" s="1">
        <v>24</v>
      </c>
      <c r="B48" s="1" t="s">
        <v>106</v>
      </c>
      <c r="C48" s="1">
        <v>14522.00000051409</v>
      </c>
      <c r="D48" s="1">
        <v>0</v>
      </c>
      <c r="E48">
        <f>(R48-S48*(1000-T48)/(1000-U48))*AK48</f>
        <v>0.3466508493036542</v>
      </c>
      <c r="F48">
        <f>IF(AV48&lt;&gt;0,1/(1/AV48-1/N48),0)</f>
        <v>1.5567423724264801E-3</v>
      </c>
      <c r="G48">
        <f>((AY48-AL48/2)*S48-E48)/(AY48+AL48/2)</f>
        <v>41.737524679325212</v>
      </c>
      <c r="H48">
        <f>AL48*1000</f>
        <v>8.4816436877632288E-3</v>
      </c>
      <c r="I48">
        <f>(AQ48-AW48)</f>
        <v>0.5233200308625916</v>
      </c>
      <c r="J48">
        <f>(P48+AP48*D48)</f>
        <v>21.85774040222168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21.661748886108398</v>
      </c>
      <c r="P48" s="1">
        <v>21.85774040222168</v>
      </c>
      <c r="Q48" s="1">
        <v>21.080890655517578</v>
      </c>
      <c r="R48" s="1">
        <v>400.53485107421875</v>
      </c>
      <c r="S48" s="1">
        <v>400.1148681640625</v>
      </c>
      <c r="T48" s="1">
        <v>21.412221908569336</v>
      </c>
      <c r="U48" s="1">
        <v>21.42218017578125</v>
      </c>
      <c r="V48" s="1">
        <v>81.0335693359375</v>
      </c>
      <c r="W48" s="1">
        <v>81.071250915527344</v>
      </c>
      <c r="X48" s="1">
        <v>500.08389282226563</v>
      </c>
      <c r="Y48" s="1">
        <v>0.13228754699230194</v>
      </c>
      <c r="Z48" s="1">
        <v>9.2288248240947723E-2</v>
      </c>
      <c r="AA48" s="1">
        <v>98.367774963378906</v>
      </c>
      <c r="AB48" s="1">
        <v>-0.21604645252227783</v>
      </c>
      <c r="AC48" s="1">
        <v>0.30300450325012207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>X48*0.000001/(K48*0.0001)</f>
        <v>0.83347315470377592</v>
      </c>
      <c r="AL48">
        <f>(U48-T48)/(1000-U48)*AK48</f>
        <v>8.4816436877632292E-6</v>
      </c>
      <c r="AM48">
        <f>(P48+273.15)</f>
        <v>295.00774040222166</v>
      </c>
      <c r="AN48">
        <f>(O48+273.15)</f>
        <v>294.81174888610838</v>
      </c>
      <c r="AO48">
        <f>(Y48*AG48+Z48*AH48)*AI48</f>
        <v>2.1166007045671176E-2</v>
      </c>
      <c r="AP48">
        <f>((AO48+0.00000010773*(AN48^4-AM48^4))-AL48*44100)/(L48*51.4+0.00000043092*AM48^3)</f>
        <v>-2.997073282426635E-2</v>
      </c>
      <c r="AQ48">
        <f>0.61365*EXP(17.502*J48/(240.97+J48))</f>
        <v>2.6305722296187986</v>
      </c>
      <c r="AR48">
        <f>AQ48*1000/AA48</f>
        <v>26.742215431813193</v>
      </c>
      <c r="AS48">
        <f>(AR48-U48)</f>
        <v>5.320035256031943</v>
      </c>
      <c r="AT48">
        <f>IF(D48,P48,(O48+P48)/2)</f>
        <v>21.759744644165039</v>
      </c>
      <c r="AU48">
        <f>0.61365*EXP(17.502*AT48/(240.97+AT48))</f>
        <v>2.6148747943065764</v>
      </c>
      <c r="AV48">
        <f>IF(AS48&lt;&gt;0,(1000-(AR48+U48)/2)/AS48*AL48,0)</f>
        <v>1.5558895135869917E-3</v>
      </c>
      <c r="AW48">
        <f>U48*AA48/1000</f>
        <v>2.107252198756207</v>
      </c>
      <c r="AX48">
        <f>(AU48-AW48)</f>
        <v>0.50762259555036948</v>
      </c>
      <c r="AY48">
        <f>1/(1.6/F48+1.37/N48)</f>
        <v>9.7250753408143094E-4</v>
      </c>
      <c r="AZ48">
        <f>G48*AA48*0.001</f>
        <v>4.1056274351843358</v>
      </c>
      <c r="BA48">
        <f>G48/S48</f>
        <v>0.10431385584554488</v>
      </c>
      <c r="BB48">
        <f>(1-AL48*AA48/AQ48/F48)*100</f>
        <v>79.62648824137581</v>
      </c>
      <c r="BC48">
        <f>(S48-E48/(N48/1.35))</f>
        <v>399.95008695242171</v>
      </c>
      <c r="BD48">
        <f>E48*BB48/100/BC48</f>
        <v>6.9015086323069065E-4</v>
      </c>
    </row>
    <row r="49" spans="1:56" x14ac:dyDescent="0.55000000000000004">
      <c r="A49" s="1">
        <v>25</v>
      </c>
      <c r="B49" s="1" t="s">
        <v>107</v>
      </c>
      <c r="C49" s="1">
        <v>15122.499987091869</v>
      </c>
      <c r="D49" s="1">
        <v>0</v>
      </c>
      <c r="E49">
        <f>(R49-S49*(1000-T49)/(1000-U49))*AK49</f>
        <v>0.49238355758998703</v>
      </c>
      <c r="F49">
        <f>IF(AV49&lt;&gt;0,1/(1/AV49-1/N49),0)</f>
        <v>-6.6669890209336015E-4</v>
      </c>
      <c r="G49">
        <f>((AY49-AL49/2)*S49-E49)/(AY49+AL49/2)</f>
        <v>1572.9853809057638</v>
      </c>
      <c r="H49">
        <f>AL49*1000</f>
        <v>-3.626519821672166E-3</v>
      </c>
      <c r="I49">
        <f>(AQ49-AW49)</f>
        <v>0.52212337016453914</v>
      </c>
      <c r="J49">
        <f>(P49+AP49*D49)</f>
        <v>21.854211807250977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21.659824371337891</v>
      </c>
      <c r="P49" s="1">
        <v>21.854211807250977</v>
      </c>
      <c r="Q49" s="1">
        <v>21.081842422485352</v>
      </c>
      <c r="R49" s="1">
        <v>400.73300170898438</v>
      </c>
      <c r="S49" s="1">
        <v>400.14407348632813</v>
      </c>
      <c r="T49" s="1">
        <v>21.430490493774414</v>
      </c>
      <c r="U49" s="1">
        <v>21.426233291625977</v>
      </c>
      <c r="V49" s="1">
        <v>81.121147155761719</v>
      </c>
      <c r="W49" s="1">
        <v>81.10504150390625</v>
      </c>
      <c r="X49" s="1">
        <v>500.16189575195313</v>
      </c>
      <c r="Y49" s="1">
        <v>0.13228616118431091</v>
      </c>
      <c r="Z49" s="1">
        <v>0.22412626445293427</v>
      </c>
      <c r="AA49" s="1">
        <v>98.378570556640625</v>
      </c>
      <c r="AB49" s="1">
        <v>-0.21604645252227783</v>
      </c>
      <c r="AC49" s="1">
        <v>0.30300450325012207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>X49*0.000001/(K49*0.0001)</f>
        <v>0.83360315958658848</v>
      </c>
      <c r="AL49">
        <f>(U49-T49)/(1000-U49)*AK49</f>
        <v>-3.6265198216721661E-6</v>
      </c>
      <c r="AM49">
        <f>(P49+273.15)</f>
        <v>295.00421180725095</v>
      </c>
      <c r="AN49">
        <f>(O49+273.15)</f>
        <v>294.80982437133787</v>
      </c>
      <c r="AO49">
        <f>(Y49*AG49+Z49*AH49)*AI49</f>
        <v>2.1165785316397567E-2</v>
      </c>
      <c r="AP49">
        <f>((AO49+0.00000010773*(AN49^4-AM49^4))-AL49*44100)/(L49*51.4+0.00000043092*AM49^3)</f>
        <v>-2.3406321719754122E-2</v>
      </c>
      <c r="AQ49">
        <f>0.61365*EXP(17.502*J49/(240.97+J49))</f>
        <v>2.6300055738078076</v>
      </c>
      <c r="AR49">
        <f>AQ49*1000/AA49</f>
        <v>26.733520917480746</v>
      </c>
      <c r="AS49">
        <f>(AR49-U49)</f>
        <v>5.3072876258547694</v>
      </c>
      <c r="AT49">
        <f>IF(D49,P49,(O49+P49)/2)</f>
        <v>21.757018089294434</v>
      </c>
      <c r="AU49">
        <f>0.61365*EXP(17.502*AT49/(240.97+AT49))</f>
        <v>2.614439216600513</v>
      </c>
      <c r="AV49">
        <f>IF(AS49&lt;&gt;0,(1000-(AR49+U49)/2)/AS49*AL49,0)</f>
        <v>-6.6685544849834019E-4</v>
      </c>
      <c r="AW49">
        <f>U49*AA49/1000</f>
        <v>2.1078822036432685</v>
      </c>
      <c r="AX49">
        <f>(AU49-AW49)</f>
        <v>0.50655701295724453</v>
      </c>
      <c r="AY49">
        <f>1/(1.6/F49+1.37/N49)</f>
        <v>-4.1677058776771022E-4</v>
      </c>
      <c r="AZ49">
        <f>G49*AA49*0.001</f>
        <v>154.74805328000193</v>
      </c>
      <c r="BA49">
        <f>G49/S49</f>
        <v>3.9310475529497215</v>
      </c>
      <c r="BB49">
        <f>(1-AL49*AA49/AQ49/F49)*100</f>
        <v>79.652823391332831</v>
      </c>
      <c r="BC49">
        <f>(S49-E49/(N49/1.35))</f>
        <v>399.91001792473162</v>
      </c>
      <c r="BD49">
        <f>E49*BB49/100/BC49</f>
        <v>9.8071413056956898E-4</v>
      </c>
    </row>
    <row r="50" spans="1:56" x14ac:dyDescent="0.55000000000000004">
      <c r="A50" s="1">
        <v>26</v>
      </c>
      <c r="B50" s="1" t="s">
        <v>108</v>
      </c>
      <c r="C50" s="1">
        <v>15722.999973669648</v>
      </c>
      <c r="D50" s="1">
        <v>0</v>
      </c>
      <c r="E50">
        <f>(R50-S50*(1000-T50)/(1000-U50))*AK50</f>
        <v>0.37697903886402934</v>
      </c>
      <c r="F50">
        <f>IF(AV50&lt;&gt;0,1/(1/AV50-1/N50),0)</f>
        <v>-8.6714715266660448E-4</v>
      </c>
      <c r="G50">
        <f>((AY50-AL50/2)*S50-E50)/(AY50+AL50/2)</f>
        <v>1089.1663127348986</v>
      </c>
      <c r="H50">
        <f>AL50*1000</f>
        <v>-4.6863541217205098E-3</v>
      </c>
      <c r="I50">
        <f>(AQ50-AW50)</f>
        <v>0.51867948787780183</v>
      </c>
      <c r="J50">
        <f>(P50+AP50*D50)</f>
        <v>21.856576919555664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21.660114288330078</v>
      </c>
      <c r="P50" s="1">
        <v>21.856576919555664</v>
      </c>
      <c r="Q50" s="1">
        <v>21.082389831542969</v>
      </c>
      <c r="R50" s="1">
        <v>400.6600341796875</v>
      </c>
      <c r="S50" s="1">
        <v>400.2100830078125</v>
      </c>
      <c r="T50" s="1">
        <v>21.471366882324219</v>
      </c>
      <c r="U50" s="1">
        <v>21.465866088867188</v>
      </c>
      <c r="V50" s="1">
        <v>81.271537780761719</v>
      </c>
      <c r="W50" s="1">
        <v>81.250709533691406</v>
      </c>
      <c r="X50" s="1">
        <v>500.19229125976563</v>
      </c>
      <c r="Y50" s="1">
        <v>0.1204441711306572</v>
      </c>
      <c r="Z50" s="1">
        <v>0.14942312240600586</v>
      </c>
      <c r="AA50" s="1">
        <v>98.37506103515625</v>
      </c>
      <c r="AB50" s="1">
        <v>-0.21604645252227783</v>
      </c>
      <c r="AC50" s="1">
        <v>0.30300450325012207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>X50*0.000001/(K50*0.0001)</f>
        <v>0.83365381876627598</v>
      </c>
      <c r="AL50">
        <f>(U50-T50)/(1000-U50)*AK50</f>
        <v>-4.6863541217205096E-6</v>
      </c>
      <c r="AM50">
        <f>(P50+273.15)</f>
        <v>295.00657691955564</v>
      </c>
      <c r="AN50">
        <f>(O50+273.15)</f>
        <v>294.81011428833006</v>
      </c>
      <c r="AO50">
        <f>(Y50*AG50+Z50*AH50)*AI50</f>
        <v>1.9271066950163229E-2</v>
      </c>
      <c r="AP50">
        <f>((AO50+0.00000010773*(AN50^4-AM50^4))-AL50*44100)/(L50*51.4+0.00000043092*AM50^3)</f>
        <v>-2.3145942878431882E-2</v>
      </c>
      <c r="AQ50">
        <f>0.61365*EXP(17.502*J50/(240.97+J50))</f>
        <v>2.6303853745426022</v>
      </c>
      <c r="AR50">
        <f>AQ50*1000/AA50</f>
        <v>26.738335375493008</v>
      </c>
      <c r="AS50">
        <f>(AR50-U50)</f>
        <v>5.2724692866258209</v>
      </c>
      <c r="AT50">
        <f>IF(D50,P50,(O50+P50)/2)</f>
        <v>21.758345603942871</v>
      </c>
      <c r="AU50">
        <f>0.61365*EXP(17.502*AT50/(240.97+AT50))</f>
        <v>2.6146512842749163</v>
      </c>
      <c r="AV50">
        <f>IF(AS50&lt;&gt;0,(1000-(AR50+U50)/2)/AS50*AL50,0)</f>
        <v>-8.6741200261005943E-4</v>
      </c>
      <c r="AW50">
        <f>U50*AA50/1000</f>
        <v>2.1117058866648004</v>
      </c>
      <c r="AX50">
        <f>(AU50-AW50)</f>
        <v>0.50294539761011592</v>
      </c>
      <c r="AY50">
        <f>1/(1.6/F50+1.37/N50)</f>
        <v>-5.4210870029651578E-4</v>
      </c>
      <c r="AZ50">
        <f>G50*AA50*0.001</f>
        <v>107.14680249273174</v>
      </c>
      <c r="BA50">
        <f>G50/S50</f>
        <v>2.7214864366963911</v>
      </c>
      <c r="BB50">
        <f>(1-AL50*AA50/AQ50/F50)*100</f>
        <v>79.788063086161955</v>
      </c>
      <c r="BC50">
        <f>(S50-E50/(N50/1.35))</f>
        <v>400.03088522735999</v>
      </c>
      <c r="BD50">
        <f>E50*BB50/100/BC50</f>
        <v>7.5190262666715386E-4</v>
      </c>
    </row>
    <row r="51" spans="1:56" x14ac:dyDescent="0.55000000000000004">
      <c r="A51" s="1" t="s">
        <v>9</v>
      </c>
      <c r="B51" s="1" t="s">
        <v>109</v>
      </c>
    </row>
    <row r="52" spans="1:56" x14ac:dyDescent="0.55000000000000004">
      <c r="A52" s="1">
        <v>27</v>
      </c>
      <c r="B52" s="1" t="s">
        <v>110</v>
      </c>
      <c r="C52" s="1">
        <v>16322.00000051409</v>
      </c>
      <c r="D52" s="1">
        <v>0</v>
      </c>
      <c r="E52">
        <f>(R52-S52*(1000-T52)/(1000-U52))*AK52</f>
        <v>0.28356449394745725</v>
      </c>
      <c r="F52">
        <f>IF(AV52&lt;&gt;0,1/(1/AV52-1/N52),0)</f>
        <v>1.4924315035376445E-3</v>
      </c>
      <c r="G52">
        <f>((AY52-AL52/2)*S52-E52)/(AY52+AL52/2)</f>
        <v>94.063774234592984</v>
      </c>
      <c r="H52">
        <f>AL52*1000</f>
        <v>7.9751923147672894E-3</v>
      </c>
      <c r="I52">
        <f>(AQ52-AW52)</f>
        <v>0.51325575872633911</v>
      </c>
      <c r="J52">
        <f>(P52+AP52*D52)</f>
        <v>21.848825454711914</v>
      </c>
      <c r="K52" s="1">
        <v>6</v>
      </c>
      <c r="L52">
        <f>(K52*AE52+AF52)</f>
        <v>1.4200000166893005</v>
      </c>
      <c r="M52" s="1">
        <v>1</v>
      </c>
      <c r="N52">
        <f>L52*(M52+1)*(M52+1)/(M52*M52+1)</f>
        <v>2.8400000333786011</v>
      </c>
      <c r="O52" s="1">
        <v>21.657403945922852</v>
      </c>
      <c r="P52" s="1">
        <v>21.848825454711914</v>
      </c>
      <c r="Q52" s="1">
        <v>21.079154968261719</v>
      </c>
      <c r="R52" s="1">
        <v>400.66168212890625</v>
      </c>
      <c r="S52" s="1">
        <v>400.31768798828125</v>
      </c>
      <c r="T52" s="1">
        <v>21.500139236450195</v>
      </c>
      <c r="U52" s="1">
        <v>21.509500503540039</v>
      </c>
      <c r="V52" s="1">
        <v>81.389579772949219</v>
      </c>
      <c r="W52" s="1">
        <v>81.425010681152344</v>
      </c>
      <c r="X52" s="1">
        <v>500.166259765625</v>
      </c>
      <c r="Y52" s="1">
        <v>2.9615741223096848E-2</v>
      </c>
      <c r="Z52" s="1">
        <v>0.10986370593309402</v>
      </c>
      <c r="AA52" s="1">
        <v>98.369789123535156</v>
      </c>
      <c r="AB52" s="1">
        <v>-0.15037262439727783</v>
      </c>
      <c r="AC52" s="1">
        <v>0.31166958808898926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>X52*0.000001/(K52*0.0001)</f>
        <v>0.8336104329427082</v>
      </c>
      <c r="AL52">
        <f>(U52-T52)/(1000-U52)*AK52</f>
        <v>7.9751923147672901E-6</v>
      </c>
      <c r="AM52">
        <f>(P52+273.15)</f>
        <v>294.99882545471189</v>
      </c>
      <c r="AN52">
        <f>(O52+273.15)</f>
        <v>294.80740394592283</v>
      </c>
      <c r="AO52">
        <f>(Y52*AG52+Z52*AH52)*AI52</f>
        <v>4.7385184897813515E-3</v>
      </c>
      <c r="AP52">
        <f>((AO52+0.00000010773*(AN52^4-AM52^4))-AL52*44100)/(L52*51.4+0.00000043092*AM52^3)</f>
        <v>-2.9298160966722293E-2</v>
      </c>
      <c r="AQ52">
        <f>0.61365*EXP(17.502*J52/(240.97+J52))</f>
        <v>2.6291407874121462</v>
      </c>
      <c r="AR52">
        <f>AQ52*1000/AA52</f>
        <v>26.727116229866137</v>
      </c>
      <c r="AS52">
        <f>(AR52-U52)</f>
        <v>5.2176157263260983</v>
      </c>
      <c r="AT52">
        <f>IF(D52,P52,(O52+P52)/2)</f>
        <v>21.753114700317383</v>
      </c>
      <c r="AU52">
        <f>0.61365*EXP(17.502*AT52/(240.97+AT52))</f>
        <v>2.6138157456426798</v>
      </c>
      <c r="AV52">
        <f>IF(AS52&lt;&gt;0,(1000-(AR52+U52)/2)/AS52*AL52,0)</f>
        <v>1.4916476366718058E-3</v>
      </c>
      <c r="AW52">
        <f>U52*AA52/1000</f>
        <v>2.1158850286858071</v>
      </c>
      <c r="AX52">
        <f>(AU52-AW52)</f>
        <v>0.49793071695687274</v>
      </c>
      <c r="AY52">
        <f>1/(1.6/F52+1.37/N52)</f>
        <v>9.323501667839833E-4</v>
      </c>
      <c r="AZ52">
        <f>G52*AA52*0.001</f>
        <v>9.2530336356207314</v>
      </c>
      <c r="BA52">
        <f>G52/S52</f>
        <v>0.23497281548385285</v>
      </c>
      <c r="BB52">
        <f>(1-AL52*AA52/AQ52/F52)*100</f>
        <v>80.006231731211514</v>
      </c>
      <c r="BC52">
        <f>(S52-E52/(N52/1.35))</f>
        <v>400.18289500858765</v>
      </c>
      <c r="BD52">
        <f>E52*BB52/100/BC52</f>
        <v>5.6691395100775469E-4</v>
      </c>
    </row>
    <row r="53" spans="1:56" x14ac:dyDescent="0.55000000000000004">
      <c r="A53" s="1">
        <v>28</v>
      </c>
      <c r="B53" s="1" t="s">
        <v>111</v>
      </c>
      <c r="C53" s="1">
        <v>16922.499987091869</v>
      </c>
      <c r="D53" s="1">
        <v>0</v>
      </c>
      <c r="E53">
        <f>(R53-S53*(1000-T53)/(1000-U53))*AK53</f>
        <v>0.35526613664807211</v>
      </c>
      <c r="F53">
        <f>IF(AV53&lt;&gt;0,1/(1/AV53-1/N53),0)</f>
        <v>-3.0757734912129992E-4</v>
      </c>
      <c r="G53">
        <f>((AY53-AL53/2)*S53-E53)/(AY53+AL53/2)</f>
        <v>2236.8873758307827</v>
      </c>
      <c r="H53">
        <f>AL53*1000</f>
        <v>-1.6460959191811678E-3</v>
      </c>
      <c r="I53">
        <f>(AQ53-AW53)</f>
        <v>0.51366162803871829</v>
      </c>
      <c r="J53">
        <f>(P53+AP53*D53)</f>
        <v>21.85919189453125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21.658290863037109</v>
      </c>
      <c r="P53" s="1">
        <v>21.85919189453125</v>
      </c>
      <c r="Q53" s="1">
        <v>21.081724166870117</v>
      </c>
      <c r="R53" s="1">
        <v>400.6995849609375</v>
      </c>
      <c r="S53" s="1">
        <v>400.27420043945313</v>
      </c>
      <c r="T53" s="1">
        <v>21.525627136230469</v>
      </c>
      <c r="U53" s="1">
        <v>21.52369499206543</v>
      </c>
      <c r="V53" s="1">
        <v>81.476341247558594</v>
      </c>
      <c r="W53" s="1">
        <v>81.469024658203125</v>
      </c>
      <c r="X53" s="1">
        <v>500.16946411132813</v>
      </c>
      <c r="Y53" s="1">
        <v>0.13821087777614594</v>
      </c>
      <c r="Z53" s="1">
        <v>1.7578713595867157E-2</v>
      </c>
      <c r="AA53" s="1">
        <v>98.363395690917969</v>
      </c>
      <c r="AB53" s="1">
        <v>-0.15037262439727783</v>
      </c>
      <c r="AC53" s="1">
        <v>0.31166958808898926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>X53*0.000001/(K53*0.0001)</f>
        <v>0.83361577351888005</v>
      </c>
      <c r="AL53">
        <f>(U53-T53)/(1000-U53)*AK53</f>
        <v>-1.6460959191811678E-6</v>
      </c>
      <c r="AM53">
        <f>(P53+273.15)</f>
        <v>295.00919189453123</v>
      </c>
      <c r="AN53">
        <f>(O53+273.15)</f>
        <v>294.80829086303709</v>
      </c>
      <c r="AO53">
        <f>(Y53*AG53+Z53*AH53)*AI53</f>
        <v>2.2113739949902733E-2</v>
      </c>
      <c r="AP53">
        <f>((AO53+0.00000010773*(AN53^4-AM53^4))-AL53*44100)/(L53*51.4+0.00000043092*AM53^3)</f>
        <v>-2.5290930019941007E-2</v>
      </c>
      <c r="AQ53">
        <f>0.61365*EXP(17.502*J53/(240.97+J53))</f>
        <v>2.6308053552738797</v>
      </c>
      <c r="AR53">
        <f>AQ53*1000/AA53</f>
        <v>26.745776076504299</v>
      </c>
      <c r="AS53">
        <f>(AR53-U53)</f>
        <v>5.2220810844388694</v>
      </c>
      <c r="AT53">
        <f>IF(D53,P53,(O53+P53)/2)</f>
        <v>21.75874137878418</v>
      </c>
      <c r="AU53">
        <f>0.61365*EXP(17.502*AT53/(240.97+AT53))</f>
        <v>2.6147145113876826</v>
      </c>
      <c r="AV53">
        <f>IF(AS53&lt;&gt;0,(1000-(AR53+U53)/2)/AS53*AL53,0)</f>
        <v>-3.0761066393519517E-4</v>
      </c>
      <c r="AW53">
        <f>U53*AA53/1000</f>
        <v>2.1171437272351614</v>
      </c>
      <c r="AX53">
        <f>(AU53-AW53)</f>
        <v>0.49757078415252121</v>
      </c>
      <c r="AY53">
        <f>1/(1.6/F53+1.37/N53)</f>
        <v>-1.9225367155409719E-4</v>
      </c>
      <c r="AZ53">
        <f>G53*AA53*0.001</f>
        <v>220.02783806486241</v>
      </c>
      <c r="BA53">
        <f>G53/S53</f>
        <v>5.588387593741861</v>
      </c>
      <c r="BB53">
        <f>(1-AL53*AA53/AQ53/F53)*100</f>
        <v>79.99006930703051</v>
      </c>
      <c r="BC53">
        <f>(S53-E53/(N53/1.35))</f>
        <v>400.10532393282</v>
      </c>
      <c r="BD53">
        <f>E53*BB53/100/BC53</f>
        <v>7.1025705465723224E-4</v>
      </c>
    </row>
    <row r="54" spans="1:56" x14ac:dyDescent="0.55000000000000004">
      <c r="A54" s="1">
        <v>29</v>
      </c>
      <c r="B54" s="1" t="s">
        <v>112</v>
      </c>
      <c r="C54" s="1">
        <v>17522.999973669648</v>
      </c>
      <c r="D54" s="1">
        <v>0</v>
      </c>
      <c r="E54">
        <f>(R54-S54*(1000-T54)/(1000-U54))*AK54</f>
        <v>0.43200825937440884</v>
      </c>
      <c r="F54">
        <f>IF(AV54&lt;&gt;0,1/(1/AV54-1/N54),0)</f>
        <v>2.0992320377423464E-4</v>
      </c>
      <c r="G54">
        <f>((AY54-AL54/2)*S54-E54)/(AY54+AL54/2)</f>
        <v>-2882.1037604784315</v>
      </c>
      <c r="H54">
        <f>AL54*1000</f>
        <v>1.1164396007563094E-3</v>
      </c>
      <c r="I54">
        <f>(AQ54-AW54)</f>
        <v>0.51059688550654014</v>
      </c>
      <c r="J54">
        <f>(P54+AP54*D54)</f>
        <v>21.849231719970703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21.656635284423828</v>
      </c>
      <c r="P54" s="1">
        <v>21.849231719970703</v>
      </c>
      <c r="Q54" s="1">
        <v>21.080951690673828</v>
      </c>
      <c r="R54" s="1">
        <v>400.75885009765625</v>
      </c>
      <c r="S54" s="1">
        <v>400.2401123046875</v>
      </c>
      <c r="T54" s="1">
        <v>21.534978866577148</v>
      </c>
      <c r="U54" s="1">
        <v>21.536289215087891</v>
      </c>
      <c r="V54" s="1">
        <v>81.528709411621094</v>
      </c>
      <c r="W54" s="1">
        <v>81.533676147460938</v>
      </c>
      <c r="X54" s="1">
        <v>500.2008056640625</v>
      </c>
      <c r="Y54" s="1">
        <v>4.3932162225246429E-2</v>
      </c>
      <c r="Z54" s="1">
        <v>4.0651559829711914E-2</v>
      </c>
      <c r="AA54" s="1">
        <v>98.373916625976563</v>
      </c>
      <c r="AB54" s="1">
        <v>-0.15037262439727783</v>
      </c>
      <c r="AC54" s="1">
        <v>0.31166958808898926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>X54*0.000001/(K54*0.0001)</f>
        <v>0.83366800944010411</v>
      </c>
      <c r="AL54">
        <f>(U54-T54)/(1000-U54)*AK54</f>
        <v>1.1164396007563095E-6</v>
      </c>
      <c r="AM54">
        <f>(P54+273.15)</f>
        <v>294.99923171997068</v>
      </c>
      <c r="AN54">
        <f>(O54+273.15)</f>
        <v>294.80663528442381</v>
      </c>
      <c r="AO54">
        <f>(Y54*AG54+Z54*AH54)*AI54</f>
        <v>7.0291457989257733E-3</v>
      </c>
      <c r="AP54">
        <f>((AO54+0.00000010773*(AN54^4-AM54^4))-AL54*44100)/(L54*51.4+0.00000043092*AM54^3)</f>
        <v>-2.5826661829433356E-2</v>
      </c>
      <c r="AQ54">
        <f>0.61365*EXP(17.502*J54/(240.97+J54))</f>
        <v>2.6292060051845145</v>
      </c>
      <c r="AR54">
        <f>AQ54*1000/AA54</f>
        <v>26.726657790610403</v>
      </c>
      <c r="AS54">
        <f>(AR54-U54)</f>
        <v>5.1903685755225126</v>
      </c>
      <c r="AT54">
        <f>IF(D54,P54,(O54+P54)/2)</f>
        <v>21.752933502197266</v>
      </c>
      <c r="AU54">
        <f>0.61365*EXP(17.502*AT54/(240.97+AT54))</f>
        <v>2.6137868068344674</v>
      </c>
      <c r="AV54">
        <f>IF(AS54&lt;&gt;0,(1000-(AR54+U54)/2)/AS54*AL54,0)</f>
        <v>2.0990768810738025E-4</v>
      </c>
      <c r="AW54">
        <f>U54*AA54/1000</f>
        <v>2.1186091196779744</v>
      </c>
      <c r="AX54">
        <f>(AU54-AW54)</f>
        <v>0.49517768715649302</v>
      </c>
      <c r="AY54">
        <f>1/(1.6/F54+1.37/N54)</f>
        <v>1.3119369896458528E-4</v>
      </c>
      <c r="AZ54">
        <f>G54*AA54*0.001</f>
        <v>-283.52383504071872</v>
      </c>
      <c r="BA54">
        <f>G54/S54</f>
        <v>-7.200936817358266</v>
      </c>
      <c r="BB54">
        <f>(1-AL54*AA54/AQ54/F54)*100</f>
        <v>80.10105122628903</v>
      </c>
      <c r="BC54">
        <f>(S54-E54/(N54/1.35))</f>
        <v>400.03475626831391</v>
      </c>
      <c r="BD54">
        <f>E54*BB54/100/BC54</f>
        <v>8.650327295841127E-4</v>
      </c>
    </row>
    <row r="55" spans="1:56" x14ac:dyDescent="0.55000000000000004">
      <c r="A55" s="1" t="s">
        <v>9</v>
      </c>
      <c r="B55" s="1" t="s">
        <v>113</v>
      </c>
    </row>
    <row r="56" spans="1:56" x14ac:dyDescent="0.55000000000000004">
      <c r="A56" s="1">
        <v>30</v>
      </c>
      <c r="B56" s="1" t="s">
        <v>114</v>
      </c>
      <c r="C56" s="1">
        <v>18122.500000502914</v>
      </c>
      <c r="D56" s="1">
        <v>0</v>
      </c>
      <c r="E56">
        <f>(R56-S56*(1000-T56)/(1000-U56))*AK56</f>
        <v>0.46038857411554612</v>
      </c>
      <c r="F56">
        <f>IF(AV56&lt;&gt;0,1/(1/AV56-1/N56),0)</f>
        <v>-1.596188585419376E-5</v>
      </c>
      <c r="G56">
        <f>((AY56-AL56/2)*S56-E56)/(AY56+AL56/2)</f>
        <v>46350.779305289798</v>
      </c>
      <c r="H56">
        <f>AL56*1000</f>
        <v>-8.4522464968204633E-5</v>
      </c>
      <c r="I56">
        <f>(AQ56-AW56)</f>
        <v>0.50847314883390027</v>
      </c>
      <c r="J56">
        <f>(P56+AP56*D56)</f>
        <v>21.844121932983398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21.655475616455078</v>
      </c>
      <c r="P56" s="1">
        <v>21.844121932983398</v>
      </c>
      <c r="Q56" s="1">
        <v>21.081565856933594</v>
      </c>
      <c r="R56" s="1">
        <v>400.8099365234375</v>
      </c>
      <c r="S56" s="1">
        <v>400.25784301757813</v>
      </c>
      <c r="T56" s="1">
        <v>21.544200897216797</v>
      </c>
      <c r="U56" s="1">
        <v>21.544101715087891</v>
      </c>
      <c r="V56" s="1">
        <v>81.589996337890625</v>
      </c>
      <c r="W56" s="1">
        <v>81.589622497558594</v>
      </c>
      <c r="X56" s="1">
        <v>500.30084228515625</v>
      </c>
      <c r="Y56" s="1">
        <v>2.1060995757579803E-2</v>
      </c>
      <c r="Z56" s="1">
        <v>0.16407026350498199</v>
      </c>
      <c r="AA56" s="1">
        <v>98.398750305175781</v>
      </c>
      <c r="AB56" s="1">
        <v>-0.12370026111602783</v>
      </c>
      <c r="AC56" s="1">
        <v>0.31525731086730957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>X56*0.000001/(K56*0.0001)</f>
        <v>0.83383473714192691</v>
      </c>
      <c r="AL56">
        <f>(U56-T56)/(1000-U56)*AK56</f>
        <v>-8.4522464968204633E-8</v>
      </c>
      <c r="AM56">
        <f>(P56+273.15)</f>
        <v>294.99412193298338</v>
      </c>
      <c r="AN56">
        <f>(O56+273.15)</f>
        <v>294.80547561645506</v>
      </c>
      <c r="AO56">
        <f>(Y56*AG56+Z56*AH56)*AI56</f>
        <v>3.3697592458927783E-3</v>
      </c>
      <c r="AP56">
        <f>((AO56+0.00000010773*(AN56^4-AM56^4))-AL56*44100)/(L56*51.4+0.00000043092*AM56^3)</f>
        <v>-2.472005122490949E-2</v>
      </c>
      <c r="AQ56">
        <f>0.61365*EXP(17.502*J56/(240.97+J56))</f>
        <v>2.628385834046143</v>
      </c>
      <c r="AR56">
        <f>AQ56*1000/AA56</f>
        <v>26.711577391932483</v>
      </c>
      <c r="AS56">
        <f>(AR56-U56)</f>
        <v>5.1674756768445924</v>
      </c>
      <c r="AT56">
        <f>IF(D56,P56,(O56+P56)/2)</f>
        <v>21.749798774719238</v>
      </c>
      <c r="AU56">
        <f>0.61365*EXP(17.502*AT56/(240.97+AT56))</f>
        <v>2.6132862098487264</v>
      </c>
      <c r="AV56">
        <f>IF(AS56&lt;&gt;0,(1000-(AR56+U56)/2)/AS56*AL56,0)</f>
        <v>-1.5961975566598338E-5</v>
      </c>
      <c r="AW56">
        <f>U56*AA56/1000</f>
        <v>2.1199126852122427</v>
      </c>
      <c r="AX56">
        <f>(AU56-AW56)</f>
        <v>0.49337352463648365</v>
      </c>
      <c r="AY56">
        <f>1/(1.6/F56+1.37/N56)</f>
        <v>-9.9762266689863242E-6</v>
      </c>
      <c r="AZ56">
        <f>G56*AA56*0.001</f>
        <v>4560.8587593115199</v>
      </c>
      <c r="BA56">
        <f>G56/S56</f>
        <v>115.80230122624783</v>
      </c>
      <c r="BB56">
        <f>(1-AL56*AA56/AQ56/F56)*100</f>
        <v>80.176131040137307</v>
      </c>
      <c r="BC56">
        <f>(S56-E56/(N56/1.35))</f>
        <v>400.03899633879251</v>
      </c>
      <c r="BD56">
        <f>E56*BB56/100/BC56</f>
        <v>9.2271440998239877E-4</v>
      </c>
    </row>
    <row r="57" spans="1:56" x14ac:dyDescent="0.55000000000000004">
      <c r="A57" s="1">
        <v>31</v>
      </c>
      <c r="B57" s="1" t="s">
        <v>115</v>
      </c>
      <c r="C57" s="1">
        <v>18722.999987080693</v>
      </c>
      <c r="D57" s="1">
        <v>0</v>
      </c>
      <c r="E57">
        <f>(R57-S57*(1000-T57)/(1000-U57))*AK57</f>
        <v>0.33554913666625075</v>
      </c>
      <c r="F57">
        <f>IF(AV57&lt;&gt;0,1/(1/AV57-1/N57),0)</f>
        <v>4.7677007167140184E-4</v>
      </c>
      <c r="G57">
        <f>((AY57-AL57/2)*S57-E57)/(AY57+AL57/2)</f>
        <v>-724.5906729337828</v>
      </c>
      <c r="H57">
        <f>AL57*1000</f>
        <v>2.5221166604834917E-3</v>
      </c>
      <c r="I57">
        <f>(AQ57-AW57)</f>
        <v>0.50806690886743366</v>
      </c>
      <c r="J57">
        <f>(P57+AP57*D57)</f>
        <v>21.843149185180664</v>
      </c>
      <c r="K57" s="1">
        <v>6</v>
      </c>
      <c r="L57">
        <f>(K57*AE57+AF57)</f>
        <v>1.4200000166893005</v>
      </c>
      <c r="M57" s="1">
        <v>1</v>
      </c>
      <c r="N57">
        <f>L57*(M57+1)*(M57+1)/(M57*M57+1)</f>
        <v>2.8400000333786011</v>
      </c>
      <c r="O57" s="1">
        <v>21.653635025024414</v>
      </c>
      <c r="P57" s="1">
        <v>21.843149185180664</v>
      </c>
      <c r="Q57" s="1">
        <v>21.081947326660156</v>
      </c>
      <c r="R57" s="1">
        <v>400.67669677734375</v>
      </c>
      <c r="S57" s="1">
        <v>400.27297973632813</v>
      </c>
      <c r="T57" s="1">
        <v>21.543222427368164</v>
      </c>
      <c r="U57" s="1">
        <v>21.546182632446289</v>
      </c>
      <c r="V57" s="1">
        <v>81.597213745117188</v>
      </c>
      <c r="W57" s="1">
        <v>81.608428955078125</v>
      </c>
      <c r="X57" s="1">
        <v>500.18994140625</v>
      </c>
      <c r="Y57" s="1">
        <v>0.12043973058462143</v>
      </c>
      <c r="Z57" s="1">
        <v>0.16260150074958801</v>
      </c>
      <c r="AA57" s="1">
        <v>98.400856018066406</v>
      </c>
      <c r="AB57" s="1">
        <v>-0.12370026111602783</v>
      </c>
      <c r="AC57" s="1">
        <v>0.31525731086730957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>X57*0.000001/(K57*0.0001)</f>
        <v>0.83364990234374992</v>
      </c>
      <c r="AL57">
        <f>(U57-T57)/(1000-U57)*AK57</f>
        <v>2.5221166604834917E-6</v>
      </c>
      <c r="AM57">
        <f>(P57+273.15)</f>
        <v>294.99314918518064</v>
      </c>
      <c r="AN57">
        <f>(O57+273.15)</f>
        <v>294.80363502502439</v>
      </c>
      <c r="AO57">
        <f>(Y57*AG57+Z57*AH57)*AI57</f>
        <v>1.9270356462813387E-2</v>
      </c>
      <c r="AP57">
        <f>((AO57+0.00000010773*(AN57^4-AM57^4))-AL57*44100)/(L57*51.4+0.00000043092*AM57^3)</f>
        <v>-2.6012328593259672E-2</v>
      </c>
      <c r="AQ57">
        <f>0.61365*EXP(17.502*J57/(240.97+J57))</f>
        <v>2.628229723821744</v>
      </c>
      <c r="AR57">
        <f>AQ57*1000/AA57</f>
        <v>26.709419309718207</v>
      </c>
      <c r="AS57">
        <f>(AR57-U57)</f>
        <v>5.163236677271918</v>
      </c>
      <c r="AT57">
        <f>IF(D57,P57,(O57+P57)/2)</f>
        <v>21.748392105102539</v>
      </c>
      <c r="AU57">
        <f>0.61365*EXP(17.502*AT57/(240.97+AT57))</f>
        <v>2.6130616005166449</v>
      </c>
      <c r="AV57">
        <f>IF(AS57&lt;&gt;0,(1000-(AR57+U57)/2)/AS57*AL57,0)</f>
        <v>4.7669004647951662E-4</v>
      </c>
      <c r="AW57">
        <f>U57*AA57/1000</f>
        <v>2.1201628149543104</v>
      </c>
      <c r="AX57">
        <f>(AU57-AW57)</f>
        <v>0.49289878556233457</v>
      </c>
      <c r="AY57">
        <f>1/(1.6/F57+1.37/N57)</f>
        <v>2.9793846777969094E-4</v>
      </c>
      <c r="AZ57">
        <f>G57*AA57*0.001</f>
        <v>-71.300342479391006</v>
      </c>
      <c r="BA57">
        <f>G57/S57</f>
        <v>-1.8102412843632176</v>
      </c>
      <c r="BB57">
        <f>(1-AL57*AA57/AQ57/F57)*100</f>
        <v>80.194229639122597</v>
      </c>
      <c r="BC57">
        <f>(S57-E57/(N57/1.35))</f>
        <v>400.11347574718184</v>
      </c>
      <c r="BD57">
        <f>E57*BB57/100/BC57</f>
        <v>6.7253682147975428E-4</v>
      </c>
    </row>
    <row r="58" spans="1:56" x14ac:dyDescent="0.55000000000000004">
      <c r="A58" s="1">
        <v>32</v>
      </c>
      <c r="B58" s="1" t="s">
        <v>116</v>
      </c>
      <c r="C58" s="1">
        <v>19323.499973658472</v>
      </c>
      <c r="D58" s="1">
        <v>0</v>
      </c>
      <c r="E58">
        <f>(R58-S58*(1000-T58)/(1000-U58))*AK58</f>
        <v>0.44804943441897233</v>
      </c>
      <c r="F58">
        <f>IF(AV58&lt;&gt;0,1/(1/AV58-1/N58),0)</f>
        <v>8.000562981111169E-4</v>
      </c>
      <c r="G58">
        <f>((AY58-AL58/2)*S58-E58)/(AY58+AL58/2)</f>
        <v>-495.70582708464951</v>
      </c>
      <c r="H58">
        <f>AL58*1000</f>
        <v>4.2198453685659129E-3</v>
      </c>
      <c r="I58">
        <f>(AQ58-AW58)</f>
        <v>0.50657822186562962</v>
      </c>
      <c r="J58">
        <f>(P58+AP58*D58)</f>
        <v>21.843179702758789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21.653575897216797</v>
      </c>
      <c r="P58" s="1">
        <v>21.843179702758789</v>
      </c>
      <c r="Q58" s="1">
        <v>21.080593109130859</v>
      </c>
      <c r="R58" s="1">
        <v>400.68234252929688</v>
      </c>
      <c r="S58" s="1">
        <v>400.14279174804688</v>
      </c>
      <c r="T58" s="1">
        <v>21.558357238769531</v>
      </c>
      <c r="U58" s="1">
        <v>21.563310623168945</v>
      </c>
      <c r="V58" s="1">
        <v>81.647453308105469</v>
      </c>
      <c r="W58" s="1">
        <v>81.666221618652344</v>
      </c>
      <c r="X58" s="1">
        <v>500.12490844726563</v>
      </c>
      <c r="Y58" s="1">
        <v>6.2684476375579834E-2</v>
      </c>
      <c r="Z58" s="1">
        <v>2.0873380824923515E-2</v>
      </c>
      <c r="AA58" s="1">
        <v>98.391960144042969</v>
      </c>
      <c r="AB58" s="1">
        <v>-0.12370026111602783</v>
      </c>
      <c r="AC58" s="1">
        <v>0.31525731086730957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>X58*0.000001/(K58*0.0001)</f>
        <v>0.83354151407877586</v>
      </c>
      <c r="AL58">
        <f>(U58-T58)/(1000-U58)*AK58</f>
        <v>4.2198453685659129E-6</v>
      </c>
      <c r="AM58">
        <f>(P58+273.15)</f>
        <v>294.99317970275877</v>
      </c>
      <c r="AN58">
        <f>(O58+273.15)</f>
        <v>294.80357589721677</v>
      </c>
      <c r="AO58">
        <f>(Y58*AG58+Z58*AH58)*AI58</f>
        <v>1.0029515995915617E-2</v>
      </c>
      <c r="AP58">
        <f>((AO58+0.00000010773*(AN58^4-AM58^4))-AL58*44100)/(L58*51.4+0.00000043092*AM58^3)</f>
        <v>-2.7024833158063713E-2</v>
      </c>
      <c r="AQ58">
        <f>0.61365*EXP(17.502*J58/(240.97+J58))</f>
        <v>2.6282346212740868</v>
      </c>
      <c r="AR58">
        <f>AQ58*1000/AA58</f>
        <v>26.711883952981804</v>
      </c>
      <c r="AS58">
        <f>(AR58-U58)</f>
        <v>5.1485733298128586</v>
      </c>
      <c r="AT58">
        <f>IF(D58,P58,(O58+P58)/2)</f>
        <v>21.748377799987793</v>
      </c>
      <c r="AU58">
        <f>0.61365*EXP(17.502*AT58/(240.97+AT58))</f>
        <v>2.6130593164407538</v>
      </c>
      <c r="AV58">
        <f>IF(AS58&lt;&gt;0,(1000-(AR58+U58)/2)/AS58*AL58,0)</f>
        <v>7.9983097775771601E-4</v>
      </c>
      <c r="AW58">
        <f>U58*AA58/1000</f>
        <v>2.1216563994084572</v>
      </c>
      <c r="AX58">
        <f>(AU58-AW58)</f>
        <v>0.49140291703229666</v>
      </c>
      <c r="AY58">
        <f>1/(1.6/F58+1.37/N58)</f>
        <v>4.9991459984220191E-4</v>
      </c>
      <c r="AZ58">
        <f>G58*AA58*0.001</f>
        <v>-48.773467981682693</v>
      </c>
      <c r="BA58">
        <f>G58/S58</f>
        <v>-1.2388223336952542</v>
      </c>
      <c r="BB58">
        <f>(1-AL58*AA58/AQ58/F58)*100</f>
        <v>80.254348423929329</v>
      </c>
      <c r="BC58">
        <f>(S58-E58/(N58/1.35))</f>
        <v>399.92981050531569</v>
      </c>
      <c r="BD58">
        <f>E58*BB58/100/BC58</f>
        <v>8.9910565495408953E-4</v>
      </c>
    </row>
    <row r="59" spans="1:56" x14ac:dyDescent="0.55000000000000004">
      <c r="A59" s="1" t="s">
        <v>9</v>
      </c>
      <c r="B59" s="1" t="s">
        <v>117</v>
      </c>
    </row>
    <row r="60" spans="1:56" x14ac:dyDescent="0.55000000000000004">
      <c r="A60" s="1">
        <v>33</v>
      </c>
      <c r="B60" s="1" t="s">
        <v>118</v>
      </c>
      <c r="C60" s="1">
        <v>19922.500000525266</v>
      </c>
      <c r="D60" s="1">
        <v>0</v>
      </c>
      <c r="E60">
        <f>(R60-S60*(1000-T60)/(1000-U60))*AK60</f>
        <v>0.30737310347007207</v>
      </c>
      <c r="F60">
        <f>IF(AV60&lt;&gt;0,1/(1/AV60-1/N60),0)</f>
        <v>-3.0845297029434308E-3</v>
      </c>
      <c r="G60">
        <f>((AY60-AL60/2)*S60-E60)/(AY60+AL60/2)</f>
        <v>555.51054893613014</v>
      </c>
      <c r="H60">
        <f>AL60*1000</f>
        <v>-1.6248735436778187E-2</v>
      </c>
      <c r="I60">
        <f>(AQ60-AW60)</f>
        <v>0.5052288417114692</v>
      </c>
      <c r="J60">
        <f>(P60+AP60*D60)</f>
        <v>21.831972122192383</v>
      </c>
      <c r="K60" s="1">
        <v>6</v>
      </c>
      <c r="L60">
        <f>(K60*AE60+AF60)</f>
        <v>1.4200000166893005</v>
      </c>
      <c r="M60" s="1">
        <v>1</v>
      </c>
      <c r="N60">
        <f>L60*(M60+1)*(M60+1)/(M60*M60+1)</f>
        <v>2.8400000333786011</v>
      </c>
      <c r="O60" s="1">
        <v>21.655227661132813</v>
      </c>
      <c r="P60" s="1">
        <v>21.831972122192383</v>
      </c>
      <c r="Q60" s="1">
        <v>21.076305389404297</v>
      </c>
      <c r="R60" s="1">
        <v>400.60400390625</v>
      </c>
      <c r="S60" s="1">
        <v>400.24301147460938</v>
      </c>
      <c r="T60" s="1">
        <v>21.5789794921875</v>
      </c>
      <c r="U60" s="1">
        <v>21.559904098510742</v>
      </c>
      <c r="V60" s="1">
        <v>81.712936401367188</v>
      </c>
      <c r="W60" s="1">
        <v>81.640701293945313</v>
      </c>
      <c r="X60" s="1">
        <v>500.07086181640625</v>
      </c>
      <c r="Y60" s="1">
        <v>0.1855698823928833</v>
      </c>
      <c r="Z60" s="1">
        <v>0.30758175253868103</v>
      </c>
      <c r="AA60" s="1">
        <v>98.386695861816406</v>
      </c>
      <c r="AB60" s="1">
        <v>-4.5422673225402832E-2</v>
      </c>
      <c r="AC60" s="1">
        <v>0.30951046943664551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>X60*0.000001/(K60*0.0001)</f>
        <v>0.83345143636067698</v>
      </c>
      <c r="AL60">
        <f>(U60-T60)/(1000-U60)*AK60</f>
        <v>-1.6248735436778185E-5</v>
      </c>
      <c r="AM60">
        <f>(P60+273.15)</f>
        <v>294.98197212219236</v>
      </c>
      <c r="AN60">
        <f>(O60+273.15)</f>
        <v>294.80522766113279</v>
      </c>
      <c r="AO60">
        <f>(Y60*AG60+Z60*AH60)*AI60</f>
        <v>2.9691180519211713E-2</v>
      </c>
      <c r="AP60">
        <f>((AO60+0.00000010773*(AN60^4-AM60^4))-AL60*44100)/(L60*51.4+0.00000043092*AM60^3)</f>
        <v>-1.4359563615079186E-2</v>
      </c>
      <c r="AQ60">
        <f>0.61365*EXP(17.502*J60/(240.97+J60))</f>
        <v>2.6264365690615747</v>
      </c>
      <c r="AR60">
        <f>AQ60*1000/AA60</f>
        <v>26.695037840790903</v>
      </c>
      <c r="AS60">
        <f>(AR60-U60)</f>
        <v>5.1351337422801606</v>
      </c>
      <c r="AT60">
        <f>IF(D60,P60,(O60+P60)/2)</f>
        <v>21.743599891662598</v>
      </c>
      <c r="AU60">
        <f>0.61365*EXP(17.502*AT60/(240.97+AT60))</f>
        <v>2.6122965328651748</v>
      </c>
      <c r="AV60">
        <f>IF(AS60&lt;&gt;0,(1000-(AR60+U60)/2)/AS60*AL60,0)</f>
        <v>-3.0878834593299049E-3</v>
      </c>
      <c r="AW60">
        <f>U60*AA60/1000</f>
        <v>2.1212077273501055</v>
      </c>
      <c r="AX60">
        <f>(AU60-AW60)</f>
        <v>0.49108880551506928</v>
      </c>
      <c r="AY60">
        <f>1/(1.6/F60+1.37/N60)</f>
        <v>-1.9296255675555244E-3</v>
      </c>
      <c r="AZ60">
        <f>G60*AA60*0.001</f>
        <v>54.654847426209713</v>
      </c>
      <c r="BA60">
        <f>G60/S60</f>
        <v>1.3879331631287475</v>
      </c>
      <c r="BB60">
        <f>(1-AL60*AA60/AQ60/F60)*100</f>
        <v>80.266684024109409</v>
      </c>
      <c r="BC60">
        <f>(S60-E60/(N60/1.35))</f>
        <v>400.09690102221231</v>
      </c>
      <c r="BD60">
        <f>E60*BB60/100/BC60</f>
        <v>6.1664611024748854E-4</v>
      </c>
    </row>
    <row r="61" spans="1:56" x14ac:dyDescent="0.55000000000000004">
      <c r="A61" s="1">
        <v>34</v>
      </c>
      <c r="B61" s="1" t="s">
        <v>119</v>
      </c>
      <c r="C61" s="1">
        <v>20522.999987103045</v>
      </c>
      <c r="D61" s="1">
        <v>0</v>
      </c>
      <c r="E61">
        <f>(R61-S61*(1000-T61)/(1000-U61))*AK61</f>
        <v>0.39773360138453467</v>
      </c>
      <c r="F61">
        <f>IF(AV61&lt;&gt;0,1/(1/AV61-1/N61),0)</f>
        <v>-1.5804675700112987E-3</v>
      </c>
      <c r="G61">
        <f>((AY61-AL61/2)*S61-E61)/(AY61+AL61/2)</f>
        <v>797.5888974516489</v>
      </c>
      <c r="H61">
        <f>AL61*1000</f>
        <v>-8.3855445564661318E-3</v>
      </c>
      <c r="I61">
        <f>(AQ61-AW61)</f>
        <v>0.50905495144840618</v>
      </c>
      <c r="J61">
        <f>(P61+AP61*D61)</f>
        <v>21.909360885620117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21.677602767944336</v>
      </c>
      <c r="P61" s="1">
        <v>21.909360885620117</v>
      </c>
      <c r="Q61" s="1">
        <v>21.080821990966797</v>
      </c>
      <c r="R61" s="1">
        <v>400.68658447265625</v>
      </c>
      <c r="S61" s="1">
        <v>400.21347045898438</v>
      </c>
      <c r="T61" s="1">
        <v>21.658300399780273</v>
      </c>
      <c r="U61" s="1">
        <v>21.648458480834961</v>
      </c>
      <c r="V61" s="1">
        <v>81.897285461425781</v>
      </c>
      <c r="W61" s="1">
        <v>81.860076904296875</v>
      </c>
      <c r="X61" s="1">
        <v>500.14700317382813</v>
      </c>
      <c r="Y61" s="1">
        <v>8.9833542704582214E-2</v>
      </c>
      <c r="Z61" s="1">
        <v>4.6142317354679108E-2</v>
      </c>
      <c r="AA61" s="1">
        <v>98.382026672363281</v>
      </c>
      <c r="AB61" s="1">
        <v>-4.5422673225402832E-2</v>
      </c>
      <c r="AC61" s="1">
        <v>0.30951046943664551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>X61*0.000001/(K61*0.0001)</f>
        <v>0.83357833862304676</v>
      </c>
      <c r="AL61">
        <f>(U61-T61)/(1000-U61)*AK61</f>
        <v>-8.3855445564661314E-6</v>
      </c>
      <c r="AM61">
        <f>(P61+273.15)</f>
        <v>295.05936088562009</v>
      </c>
      <c r="AN61">
        <f>(O61+273.15)</f>
        <v>294.82760276794431</v>
      </c>
      <c r="AO61">
        <f>(Y61*AG61+Z61*AH61)*AI61</f>
        <v>1.437336651146337E-2</v>
      </c>
      <c r="AP61">
        <f>((AO61+0.00000010773*(AN61^4-AM61^4))-AL61*44100)/(L61*51.4+0.00000043092*AM61^3)</f>
        <v>-2.591360680935554E-2</v>
      </c>
      <c r="AQ61">
        <f>0.61365*EXP(17.502*J61/(240.97+J61))</f>
        <v>2.6388741711254604</v>
      </c>
      <c r="AR61">
        <f>AQ61*1000/AA61</f>
        <v>26.822726268016115</v>
      </c>
      <c r="AS61">
        <f>(AR61-U61)</f>
        <v>5.1742677871811544</v>
      </c>
      <c r="AT61">
        <f>IF(D61,P61,(O61+P61)/2)</f>
        <v>21.793481826782227</v>
      </c>
      <c r="AU61">
        <f>0.61365*EXP(17.502*AT61/(240.97+AT61))</f>
        <v>2.6202696985545084</v>
      </c>
      <c r="AV61">
        <f>IF(AS61&lt;&gt;0,(1000-(AR61+U61)/2)/AS61*AL61,0)</f>
        <v>-1.5813475941521785E-3</v>
      </c>
      <c r="AW61">
        <f>U61*AA61/1000</f>
        <v>2.1298192196770542</v>
      </c>
      <c r="AX61">
        <f>(AU61-AW61)</f>
        <v>0.49045047887745419</v>
      </c>
      <c r="AY61">
        <f>1/(1.6/F61+1.37/N61)</f>
        <v>-9.8826314398350185E-4</v>
      </c>
      <c r="AZ61">
        <f>G61*AA61*0.001</f>
        <v>78.468412182668956</v>
      </c>
      <c r="BA61">
        <f>G61/S61</f>
        <v>1.9929086758047774</v>
      </c>
      <c r="BB61">
        <f>(1-AL61*AA61/AQ61/F61)*100</f>
        <v>80.219249528846248</v>
      </c>
      <c r="BC61">
        <f>(S61-E61/(N61/1.35))</f>
        <v>400.02440695350606</v>
      </c>
      <c r="BD61">
        <f>E61*BB61/100/BC61</f>
        <v>7.975986080064611E-4</v>
      </c>
    </row>
    <row r="62" spans="1:56" x14ac:dyDescent="0.55000000000000004">
      <c r="A62" s="1">
        <v>35</v>
      </c>
      <c r="B62" s="1" t="s">
        <v>120</v>
      </c>
      <c r="C62" s="1">
        <v>21123.499973680824</v>
      </c>
      <c r="D62" s="1">
        <v>0</v>
      </c>
      <c r="E62">
        <f>(R62-S62*(1000-T62)/(1000-U62))*AK62</f>
        <v>0.35201299962245869</v>
      </c>
      <c r="F62">
        <f>IF(AV62&lt;&gt;0,1/(1/AV62-1/N62),0)</f>
        <v>-1.6005602637725277E-3</v>
      </c>
      <c r="G62">
        <f>((AY62-AL62/2)*S62-E62)/(AY62+AL62/2)</f>
        <v>747.11695829289147</v>
      </c>
      <c r="H62">
        <f>AL62*1000</f>
        <v>-8.3996905946593561E-3</v>
      </c>
      <c r="I62">
        <f>(AQ62-AW62)</f>
        <v>0.50351016865873399</v>
      </c>
      <c r="J62">
        <f>(P62+AP62*D62)</f>
        <v>21.891036987304688</v>
      </c>
      <c r="K62" s="1">
        <v>6</v>
      </c>
      <c r="L62">
        <f>(K62*AE62+AF62)</f>
        <v>1.4200000166893005</v>
      </c>
      <c r="M62" s="1">
        <v>1</v>
      </c>
      <c r="N62">
        <f>L62*(M62+1)*(M62+1)/(M62*M62+1)</f>
        <v>2.8400000333786011</v>
      </c>
      <c r="O62" s="1">
        <v>21.666515350341797</v>
      </c>
      <c r="P62" s="1">
        <v>21.891036987304688</v>
      </c>
      <c r="Q62" s="1">
        <v>21.079748153686523</v>
      </c>
      <c r="R62" s="1">
        <v>400.62979125976563</v>
      </c>
      <c r="S62" s="1">
        <v>400.21157836914063</v>
      </c>
      <c r="T62" s="1">
        <v>21.684680938720703</v>
      </c>
      <c r="U62" s="1">
        <v>21.674823760986328</v>
      </c>
      <c r="V62" s="1">
        <v>82.052703857421875</v>
      </c>
      <c r="W62" s="1">
        <v>82.015396118164063</v>
      </c>
      <c r="X62" s="1">
        <v>500.20172119140625</v>
      </c>
      <c r="Y62" s="1">
        <v>4.9853846430778503E-2</v>
      </c>
      <c r="Z62" s="1">
        <v>1.2085173279047012E-2</v>
      </c>
      <c r="AA62" s="1">
        <v>98.382087707519531</v>
      </c>
      <c r="AB62" s="1">
        <v>-4.5422673225402832E-2</v>
      </c>
      <c r="AC62" s="1">
        <v>0.30951046943664551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>X62*0.000001/(K62*0.0001)</f>
        <v>0.83366953531901022</v>
      </c>
      <c r="AL62">
        <f>(U62-T62)/(1000-U62)*AK62</f>
        <v>-8.3996905946593565E-6</v>
      </c>
      <c r="AM62">
        <f>(P62+273.15)</f>
        <v>295.04103698730466</v>
      </c>
      <c r="AN62">
        <f>(O62+273.15)</f>
        <v>294.81651535034177</v>
      </c>
      <c r="AO62">
        <f>(Y62*AG62+Z62*AH62)*AI62</f>
        <v>7.9766152506333121E-3</v>
      </c>
      <c r="AP62">
        <f>((AO62+0.00000010773*(AN62^4-AM62^4))-AL62*44100)/(L62*51.4+0.00000043092*AM62^3)</f>
        <v>-2.5026640405687049E-2</v>
      </c>
      <c r="AQ62">
        <f>0.61365*EXP(17.502*J62/(240.97+J62))</f>
        <v>2.6359245809571195</v>
      </c>
      <c r="AR62">
        <f>AQ62*1000/AA62</f>
        <v>26.792728660053132</v>
      </c>
      <c r="AS62">
        <f>(AR62-U62)</f>
        <v>5.1179048990668043</v>
      </c>
      <c r="AT62">
        <f>IF(D62,P62,(O62+P62)/2)</f>
        <v>21.778776168823242</v>
      </c>
      <c r="AU62">
        <f>0.61365*EXP(17.502*AT62/(240.97+AT62))</f>
        <v>2.6179169238081861</v>
      </c>
      <c r="AV62">
        <f>IF(AS62&lt;&gt;0,(1000-(AR62+U62)/2)/AS62*AL62,0)</f>
        <v>-1.6014628122623482E-3</v>
      </c>
      <c r="AW62">
        <f>U62*AA62/1000</f>
        <v>2.1324144122983855</v>
      </c>
      <c r="AX62">
        <f>(AU62-AW62)</f>
        <v>0.48550251150980062</v>
      </c>
      <c r="AY62">
        <f>1/(1.6/F62+1.37/N62)</f>
        <v>-1.0008331301739378E-3</v>
      </c>
      <c r="AZ62">
        <f>G62*AA62*0.001</f>
        <v>73.502926118546455</v>
      </c>
      <c r="BA62">
        <f>G62/S62</f>
        <v>1.8668049568615377</v>
      </c>
      <c r="BB62">
        <f>(1-AL62*AA62/AQ62/F62)*100</f>
        <v>80.412711844541391</v>
      </c>
      <c r="BC62">
        <f>(S62-E62/(N62/1.35))</f>
        <v>400.04424824804727</v>
      </c>
      <c r="BD62">
        <f>E62*BB62/100/BC62</f>
        <v>7.0757972469640668E-4</v>
      </c>
    </row>
    <row r="63" spans="1:56" x14ac:dyDescent="0.55000000000000004">
      <c r="A63" s="1" t="s">
        <v>9</v>
      </c>
      <c r="B63" s="1" t="s">
        <v>121</v>
      </c>
    </row>
    <row r="64" spans="1:56" x14ac:dyDescent="0.55000000000000004">
      <c r="A64" s="1">
        <v>36</v>
      </c>
      <c r="B64" s="1" t="s">
        <v>122</v>
      </c>
      <c r="C64" s="1">
        <v>21723.00000051409</v>
      </c>
      <c r="D64" s="1">
        <v>0</v>
      </c>
      <c r="E64">
        <f>(R64-S64*(1000-T64)/(1000-U64))*AK64</f>
        <v>0.47348393990305426</v>
      </c>
      <c r="F64">
        <f>IF(AV64&lt;&gt;0,1/(1/AV64-1/N64),0)</f>
        <v>-1.6175163092920556E-3</v>
      </c>
      <c r="G64">
        <f>((AY64-AL64/2)*S64-E64)/(AY64+AL64/2)</f>
        <v>863.00891259028265</v>
      </c>
      <c r="H64">
        <f>AL64*1000</f>
        <v>-8.4451929017774017E-3</v>
      </c>
      <c r="I64">
        <f>(AQ64-AW64)</f>
        <v>0.50075008889877592</v>
      </c>
      <c r="J64">
        <f>(P64+AP64*D64)</f>
        <v>21.889507293701172</v>
      </c>
      <c r="K64" s="1">
        <v>6</v>
      </c>
      <c r="L64">
        <f>(K64*AE64+AF64)</f>
        <v>1.4200000166893005</v>
      </c>
      <c r="M64" s="1">
        <v>1</v>
      </c>
      <c r="N64">
        <f>L64*(M64+1)*(M64+1)/(M64*M64+1)</f>
        <v>2.8400000333786011</v>
      </c>
      <c r="O64" s="1">
        <v>21.668638229370117</v>
      </c>
      <c r="P64" s="1">
        <v>21.889507293701172</v>
      </c>
      <c r="Q64" s="1">
        <v>21.079936981201172</v>
      </c>
      <c r="R64" s="1">
        <v>400.71832275390625</v>
      </c>
      <c r="S64" s="1">
        <v>400.154296875</v>
      </c>
      <c r="T64" s="1">
        <v>21.717561721801758</v>
      </c>
      <c r="U64" s="1">
        <v>21.707649230957031</v>
      </c>
      <c r="V64" s="1">
        <v>82.138931274414063</v>
      </c>
      <c r="W64" s="1">
        <v>82.1014404296875</v>
      </c>
      <c r="X64" s="1">
        <v>500.08828735351563</v>
      </c>
      <c r="Y64" s="1">
        <v>9.4764575362205505E-2</v>
      </c>
      <c r="Z64" s="1">
        <v>0.45700514316558838</v>
      </c>
      <c r="AA64" s="1">
        <v>98.349128723144531</v>
      </c>
      <c r="AB64" s="1">
        <v>-5.6042790412902832E-2</v>
      </c>
      <c r="AC64" s="1">
        <v>0.32323384284973145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>X64*0.000001/(K64*0.0001)</f>
        <v>0.83348047892252597</v>
      </c>
      <c r="AL64">
        <f>(U64-T64)/(1000-U64)*AK64</f>
        <v>-8.4451929017774014E-6</v>
      </c>
      <c r="AM64">
        <f>(P64+273.15)</f>
        <v>295.03950729370115</v>
      </c>
      <c r="AN64">
        <f>(O64+273.15)</f>
        <v>294.81863822937009</v>
      </c>
      <c r="AO64">
        <f>(Y64*AG64+Z64*AH64)*AI64</f>
        <v>1.516233171904835E-2</v>
      </c>
      <c r="AP64">
        <f>((AO64+0.00000010773*(AN64^4-AM64^4))-AL64*44100)/(L64*51.4+0.00000043092*AM64^3)</f>
        <v>-2.443704071819405E-2</v>
      </c>
      <c r="AQ64">
        <f>0.61365*EXP(17.502*J64/(240.97+J64))</f>
        <v>2.6356784773910382</v>
      </c>
      <c r="AR64">
        <f>AQ64*1000/AA64</f>
        <v>26.799205154227085</v>
      </c>
      <c r="AS64">
        <f>(AR64-U64)</f>
        <v>5.0915559232700538</v>
      </c>
      <c r="AT64">
        <f>IF(D64,P64,(O64+P64)/2)</f>
        <v>21.779072761535645</v>
      </c>
      <c r="AU64">
        <f>0.61365*EXP(17.502*AT64/(240.97+AT64))</f>
        <v>2.6179643577300755</v>
      </c>
      <c r="AV64">
        <f>IF(AS64&lt;&gt;0,(1000-(AR64+U64)/2)/AS64*AL64,0)</f>
        <v>-1.618438087450951E-3</v>
      </c>
      <c r="AW64">
        <f>U64*AA64/1000</f>
        <v>2.1349283884922623</v>
      </c>
      <c r="AX64">
        <f>(AU64-AW64)</f>
        <v>0.48303596923781322</v>
      </c>
      <c r="AY64">
        <f>1/(1.6/F64+1.37/N64)</f>
        <v>-1.0114409482433412E-3</v>
      </c>
      <c r="AZ64">
        <f>G64*AA64*0.001</f>
        <v>84.876174633562698</v>
      </c>
      <c r="BA64">
        <f>G64/S64</f>
        <v>2.1566903550204009</v>
      </c>
      <c r="BB64">
        <f>(1-AL64*AA64/AQ64/F64)*100</f>
        <v>80.517755367903334</v>
      </c>
      <c r="BC64">
        <f>(S64-E64/(N64/1.35))</f>
        <v>399.92922528649416</v>
      </c>
      <c r="BD64">
        <f>E64*BB64/100/BC64</f>
        <v>9.532652687843623E-4</v>
      </c>
    </row>
    <row r="65" spans="1:56" x14ac:dyDescent="0.55000000000000004">
      <c r="A65" s="1">
        <v>37</v>
      </c>
      <c r="B65" s="1" t="s">
        <v>123</v>
      </c>
      <c r="C65" s="1">
        <v>22323.499987091869</v>
      </c>
      <c r="D65" s="1">
        <v>0</v>
      </c>
      <c r="E65">
        <f>(R65-S65*(1000-T65)/(1000-U65))*AK65</f>
        <v>0.47715733154608181</v>
      </c>
      <c r="F65">
        <f>IF(AV65&lt;&gt;0,1/(1/AV65-1/N65),0)</f>
        <v>6.9238322565444184E-6</v>
      </c>
      <c r="G65">
        <f>((AY65-AL65/2)*S65-E65)/(AY65+AL65/2)</f>
        <v>-109414.02194535873</v>
      </c>
      <c r="H65">
        <f>AL65*1000</f>
        <v>3.5756012401222642E-5</v>
      </c>
      <c r="I65">
        <f>(AQ65-AW65)</f>
        <v>0.49552222493723486</v>
      </c>
      <c r="J65">
        <f>(P65+AP65*D65)</f>
        <v>21.860504150390625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21.659694671630859</v>
      </c>
      <c r="P65" s="1">
        <v>21.860504150390625</v>
      </c>
      <c r="Q65" s="1">
        <v>21.081850051879883</v>
      </c>
      <c r="R65" s="1">
        <v>400.73556518554688</v>
      </c>
      <c r="S65" s="1">
        <v>400.16314697265625</v>
      </c>
      <c r="T65" s="1">
        <v>21.716152191162109</v>
      </c>
      <c r="U65" s="1">
        <v>21.716194152832031</v>
      </c>
      <c r="V65" s="1">
        <v>82.167938232421875</v>
      </c>
      <c r="W65" s="1">
        <v>82.168106079101563</v>
      </c>
      <c r="X65" s="1">
        <v>500.16400146484375</v>
      </c>
      <c r="Y65" s="1">
        <v>8.2928121089935303E-2</v>
      </c>
      <c r="Z65" s="1">
        <v>0.12744811177253723</v>
      </c>
      <c r="AA65" s="1">
        <v>98.336471557617188</v>
      </c>
      <c r="AB65" s="1">
        <v>-5.6042790412902832E-2</v>
      </c>
      <c r="AC65" s="1">
        <v>0.32323384284973145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>X65*0.000001/(K65*0.0001)</f>
        <v>0.8336066691080728</v>
      </c>
      <c r="AL65">
        <f>(U65-T65)/(1000-U65)*AK65</f>
        <v>3.5756012401222642E-8</v>
      </c>
      <c r="AM65">
        <f>(P65+273.15)</f>
        <v>295.0105041503906</v>
      </c>
      <c r="AN65">
        <f>(O65+273.15)</f>
        <v>294.80969467163084</v>
      </c>
      <c r="AO65">
        <f>(Y65*AG65+Z65*AH65)*AI65</f>
        <v>1.3268499077815576E-2</v>
      </c>
      <c r="AP65">
        <f>((AO65+0.00000010773*(AN65^4-AM65^4))-AL65*44100)/(L65*51.4+0.00000043092*AM65^3)</f>
        <v>-2.6266873830541854E-2</v>
      </c>
      <c r="AQ65">
        <f>0.61365*EXP(17.502*J65/(240.97+J65))</f>
        <v>2.6310161335868947</v>
      </c>
      <c r="AR65">
        <f>AQ65*1000/AA65</f>
        <v>26.755242403072526</v>
      </c>
      <c r="AS65">
        <f>(AR65-U65)</f>
        <v>5.0390482502404943</v>
      </c>
      <c r="AT65">
        <f>IF(D65,P65,(O65+P65)/2)</f>
        <v>21.760099411010742</v>
      </c>
      <c r="AU65">
        <f>0.61365*EXP(17.502*AT65/(240.97+AT65))</f>
        <v>2.6149314743553793</v>
      </c>
      <c r="AV65">
        <f>IF(AS65&lt;&gt;0,(1000-(AR65+U65)/2)/AS65*AL65,0)</f>
        <v>6.9238153764966446E-6</v>
      </c>
      <c r="AW65">
        <f>U65*AA65/1000</f>
        <v>2.1354939086496598</v>
      </c>
      <c r="AX65">
        <f>(AU65-AW65)</f>
        <v>0.47943756570571949</v>
      </c>
      <c r="AY65">
        <f>1/(1.6/F65+1.37/N65)</f>
        <v>4.3273861268740289E-6</v>
      </c>
      <c r="AZ65">
        <f>G65*AA65*0.001</f>
        <v>-10759.388857034271</v>
      </c>
      <c r="BA65">
        <f>G65/S65</f>
        <v>-273.42353430870821</v>
      </c>
      <c r="BB65">
        <f>(1-AL65*AA65/AQ65/F65)*100</f>
        <v>80.698384876275767</v>
      </c>
      <c r="BC65">
        <f>(S65-E65/(N65/1.35))</f>
        <v>399.93632922969277</v>
      </c>
      <c r="BD65">
        <f>E65*BB65/100/BC65</f>
        <v>9.6279890506090128E-4</v>
      </c>
    </row>
    <row r="66" spans="1:56" x14ac:dyDescent="0.55000000000000004">
      <c r="A66" s="1">
        <v>38</v>
      </c>
      <c r="B66" s="1" t="s">
        <v>124</v>
      </c>
      <c r="C66" s="1">
        <v>22923.999973669648</v>
      </c>
      <c r="D66" s="1">
        <v>0</v>
      </c>
      <c r="E66">
        <f>(R66-S66*(1000-T66)/(1000-U66))*AK66</f>
        <v>0.4351371229535943</v>
      </c>
      <c r="F66">
        <f>IF(AV66&lt;&gt;0,1/(1/AV66-1/N66),0)</f>
        <v>7.6088806673334155E-4</v>
      </c>
      <c r="G66">
        <f>((AY66-AL66/2)*S66-E66)/(AY66+AL66/2)</f>
        <v>-514.50122617025397</v>
      </c>
      <c r="H66">
        <f>AL66*1000</f>
        <v>3.9383617624659147E-3</v>
      </c>
      <c r="I66">
        <f>(AQ66-AW66)</f>
        <v>0.49668242896282333</v>
      </c>
      <c r="J66">
        <f>(P66+AP66*D66)</f>
        <v>21.856966018676758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21.659605026245117</v>
      </c>
      <c r="P66" s="1">
        <v>21.856966018676758</v>
      </c>
      <c r="Q66" s="1">
        <v>21.080621719360352</v>
      </c>
      <c r="R66" s="1">
        <v>400.76824951171875</v>
      </c>
      <c r="S66" s="1">
        <v>400.24441528320313</v>
      </c>
      <c r="T66" s="1">
        <v>21.69873046875</v>
      </c>
      <c r="U66" s="1">
        <v>21.703351974487305</v>
      </c>
      <c r="V66" s="1">
        <v>82.084564208984375</v>
      </c>
      <c r="W66" s="1">
        <v>82.10205078125</v>
      </c>
      <c r="X66" s="1">
        <v>500.2117919921875</v>
      </c>
      <c r="Y66" s="1">
        <v>0.12587246298789978</v>
      </c>
      <c r="Z66" s="1">
        <v>4.0651369839906693E-2</v>
      </c>
      <c r="AA66" s="1">
        <v>98.315017700195313</v>
      </c>
      <c r="AB66" s="1">
        <v>-5.6042790412902832E-2</v>
      </c>
      <c r="AC66" s="1">
        <v>0.32323384284973145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>X66*0.000001/(K66*0.0001)</f>
        <v>0.83368631998697906</v>
      </c>
      <c r="AL66">
        <f>(U66-T66)/(1000-U66)*AK66</f>
        <v>3.938361762465915E-6</v>
      </c>
      <c r="AM66">
        <f>(P66+273.15)</f>
        <v>295.00696601867674</v>
      </c>
      <c r="AN66">
        <f>(O66+273.15)</f>
        <v>294.80960502624509</v>
      </c>
      <c r="AO66">
        <f>(Y66*AG66+Z66*AH66)*AI66</f>
        <v>2.0139593627908958E-2</v>
      </c>
      <c r="AP66">
        <f>((AO66+0.00000010773*(AN66^4-AM66^4))-AL66*44100)/(L66*51.4+0.00000043092*AM66^3)</f>
        <v>-2.7778912706289682E-2</v>
      </c>
      <c r="AQ66">
        <f>0.61365*EXP(17.502*J66/(240.97+J66))</f>
        <v>2.6304478624881114</v>
      </c>
      <c r="AR66">
        <f>AQ66*1000/AA66</f>
        <v>26.75530070603736</v>
      </c>
      <c r="AS66">
        <f>(AR66-U66)</f>
        <v>5.0519487315500555</v>
      </c>
      <c r="AT66">
        <f>IF(D66,P66,(O66+P66)/2)</f>
        <v>21.758285522460938</v>
      </c>
      <c r="AU66">
        <f>0.61365*EXP(17.502*AT66/(240.97+AT66))</f>
        <v>2.6146416860591497</v>
      </c>
      <c r="AV66">
        <f>IF(AS66&lt;&gt;0,(1000-(AR66+U66)/2)/AS66*AL66,0)</f>
        <v>7.6068426547511994E-4</v>
      </c>
      <c r="AW66">
        <f>U66*AA66/1000</f>
        <v>2.133765433525288</v>
      </c>
      <c r="AX66">
        <f>(AU66-AW66)</f>
        <v>0.48087625253386168</v>
      </c>
      <c r="AY66">
        <f>1/(1.6/F66+1.37/N66)</f>
        <v>4.7544597199173814E-4</v>
      </c>
      <c r="AZ66">
        <f>G66*AA66*0.001</f>
        <v>-50.583197157700717</v>
      </c>
      <c r="BA66">
        <f>G66/S66</f>
        <v>-1.2854675956095616</v>
      </c>
      <c r="BB66">
        <f>(1-AL66*AA66/AQ66/F66)*100</f>
        <v>80.654275585433069</v>
      </c>
      <c r="BC66">
        <f>(S66-E66/(N66/1.35))</f>
        <v>400.03757193493436</v>
      </c>
      <c r="BD66">
        <f>E66*BB66/100/BC66</f>
        <v>8.7730933028110504E-4</v>
      </c>
    </row>
    <row r="67" spans="1:56" x14ac:dyDescent="0.55000000000000004">
      <c r="A67" s="1" t="s">
        <v>9</v>
      </c>
      <c r="B67" s="1" t="s">
        <v>125</v>
      </c>
    </row>
    <row r="68" spans="1:56" x14ac:dyDescent="0.55000000000000004">
      <c r="A68" s="1">
        <v>39</v>
      </c>
      <c r="B68" s="1" t="s">
        <v>126</v>
      </c>
      <c r="C68" s="1">
        <v>23523.00000051409</v>
      </c>
      <c r="D68" s="1">
        <v>0</v>
      </c>
      <c r="E68">
        <f>(R68-S68*(1000-T68)/(1000-U68))*AK68</f>
        <v>0.31220765110119536</v>
      </c>
      <c r="F68">
        <f>IF(AV68&lt;&gt;0,1/(1/AV68-1/N68),0)</f>
        <v>-1.9038008406626367E-3</v>
      </c>
      <c r="G68">
        <f>((AY68-AL68/2)*S68-E68)/(AY68+AL68/2)</f>
        <v>658.14005664344336</v>
      </c>
      <c r="H68">
        <f>AL68*1000</f>
        <v>-9.9167748517129083E-3</v>
      </c>
      <c r="I68">
        <f>(AQ68-AW68)</f>
        <v>0.49945825902266217</v>
      </c>
      <c r="J68">
        <f>(P68+AP68*D68)</f>
        <v>21.873069763183594</v>
      </c>
      <c r="K68" s="1">
        <v>6</v>
      </c>
      <c r="L68">
        <f>(K68*AE68+AF68)</f>
        <v>1.4200000166893005</v>
      </c>
      <c r="M68" s="1">
        <v>1</v>
      </c>
      <c r="N68">
        <f>L68*(M68+1)*(M68+1)/(M68*M68+1)</f>
        <v>2.8400000333786011</v>
      </c>
      <c r="O68" s="1">
        <v>21.666049957275391</v>
      </c>
      <c r="P68" s="1">
        <v>21.873069763183594</v>
      </c>
      <c r="Q68" s="1">
        <v>21.079067230224609</v>
      </c>
      <c r="R68" s="1">
        <v>400.6817626953125</v>
      </c>
      <c r="S68" s="1">
        <v>400.31204223632813</v>
      </c>
      <c r="T68" s="1">
        <v>21.709205627441406</v>
      </c>
      <c r="U68" s="1">
        <v>21.697568893432617</v>
      </c>
      <c r="V68" s="1">
        <v>82.106452941894531</v>
      </c>
      <c r="W68" s="1">
        <v>82.062446594238281</v>
      </c>
      <c r="X68" s="1">
        <v>500.22308349609375</v>
      </c>
      <c r="Y68" s="1">
        <v>0.1520201563835144</v>
      </c>
      <c r="Z68" s="1">
        <v>4.8337705433368683E-2</v>
      </c>
      <c r="AA68" s="1">
        <v>98.332534790039063</v>
      </c>
      <c r="AB68" s="1">
        <v>-5.0976872444152832E-2</v>
      </c>
      <c r="AC68" s="1">
        <v>0.31620907783508301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>X68*0.000001/(K68*0.0001)</f>
        <v>0.83370513916015621</v>
      </c>
      <c r="AL68">
        <f>(U68-T68)/(1000-U68)*AK68</f>
        <v>-9.9167748517129078E-6</v>
      </c>
      <c r="AM68">
        <f>(P68+273.15)</f>
        <v>295.02306976318357</v>
      </c>
      <c r="AN68">
        <f>(O68+273.15)</f>
        <v>294.81604995727537</v>
      </c>
      <c r="AO68">
        <f>(Y68*AG68+Z68*AH68)*AI68</f>
        <v>2.4323224477695859E-2</v>
      </c>
      <c r="AP68">
        <f>((AO68+0.00000010773*(AN68^4-AM68^4))-AL68*44100)/(L68*51.4+0.00000043092*AM68^3)</f>
        <v>-2.1732398278381405E-2</v>
      </c>
      <c r="AQ68">
        <f>0.61365*EXP(17.502*J68/(240.97+J68))</f>
        <v>2.6330352070953942</v>
      </c>
      <c r="AR68">
        <f>AQ68*1000/AA68</f>
        <v>26.77684667356014</v>
      </c>
      <c r="AS68">
        <f>(AR68-U68)</f>
        <v>5.0792777801275228</v>
      </c>
      <c r="AT68">
        <f>IF(D68,P68,(O68+P68)/2)</f>
        <v>21.769559860229492</v>
      </c>
      <c r="AU68">
        <f>0.61365*EXP(17.502*AT68/(240.97+AT68))</f>
        <v>2.6164433391258921</v>
      </c>
      <c r="AV68">
        <f>IF(AS68&lt;&gt;0,(1000-(AR68+U68)/2)/AS68*AL68,0)</f>
        <v>-1.9050779142161525E-3</v>
      </c>
      <c r="AW68">
        <f>U68*AA68/1000</f>
        <v>2.133576948072732</v>
      </c>
      <c r="AX68">
        <f>(AU68-AW68)</f>
        <v>0.48286639105316009</v>
      </c>
      <c r="AY68">
        <f>1/(1.6/F68+1.37/N68)</f>
        <v>-1.1905588934123504E-3</v>
      </c>
      <c r="AZ68">
        <f>G68*AA68*0.001</f>
        <v>64.716580016609669</v>
      </c>
      <c r="BA68">
        <f>G68/S68</f>
        <v>1.6440675952858395</v>
      </c>
      <c r="BB68">
        <f>(1-AL68*AA68/AQ68/F68)*100</f>
        <v>80.546869189341663</v>
      </c>
      <c r="BC68">
        <f>(S68-E68/(N68/1.35))</f>
        <v>400.1636336715278</v>
      </c>
      <c r="BD68">
        <f>E68*BB68/100/BC68</f>
        <v>6.2842664143243144E-4</v>
      </c>
    </row>
    <row r="69" spans="1:56" x14ac:dyDescent="0.55000000000000004">
      <c r="A69" s="1">
        <v>40</v>
      </c>
      <c r="B69" s="1" t="s">
        <v>127</v>
      </c>
      <c r="C69" s="1">
        <v>24123.499987091869</v>
      </c>
      <c r="D69" s="1">
        <v>0</v>
      </c>
      <c r="E69">
        <f>(R69-S69*(1000-T69)/(1000-U69))*AK69</f>
        <v>0.44906534854845065</v>
      </c>
      <c r="F69">
        <f>IF(AV69&lt;&gt;0,1/(1/AV69-1/N69),0)</f>
        <v>-9.6967998311615661E-4</v>
      </c>
      <c r="G69">
        <f>((AY69-AL69/2)*S69-E69)/(AY69+AL69/2)</f>
        <v>1134.577411199014</v>
      </c>
      <c r="H69">
        <f>AL69*1000</f>
        <v>-5.0201195021000499E-3</v>
      </c>
      <c r="I69">
        <f>(AQ69-AW69)</f>
        <v>0.496566029063644</v>
      </c>
      <c r="J69">
        <f>(P69+AP69*D69)</f>
        <v>21.886190414428711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21.668418884277344</v>
      </c>
      <c r="P69" s="1">
        <v>21.886190414428711</v>
      </c>
      <c r="Q69" s="1">
        <v>21.080331802368164</v>
      </c>
      <c r="R69" s="1">
        <v>400.71417236328125</v>
      </c>
      <c r="S69" s="1">
        <v>400.17782592773438</v>
      </c>
      <c r="T69" s="1">
        <v>21.753629684448242</v>
      </c>
      <c r="U69" s="1">
        <v>21.747737884521484</v>
      </c>
      <c r="V69" s="1">
        <v>82.265205383300781</v>
      </c>
      <c r="W69" s="1">
        <v>82.242927551269531</v>
      </c>
      <c r="X69" s="1">
        <v>500.113037109375</v>
      </c>
      <c r="Y69" s="1">
        <v>0.12389158457517624</v>
      </c>
      <c r="Z69" s="1">
        <v>6.0424584895372391E-2</v>
      </c>
      <c r="AA69" s="1">
        <v>98.335693359375</v>
      </c>
      <c r="AB69" s="1">
        <v>-5.0976872444152832E-2</v>
      </c>
      <c r="AC69" s="1">
        <v>0.31620907783508301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>X69*0.000001/(K69*0.0001)</f>
        <v>0.83352172851562489</v>
      </c>
      <c r="AL69">
        <f>(U69-T69)/(1000-U69)*AK69</f>
        <v>-5.0201195021000501E-6</v>
      </c>
      <c r="AM69">
        <f>(P69+273.15)</f>
        <v>295.03619041442869</v>
      </c>
      <c r="AN69">
        <f>(O69+273.15)</f>
        <v>294.81841888427732</v>
      </c>
      <c r="AO69">
        <f>(Y69*AG69+Z69*AH69)*AI69</f>
        <v>1.9822653088957365E-2</v>
      </c>
      <c r="AP69">
        <f>((AO69+0.00000010773*(AN69^4-AM69^4))-AL69*44100)/(L69*51.4+0.00000043092*AM69^3)</f>
        <v>-2.5770798032204344E-2</v>
      </c>
      <c r="AQ69">
        <f>0.61365*EXP(17.502*J69/(240.97+J69))</f>
        <v>2.6351449129360116</v>
      </c>
      <c r="AR69">
        <f>AQ69*1000/AA69</f>
        <v>26.797440714692289</v>
      </c>
      <c r="AS69">
        <f>(AR69-U69)</f>
        <v>5.0497028301708049</v>
      </c>
      <c r="AT69">
        <f>IF(D69,P69,(O69+P69)/2)</f>
        <v>21.777304649353027</v>
      </c>
      <c r="AU69">
        <f>0.61365*EXP(17.502*AT69/(240.97+AT69))</f>
        <v>2.6176815955725181</v>
      </c>
      <c r="AV69">
        <f>IF(AS69&lt;&gt;0,(1000-(AR69+U69)/2)/AS69*AL69,0)</f>
        <v>-9.7001118044503739E-4</v>
      </c>
      <c r="AW69">
        <f>U69*AA69/1000</f>
        <v>2.1385788838723676</v>
      </c>
      <c r="AX69">
        <f>(AU69-AW69)</f>
        <v>0.47910271170015051</v>
      </c>
      <c r="AY69">
        <f>1/(1.6/F69+1.37/N69)</f>
        <v>-6.062272230662665E-4</v>
      </c>
      <c r="AZ69">
        <f>G69*AA69*0.001</f>
        <v>111.56945640013977</v>
      </c>
      <c r="BA69">
        <f>G69/S69</f>
        <v>2.8351831053325287</v>
      </c>
      <c r="BB69">
        <f>(1-AL69*AA69/AQ69/F69)*100</f>
        <v>80.680659094063714</v>
      </c>
      <c r="BC69">
        <f>(S69-E69/(N69/1.35))</f>
        <v>399.96436176808112</v>
      </c>
      <c r="BD69">
        <f>E69*BB69/100/BC69</f>
        <v>9.0585291492052699E-4</v>
      </c>
    </row>
    <row r="70" spans="1:56" x14ac:dyDescent="0.55000000000000004">
      <c r="A70" s="1">
        <v>41</v>
      </c>
      <c r="B70" s="1" t="s">
        <v>128</v>
      </c>
      <c r="C70" s="1">
        <v>24723.999973669648</v>
      </c>
      <c r="D70" s="1">
        <v>0</v>
      </c>
      <c r="E70">
        <f>(R70-S70*(1000-T70)/(1000-U70))*AK70</f>
        <v>0.4634192823497848</v>
      </c>
      <c r="F70">
        <f>IF(AV70&lt;&gt;0,1/(1/AV70-1/N70),0)</f>
        <v>-8.5311011095683771E-4</v>
      </c>
      <c r="G70">
        <f>((AY70-AL70/2)*S70-E70)/(AY70+AL70/2)</f>
        <v>1262.1998942134023</v>
      </c>
      <c r="H70">
        <f>AL70*1000</f>
        <v>-4.3869117698941626E-3</v>
      </c>
      <c r="I70">
        <f>(AQ70-AW70)</f>
        <v>0.49311951859254188</v>
      </c>
      <c r="J70">
        <f>(P70+AP70*D70)</f>
        <v>21.869159698486328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21.662208557128906</v>
      </c>
      <c r="P70" s="1">
        <v>21.869159698486328</v>
      </c>
      <c r="Q70" s="1">
        <v>21.080741882324219</v>
      </c>
      <c r="R70" s="1">
        <v>400.67544555664063</v>
      </c>
      <c r="S70" s="1">
        <v>400.12164306640625</v>
      </c>
      <c r="T70" s="1">
        <v>21.765731811523438</v>
      </c>
      <c r="U70" s="1">
        <v>21.760583877563477</v>
      </c>
      <c r="V70" s="1">
        <v>82.320877075195313</v>
      </c>
      <c r="W70" s="1">
        <v>82.301406860351563</v>
      </c>
      <c r="X70" s="1">
        <v>500.1754150390625</v>
      </c>
      <c r="Y70" s="1">
        <v>4.294358566403389E-2</v>
      </c>
      <c r="Z70" s="1">
        <v>2.3071786388754845E-2</v>
      </c>
      <c r="AA70" s="1">
        <v>98.310195922851563</v>
      </c>
      <c r="AB70" s="1">
        <v>-5.0976872444152832E-2</v>
      </c>
      <c r="AC70" s="1">
        <v>0.31620907783508301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>X70*0.000001/(K70*0.0001)</f>
        <v>0.83362569173177081</v>
      </c>
      <c r="AL70">
        <f>(U70-T70)/(1000-U70)*AK70</f>
        <v>-4.3869117698941628E-6</v>
      </c>
      <c r="AM70">
        <f>(P70+273.15)</f>
        <v>295.01915969848631</v>
      </c>
      <c r="AN70">
        <f>(O70+273.15)</f>
        <v>294.81220855712888</v>
      </c>
      <c r="AO70">
        <f>(Y70*AG70+Z70*AH70)*AI70</f>
        <v>6.8709735526671922E-3</v>
      </c>
      <c r="AP70">
        <f>((AO70+0.00000010773*(AN70^4-AM70^4))-AL70*44100)/(L70*51.4+0.00000043092*AM70^3)</f>
        <v>-2.483139429075425E-2</v>
      </c>
      <c r="AQ70">
        <f>0.61365*EXP(17.502*J70/(240.97+J70))</f>
        <v>2.6324067829914521</v>
      </c>
      <c r="AR70">
        <f>AQ70*1000/AA70</f>
        <v>26.776538875552848</v>
      </c>
      <c r="AS70">
        <f>(AR70-U70)</f>
        <v>5.0159549979893718</v>
      </c>
      <c r="AT70">
        <f>IF(D70,P70,(O70+P70)/2)</f>
        <v>21.765684127807617</v>
      </c>
      <c r="AU70">
        <f>0.61365*EXP(17.502*AT70/(240.97+AT70))</f>
        <v>2.6158238697651202</v>
      </c>
      <c r="AV70">
        <f>IF(AS70&lt;&gt;0,(1000-(AR70+U70)/2)/AS70*AL70,0)</f>
        <v>-8.5336645445757459E-4</v>
      </c>
      <c r="AW70">
        <f>U70*AA70/1000</f>
        <v>2.1392872643989103</v>
      </c>
      <c r="AX70">
        <f>(AU70-AW70)</f>
        <v>0.4765366053662099</v>
      </c>
      <c r="AY70">
        <f>1/(1.6/F70+1.37/N70)</f>
        <v>-5.3333099724930499E-4</v>
      </c>
      <c r="AZ70">
        <f>G70*AA70*0.001</f>
        <v>124.08711889392211</v>
      </c>
      <c r="BA70">
        <f>G70/S70</f>
        <v>3.1545404156103625</v>
      </c>
      <c r="BB70">
        <f>(1-AL70*AA70/AQ70/F70)*100</f>
        <v>80.795660668526466</v>
      </c>
      <c r="BC70">
        <f>(S70-E70/(N70/1.35))</f>
        <v>399.90135573407548</v>
      </c>
      <c r="BD70">
        <f>E70*BB70/100/BC70</f>
        <v>9.3628757560110525E-4</v>
      </c>
    </row>
    <row r="71" spans="1:56" x14ac:dyDescent="0.55000000000000004">
      <c r="A71" s="1" t="s">
        <v>9</v>
      </c>
      <c r="B71" s="1" t="s">
        <v>129</v>
      </c>
    </row>
    <row r="72" spans="1:56" x14ac:dyDescent="0.55000000000000004">
      <c r="A72" s="1">
        <v>42</v>
      </c>
      <c r="B72" s="1" t="s">
        <v>130</v>
      </c>
      <c r="C72" s="1">
        <v>25323.500000502914</v>
      </c>
      <c r="D72" s="1">
        <v>0</v>
      </c>
      <c r="E72">
        <f>(R72-S72*(1000-T72)/(1000-U72))*AK72</f>
        <v>0.53588326862545888</v>
      </c>
      <c r="F72">
        <f>IF(AV72&lt;&gt;0,1/(1/AV72-1/N72),0)</f>
        <v>1.5651634779106616E-3</v>
      </c>
      <c r="G72">
        <f>((AY72-AL72/2)*S72-E72)/(AY72+AL72/2)</f>
        <v>-149.0898913922808</v>
      </c>
      <c r="H72">
        <f>AL72*1000</f>
        <v>8.0495871137804438E-3</v>
      </c>
      <c r="I72">
        <f>(AQ72-AW72)</f>
        <v>0.49353512010052514</v>
      </c>
      <c r="J72">
        <f>(P72+AP72*D72)</f>
        <v>21.857061386108398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21.657419204711914</v>
      </c>
      <c r="P72" s="1">
        <v>21.857061386108398</v>
      </c>
      <c r="Q72" s="1">
        <v>21.081962585449219</v>
      </c>
      <c r="R72" s="1">
        <v>400.65890502929688</v>
      </c>
      <c r="S72" s="1">
        <v>400.01214599609375</v>
      </c>
      <c r="T72" s="1">
        <v>21.730739593505859</v>
      </c>
      <c r="U72" s="1">
        <v>21.74018669128418</v>
      </c>
      <c r="V72" s="1">
        <v>82.198989868164063</v>
      </c>
      <c r="W72" s="1">
        <v>82.234725952148438</v>
      </c>
      <c r="X72" s="1">
        <v>500.12741088867188</v>
      </c>
      <c r="Y72" s="1">
        <v>3.290678933262825E-2</v>
      </c>
      <c r="Z72" s="1">
        <v>4.3946031481027603E-2</v>
      </c>
      <c r="AA72" s="1">
        <v>98.293914794921875</v>
      </c>
      <c r="AB72" s="1">
        <v>-9.7241520881652832E-2</v>
      </c>
      <c r="AC72" s="1">
        <v>0.32300114631652832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>X72*0.000001/(K72*0.0001)</f>
        <v>0.83354568481445301</v>
      </c>
      <c r="AL72">
        <f>(U72-T72)/(1000-U72)*AK72</f>
        <v>8.0495871137804444E-6</v>
      </c>
      <c r="AM72">
        <f>(P72+273.15)</f>
        <v>295.00706138610838</v>
      </c>
      <c r="AN72">
        <f>(O72+273.15)</f>
        <v>294.80741920471189</v>
      </c>
      <c r="AO72">
        <f>(Y72*AG72+Z72*AH72)*AI72</f>
        <v>5.2650861755366707E-3</v>
      </c>
      <c r="AP72">
        <f>((AO72+0.00000010773*(AN72^4-AM72^4))-AL72*44100)/(L72*51.4+0.00000043092*AM72^3)</f>
        <v>-3.0412635743518341E-2</v>
      </c>
      <c r="AQ72">
        <f>0.61365*EXP(17.502*J72/(240.97+J72))</f>
        <v>2.6304631783593067</v>
      </c>
      <c r="AR72">
        <f>AQ72*1000/AA72</f>
        <v>26.76120066890655</v>
      </c>
      <c r="AS72">
        <f>(AR72-U72)</f>
        <v>5.0210139776223706</v>
      </c>
      <c r="AT72">
        <f>IF(D72,P72,(O72+P72)/2)</f>
        <v>21.757240295410156</v>
      </c>
      <c r="AU72">
        <f>0.61365*EXP(17.502*AT72/(240.97+AT72))</f>
        <v>2.614474712511099</v>
      </c>
      <c r="AV72">
        <f>IF(AS72&lt;&gt;0,(1000-(AR72+U72)/2)/AS72*AL72,0)</f>
        <v>1.564301369691116E-3</v>
      </c>
      <c r="AW72">
        <f>U72*AA72/1000</f>
        <v>2.1369280582587815</v>
      </c>
      <c r="AX72">
        <f>(AU72-AW72)</f>
        <v>0.47754665425231746</v>
      </c>
      <c r="AY72">
        <f>1/(1.6/F72+1.37/N72)</f>
        <v>9.7776577455918156E-4</v>
      </c>
      <c r="AZ72">
        <f>G72*AA72*0.001</f>
        <v>-14.654629081297006</v>
      </c>
      <c r="BA72">
        <f>G72/S72</f>
        <v>-0.37271341104161554</v>
      </c>
      <c r="BB72">
        <f>(1-AL72*AA72/AQ72/F72)*100</f>
        <v>80.781994878986026</v>
      </c>
      <c r="BC72">
        <f>(S72-E72/(N72/1.35))</f>
        <v>399.7574127551988</v>
      </c>
      <c r="BD72">
        <f>E72*BB72/100/BC72</f>
        <v>1.0828997307010695E-3</v>
      </c>
    </row>
    <row r="73" spans="1:56" x14ac:dyDescent="0.55000000000000004">
      <c r="A73" s="1">
        <v>43</v>
      </c>
      <c r="B73" s="1" t="s">
        <v>131</v>
      </c>
      <c r="C73" s="1">
        <v>25923.999987080693</v>
      </c>
      <c r="D73" s="1">
        <v>0</v>
      </c>
      <c r="E73">
        <f>(R73-S73*(1000-T73)/(1000-U73))*AK73</f>
        <v>0.61536031615112852</v>
      </c>
      <c r="F73">
        <f>IF(AV73&lt;&gt;0,1/(1/AV73-1/N73),0)</f>
        <v>-8.1036888743364383E-4</v>
      </c>
      <c r="G73">
        <f>((AY73-AL73/2)*S73-E73)/(AY73+AL73/2)</f>
        <v>1606.4667263860483</v>
      </c>
      <c r="H73">
        <f>AL73*1000</f>
        <v>-4.1903187520686731E-3</v>
      </c>
      <c r="I73">
        <f>(AQ73-AW73)</f>
        <v>0.49564415748011736</v>
      </c>
      <c r="J73">
        <f>(P73+AP73*D73)</f>
        <v>21.876039505004883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21.664480209350586</v>
      </c>
      <c r="P73" s="1">
        <v>21.876039505004883</v>
      </c>
      <c r="Q73" s="1">
        <v>21.080049514770508</v>
      </c>
      <c r="R73" s="1">
        <v>400.82498168945313</v>
      </c>
      <c r="S73" s="1">
        <v>400.08883666992188</v>
      </c>
      <c r="T73" s="1">
        <v>21.760839462280273</v>
      </c>
      <c r="U73" s="1">
        <v>21.755922317504883</v>
      </c>
      <c r="V73" s="1">
        <v>82.253990173339844</v>
      </c>
      <c r="W73" s="1">
        <v>82.235397338867188</v>
      </c>
      <c r="X73" s="1">
        <v>500.18716430664063</v>
      </c>
      <c r="Y73" s="1">
        <v>0.12537665665149689</v>
      </c>
      <c r="Z73" s="1">
        <v>5.4933328181505203E-2</v>
      </c>
      <c r="AA73" s="1">
        <v>98.266044616699219</v>
      </c>
      <c r="AB73" s="1">
        <v>-9.7241520881652832E-2</v>
      </c>
      <c r="AC73" s="1">
        <v>0.32300114631652832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>X73*0.000001/(K73*0.0001)</f>
        <v>0.8336452738444009</v>
      </c>
      <c r="AL73">
        <f>(U73-T73)/(1000-U73)*AK73</f>
        <v>-4.190318752068673E-6</v>
      </c>
      <c r="AM73">
        <f>(P73+273.15)</f>
        <v>295.02603950500486</v>
      </c>
      <c r="AN73">
        <f>(O73+273.15)</f>
        <v>294.81448020935056</v>
      </c>
      <c r="AO73">
        <f>(Y73*AG73+Z73*AH73)*AI73</f>
        <v>2.0060264615857637E-2</v>
      </c>
      <c r="AP73">
        <f>((AO73+0.00000010773*(AN73^4-AM73^4))-AL73*44100)/(L73*51.4+0.00000043092*AM73^3)</f>
        <v>-2.5384674315456303E-2</v>
      </c>
      <c r="AQ73">
        <f>0.61365*EXP(17.502*J73/(240.97+J73))</f>
        <v>2.6335125906094943</v>
      </c>
      <c r="AR73">
        <f>AQ73*1000/AA73</f>
        <v>26.799822877596092</v>
      </c>
      <c r="AS73">
        <f>(AR73-U73)</f>
        <v>5.0439005600912097</v>
      </c>
      <c r="AT73">
        <f>IF(D73,P73,(O73+P73)/2)</f>
        <v>21.770259857177734</v>
      </c>
      <c r="AU73">
        <f>0.61365*EXP(17.502*AT73/(240.97+AT73))</f>
        <v>2.6165552353241472</v>
      </c>
      <c r="AV73">
        <f>IF(AS73&lt;&gt;0,(1000-(AR73+U73)/2)/AS73*AL73,0)</f>
        <v>-8.1060018502602843E-4</v>
      </c>
      <c r="AW73">
        <f>U73*AA73/1000</f>
        <v>2.1378684331293769</v>
      </c>
      <c r="AX73">
        <f>(AU73-AW73)</f>
        <v>0.47868680219477033</v>
      </c>
      <c r="AY73">
        <f>1/(1.6/F73+1.37/N73)</f>
        <v>-5.0660432991976459E-4</v>
      </c>
      <c r="AZ73">
        <f>G73*AA73*0.001</f>
        <v>157.86113101029417</v>
      </c>
      <c r="BA73">
        <f>G73/S73</f>
        <v>4.0152750568029543</v>
      </c>
      <c r="BB73">
        <f>(1-AL73*AA73/AQ73/F73)*100</f>
        <v>80.70555112544119</v>
      </c>
      <c r="BC73">
        <f>(S73-E73/(N73/1.35))</f>
        <v>399.79632384702035</v>
      </c>
      <c r="BD73">
        <f>E73*BB73/100/BC73</f>
        <v>1.2422073564314663E-3</v>
      </c>
    </row>
    <row r="74" spans="1:56" x14ac:dyDescent="0.55000000000000004">
      <c r="A74" s="1">
        <v>44</v>
      </c>
      <c r="B74" s="1" t="s">
        <v>132</v>
      </c>
      <c r="C74" s="1">
        <v>26524.499973658472</v>
      </c>
      <c r="D74" s="1">
        <v>0</v>
      </c>
      <c r="E74">
        <f>(R74-S74*(1000-T74)/(1000-U74))*AK74</f>
        <v>0.65901762519155005</v>
      </c>
      <c r="F74">
        <f>IF(AV74&lt;&gt;0,1/(1/AV74-1/N74),0)</f>
        <v>-7.2371679488328741E-6</v>
      </c>
      <c r="G74">
        <f>((AY74-AL74/2)*S74-E74)/(AY74+AL74/2)</f>
        <v>145493.12404117658</v>
      </c>
      <c r="H74">
        <f>AL74*1000</f>
        <v>-3.7381956559639481E-5</v>
      </c>
      <c r="I74">
        <f>(AQ74-AW74)</f>
        <v>0.49514658040363324</v>
      </c>
      <c r="J74">
        <f>(P74+AP74*D74)</f>
        <v>21.890743255615234</v>
      </c>
      <c r="K74" s="1">
        <v>6</v>
      </c>
      <c r="L74">
        <f>(K74*AE74+AF74)</f>
        <v>1.4200000166893005</v>
      </c>
      <c r="M74" s="1">
        <v>1</v>
      </c>
      <c r="N74">
        <f>L74*(M74+1)*(M74+1)/(M74*M74+1)</f>
        <v>2.8400000333786011</v>
      </c>
      <c r="O74" s="1">
        <v>21.668390274047852</v>
      </c>
      <c r="P74" s="1">
        <v>21.890743255615234</v>
      </c>
      <c r="Q74" s="1">
        <v>21.079389572143555</v>
      </c>
      <c r="R74" s="1">
        <v>400.84805297851563</v>
      </c>
      <c r="S74" s="1">
        <v>400.05746459960938</v>
      </c>
      <c r="T74" s="1">
        <v>21.788827896118164</v>
      </c>
      <c r="U74" s="1">
        <v>21.788784027099609</v>
      </c>
      <c r="V74" s="1">
        <v>82.325981140136719</v>
      </c>
      <c r="W74" s="1">
        <v>82.325813293457031</v>
      </c>
      <c r="X74" s="1">
        <v>500.1358642578125</v>
      </c>
      <c r="Y74" s="1">
        <v>0.10710802674293518</v>
      </c>
      <c r="Z74" s="1">
        <v>0.17028521001338959</v>
      </c>
      <c r="AA74" s="1">
        <v>98.24920654296875</v>
      </c>
      <c r="AB74" s="1">
        <v>-9.7241520881652832E-2</v>
      </c>
      <c r="AC74" s="1">
        <v>0.32300114631652832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>X74*0.000001/(K74*0.0001)</f>
        <v>0.83355977376302082</v>
      </c>
      <c r="AL74">
        <f>(U74-T74)/(1000-U74)*AK74</f>
        <v>-3.7381956559639482E-8</v>
      </c>
      <c r="AM74">
        <f>(P74+273.15)</f>
        <v>295.04074325561521</v>
      </c>
      <c r="AN74">
        <f>(O74+273.15)</f>
        <v>294.81839027404783</v>
      </c>
      <c r="AO74">
        <f>(Y74*AG74+Z74*AH74)*AI74</f>
        <v>1.7137283895821476E-2</v>
      </c>
      <c r="AP74">
        <f>((AO74+0.00000010773*(AN74^4-AM74^4))-AL74*44100)/(L74*51.4+0.00000043092*AM74^3)</f>
        <v>-2.9020008214498922E-2</v>
      </c>
      <c r="AQ74">
        <f>0.61365*EXP(17.502*J74/(240.97+J74))</f>
        <v>2.6358773226022811</v>
      </c>
      <c r="AR74">
        <f>AQ74*1000/AA74</f>
        <v>26.828484578646393</v>
      </c>
      <c r="AS74">
        <f>(AR74-U74)</f>
        <v>5.0397005515467832</v>
      </c>
      <c r="AT74">
        <f>IF(D74,P74,(O74+P74)/2)</f>
        <v>21.779566764831543</v>
      </c>
      <c r="AU74">
        <f>0.61365*EXP(17.502*AT74/(240.97+AT74))</f>
        <v>2.6180433650965185</v>
      </c>
      <c r="AV74">
        <f>IF(AS74&lt;&gt;0,(1000-(AR74+U74)/2)/AS74*AL74,0)</f>
        <v>-7.2371863913444148E-6</v>
      </c>
      <c r="AW74">
        <f>U74*AA74/1000</f>
        <v>2.1407307421986479</v>
      </c>
      <c r="AX74">
        <f>(AU74-AW74)</f>
        <v>0.47731262289787058</v>
      </c>
      <c r="AY74">
        <f>1/(1.6/F74+1.37/N74)</f>
        <v>-4.5232398376422472E-6</v>
      </c>
      <c r="AZ74">
        <f>G74*AA74*0.001</f>
        <v>14294.583994503331</v>
      </c>
      <c r="BA74">
        <f>G74/S74</f>
        <v>363.68056320806528</v>
      </c>
      <c r="BB74">
        <f>(1-AL74*AA74/AQ74/F74)*100</f>
        <v>80.747052113208028</v>
      </c>
      <c r="BC74">
        <f>(S74-E74/(N74/1.35))</f>
        <v>399.74419918286566</v>
      </c>
      <c r="BD74">
        <f>E74*BB74/100/BC74</f>
        <v>1.3311945647651966E-3</v>
      </c>
    </row>
    <row r="75" spans="1:56" x14ac:dyDescent="0.55000000000000004">
      <c r="A75" s="1" t="s">
        <v>9</v>
      </c>
      <c r="B75" s="1" t="s">
        <v>133</v>
      </c>
    </row>
    <row r="76" spans="1:56" x14ac:dyDescent="0.55000000000000004">
      <c r="A76" s="1">
        <v>45</v>
      </c>
      <c r="B76" s="1" t="s">
        <v>134</v>
      </c>
      <c r="C76" s="1">
        <v>27123.500000525266</v>
      </c>
      <c r="D76" s="1">
        <v>0</v>
      </c>
      <c r="E76">
        <f>(R76-S76*(1000-T76)/(1000-U76))*AK76</f>
        <v>0.46323939724987495</v>
      </c>
      <c r="F76">
        <f>IF(AV76&lt;&gt;0,1/(1/AV76-1/N76),0)</f>
        <v>5.7675582346256059E-4</v>
      </c>
      <c r="G76">
        <f>((AY76-AL76/2)*S76-E76)/(AY76+AL76/2)</f>
        <v>-883.17378773177643</v>
      </c>
      <c r="H76">
        <f>AL76*1000</f>
        <v>2.966901489031868E-3</v>
      </c>
      <c r="I76">
        <f>(AQ76-AW76)</f>
        <v>0.49320514568338991</v>
      </c>
      <c r="J76">
        <f>(P76+AP76*D76)</f>
        <v>21.892253875732422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21.667304992675781</v>
      </c>
      <c r="P76" s="1">
        <v>21.892253875732422</v>
      </c>
      <c r="Q76" s="1">
        <v>21.077476501464844</v>
      </c>
      <c r="R76" s="1">
        <v>400.70840454101563</v>
      </c>
      <c r="S76" s="1">
        <v>400.1513671875</v>
      </c>
      <c r="T76" s="1">
        <v>21.807916641235352</v>
      </c>
      <c r="U76" s="1">
        <v>21.811397552490234</v>
      </c>
      <c r="V76" s="1">
        <v>82.402153015136719</v>
      </c>
      <c r="W76" s="1">
        <v>82.415298461914063</v>
      </c>
      <c r="X76" s="1">
        <v>500.2464599609375</v>
      </c>
      <c r="Y76" s="1">
        <v>7.8972820192575455E-3</v>
      </c>
      <c r="Z76" s="1">
        <v>0.1581987589597702</v>
      </c>
      <c r="AA76" s="1">
        <v>98.24749755859375</v>
      </c>
      <c r="AB76" s="1">
        <v>-8.1006169319152832E-2</v>
      </c>
      <c r="AC76" s="1">
        <v>0.32407689094543457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>X76*0.000001/(K76*0.0001)</f>
        <v>0.83374409993489573</v>
      </c>
      <c r="AL76">
        <f>(U76-T76)/(1000-U76)*AK76</f>
        <v>2.9669014890318681E-6</v>
      </c>
      <c r="AM76">
        <f>(P76+273.15)</f>
        <v>295.0422538757324</v>
      </c>
      <c r="AN76">
        <f>(O76+273.15)</f>
        <v>294.81730499267576</v>
      </c>
      <c r="AO76">
        <f>(Y76*AG76+Z76*AH76)*AI76</f>
        <v>1.2635650948383259E-3</v>
      </c>
      <c r="AP76">
        <f>((AO76+0.00000010773*(AN76^4-AM76^4))-AL76*44100)/(L76*51.4+0.00000043092*AM76^3)</f>
        <v>-3.1126477224162927E-2</v>
      </c>
      <c r="AQ76">
        <f>0.61365*EXP(17.502*J76/(240.97+J76))</f>
        <v>2.6361203734711918</v>
      </c>
      <c r="AR76">
        <f>AQ76*1000/AA76</f>
        <v>26.831425114914889</v>
      </c>
      <c r="AS76">
        <f>(AR76-U76)</f>
        <v>5.0200275624246551</v>
      </c>
      <c r="AT76">
        <f>IF(D76,P76,(O76+P76)/2)</f>
        <v>21.779779434204102</v>
      </c>
      <c r="AU76">
        <f>0.61365*EXP(17.502*AT76/(240.97+AT76))</f>
        <v>2.6180773785629943</v>
      </c>
      <c r="AV76">
        <f>IF(AS76&lt;&gt;0,(1000-(AR76+U76)/2)/AS76*AL76,0)</f>
        <v>5.7663871792217795E-4</v>
      </c>
      <c r="AW76">
        <f>U76*AA76/1000</f>
        <v>2.1429152277878019</v>
      </c>
      <c r="AX76">
        <f>(AU76-AW76)</f>
        <v>0.47516215077519242</v>
      </c>
      <c r="AY76">
        <f>1/(1.6/F76+1.37/N76)</f>
        <v>3.6040971807304304E-4</v>
      </c>
      <c r="AZ76">
        <f>G76*AA76*0.001</f>
        <v>-86.769614553991701</v>
      </c>
      <c r="BA76">
        <f>G76/S76</f>
        <v>-2.2070992633093898</v>
      </c>
      <c r="BB76">
        <f>(1-AL76*AA76/AQ76/F76)*100</f>
        <v>80.828000983811194</v>
      </c>
      <c r="BC76">
        <f>(S76-E76/(N76/1.35))</f>
        <v>399.93116536393052</v>
      </c>
      <c r="BD76">
        <f>E76*BB76/100/BC76</f>
        <v>9.3622897386805976E-4</v>
      </c>
    </row>
    <row r="77" spans="1:56" x14ac:dyDescent="0.55000000000000004">
      <c r="A77" s="1">
        <v>46</v>
      </c>
      <c r="B77" s="1" t="s">
        <v>135</v>
      </c>
      <c r="C77" s="1">
        <v>27723.999987103045</v>
      </c>
      <c r="D77" s="1">
        <v>0</v>
      </c>
      <c r="E77">
        <f>(R77-S77*(1000-T77)/(1000-U77))*AK77</f>
        <v>0.57540409605906129</v>
      </c>
      <c r="F77">
        <f>IF(AV77&lt;&gt;0,1/(1/AV77-1/N77),0)</f>
        <v>-1.2198729422403917E-4</v>
      </c>
      <c r="G77">
        <f>((AY77-AL77/2)*S77-E77)/(AY77+AL77/2)</f>
        <v>7912.7101821480064</v>
      </c>
      <c r="H77">
        <f>AL77*1000</f>
        <v>-6.2749024608985766E-4</v>
      </c>
      <c r="I77">
        <f>(AQ77-AW77)</f>
        <v>0.4930126475083032</v>
      </c>
      <c r="J77">
        <f>(P77+AP77*D77)</f>
        <v>21.893318176269531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21.670904159545898</v>
      </c>
      <c r="P77" s="1">
        <v>21.893318176269531</v>
      </c>
      <c r="Q77" s="1">
        <v>21.081480026245117</v>
      </c>
      <c r="R77" s="1">
        <v>400.81546020507813</v>
      </c>
      <c r="S77" s="1">
        <v>400.12557983398438</v>
      </c>
      <c r="T77" s="1">
        <v>21.817930221557617</v>
      </c>
      <c r="U77" s="1">
        <v>21.817193984985352</v>
      </c>
      <c r="V77" s="1">
        <v>82.413925170898438</v>
      </c>
      <c r="W77" s="1">
        <v>82.411140441894531</v>
      </c>
      <c r="X77" s="1">
        <v>500.21978759765625</v>
      </c>
      <c r="Y77" s="1">
        <v>-1.4808104373514652E-2</v>
      </c>
      <c r="Z77" s="1">
        <v>6.5919263288378716E-3</v>
      </c>
      <c r="AA77" s="1">
        <v>98.238067626953125</v>
      </c>
      <c r="AB77" s="1">
        <v>-8.1006169319152832E-2</v>
      </c>
      <c r="AC77" s="1">
        <v>0.32407689094543457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>X77*0.000001/(K77*0.0001)</f>
        <v>0.8336996459960937</v>
      </c>
      <c r="AL77">
        <f>(U77-T77)/(1000-U77)*AK77</f>
        <v>-6.2749024608985771E-7</v>
      </c>
      <c r="AM77">
        <f>(P77+273.15)</f>
        <v>295.04331817626951</v>
      </c>
      <c r="AN77">
        <f>(O77+273.15)</f>
        <v>294.82090415954588</v>
      </c>
      <c r="AO77">
        <f>(Y77*AG77+Z77*AH77)*AI77</f>
        <v>-2.3692966468044363E-3</v>
      </c>
      <c r="AP77">
        <f>((AO77+0.00000010773*(AN77^4-AM77^4))-AL77*44100)/(L77*51.4+0.00000043092*AM77^3)</f>
        <v>-2.895115814708427E-2</v>
      </c>
      <c r="AQ77">
        <f>0.61365*EXP(17.502*J77/(240.97+J77))</f>
        <v>2.636291625635649</v>
      </c>
      <c r="AR77">
        <f>AQ77*1000/AA77</f>
        <v>26.835743915959739</v>
      </c>
      <c r="AS77">
        <f>(AR77-U77)</f>
        <v>5.0185499309743875</v>
      </c>
      <c r="AT77">
        <f>IF(D77,P77,(O77+P77)/2)</f>
        <v>21.782111167907715</v>
      </c>
      <c r="AU77">
        <f>0.61365*EXP(17.502*AT77/(240.97+AT77))</f>
        <v>2.6184503318530354</v>
      </c>
      <c r="AV77">
        <f>IF(AS77&lt;&gt;0,(1000-(AR77+U77)/2)/AS77*AL77,0)</f>
        <v>-1.2199253420255607E-4</v>
      </c>
      <c r="AW77">
        <f>U77*AA77/1000</f>
        <v>2.1432789781273458</v>
      </c>
      <c r="AX77">
        <f>(AU77-AW77)</f>
        <v>0.47517135372568964</v>
      </c>
      <c r="AY77">
        <f>1/(1.6/F77+1.37/N77)</f>
        <v>-7.6244863079962354E-5</v>
      </c>
      <c r="AZ77">
        <f>G77*AA77*0.001</f>
        <v>777.3293579863365</v>
      </c>
      <c r="BA77">
        <f>G77/S77</f>
        <v>19.775566924341753</v>
      </c>
      <c r="BB77">
        <f>(1-AL77*AA77/AQ77/F77)*100</f>
        <v>80.831914315852146</v>
      </c>
      <c r="BC77">
        <f>(S77-E77/(N77/1.35))</f>
        <v>399.85206028449494</v>
      </c>
      <c r="BD77">
        <f>E77*BB77/100/BC77</f>
        <v>1.1632055754956917E-3</v>
      </c>
    </row>
    <row r="78" spans="1:56" x14ac:dyDescent="0.55000000000000004">
      <c r="A78" s="1">
        <v>47</v>
      </c>
      <c r="B78" s="1" t="s">
        <v>136</v>
      </c>
      <c r="C78" s="1">
        <v>28324.499973680824</v>
      </c>
      <c r="D78" s="1">
        <v>0</v>
      </c>
      <c r="E78">
        <f>(R78-S78*(1000-T78)/(1000-U78))*AK78</f>
        <v>0.57171088337725795</v>
      </c>
      <c r="F78">
        <f>IF(AV78&lt;&gt;0,1/(1/AV78-1/N78),0)</f>
        <v>4.454630072775386E-4</v>
      </c>
      <c r="G78">
        <f>((AY78-AL78/2)*S78-E78)/(AY78+AL78/2)</f>
        <v>-1648.5947742408173</v>
      </c>
      <c r="H78">
        <f>AL78*1000</f>
        <v>2.2836670455894624E-3</v>
      </c>
      <c r="I78">
        <f>(AQ78-AW78)</f>
        <v>0.49144242543295524</v>
      </c>
      <c r="J78">
        <f>(P78+AP78*D78)</f>
        <v>21.88641357421875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21.664556503295898</v>
      </c>
      <c r="P78" s="1">
        <v>21.88641357421875</v>
      </c>
      <c r="Q78" s="1">
        <v>21.081333160400391</v>
      </c>
      <c r="R78" s="1">
        <v>400.69973754882813</v>
      </c>
      <c r="S78" s="1">
        <v>400.01278686523438</v>
      </c>
      <c r="T78" s="1">
        <v>21.819309234619141</v>
      </c>
      <c r="U78" s="1">
        <v>21.821989059448242</v>
      </c>
      <c r="V78" s="1">
        <v>82.450691223144531</v>
      </c>
      <c r="W78" s="1">
        <v>82.4608154296875</v>
      </c>
      <c r="X78" s="1">
        <v>500.14453125</v>
      </c>
      <c r="Y78" s="1">
        <v>0.12537497282028198</v>
      </c>
      <c r="Z78" s="1">
        <v>0.18237616121768951</v>
      </c>
      <c r="AA78" s="1">
        <v>98.237533569335938</v>
      </c>
      <c r="AB78" s="1">
        <v>-8.1006169319152832E-2</v>
      </c>
      <c r="AC78" s="1">
        <v>0.32407689094543457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>X78*0.000001/(K78*0.0001)</f>
        <v>0.83357421874999982</v>
      </c>
      <c r="AL78">
        <f>(U78-T78)/(1000-U78)*AK78</f>
        <v>2.2836670455894626E-6</v>
      </c>
      <c r="AM78">
        <f>(P78+273.15)</f>
        <v>295.03641357421873</v>
      </c>
      <c r="AN78">
        <f>(O78+273.15)</f>
        <v>294.81455650329588</v>
      </c>
      <c r="AO78">
        <f>(Y78*AG78+Z78*AH78)*AI78</f>
        <v>2.0059995202869274E-2</v>
      </c>
      <c r="AP78">
        <f>((AO78+0.00000010773*(AN78^4-AM78^4))-AL78*44100)/(L78*51.4+0.00000043092*AM78^3)</f>
        <v>-3.0136727485690042E-2</v>
      </c>
      <c r="AQ78">
        <f>0.61365*EXP(17.502*J78/(240.97+J78))</f>
        <v>2.6351808082101833</v>
      </c>
      <c r="AR78">
        <f>AQ78*1000/AA78</f>
        <v>26.824582341028297</v>
      </c>
      <c r="AS78">
        <f>(AR78-U78)</f>
        <v>5.0025932815800545</v>
      </c>
      <c r="AT78">
        <f>IF(D78,P78,(O78+P78)/2)</f>
        <v>21.775485038757324</v>
      </c>
      <c r="AU78">
        <f>0.61365*EXP(17.502*AT78/(240.97+AT78))</f>
        <v>2.6173906255390307</v>
      </c>
      <c r="AV78">
        <f>IF(AS78&lt;&gt;0,(1000-(AR78+U78)/2)/AS78*AL78,0)</f>
        <v>4.4539314595081885E-4</v>
      </c>
      <c r="AW78">
        <f>U78*AA78/1000</f>
        <v>2.1437383827772281</v>
      </c>
      <c r="AX78">
        <f>(AU78-AW78)</f>
        <v>0.47365224276180262</v>
      </c>
      <c r="AY78">
        <f>1/(1.6/F78+1.37/N78)</f>
        <v>2.7837699197996491E-4</v>
      </c>
      <c r="AZ78">
        <f>G78*AA78*0.001</f>
        <v>-161.95388447671411</v>
      </c>
      <c r="BA78">
        <f>G78/S78</f>
        <v>-4.1213551875686267</v>
      </c>
      <c r="BB78">
        <f>(1-AL78*AA78/AQ78/F78)*100</f>
        <v>80.888790579278194</v>
      </c>
      <c r="BC78">
        <f>(S78-E78/(N78/1.35))</f>
        <v>399.74102289217512</v>
      </c>
      <c r="BD78">
        <f>E78*BB78/100/BC78</f>
        <v>1.1568740576788671E-3</v>
      </c>
    </row>
    <row r="79" spans="1:56" x14ac:dyDescent="0.55000000000000004">
      <c r="A79" s="1" t="s">
        <v>9</v>
      </c>
      <c r="B79" s="1" t="s">
        <v>137</v>
      </c>
    </row>
    <row r="80" spans="1:56" x14ac:dyDescent="0.55000000000000004">
      <c r="A80" s="1">
        <v>48</v>
      </c>
      <c r="B80" s="1" t="s">
        <v>138</v>
      </c>
      <c r="C80" s="1">
        <v>28924.00000051409</v>
      </c>
      <c r="D80" s="1">
        <v>0</v>
      </c>
      <c r="E80">
        <f>(R80-S80*(1000-T80)/(1000-U80))*AK80</f>
        <v>0.6829849005770583</v>
      </c>
      <c r="F80">
        <f>IF(AV80&lt;&gt;0,1/(1/AV80-1/N80),0)</f>
        <v>1.3464647247123018E-3</v>
      </c>
      <c r="G80">
        <f>((AY80-AL80/2)*S80-E80)/(AY80+AL80/2)</f>
        <v>-411.7625297752021</v>
      </c>
      <c r="H80">
        <f>AL80*1000</f>
        <v>6.8984365534436303E-3</v>
      </c>
      <c r="I80">
        <f>(AQ80-AW80)</f>
        <v>0.49125763090469254</v>
      </c>
      <c r="J80">
        <f>(P80+AP80*D80)</f>
        <v>21.877849578857422</v>
      </c>
      <c r="K80" s="1">
        <v>6</v>
      </c>
      <c r="L80">
        <f>(K80*AE80+AF80)</f>
        <v>1.4200000166893005</v>
      </c>
      <c r="M80" s="1">
        <v>1</v>
      </c>
      <c r="N80">
        <f>L80*(M80+1)*(M80+1)/(M80*M80+1)</f>
        <v>2.8400000333786011</v>
      </c>
      <c r="O80" s="1">
        <v>21.661489486694336</v>
      </c>
      <c r="P80" s="1">
        <v>21.877849578857422</v>
      </c>
      <c r="Q80" s="1">
        <v>21.082595825195313</v>
      </c>
      <c r="R80" s="1">
        <v>400.93048095703125</v>
      </c>
      <c r="S80" s="1">
        <v>400.10806274414063</v>
      </c>
      <c r="T80" s="1">
        <v>21.803789138793945</v>
      </c>
      <c r="U80" s="1">
        <v>21.811882019042969</v>
      </c>
      <c r="V80" s="1">
        <v>82.399818420410156</v>
      </c>
      <c r="W80" s="1">
        <v>82.430404663085938</v>
      </c>
      <c r="X80" s="1">
        <v>500.28927612304688</v>
      </c>
      <c r="Y80" s="1">
        <v>0.10859667509794235</v>
      </c>
      <c r="Z80" s="1">
        <v>3.9552982896566391E-2</v>
      </c>
      <c r="AA80" s="1">
        <v>98.228385925292969</v>
      </c>
      <c r="AB80" s="1">
        <v>5.1836848258972168E-2</v>
      </c>
      <c r="AC80" s="1">
        <v>0.32792973518371582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>X80*0.000001/(K80*0.0001)</f>
        <v>0.83381546020507802</v>
      </c>
      <c r="AL80">
        <f>(U80-T80)/(1000-U80)*AK80</f>
        <v>6.8984365534436299E-6</v>
      </c>
      <c r="AM80">
        <f>(P80+273.15)</f>
        <v>295.0278495788574</v>
      </c>
      <c r="AN80">
        <f>(O80+273.15)</f>
        <v>294.81148948669431</v>
      </c>
      <c r="AO80">
        <f>(Y80*AG80+Z80*AH80)*AI80</f>
        <v>1.7375467627298802E-2</v>
      </c>
      <c r="AP80">
        <f>((AO80+0.00000010773*(AN80^4-AM80^4))-AL80*44100)/(L80*51.4+0.00000043092*AM80^3)</f>
        <v>-3.1865592746023526E-2</v>
      </c>
      <c r="AQ80">
        <f>0.61365*EXP(17.502*J80/(240.97+J80))</f>
        <v>2.6338035956282035</v>
      </c>
      <c r="AR80">
        <f>AQ80*1000/AA80</f>
        <v>26.813059899317981</v>
      </c>
      <c r="AS80">
        <f>(AR80-U80)</f>
        <v>5.0011778802750122</v>
      </c>
      <c r="AT80">
        <f>IF(D80,P80,(O80+P80)/2)</f>
        <v>21.769669532775879</v>
      </c>
      <c r="AU80">
        <f>0.61365*EXP(17.502*AT80/(240.97+AT80))</f>
        <v>2.6164608702698531</v>
      </c>
      <c r="AV80">
        <f>IF(AS80&lt;&gt;0,(1000-(AR80+U80)/2)/AS80*AL80,0)</f>
        <v>1.3458266584799347E-3</v>
      </c>
      <c r="AW80">
        <f>U80*AA80/1000</f>
        <v>2.142545964723511</v>
      </c>
      <c r="AX80">
        <f>(AU80-AW80)</f>
        <v>0.47391490554634208</v>
      </c>
      <c r="AY80">
        <f>1/(1.6/F80+1.37/N80)</f>
        <v>8.4119896455061985E-4</v>
      </c>
      <c r="AZ80">
        <f>G80*AA80*0.001</f>
        <v>-40.446768684333492</v>
      </c>
      <c r="BA80">
        <f>G80/S80</f>
        <v>-1.0291282983680192</v>
      </c>
      <c r="BB80">
        <f>(1-AL80*AA80/AQ80/F80)*100</f>
        <v>80.892260320421045</v>
      </c>
      <c r="BC80">
        <f>(S80-E80/(N80/1.35))</f>
        <v>399.7834044325412</v>
      </c>
      <c r="BD80">
        <f>E80*BB80/100/BC80</f>
        <v>1.3819531216113492E-3</v>
      </c>
    </row>
    <row r="81" spans="1:56" x14ac:dyDescent="0.55000000000000004">
      <c r="A81" s="1">
        <v>49</v>
      </c>
      <c r="B81" s="1" t="s">
        <v>139</v>
      </c>
      <c r="C81" s="1">
        <v>29524.499987091869</v>
      </c>
      <c r="D81" s="1">
        <v>0</v>
      </c>
      <c r="E81">
        <f>(R81-S81*(1000-T81)/(1000-U81))*AK81</f>
        <v>0.53206189494074296</v>
      </c>
      <c r="F81">
        <f>IF(AV81&lt;&gt;0,1/(1/AV81-1/N81),0)</f>
        <v>1.6592586981885895E-3</v>
      </c>
      <c r="G81">
        <f>((AY81-AL81/2)*S81-E81)/(AY81+AL81/2)</f>
        <v>-114.34448938855586</v>
      </c>
      <c r="H81">
        <f>AL81*1000</f>
        <v>8.5386121718234991E-3</v>
      </c>
      <c r="I81">
        <f>(AQ81-AW81)</f>
        <v>0.49334623173468062</v>
      </c>
      <c r="J81">
        <f>(P81+AP81*D81)</f>
        <v>21.903511047363281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21.676912307739258</v>
      </c>
      <c r="P81" s="1">
        <v>21.903511047363281</v>
      </c>
      <c r="Q81" s="1">
        <v>21.082775115966797</v>
      </c>
      <c r="R81" s="1">
        <v>400.79159545898438</v>
      </c>
      <c r="S81" s="1">
        <v>400.14923095703125</v>
      </c>
      <c r="T81" s="1">
        <v>21.827968597412109</v>
      </c>
      <c r="U81" s="1">
        <v>21.837987899780273</v>
      </c>
      <c r="V81" s="1">
        <v>82.393295288085938</v>
      </c>
      <c r="W81" s="1">
        <v>82.431114196777344</v>
      </c>
      <c r="X81" s="1">
        <v>500.163330078125</v>
      </c>
      <c r="Y81" s="1">
        <v>9.6251428127288818E-2</v>
      </c>
      <c r="Z81" s="1">
        <v>0.14172458648681641</v>
      </c>
      <c r="AA81" s="1">
        <v>98.204376220703125</v>
      </c>
      <c r="AB81" s="1">
        <v>5.1836848258972168E-2</v>
      </c>
      <c r="AC81" s="1">
        <v>0.32792973518371582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>X81*0.000001/(K81*0.0001)</f>
        <v>0.83360555013020821</v>
      </c>
      <c r="AL81">
        <f>(U81-T81)/(1000-U81)*AK81</f>
        <v>8.5386121718234991E-6</v>
      </c>
      <c r="AM81">
        <f>(P81+273.15)</f>
        <v>295.05351104736326</v>
      </c>
      <c r="AN81">
        <f>(O81+273.15)</f>
        <v>294.82691230773924</v>
      </c>
      <c r="AO81">
        <f>(Y81*AG81+Z81*AH81)*AI81</f>
        <v>1.540022815614428E-2</v>
      </c>
      <c r="AP81">
        <f>((AO81+0.00000010773*(AN81^4-AM81^4))-AL81*44100)/(L81*51.4+0.00000043092*AM81^3)</f>
        <v>-3.4101146738868666E-2</v>
      </c>
      <c r="AQ81">
        <f>0.61365*EXP(17.502*J81/(240.97+J81))</f>
        <v>2.6379322113478652</v>
      </c>
      <c r="AR81">
        <f>AQ81*1000/AA81</f>
        <v>26.861656403370596</v>
      </c>
      <c r="AS81">
        <f>(AR81-U81)</f>
        <v>5.0236685035903221</v>
      </c>
      <c r="AT81">
        <f>IF(D81,P81,(O81+P81)/2)</f>
        <v>21.79021167755127</v>
      </c>
      <c r="AU81">
        <f>0.61365*EXP(17.502*AT81/(240.97+AT81))</f>
        <v>2.6197463437235093</v>
      </c>
      <c r="AV81">
        <f>IF(AS81&lt;&gt;0,(1000-(AR81+U81)/2)/AS81*AL81,0)</f>
        <v>1.6582898489549073E-3</v>
      </c>
      <c r="AW81">
        <f>U81*AA81/1000</f>
        <v>2.1445859796131845</v>
      </c>
      <c r="AX81">
        <f>(AU81-AW81)</f>
        <v>0.47516036411032481</v>
      </c>
      <c r="AY81">
        <f>1/(1.6/F81+1.37/N81)</f>
        <v>1.0365181571217164E-3</v>
      </c>
      <c r="AZ81">
        <f>G81*AA81*0.001</f>
        <v>-11.229129254677936</v>
      </c>
      <c r="BA81">
        <f>G81/S81</f>
        <v>-0.28575461488475129</v>
      </c>
      <c r="BB81">
        <f>(1-AL81*AA81/AQ81/F81)*100</f>
        <v>80.84243112736462</v>
      </c>
      <c r="BC81">
        <f>(S81-E81/(N81/1.35))</f>
        <v>399.89631421416925</v>
      </c>
      <c r="BD81">
        <f>E81*BB81/100/BC81</f>
        <v>1.0756082406452464E-3</v>
      </c>
    </row>
    <row r="82" spans="1:56" x14ac:dyDescent="0.55000000000000004">
      <c r="A82" s="1">
        <v>50</v>
      </c>
      <c r="B82" s="1" t="s">
        <v>140</v>
      </c>
      <c r="C82" s="1">
        <v>30124.999973669648</v>
      </c>
      <c r="D82" s="1">
        <v>0</v>
      </c>
      <c r="E82">
        <f>(R82-S82*(1000-T82)/(1000-U82))*AK82</f>
        <v>1.0093599109898508</v>
      </c>
      <c r="F82">
        <f>IF(AV82&lt;&gt;0,1/(1/AV82-1/N82),0)</f>
        <v>-3.139430233876022E-2</v>
      </c>
      <c r="G82">
        <f>((AY82-AL82/2)*S82-E82)/(AY82+AL82/2)</f>
        <v>445.03929577174125</v>
      </c>
      <c r="H82">
        <f>AL82*1000</f>
        <v>-0.18325220890061195</v>
      </c>
      <c r="I82">
        <f>(AQ82-AW82)</f>
        <v>0.55191172292217328</v>
      </c>
      <c r="J82">
        <f>(P82+AP82*D82)</f>
        <v>23.120220184326172</v>
      </c>
      <c r="K82" s="1">
        <v>6</v>
      </c>
      <c r="L82">
        <f>(K82*AE82+AF82)</f>
        <v>1.4200000166893005</v>
      </c>
      <c r="M82" s="1">
        <v>1</v>
      </c>
      <c r="N82">
        <f>L82*(M82+1)*(M82+1)/(M82*M82+1)</f>
        <v>2.8400000333786011</v>
      </c>
      <c r="O82" s="1">
        <v>22.080610275268555</v>
      </c>
      <c r="P82" s="1">
        <v>23.120220184326172</v>
      </c>
      <c r="Q82" s="1">
        <v>21.072141647338867</v>
      </c>
      <c r="R82" s="1">
        <v>399.10537719726563</v>
      </c>
      <c r="S82" s="1">
        <v>397.98391723632813</v>
      </c>
      <c r="T82" s="1">
        <v>23.52406120300293</v>
      </c>
      <c r="U82" s="1">
        <v>23.309715270996094</v>
      </c>
      <c r="V82" s="1">
        <v>86.606658935546875</v>
      </c>
      <c r="W82" s="1">
        <v>85.817520141601563</v>
      </c>
      <c r="X82" s="1">
        <v>501.00503540039063</v>
      </c>
      <c r="Y82" s="1">
        <v>7.7989727258682251E-2</v>
      </c>
      <c r="Z82" s="1">
        <v>0.1779828816652298</v>
      </c>
      <c r="AA82" s="1">
        <v>98.173355102539063</v>
      </c>
      <c r="AB82" s="1">
        <v>5.1836848258972168E-2</v>
      </c>
      <c r="AC82" s="1">
        <v>0.32792973518371582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>X82*0.000001/(K82*0.0001)</f>
        <v>0.83500839233398427</v>
      </c>
      <c r="AL82">
        <f>(U82-T82)/(1000-U82)*AK82</f>
        <v>-1.8325220890061194E-4</v>
      </c>
      <c r="AM82">
        <f>(P82+273.15)</f>
        <v>296.27022018432615</v>
      </c>
      <c r="AN82">
        <f>(O82+273.15)</f>
        <v>295.23061027526853</v>
      </c>
      <c r="AO82">
        <f>(Y82*AG82+Z82*AH82)*AI82</f>
        <v>1.2478356082476161E-2</v>
      </c>
      <c r="AP82">
        <f>((AO82+0.00000010773*(AN82^4-AM82^4))-AL82*44100)/(L82*51.4+0.00000043092*AM82^3)</f>
        <v>-4.1511856004503536E-2</v>
      </c>
      <c r="AQ82">
        <f>0.61365*EXP(17.502*J82/(240.97+J82))</f>
        <v>2.8403046775607503</v>
      </c>
      <c r="AR82">
        <f>AQ82*1000/AA82</f>
        <v>28.931522963579468</v>
      </c>
      <c r="AS82">
        <f>(AR82-U82)</f>
        <v>5.6218076925833742</v>
      </c>
      <c r="AT82">
        <f>IF(D82,P82,(O82+P82)/2)</f>
        <v>22.600415229797363</v>
      </c>
      <c r="AU82">
        <f>0.61365*EXP(17.502*AT82/(240.97+AT82))</f>
        <v>2.7522432115647009</v>
      </c>
      <c r="AV82">
        <f>IF(AS82&lt;&gt;0,(1000-(AR82+U82)/2)/AS82*AL82,0)</f>
        <v>-3.1745224580513459E-2</v>
      </c>
      <c r="AW82">
        <f>U82*AA82/1000</f>
        <v>2.2883929546385771</v>
      </c>
      <c r="AX82">
        <f>(AU82-AW82)</f>
        <v>0.46385025692612381</v>
      </c>
      <c r="AY82">
        <f>1/(1.6/F82+1.37/N82)</f>
        <v>-1.9808935918329565E-2</v>
      </c>
      <c r="AZ82">
        <f>G82*AA82*0.001</f>
        <v>43.691000818383067</v>
      </c>
      <c r="BA82">
        <f>G82/S82</f>
        <v>1.1182343720373782</v>
      </c>
      <c r="BB82">
        <f>(1-AL82*AA82/AQ82/F82)*100</f>
        <v>79.824370860517874</v>
      </c>
      <c r="BC82">
        <f>(S82-E82/(N82/1.35))</f>
        <v>397.50411587582772</v>
      </c>
      <c r="BD82">
        <f>E82*BB82/100/BC82</f>
        <v>2.0269354869211489E-3</v>
      </c>
    </row>
    <row r="83" spans="1:56" x14ac:dyDescent="0.55000000000000004">
      <c r="A83" s="1" t="s">
        <v>9</v>
      </c>
      <c r="B83" s="1" t="s">
        <v>141</v>
      </c>
    </row>
    <row r="84" spans="1:56" x14ac:dyDescent="0.55000000000000004">
      <c r="A84" s="1">
        <v>51</v>
      </c>
      <c r="B84" s="1" t="s">
        <v>142</v>
      </c>
      <c r="C84" s="1">
        <v>30724.00000051409</v>
      </c>
      <c r="D84" s="1">
        <v>0</v>
      </c>
      <c r="E84">
        <f>(R84-S84*(1000-T84)/(1000-U84))*AK84</f>
        <v>0.45759956023711917</v>
      </c>
      <c r="F84">
        <f>IF(AV84&lt;&gt;0,1/(1/AV84-1/N84),0)</f>
        <v>-8.5126241259143899E-3</v>
      </c>
      <c r="G84">
        <f>((AY84-AL84/2)*S84-E84)/(AY84+AL84/2)</f>
        <v>480.93594829911416</v>
      </c>
      <c r="H84">
        <f>AL84*1000</f>
        <v>-3.8854530781234353E-2</v>
      </c>
      <c r="I84">
        <f>(AQ84-AW84)</f>
        <v>0.4351672562016673</v>
      </c>
      <c r="J84">
        <f>(P84+AP84*D84)</f>
        <v>22.577020645141602</v>
      </c>
      <c r="K84" s="1">
        <v>6</v>
      </c>
      <c r="L84">
        <f>(K84*AE84+AF84)</f>
        <v>1.4200000166893005</v>
      </c>
      <c r="M84" s="1">
        <v>1</v>
      </c>
      <c r="N84">
        <f>L84*(M84+1)*(M84+1)/(M84*M84+1)</f>
        <v>2.8400000333786011</v>
      </c>
      <c r="O84" s="1">
        <v>21.891767501831055</v>
      </c>
      <c r="P84" s="1">
        <v>22.577020645141602</v>
      </c>
      <c r="Q84" s="1">
        <v>21.079042434692383</v>
      </c>
      <c r="R84" s="1">
        <v>398.8798828125</v>
      </c>
      <c r="S84" s="1">
        <v>398.35049438476563</v>
      </c>
      <c r="T84" s="1">
        <v>23.611200332641602</v>
      </c>
      <c r="U84" s="1">
        <v>23.565773010253906</v>
      </c>
      <c r="V84" s="1">
        <v>87.920761108398438</v>
      </c>
      <c r="W84" s="1">
        <v>87.751609802246094</v>
      </c>
      <c r="X84" s="1">
        <v>501.093505859375</v>
      </c>
      <c r="Y84" s="1">
        <v>-7.8977309167385101E-3</v>
      </c>
      <c r="Z84" s="1">
        <v>0.15820774435997009</v>
      </c>
      <c r="AA84" s="1">
        <v>98.158012390136719</v>
      </c>
      <c r="AB84" s="1">
        <v>1.2679928541183472</v>
      </c>
      <c r="AC84" s="1">
        <v>0.53220677375793457</v>
      </c>
      <c r="AD84" s="1">
        <v>0.3333333432674408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>X84*0.000001/(K84*0.0001)</f>
        <v>0.83515584309895818</v>
      </c>
      <c r="AL84">
        <f>(U84-T84)/(1000-U84)*AK84</f>
        <v>-3.8854530781234351E-5</v>
      </c>
      <c r="AM84">
        <f>(P84+273.15)</f>
        <v>295.72702064514158</v>
      </c>
      <c r="AN84">
        <f>(O84+273.15)</f>
        <v>295.04176750183103</v>
      </c>
      <c r="AO84">
        <f>(Y84*AG84+Z84*AH84)*AI84</f>
        <v>-1.2636369184336749E-3</v>
      </c>
      <c r="AP84">
        <f>((AO84+0.00000010773*(AN84^4-AM84^4))-AL84*44100)/(L84*51.4+0.00000043092*AM84^3)</f>
        <v>-7.0106350056728078E-2</v>
      </c>
      <c r="AQ84">
        <f>0.61365*EXP(17.502*J84/(240.97+J84))</f>
        <v>2.7483366953253197</v>
      </c>
      <c r="AR84">
        <f>AQ84*1000/AA84</f>
        <v>27.999107035723586</v>
      </c>
      <c r="AS84">
        <f>(AR84-U84)</f>
        <v>4.43333402546968</v>
      </c>
      <c r="AT84">
        <f>IF(D84,P84,(O84+P84)/2)</f>
        <v>22.234394073486328</v>
      </c>
      <c r="AU84">
        <f>0.61365*EXP(17.502*AT84/(240.97+AT84))</f>
        <v>2.691676934246376</v>
      </c>
      <c r="AV84">
        <f>IF(AS84&lt;&gt;0,(1000-(AR84+U84)/2)/AS84*AL84,0)</f>
        <v>-8.5382166004817506E-3</v>
      </c>
      <c r="AW84">
        <f>U84*AA84/1000</f>
        <v>2.3131694391236524</v>
      </c>
      <c r="AX84">
        <f>(AU84-AW84)</f>
        <v>0.37850749512272364</v>
      </c>
      <c r="AY84">
        <f>1/(1.6/F84+1.37/N84)</f>
        <v>-5.3340801349545056E-3</v>
      </c>
      <c r="AZ84">
        <f>G84*AA84*0.001</f>
        <v>47.207716772006599</v>
      </c>
      <c r="BA84">
        <f>G84/S84</f>
        <v>1.2073185676395308</v>
      </c>
      <c r="BB84">
        <f>(1-AL84*AA84/AQ84/F84)*100</f>
        <v>83.69825744411807</v>
      </c>
      <c r="BC84">
        <f>(S84-E84/(N84/1.35))</f>
        <v>398.13297346960383</v>
      </c>
      <c r="BD84">
        <f>E84*BB84/100/BC84</f>
        <v>9.6199733132542762E-4</v>
      </c>
    </row>
    <row r="85" spans="1:56" x14ac:dyDescent="0.55000000000000004">
      <c r="A85" s="1">
        <v>52</v>
      </c>
      <c r="B85" s="1" t="s">
        <v>143</v>
      </c>
      <c r="C85" s="1">
        <v>31324.499987091869</v>
      </c>
      <c r="D85" s="1">
        <v>0</v>
      </c>
      <c r="E85">
        <f>(R85-S85*(1000-T85)/(1000-U85))*AK85</f>
        <v>0.80320704336598736</v>
      </c>
      <c r="F85">
        <f>IF(AV85&lt;&gt;0,1/(1/AV85-1/N85),0)</f>
        <v>-2.4539463185051024E-2</v>
      </c>
      <c r="G85">
        <f>((AY85-AL85/2)*S85-E85)/(AY85+AL85/2)</f>
        <v>446.78624872901997</v>
      </c>
      <c r="H85">
        <f>AL85*1000</f>
        <v>-0.11039816441660612</v>
      </c>
      <c r="I85">
        <f>(AQ85-AW85)</f>
        <v>0.42627426198795471</v>
      </c>
      <c r="J85">
        <f>(P85+AP85*D85)</f>
        <v>22.669794082641602</v>
      </c>
      <c r="K85" s="1">
        <v>6</v>
      </c>
      <c r="L85">
        <f>(K85*AE85+AF85)</f>
        <v>1.4200000166893005</v>
      </c>
      <c r="M85" s="1">
        <v>1</v>
      </c>
      <c r="N85">
        <f>L85*(M85+1)*(M85+1)/(M85*M85+1)</f>
        <v>2.8400000333786011</v>
      </c>
      <c r="O85" s="1">
        <v>21.962299346923828</v>
      </c>
      <c r="P85" s="1">
        <v>22.669794082641602</v>
      </c>
      <c r="Q85" s="1">
        <v>21.077739715576172</v>
      </c>
      <c r="R85" s="1">
        <v>398.7303466796875</v>
      </c>
      <c r="S85" s="1">
        <v>397.82101440429688</v>
      </c>
      <c r="T85" s="1">
        <v>23.950485229492188</v>
      </c>
      <c r="U85" s="1">
        <v>23.821420669555664</v>
      </c>
      <c r="V85" s="1">
        <v>88.775299072265625</v>
      </c>
      <c r="W85" s="1">
        <v>88.296913146972656</v>
      </c>
      <c r="X85" s="1">
        <v>500.99728393554688</v>
      </c>
      <c r="Y85" s="1">
        <v>5.6270204484462738E-2</v>
      </c>
      <c r="Z85" s="1">
        <v>0.20434756577014923</v>
      </c>
      <c r="AA85" s="1">
        <v>98.129440307617188</v>
      </c>
      <c r="AB85" s="1">
        <v>1.2679928541183472</v>
      </c>
      <c r="AC85" s="1">
        <v>0.53220677375793457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>X85*0.000001/(K85*0.0001)</f>
        <v>0.83499547322591128</v>
      </c>
      <c r="AL85">
        <f>(U85-T85)/(1000-U85)*AK85</f>
        <v>-1.1039816441660611E-4</v>
      </c>
      <c r="AM85">
        <f>(P85+273.15)</f>
        <v>295.81979408264158</v>
      </c>
      <c r="AN85">
        <f>(O85+273.15)</f>
        <v>295.11229934692381</v>
      </c>
      <c r="AO85">
        <f>(Y85*AG85+Z85*AH85)*AI85</f>
        <v>9.0032325162761051E-3</v>
      </c>
      <c r="AP85">
        <f>((AO85+0.00000010773*(AN85^4-AM85^4))-AL85*44100)/(L85*51.4+0.00000043092*AM85^3)</f>
        <v>-3.5492254013262496E-2</v>
      </c>
      <c r="AQ85">
        <f>0.61365*EXP(17.502*J85/(240.97+J85))</f>
        <v>2.7638569396237553</v>
      </c>
      <c r="AR85">
        <f>AQ85*1000/AA85</f>
        <v>28.165420397381133</v>
      </c>
      <c r="AS85">
        <f>(AR85-U85)</f>
        <v>4.3439997278254694</v>
      </c>
      <c r="AT85">
        <f>IF(D85,P85,(O85+P85)/2)</f>
        <v>22.316046714782715</v>
      </c>
      <c r="AU85">
        <f>0.61365*EXP(17.502*AT85/(240.97+AT85))</f>
        <v>2.7050861190856041</v>
      </c>
      <c r="AV85">
        <f>IF(AS85&lt;&gt;0,(1000-(AR85+U85)/2)/AS85*AL85,0)</f>
        <v>-2.4753348351757191E-2</v>
      </c>
      <c r="AW85">
        <f>U85*AA85/1000</f>
        <v>2.3375826776358006</v>
      </c>
      <c r="AX85">
        <f>(AU85-AW85)</f>
        <v>0.36750344144980351</v>
      </c>
      <c r="AY85">
        <f>1/(1.6/F85+1.37/N85)</f>
        <v>-1.5451483242112313E-2</v>
      </c>
      <c r="AZ85">
        <f>G85*AA85*0.001</f>
        <v>43.842884524918567</v>
      </c>
      <c r="BA85">
        <f>G85/S85</f>
        <v>1.1230835791770437</v>
      </c>
      <c r="BB85">
        <f>(1-AL85*AA85/AQ85/F85)*100</f>
        <v>84.027218288547573</v>
      </c>
      <c r="BC85">
        <f>(S85-E85/(N85/1.35))</f>
        <v>397.43920824380393</v>
      </c>
      <c r="BD85">
        <f>E85*BB85/100/BC85</f>
        <v>1.6981528788274729E-3</v>
      </c>
    </row>
    <row r="86" spans="1:56" x14ac:dyDescent="0.55000000000000004">
      <c r="A86" s="1">
        <v>53</v>
      </c>
      <c r="B86" s="1" t="s">
        <v>144</v>
      </c>
      <c r="C86" s="1">
        <v>31924.999973669648</v>
      </c>
      <c r="D86" s="1">
        <v>0</v>
      </c>
      <c r="E86">
        <f>(R86-S86*(1000-T86)/(1000-U86))*AK86</f>
        <v>1.2915516268402518</v>
      </c>
      <c r="F86">
        <f>IF(AV86&lt;&gt;0,1/(1/AV86-1/N86),0)</f>
        <v>-5.111350913626525E-2</v>
      </c>
      <c r="G86">
        <f>((AY86-AL86/2)*S86-E86)/(AY86+AL86/2)</f>
        <v>435.07552616174536</v>
      </c>
      <c r="H86">
        <f>AL86*1000</f>
        <v>-0.23601390481418938</v>
      </c>
      <c r="I86">
        <f>(AQ86-AW86)</f>
        <v>0.4332838633194771</v>
      </c>
      <c r="J86">
        <f>(P86+AP86*D86)</f>
        <v>22.795694351196289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21.972295761108398</v>
      </c>
      <c r="P86" s="1">
        <v>22.795694351196289</v>
      </c>
      <c r="Q86" s="1">
        <v>21.074338912963867</v>
      </c>
      <c r="R86" s="1">
        <v>399.7342529296875</v>
      </c>
      <c r="S86" s="1">
        <v>398.30029296875</v>
      </c>
      <c r="T86" s="1">
        <v>24.242929458618164</v>
      </c>
      <c r="U86" s="1">
        <v>23.967096328735352</v>
      </c>
      <c r="V86" s="1">
        <v>89.799911499023438</v>
      </c>
      <c r="W86" s="1">
        <v>88.778175354003906</v>
      </c>
      <c r="X86" s="1">
        <v>501.07977294921875</v>
      </c>
      <c r="Y86" s="1">
        <v>9.2300437390804291E-2</v>
      </c>
      <c r="Z86" s="1">
        <v>3.8451485335826874E-2</v>
      </c>
      <c r="AA86" s="1">
        <v>98.124435424804688</v>
      </c>
      <c r="AB86" s="1">
        <v>1.2679928541183472</v>
      </c>
      <c r="AC86" s="1">
        <v>0.53220677375793457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>X86*0.000001/(K86*0.0001)</f>
        <v>0.83513295491536443</v>
      </c>
      <c r="AL86">
        <f>(U86-T86)/(1000-U86)*AK86</f>
        <v>-2.3601390481418937E-4</v>
      </c>
      <c r="AM86">
        <f>(P86+273.15)</f>
        <v>295.94569435119627</v>
      </c>
      <c r="AN86">
        <f>(O86+273.15)</f>
        <v>295.12229576110838</v>
      </c>
      <c r="AO86">
        <f>(Y86*AG86+Z86*AH86)*AI86</f>
        <v>1.47680696524366E-2</v>
      </c>
      <c r="AP86">
        <f>((AO86+0.00000010773*(AN86^4-AM86^4))-AL86*44100)/(L86*51.4+0.00000043092*AM86^3)</f>
        <v>1.50237781580568E-2</v>
      </c>
      <c r="AQ86">
        <f>0.61365*EXP(17.502*J86/(240.97+J86))</f>
        <v>2.7850416593485425</v>
      </c>
      <c r="AR86">
        <f>AQ86*1000/AA86</f>
        <v>28.38275346290061</v>
      </c>
      <c r="AS86">
        <f>(AR86-U86)</f>
        <v>4.415657134165258</v>
      </c>
      <c r="AT86">
        <f>IF(D86,P86,(O86+P86)/2)</f>
        <v>22.383995056152344</v>
      </c>
      <c r="AU86">
        <f>0.61365*EXP(17.502*AT86/(240.97+AT86))</f>
        <v>2.7162892814370636</v>
      </c>
      <c r="AV86">
        <f>IF(AS86&lt;&gt;0,(1000-(AR86+U86)/2)/AS86*AL86,0)</f>
        <v>-5.2050295482182582E-2</v>
      </c>
      <c r="AW86">
        <f>U86*AA86/1000</f>
        <v>2.3517577960290654</v>
      </c>
      <c r="AX86">
        <f>(AU86-AW86)</f>
        <v>0.36453148540799818</v>
      </c>
      <c r="AY86">
        <f>1/(1.6/F86+1.37/N86)</f>
        <v>-3.2445952958421169E-2</v>
      </c>
      <c r="AZ86">
        <f>G86*AA86*0.001</f>
        <v>42.691540371771104</v>
      </c>
      <c r="BA86">
        <f>G86/S86</f>
        <v>1.0923304196411441</v>
      </c>
      <c r="BB86">
        <f>(1-AL86*AA86/AQ86/F86)*100</f>
        <v>83.731505400739366</v>
      </c>
      <c r="BC86">
        <f>(S86-E86/(N86/1.35))</f>
        <v>397.68635118151695</v>
      </c>
      <c r="BD86">
        <f>E86*BB86/100/BC86</f>
        <v>2.7193179171680457E-3</v>
      </c>
    </row>
    <row r="87" spans="1:56" x14ac:dyDescent="0.55000000000000004">
      <c r="A87" s="1" t="s">
        <v>9</v>
      </c>
      <c r="B87" s="1" t="s">
        <v>145</v>
      </c>
    </row>
    <row r="88" spans="1:56" x14ac:dyDescent="0.55000000000000004">
      <c r="A88" s="1">
        <v>54</v>
      </c>
      <c r="B88" s="1" t="s">
        <v>146</v>
      </c>
      <c r="C88" s="1">
        <v>32524.500000502914</v>
      </c>
      <c r="D88" s="1">
        <v>0</v>
      </c>
      <c r="E88">
        <f>(R88-S88*(1000-T88)/(1000-U88))*AK88</f>
        <v>0.52209923463036667</v>
      </c>
      <c r="F88">
        <f>IF(AV88&lt;&gt;0,1/(1/AV88-1/N88),0)</f>
        <v>-6.5361642211421963E-3</v>
      </c>
      <c r="G88">
        <f>((AY88-AL88/2)*S88-E88)/(AY88+AL88/2)</f>
        <v>523.61425150791342</v>
      </c>
      <c r="H88">
        <f>AL88*1000</f>
        <v>-2.6880367995670965E-2</v>
      </c>
      <c r="I88">
        <f>(AQ88-AW88)</f>
        <v>0.3920407143721536</v>
      </c>
      <c r="J88">
        <f>(P88+AP88*D88)</f>
        <v>22.678356170654297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21.929960250854492</v>
      </c>
      <c r="P88" s="1">
        <v>22.678356170654297</v>
      </c>
      <c r="Q88" s="1">
        <v>21.074192047119141</v>
      </c>
      <c r="R88" s="1">
        <v>399.70260620117188</v>
      </c>
      <c r="S88" s="1">
        <v>399.0902099609375</v>
      </c>
      <c r="T88" s="1">
        <v>24.219438552856445</v>
      </c>
      <c r="U88" s="1">
        <v>24.188026428222656</v>
      </c>
      <c r="V88" s="1">
        <v>89.937942504882813</v>
      </c>
      <c r="W88" s="1">
        <v>89.8212890625</v>
      </c>
      <c r="X88" s="1">
        <v>501.020263671875</v>
      </c>
      <c r="Y88" s="1">
        <v>0.11187590658664703</v>
      </c>
      <c r="Z88" s="1">
        <v>8.4956884384155273E-2</v>
      </c>
      <c r="AA88" s="1">
        <v>98.116828918457031</v>
      </c>
      <c r="AB88" s="1">
        <v>2.2914915084838867</v>
      </c>
      <c r="AC88" s="1">
        <v>0.78366780281066895</v>
      </c>
      <c r="AD88" s="1">
        <v>0.3333333432674408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>X88*0.000001/(K88*0.0001)</f>
        <v>0.83503377278645818</v>
      </c>
      <c r="AL88">
        <f>(U88-T88)/(1000-U88)*AK88</f>
        <v>-2.6880367995670964E-5</v>
      </c>
      <c r="AM88">
        <f>(P88+273.15)</f>
        <v>295.82835617065427</v>
      </c>
      <c r="AN88">
        <f>(O88+273.15)</f>
        <v>295.07996025085447</v>
      </c>
      <c r="AO88">
        <f>(Y88*AG88+Z88*AH88)*AI88</f>
        <v>1.7900144653764105E-2</v>
      </c>
      <c r="AP88">
        <f>((AO88+0.00000010773*(AN88^4-AM88^4))-AL88*44100)/(L88*51.4+0.00000043092*AM88^3)</f>
        <v>-8.4548859464108006E-2</v>
      </c>
      <c r="AQ88">
        <f>0.61365*EXP(17.502*J88/(240.97+J88))</f>
        <v>2.7652931653051933</v>
      </c>
      <c r="AR88">
        <f>AQ88*1000/AA88</f>
        <v>28.183678536975282</v>
      </c>
      <c r="AS88">
        <f>(AR88-U88)</f>
        <v>3.9956521087526262</v>
      </c>
      <c r="AT88">
        <f>IF(D88,P88,(O88+P88)/2)</f>
        <v>22.304158210754395</v>
      </c>
      <c r="AU88">
        <f>0.61365*EXP(17.502*AT88/(240.97+AT88))</f>
        <v>2.7031301327147301</v>
      </c>
      <c r="AV88">
        <f>IF(AS88&lt;&gt;0,(1000-(AR88+U88)/2)/AS88*AL88,0)</f>
        <v>-6.5512416827575599E-3</v>
      </c>
      <c r="AW88">
        <f>U88*AA88/1000</f>
        <v>2.3732524509330397</v>
      </c>
      <c r="AX88">
        <f>(AU88-AW88)</f>
        <v>0.32987768178169041</v>
      </c>
      <c r="AY88">
        <f>1/(1.6/F88+1.37/N88)</f>
        <v>-4.0931687613136244E-3</v>
      </c>
      <c r="AZ88">
        <f>G88*AA88*0.001</f>
        <v>51.375369934467876</v>
      </c>
      <c r="BA88">
        <f>G88/S88</f>
        <v>1.3120197850986226</v>
      </c>
      <c r="BB88">
        <f>(1-AL88*AA88/AQ88/F88)*100</f>
        <v>85.408008163459286</v>
      </c>
      <c r="BC88">
        <f>(S88-E88/(N88/1.35))</f>
        <v>398.84202898964628</v>
      </c>
      <c r="BD88">
        <f>E88*BB88/100/BC88</f>
        <v>1.1180229878582774E-3</v>
      </c>
    </row>
    <row r="89" spans="1:56" x14ac:dyDescent="0.55000000000000004">
      <c r="A89" s="1">
        <v>55</v>
      </c>
      <c r="B89" s="1" t="s">
        <v>147</v>
      </c>
      <c r="C89" s="1">
        <v>33124.999987080693</v>
      </c>
      <c r="D89" s="1">
        <v>0</v>
      </c>
      <c r="E89">
        <f>(R89-S89*(1000-T89)/(1000-U89))*AK89</f>
        <v>0.43092328620604231</v>
      </c>
      <c r="F89">
        <f>IF(AV89&lt;&gt;0,1/(1/AV89-1/N89),0)</f>
        <v>-1.4657987437623093E-3</v>
      </c>
      <c r="G89">
        <f>((AY89-AL89/2)*S89-E89)/(AY89+AL89/2)</f>
        <v>865.25461019384807</v>
      </c>
      <c r="H89">
        <f>AL89*1000</f>
        <v>-6.0259649782418764E-3</v>
      </c>
      <c r="I89">
        <f>(AQ89-AW89)</f>
        <v>0.39250134999165676</v>
      </c>
      <c r="J89">
        <f>(P89+AP89*D89)</f>
        <v>22.684688568115234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21.936967849731445</v>
      </c>
      <c r="P89" s="1">
        <v>22.684688568115234</v>
      </c>
      <c r="Q89" s="1">
        <v>21.075237274169922</v>
      </c>
      <c r="R89" s="1">
        <v>399.75607299804688</v>
      </c>
      <c r="S89" s="1">
        <v>399.24288940429688</v>
      </c>
      <c r="T89" s="1">
        <v>24.206775665283203</v>
      </c>
      <c r="U89" s="1">
        <v>24.199733734130859</v>
      </c>
      <c r="V89" s="1">
        <v>89.831809997558594</v>
      </c>
      <c r="W89" s="1">
        <v>89.805671691894531</v>
      </c>
      <c r="X89" s="1">
        <v>501.01071166992188</v>
      </c>
      <c r="Y89" s="1">
        <v>0.16140098869800568</v>
      </c>
      <c r="Z89" s="1">
        <v>3.6253944039344788E-2</v>
      </c>
      <c r="AA89" s="1">
        <v>98.09423828125</v>
      </c>
      <c r="AB89" s="1">
        <v>2.2914915084838867</v>
      </c>
      <c r="AC89" s="1">
        <v>0.78366780281066895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>X89*0.000001/(K89*0.0001)</f>
        <v>0.83501785278320306</v>
      </c>
      <c r="AL89">
        <f>(U89-T89)/(1000-U89)*AK89</f>
        <v>-6.0259649782418764E-6</v>
      </c>
      <c r="AM89">
        <f>(P89+273.15)</f>
        <v>295.83468856811521</v>
      </c>
      <c r="AN89">
        <f>(O89+273.15)</f>
        <v>295.08696784973142</v>
      </c>
      <c r="AO89">
        <f>(Y89*AG89+Z89*AH89)*AI89</f>
        <v>2.5824157614465992E-2</v>
      </c>
      <c r="AP89">
        <f>((AO89+0.00000010773*(AN89^4-AM89^4))-AL89*44100)/(L89*51.4+0.00000043092*AM89^3)</f>
        <v>-9.5301182257079897E-2</v>
      </c>
      <c r="AQ89">
        <f>0.61365*EXP(17.502*J89/(240.97+J89))</f>
        <v>2.7663557972502932</v>
      </c>
      <c r="AR89">
        <f>AQ89*1000/AA89</f>
        <v>28.201001870454014</v>
      </c>
      <c r="AS89">
        <f>(AR89-U89)</f>
        <v>4.001268136323155</v>
      </c>
      <c r="AT89">
        <f>IF(D89,P89,(O89+P89)/2)</f>
        <v>22.31082820892334</v>
      </c>
      <c r="AU89">
        <f>0.61365*EXP(17.502*AT89/(240.97+AT89))</f>
        <v>2.70422737866383</v>
      </c>
      <c r="AV89">
        <f>IF(AS89&lt;&gt;0,(1000-(AR89+U89)/2)/AS89*AL89,0)</f>
        <v>-1.466555671732738E-3</v>
      </c>
      <c r="AW89">
        <f>U89*AA89/1000</f>
        <v>2.3738544472586365</v>
      </c>
      <c r="AX89">
        <f>(AU89-AW89)</f>
        <v>0.33037293140519353</v>
      </c>
      <c r="AY89">
        <f>1/(1.6/F89+1.37/N89)</f>
        <v>-9.1652925951855695E-4</v>
      </c>
      <c r="AZ89">
        <f>G89*AA89*0.001</f>
        <v>84.876491906305418</v>
      </c>
      <c r="BA89">
        <f>G89/S89</f>
        <v>2.1672386237983572</v>
      </c>
      <c r="BB89">
        <f>(1-AL89*AA89/AQ89/F89)*100</f>
        <v>85.422343222829085</v>
      </c>
      <c r="BC89">
        <f>(S89-E89/(N89/1.35))</f>
        <v>399.03804911220504</v>
      </c>
      <c r="BD89">
        <f>E89*BB89/100/BC89</f>
        <v>9.2248037346060862E-4</v>
      </c>
    </row>
    <row r="90" spans="1:56" x14ac:dyDescent="0.55000000000000004">
      <c r="A90" s="1">
        <v>56</v>
      </c>
      <c r="B90" s="1" t="s">
        <v>148</v>
      </c>
      <c r="C90" s="1">
        <v>33725.499973658472</v>
      </c>
      <c r="D90" s="1">
        <v>0</v>
      </c>
      <c r="E90">
        <f>(R90-S90*(1000-T90)/(1000-U90))*AK90</f>
        <v>0.54846992546541284</v>
      </c>
      <c r="F90">
        <f>IF(AV90&lt;&gt;0,1/(1/AV90-1/N90),0)</f>
        <v>-8.6363536998564465E-3</v>
      </c>
      <c r="G90">
        <f>((AY90-AL90/2)*S90-E90)/(AY90+AL90/2)</f>
        <v>497.26172193532676</v>
      </c>
      <c r="H90">
        <f>AL90*1000</f>
        <v>-3.6370835560827812E-2</v>
      </c>
      <c r="I90">
        <f>(AQ90-AW90)</f>
        <v>0.40098522608543608</v>
      </c>
      <c r="J90">
        <f>(P90+AP90*D90)</f>
        <v>22.754177093505859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21.956789016723633</v>
      </c>
      <c r="P90" s="1">
        <v>22.754177093505859</v>
      </c>
      <c r="Q90" s="1">
        <v>21.075332641601563</v>
      </c>
      <c r="R90" s="1">
        <v>399.5657958984375</v>
      </c>
      <c r="S90" s="1">
        <v>398.9263916015625</v>
      </c>
      <c r="T90" s="1">
        <v>24.277631759643555</v>
      </c>
      <c r="U90" s="1">
        <v>24.235134124755859</v>
      </c>
      <c r="V90" s="1">
        <v>89.975555419921875</v>
      </c>
      <c r="W90" s="1">
        <v>89.81805419921875</v>
      </c>
      <c r="X90" s="1">
        <v>501.05447387695313</v>
      </c>
      <c r="Y90" s="1">
        <v>0.10908324271440506</v>
      </c>
      <c r="Z90" s="1">
        <v>0.18127278983592987</v>
      </c>
      <c r="AA90" s="1">
        <v>98.0830078125</v>
      </c>
      <c r="AB90" s="1">
        <v>2.2914915084838867</v>
      </c>
      <c r="AC90" s="1">
        <v>0.78366780281066895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>X90*0.000001/(K90*0.0001)</f>
        <v>0.8350907897949218</v>
      </c>
      <c r="AL90">
        <f>(U90-T90)/(1000-U90)*AK90</f>
        <v>-3.6370835560827809E-5</v>
      </c>
      <c r="AM90">
        <f>(P90+273.15)</f>
        <v>295.90417709350584</v>
      </c>
      <c r="AN90">
        <f>(O90+273.15)</f>
        <v>295.10678901672361</v>
      </c>
      <c r="AO90">
        <f>(Y90*AG90+Z90*AH90)*AI90</f>
        <v>1.7453318444192734E-2</v>
      </c>
      <c r="AP90">
        <f>((AO90+0.00000010773*(AN90^4-AM90^4))-AL90*44100)/(L90*51.4+0.00000043092*AM90^3)</f>
        <v>-8.6097333005434207E-2</v>
      </c>
      <c r="AQ90">
        <f>0.61365*EXP(17.502*J90/(240.97+J90))</f>
        <v>2.7780400757808503</v>
      </c>
      <c r="AR90">
        <f>AQ90*1000/AA90</f>
        <v>28.323357304574913</v>
      </c>
      <c r="AS90">
        <f>(AR90-U90)</f>
        <v>4.0882231798190531</v>
      </c>
      <c r="AT90">
        <f>IF(D90,P90,(O90+P90)/2)</f>
        <v>22.355483055114746</v>
      </c>
      <c r="AU90">
        <f>0.61365*EXP(17.502*AT90/(240.97+AT90))</f>
        <v>2.7115833553806663</v>
      </c>
      <c r="AV90">
        <f>IF(AS90&lt;&gt;0,(1000-(AR90+U90)/2)/AS90*AL90,0)</f>
        <v>-8.6626966969656997E-3</v>
      </c>
      <c r="AW90">
        <f>U90*AA90/1000</f>
        <v>2.3770548496954143</v>
      </c>
      <c r="AX90">
        <f>(AU90-AW90)</f>
        <v>0.33452850568525205</v>
      </c>
      <c r="AY90">
        <f>1/(1.6/F90+1.37/N90)</f>
        <v>-5.4118125032440872E-3</v>
      </c>
      <c r="AZ90">
        <f>G90*AA90*0.001</f>
        <v>48.77292535743986</v>
      </c>
      <c r="BA90">
        <f>G90/S90</f>
        <v>1.2464999368404261</v>
      </c>
      <c r="BB90">
        <f>(1-AL90*AA90/AQ90/F90)*100</f>
        <v>85.131124438701505</v>
      </c>
      <c r="BC90">
        <f>(S90-E90/(N90/1.35))</f>
        <v>398.66567526681746</v>
      </c>
      <c r="BD90">
        <f>E90*BB90/100/BC90</f>
        <v>1.1712034512234254E-3</v>
      </c>
    </row>
    <row r="91" spans="1:56" x14ac:dyDescent="0.55000000000000004">
      <c r="A91" s="1" t="s">
        <v>9</v>
      </c>
      <c r="B91" s="1" t="s">
        <v>149</v>
      </c>
    </row>
    <row r="92" spans="1:56" x14ac:dyDescent="0.55000000000000004">
      <c r="A92" s="1">
        <v>57</v>
      </c>
      <c r="B92" s="1" t="s">
        <v>150</v>
      </c>
      <c r="C92" s="1">
        <v>34324.500000525266</v>
      </c>
      <c r="D92" s="1">
        <v>0</v>
      </c>
      <c r="E92">
        <f>(R92-S92*(1000-T92)/(1000-U92))*AK92</f>
        <v>0.44582177859402927</v>
      </c>
      <c r="F92">
        <f>IF(AV92&lt;&gt;0,1/(1/AV92-1/N92),0)</f>
        <v>-7.8887016519212511E-3</v>
      </c>
      <c r="G92">
        <f>((AY92-AL92/2)*S92-E92)/(AY92+AL92/2)</f>
        <v>486.19328922250708</v>
      </c>
      <c r="H92">
        <f>AL92*1000</f>
        <v>-3.289243501340372E-2</v>
      </c>
      <c r="I92">
        <f>(AQ92-AW92)</f>
        <v>0.39697566709821963</v>
      </c>
      <c r="J92">
        <f>(P92+AP92*D92)</f>
        <v>22.762166976928711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21.961902618408203</v>
      </c>
      <c r="P92" s="1">
        <v>22.762166976928711</v>
      </c>
      <c r="Q92" s="1">
        <v>21.073890686035156</v>
      </c>
      <c r="R92" s="1">
        <v>399.44973754882813</v>
      </c>
      <c r="S92" s="1">
        <v>398.93145751953125</v>
      </c>
      <c r="T92" s="1">
        <v>24.335344314575195</v>
      </c>
      <c r="U92" s="1">
        <v>24.296903610229492</v>
      </c>
      <c r="V92" s="1">
        <v>90.134727478027344</v>
      </c>
      <c r="W92" s="1">
        <v>89.992347717285156</v>
      </c>
      <c r="X92" s="1">
        <v>500.92605590820313</v>
      </c>
      <c r="Y92" s="1">
        <v>3.9488941431045532E-2</v>
      </c>
      <c r="Z92" s="1">
        <v>0.68557196855545044</v>
      </c>
      <c r="AA92" s="1">
        <v>98.054084777832031</v>
      </c>
      <c r="AB92" s="1">
        <v>2.6489439010620117</v>
      </c>
      <c r="AC92" s="1">
        <v>0.85567212104797363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>X92*0.000001/(K92*0.0001)</f>
        <v>0.83487675984700516</v>
      </c>
      <c r="AL92">
        <f>(U92-T92)/(1000-U92)*AK92</f>
        <v>-3.289243501340372E-5</v>
      </c>
      <c r="AM92">
        <f>(P92+273.15)</f>
        <v>295.91216697692869</v>
      </c>
      <c r="AN92">
        <f>(O92+273.15)</f>
        <v>295.11190261840818</v>
      </c>
      <c r="AO92">
        <f>(Y92*AG92+Z92*AH92)*AI92</f>
        <v>6.3182304877438256E-3</v>
      </c>
      <c r="AP92">
        <f>((AO92+0.00000010773*(AN92^4-AM92^4))-AL92*44100)/(L92*51.4+0.00000043092*AM92^3)</f>
        <v>-8.8438646744303462E-2</v>
      </c>
      <c r="AQ92">
        <f>0.61365*EXP(17.502*J92/(240.97+J92))</f>
        <v>2.7793863135344754</v>
      </c>
      <c r="AR92">
        <f>AQ92*1000/AA92</f>
        <v>28.345441394225691</v>
      </c>
      <c r="AS92">
        <f>(AR92-U92)</f>
        <v>4.0485377839961991</v>
      </c>
      <c r="AT92">
        <f>IF(D92,P92,(O92+P92)/2)</f>
        <v>22.362034797668457</v>
      </c>
      <c r="AU92">
        <f>0.61365*EXP(17.502*AT92/(240.97+AT92))</f>
        <v>2.7126640932969091</v>
      </c>
      <c r="AV92">
        <f>IF(AS92&lt;&gt;0,(1000-(AR92+U92)/2)/AS92*AL92,0)</f>
        <v>-7.9106752279794641E-3</v>
      </c>
      <c r="AW92">
        <f>U92*AA92/1000</f>
        <v>2.3824106464362558</v>
      </c>
      <c r="AX92">
        <f>(AU92-AW92)</f>
        <v>0.33025344686065328</v>
      </c>
      <c r="AY92">
        <f>1/(1.6/F92+1.37/N92)</f>
        <v>-4.9421931223779039E-3</v>
      </c>
      <c r="AZ92">
        <f>G92*AA92*0.001</f>
        <v>47.673237999836722</v>
      </c>
      <c r="BA92">
        <f>G92/S92</f>
        <v>1.2187389087978944</v>
      </c>
      <c r="BB92">
        <f>(1-AL92*AA92/AQ92/F92)*100</f>
        <v>85.290183007719477</v>
      </c>
      <c r="BC92">
        <f>(S92-E92/(N92/1.35))</f>
        <v>398.71953519769033</v>
      </c>
      <c r="BD92">
        <f>E92*BB92/100/BC92</f>
        <v>9.5365834197862524E-4</v>
      </c>
    </row>
    <row r="93" spans="1:56" x14ac:dyDescent="0.55000000000000004">
      <c r="A93" s="1">
        <v>58</v>
      </c>
      <c r="B93" s="1" t="s">
        <v>151</v>
      </c>
      <c r="C93" s="1">
        <v>34924.999987103045</v>
      </c>
      <c r="D93" s="1">
        <v>0</v>
      </c>
      <c r="E93">
        <f>(R93-S93*(1000-T93)/(1000-U93))*AK93</f>
        <v>0.53566461190804793</v>
      </c>
      <c r="F93">
        <f>IF(AV93&lt;&gt;0,1/(1/AV93-1/N93),0)</f>
        <v>-4.4093754266407619E-3</v>
      </c>
      <c r="G93">
        <f>((AY93-AL93/2)*S93-E93)/(AY93+AL93/2)</f>
        <v>589.61687263422095</v>
      </c>
      <c r="H93">
        <f>AL93*1000</f>
        <v>-1.8149598897307297E-2</v>
      </c>
      <c r="I93">
        <f>(AQ93-AW93)</f>
        <v>0.392405380047538</v>
      </c>
      <c r="J93">
        <f>(P93+AP93*D93)</f>
        <v>22.731550216674805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21.946306228637695</v>
      </c>
      <c r="P93" s="1">
        <v>22.731550216674805</v>
      </c>
      <c r="Q93" s="1">
        <v>21.076915740966797</v>
      </c>
      <c r="R93" s="1">
        <v>399.3853759765625</v>
      </c>
      <c r="S93" s="1">
        <v>398.75259399414063</v>
      </c>
      <c r="T93" s="1">
        <v>24.310760498046875</v>
      </c>
      <c r="U93" s="1">
        <v>24.289554595947266</v>
      </c>
      <c r="V93" s="1">
        <v>90.134513854980469</v>
      </c>
      <c r="W93" s="1">
        <v>90.055892944335938</v>
      </c>
      <c r="X93" s="1">
        <v>501.0516357421875</v>
      </c>
      <c r="Y93" s="1">
        <v>2.6654550805687904E-2</v>
      </c>
      <c r="Z93" s="1">
        <v>0.12524645030498505</v>
      </c>
      <c r="AA93" s="1">
        <v>98.059654235839844</v>
      </c>
      <c r="AB93" s="1">
        <v>2.6489439010620117</v>
      </c>
      <c r="AC93" s="1">
        <v>0.85567212104797363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>X93*0.000001/(K93*0.0001)</f>
        <v>0.83508605957031246</v>
      </c>
      <c r="AL93">
        <f>(U93-T93)/(1000-U93)*AK93</f>
        <v>-1.8149598897307298E-5</v>
      </c>
      <c r="AM93">
        <f>(P93+273.15)</f>
        <v>295.88155021667478</v>
      </c>
      <c r="AN93">
        <f>(O93+273.15)</f>
        <v>295.09630622863767</v>
      </c>
      <c r="AO93">
        <f>(Y93*AG93+Z93*AH93)*AI93</f>
        <v>4.2647280335859628E-3</v>
      </c>
      <c r="AP93">
        <f>((AO93+0.00000010773*(AN93^4-AM93^4))-AL93*44100)/(L93*51.4+0.00000043092*AM93^3)</f>
        <v>-9.4183572560666895E-2</v>
      </c>
      <c r="AQ93">
        <f>0.61365*EXP(17.502*J93/(240.97+J93))</f>
        <v>2.7742307052686814</v>
      </c>
      <c r="AR93">
        <f>AQ93*1000/AA93</f>
        <v>28.291255225074284</v>
      </c>
      <c r="AS93">
        <f>(AR93-U93)</f>
        <v>4.0017006291270185</v>
      </c>
      <c r="AT93">
        <f>IF(D93,P93,(O93+P93)/2)</f>
        <v>22.33892822265625</v>
      </c>
      <c r="AU93">
        <f>0.61365*EXP(17.502*AT93/(240.97+AT93))</f>
        <v>2.7088542438211816</v>
      </c>
      <c r="AV93">
        <f>IF(AS93&lt;&gt;0,(1000-(AR93+U93)/2)/AS93*AL93,0)</f>
        <v>-4.4162320551172805E-3</v>
      </c>
      <c r="AW93">
        <f>U93*AA93/1000</f>
        <v>2.3818253252211434</v>
      </c>
      <c r="AX93">
        <f>(AU93-AW93)</f>
        <v>0.32702891860003813</v>
      </c>
      <c r="AY93">
        <f>1/(1.6/F93+1.37/N93)</f>
        <v>-2.7595281891926522E-3</v>
      </c>
      <c r="AZ93">
        <f>G93*AA93*0.001</f>
        <v>57.817626662128923</v>
      </c>
      <c r="BA93">
        <f>G93/S93</f>
        <v>1.4786533843661589</v>
      </c>
      <c r="BB93">
        <f>(1-AL93*AA93/AQ93/F93)*100</f>
        <v>85.450846109576716</v>
      </c>
      <c r="BC93">
        <f>(S93-E93/(N93/1.35))</f>
        <v>398.49796469217699</v>
      </c>
      <c r="BD93">
        <f>E93*BB93/100/BC93</f>
        <v>1.1486380954005239E-3</v>
      </c>
    </row>
    <row r="94" spans="1:56" x14ac:dyDescent="0.55000000000000004">
      <c r="A94" s="1">
        <v>59</v>
      </c>
      <c r="B94" s="1" t="s">
        <v>152</v>
      </c>
      <c r="C94" s="1">
        <v>35525.499973680824</v>
      </c>
      <c r="D94" s="1">
        <v>0</v>
      </c>
      <c r="E94">
        <f>(R94-S94*(1000-T94)/(1000-U94))*AK94</f>
        <v>0.40315635127762106</v>
      </c>
      <c r="F94">
        <f>IF(AV94&lt;&gt;0,1/(1/AV94-1/N94),0)</f>
        <v>4.2544021895165292E-3</v>
      </c>
      <c r="G94">
        <f>((AY94-AL94/2)*S94-E94)/(AY94+AL94/2)</f>
        <v>245.11365843398357</v>
      </c>
      <c r="H94">
        <f>AL94*1000</f>
        <v>1.7315211829723506E-2</v>
      </c>
      <c r="I94">
        <f>(AQ94-AW94)</f>
        <v>0.38922189089244164</v>
      </c>
      <c r="J94">
        <f>(P94+AP94*D94)</f>
        <v>22.702770233154297</v>
      </c>
      <c r="K94" s="1">
        <v>6</v>
      </c>
      <c r="L94">
        <f>(K94*AE94+AF94)</f>
        <v>1.4200000166893005</v>
      </c>
      <c r="M94" s="1">
        <v>1</v>
      </c>
      <c r="N94">
        <f>L94*(M94+1)*(M94+1)/(M94*M94+1)</f>
        <v>2.8400000333786011</v>
      </c>
      <c r="O94" s="1">
        <v>21.937898635864258</v>
      </c>
      <c r="P94" s="1">
        <v>22.702770233154297</v>
      </c>
      <c r="Q94" s="1">
        <v>21.075595855712891</v>
      </c>
      <c r="R94" s="1">
        <v>399.5186767578125</v>
      </c>
      <c r="S94" s="1">
        <v>399.027587890625</v>
      </c>
      <c r="T94" s="1">
        <v>24.25117301940918</v>
      </c>
      <c r="U94" s="1">
        <v>24.271406173706055</v>
      </c>
      <c r="V94" s="1">
        <v>89.964431762695313</v>
      </c>
      <c r="W94" s="1">
        <v>90.03948974609375</v>
      </c>
      <c r="X94" s="1">
        <v>501.0078125</v>
      </c>
      <c r="Y94" s="1">
        <v>0.10464467108249664</v>
      </c>
      <c r="Z94" s="1">
        <v>4.8341132700443268E-2</v>
      </c>
      <c r="AA94" s="1">
        <v>98.064781188964844</v>
      </c>
      <c r="AB94" s="1">
        <v>2.6489439010620117</v>
      </c>
      <c r="AC94" s="1">
        <v>0.85567212104797363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>X94*0.000001/(K94*0.0001)</f>
        <v>0.83501302083333317</v>
      </c>
      <c r="AL94">
        <f>(U94-T94)/(1000-U94)*AK94</f>
        <v>1.7315211829723507E-5</v>
      </c>
      <c r="AM94">
        <f>(P94+273.15)</f>
        <v>295.85277023315427</v>
      </c>
      <c r="AN94">
        <f>(O94+273.15)</f>
        <v>295.08789863586424</v>
      </c>
      <c r="AO94">
        <f>(Y94*AG94+Z94*AH94)*AI94</f>
        <v>1.6743146998960956E-2</v>
      </c>
      <c r="AP94">
        <f>((AO94+0.00000010773*(AN94^4-AM94^4))-AL94*44100)/(L94*51.4+0.00000043092*AM94^3)</f>
        <v>-0.10991466067251487</v>
      </c>
      <c r="AQ94">
        <f>0.61365*EXP(17.502*J94/(240.97+J94))</f>
        <v>2.7693920264654164</v>
      </c>
      <c r="AR94">
        <f>AQ94*1000/AA94</f>
        <v>28.240434464733745</v>
      </c>
      <c r="AS94">
        <f>(AR94-U94)</f>
        <v>3.9690282910276906</v>
      </c>
      <c r="AT94">
        <f>IF(D94,P94,(O94+P94)/2)</f>
        <v>22.320334434509277</v>
      </c>
      <c r="AU94">
        <f>0.61365*EXP(17.502*AT94/(240.97+AT94))</f>
        <v>2.7057918709429072</v>
      </c>
      <c r="AV94">
        <f>IF(AS94&lt;&gt;0,(1000-(AR94+U94)/2)/AS94*AL94,0)</f>
        <v>4.2480385049727632E-3</v>
      </c>
      <c r="AW94">
        <f>U94*AA94/1000</f>
        <v>2.3801701355729747</v>
      </c>
      <c r="AX94">
        <f>(AU94-AW94)</f>
        <v>0.32562173536993244</v>
      </c>
      <c r="AY94">
        <f>1/(1.6/F94+1.37/N94)</f>
        <v>2.6555950704705406E-3</v>
      </c>
      <c r="AZ94">
        <f>G94*AA94*0.001</f>
        <v>24.037017280755268</v>
      </c>
      <c r="BA94">
        <f>G94/S94</f>
        <v>0.61427747321864412</v>
      </c>
      <c r="BB94">
        <f>(1-AL94*AA94/AQ94/F94)*100</f>
        <v>85.588211114396785</v>
      </c>
      <c r="BC94">
        <f>(S94-E94/(N94/1.35))</f>
        <v>398.83594666955878</v>
      </c>
      <c r="BD94">
        <f>E94*BB94/100/BC94</f>
        <v>8.6515348461925815E-4</v>
      </c>
    </row>
    <row r="95" spans="1:56" x14ac:dyDescent="0.55000000000000004">
      <c r="A95" s="1" t="s">
        <v>9</v>
      </c>
      <c r="B95" s="1" t="s">
        <v>153</v>
      </c>
    </row>
    <row r="96" spans="1:56" x14ac:dyDescent="0.55000000000000004">
      <c r="A96" s="1">
        <v>60</v>
      </c>
      <c r="B96" s="1" t="s">
        <v>154</v>
      </c>
      <c r="C96" s="1">
        <v>36124.500000525266</v>
      </c>
      <c r="D96" s="1">
        <v>0</v>
      </c>
      <c r="E96">
        <f>(R96-S96*(1000-T96)/(1000-U96))*AK96</f>
        <v>0.67036629993738339</v>
      </c>
      <c r="F96">
        <f>IF(AV96&lt;&gt;0,1/(1/AV96-1/N96),0)</f>
        <v>-3.4388387452571906E-3</v>
      </c>
      <c r="G96">
        <f>((AY96-AL96/2)*S96-E96)/(AY96+AL96/2)</f>
        <v>706.73216014290051</v>
      </c>
      <c r="H96">
        <f>AL96*1000</f>
        <v>-1.4272873227018579E-2</v>
      </c>
      <c r="I96">
        <f>(AQ96-AW96)</f>
        <v>0.39584101495285129</v>
      </c>
      <c r="J96">
        <f>(P96+AP96*D96)</f>
        <v>22.696762084960938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21.935619354248047</v>
      </c>
      <c r="P96" s="1">
        <v>22.696762084960938</v>
      </c>
      <c r="Q96" s="1">
        <v>21.075828552246094</v>
      </c>
      <c r="R96" s="1">
        <v>399.61505126953125</v>
      </c>
      <c r="S96" s="1">
        <v>398.81903076171875</v>
      </c>
      <c r="T96" s="1">
        <v>24.211933135986328</v>
      </c>
      <c r="U96" s="1">
        <v>24.195253372192383</v>
      </c>
      <c r="V96" s="1">
        <v>89.825286865234375</v>
      </c>
      <c r="W96" s="1">
        <v>89.763397216796875</v>
      </c>
      <c r="X96" s="1">
        <v>500.99765014648438</v>
      </c>
      <c r="Y96" s="1">
        <v>4.3433818966150284E-2</v>
      </c>
      <c r="Z96" s="1">
        <v>0.34275427460670471</v>
      </c>
      <c r="AA96" s="1">
        <v>98.058151245117188</v>
      </c>
      <c r="AB96" s="1">
        <v>2.2678403854370117</v>
      </c>
      <c r="AC96" s="1">
        <v>0.80222630500793457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>X96*0.000001/(K96*0.0001)</f>
        <v>0.8349960835774739</v>
      </c>
      <c r="AL96">
        <f>(U96-T96)/(1000-U96)*AK96</f>
        <v>-1.427287322701858E-5</v>
      </c>
      <c r="AM96">
        <f>(P96+273.15)</f>
        <v>295.84676208496091</v>
      </c>
      <c r="AN96">
        <f>(O96+273.15)</f>
        <v>295.08561935424802</v>
      </c>
      <c r="AO96">
        <f>(Y96*AG96+Z96*AH96)*AI96</f>
        <v>6.9494108792526044E-3</v>
      </c>
      <c r="AP96">
        <f>((AO96+0.00000010773*(AN96^4-AM96^4))-AL96*44100)/(L96*51.4+0.00000043092*AM96^3)</f>
        <v>-9.2980205509142877E-2</v>
      </c>
      <c r="AQ96">
        <f>0.61365*EXP(17.502*J96/(240.97+J96))</f>
        <v>2.7683828295372237</v>
      </c>
      <c r="AR96">
        <f>AQ96*1000/AA96</f>
        <v>28.232052046515363</v>
      </c>
      <c r="AS96">
        <f>(AR96-U96)</f>
        <v>4.0367986743229807</v>
      </c>
      <c r="AT96">
        <f>IF(D96,P96,(O96+P96)/2)</f>
        <v>22.316190719604492</v>
      </c>
      <c r="AU96">
        <f>0.61365*EXP(17.502*AT96/(240.97+AT96))</f>
        <v>2.7051098194358931</v>
      </c>
      <c r="AV96">
        <f>IF(AS96&lt;&gt;0,(1000-(AR96+U96)/2)/AS96*AL96,0)</f>
        <v>-3.4430077411308764E-3</v>
      </c>
      <c r="AW96">
        <f>U96*AA96/1000</f>
        <v>2.3725418145843724</v>
      </c>
      <c r="AX96">
        <f>(AU96-AW96)</f>
        <v>0.33256800485152072</v>
      </c>
      <c r="AY96">
        <f>1/(1.6/F96+1.37/N96)</f>
        <v>-2.151504891239595E-3</v>
      </c>
      <c r="AZ96">
        <f>G96*AA96*0.001</f>
        <v>69.300849049080924</v>
      </c>
      <c r="BA96">
        <f>G96/S96</f>
        <v>1.7720622779537061</v>
      </c>
      <c r="BB96">
        <f>(1-AL96*AA96/AQ96/F96)*100</f>
        <v>85.298652234042194</v>
      </c>
      <c r="BC96">
        <f>(S96-E96/(N96/1.35))</f>
        <v>398.50037072852189</v>
      </c>
      <c r="BD96">
        <f>E96*BB96/100/BC96</f>
        <v>1.4349131415673196E-3</v>
      </c>
    </row>
    <row r="97" spans="1:56" x14ac:dyDescent="0.55000000000000004">
      <c r="A97" s="1">
        <v>61</v>
      </c>
      <c r="B97" s="1" t="s">
        <v>155</v>
      </c>
      <c r="C97" s="1">
        <v>36724.999987103045</v>
      </c>
      <c r="D97" s="1">
        <v>0</v>
      </c>
      <c r="E97">
        <f>(R97-S97*(1000-T97)/(1000-U97))*AK97</f>
        <v>0.6636612685966804</v>
      </c>
      <c r="F97">
        <f>IF(AV97&lt;&gt;0,1/(1/AV97-1/N97),0)</f>
        <v>-2.105193424845758E-3</v>
      </c>
      <c r="G97">
        <f>((AY97-AL97/2)*S97-E97)/(AY97+AL97/2)</f>
        <v>898.59634551134411</v>
      </c>
      <c r="H97">
        <f>AL97*1000</f>
        <v>-8.7747935901959506E-3</v>
      </c>
      <c r="I97">
        <f>(AQ97-AW97)</f>
        <v>0.39763355857256366</v>
      </c>
      <c r="J97">
        <f>(P97+AP97*D97)</f>
        <v>22.719121932983398</v>
      </c>
      <c r="K97" s="1">
        <v>6</v>
      </c>
      <c r="L97">
        <f>(K97*AE97+AF97)</f>
        <v>1.4200000166893005</v>
      </c>
      <c r="M97" s="1">
        <v>1</v>
      </c>
      <c r="N97">
        <f>L97*(M97+1)*(M97+1)/(M97*M97+1)</f>
        <v>2.8400000333786011</v>
      </c>
      <c r="O97" s="1">
        <v>21.946418762207031</v>
      </c>
      <c r="P97" s="1">
        <v>22.719121932983398</v>
      </c>
      <c r="Q97" s="1">
        <v>21.074935913085938</v>
      </c>
      <c r="R97" s="1">
        <v>399.63140869140625</v>
      </c>
      <c r="S97" s="1">
        <v>398.8408203125</v>
      </c>
      <c r="T97" s="1">
        <v>24.229574203491211</v>
      </c>
      <c r="U97" s="1">
        <v>24.219320297241211</v>
      </c>
      <c r="V97" s="1">
        <v>89.816581726074219</v>
      </c>
      <c r="W97" s="1">
        <v>89.778564453125</v>
      </c>
      <c r="X97" s="1">
        <v>501.01535034179688</v>
      </c>
      <c r="Y97" s="1">
        <v>0.10414943844079971</v>
      </c>
      <c r="Z97" s="1">
        <v>0.21203848719596863</v>
      </c>
      <c r="AA97" s="1">
        <v>98.041839599609375</v>
      </c>
      <c r="AB97" s="1">
        <v>2.2678403854370117</v>
      </c>
      <c r="AC97" s="1">
        <v>0.80222630500793457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>X97*0.000001/(K97*0.0001)</f>
        <v>0.83502558390299464</v>
      </c>
      <c r="AL97">
        <f>(U97-T97)/(1000-U97)*AK97</f>
        <v>-8.774793590195951E-6</v>
      </c>
      <c r="AM97">
        <f>(P97+273.15)</f>
        <v>295.86912193298338</v>
      </c>
      <c r="AN97">
        <f>(O97+273.15)</f>
        <v>295.09641876220701</v>
      </c>
      <c r="AO97">
        <f>(Y97*AG97+Z97*AH97)*AI97</f>
        <v>1.6663909778060537E-2</v>
      </c>
      <c r="AP97">
        <f>((AO97+0.00000010773*(AN97^4-AM97^4))-AL97*44100)/(L97*51.4+0.00000043092*AM97^3)</f>
        <v>-9.7287569536637739E-2</v>
      </c>
      <c r="AQ97">
        <f>0.61365*EXP(17.502*J97/(240.97+J97))</f>
        <v>2.77214027436625</v>
      </c>
      <c r="AR97">
        <f>AQ97*1000/AA97</f>
        <v>28.275074046828628</v>
      </c>
      <c r="AS97">
        <f>(AR97-U97)</f>
        <v>4.0557537495874172</v>
      </c>
      <c r="AT97">
        <f>IF(D97,P97,(O97+P97)/2)</f>
        <v>22.332770347595215</v>
      </c>
      <c r="AU97">
        <f>0.61365*EXP(17.502*AT97/(240.97+AT97))</f>
        <v>2.7078397140067034</v>
      </c>
      <c r="AV97">
        <f>IF(AS97&lt;&gt;0,(1000-(AR97+U97)/2)/AS97*AL97,0)</f>
        <v>-2.1067550892505198E-3</v>
      </c>
      <c r="AW97">
        <f>U97*AA97/1000</f>
        <v>2.3745067157936863</v>
      </c>
      <c r="AX97">
        <f>(AU97-AW97)</f>
        <v>0.3333329982130171</v>
      </c>
      <c r="AY97">
        <f>1/(1.6/F97+1.37/N97)</f>
        <v>-1.3165815358853899E-3</v>
      </c>
      <c r="AZ97">
        <f>G97*AA97*0.001</f>
        <v>88.100038771418355</v>
      </c>
      <c r="BA97">
        <f>G97/S97</f>
        <v>2.2530200013310457</v>
      </c>
      <c r="BB97">
        <f>(1-AL97*AA97/AQ97/F97)*100</f>
        <v>85.258517762336723</v>
      </c>
      <c r="BC97">
        <f>(S97-E97/(N97/1.35))</f>
        <v>398.52534753007905</v>
      </c>
      <c r="BD97">
        <f>E97*BB97/100/BC97</f>
        <v>1.4198036939809548E-3</v>
      </c>
    </row>
    <row r="98" spans="1:56" x14ac:dyDescent="0.55000000000000004">
      <c r="A98" s="1">
        <v>62</v>
      </c>
      <c r="B98" s="1" t="s">
        <v>156</v>
      </c>
      <c r="C98" s="1">
        <v>37325.499973680824</v>
      </c>
      <c r="D98" s="1">
        <v>0</v>
      </c>
      <c r="E98">
        <f>(R98-S98*(1000-T98)/(1000-U98))*AK98</f>
        <v>0.71711946408092231</v>
      </c>
      <c r="F98">
        <f>IF(AV98&lt;&gt;0,1/(1/AV98-1/N98),0)</f>
        <v>-2.5580365700521206E-3</v>
      </c>
      <c r="G98">
        <f>((AY98-AL98/2)*S98-E98)/(AY98+AL98/2)</f>
        <v>842.81759079706967</v>
      </c>
      <c r="H98">
        <f>AL98*1000</f>
        <v>-1.0711691929252034E-2</v>
      </c>
      <c r="I98">
        <f>(AQ98-AW98)</f>
        <v>0.39933625198565936</v>
      </c>
      <c r="J98">
        <f>(P98+AP98*D98)</f>
        <v>22.728191375732422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21.946077346801758</v>
      </c>
      <c r="P98" s="1">
        <v>22.728191375732422</v>
      </c>
      <c r="Q98" s="1">
        <v>21.074996948242188</v>
      </c>
      <c r="R98" s="1">
        <v>399.62966918945313</v>
      </c>
      <c r="S98" s="1">
        <v>398.77593994140625</v>
      </c>
      <c r="T98" s="1">
        <v>24.234283447265625</v>
      </c>
      <c r="U98" s="1">
        <v>24.221765518188477</v>
      </c>
      <c r="V98" s="1">
        <v>89.82012939453125</v>
      </c>
      <c r="W98" s="1">
        <v>89.773727416992188</v>
      </c>
      <c r="X98" s="1">
        <v>500.98873901367188</v>
      </c>
      <c r="Y98" s="1">
        <v>0.18312531709671021</v>
      </c>
      <c r="Z98" s="1">
        <v>3.2959352247416973E-3</v>
      </c>
      <c r="AA98" s="1">
        <v>98.024620056152344</v>
      </c>
      <c r="AB98" s="1">
        <v>2.2678403854370117</v>
      </c>
      <c r="AC98" s="1">
        <v>0.80222630500793457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>X98*0.000001/(K98*0.0001)</f>
        <v>0.83498123168945293</v>
      </c>
      <c r="AL98">
        <f>(U98-T98)/(1000-U98)*AK98</f>
        <v>-1.0711691929252033E-5</v>
      </c>
      <c r="AM98">
        <f>(P98+273.15)</f>
        <v>295.8781913757324</v>
      </c>
      <c r="AN98">
        <f>(O98+273.15)</f>
        <v>295.09607734680174</v>
      </c>
      <c r="AO98">
        <f>(Y98*AG98+Z98*AH98)*AI98</f>
        <v>2.9300050080566464E-2</v>
      </c>
      <c r="AP98">
        <f>((AO98+0.00000010773*(AN98^4-AM98^4))-AL98*44100)/(L98*51.4+0.00000043092*AM98^3)</f>
        <v>-9.736902455583113E-2</v>
      </c>
      <c r="AQ98">
        <f>0.61365*EXP(17.502*J98/(240.97+J98))</f>
        <v>2.7736656139952967</v>
      </c>
      <c r="AR98">
        <f>AQ98*1000/AA98</f>
        <v>28.295601782556588</v>
      </c>
      <c r="AS98">
        <f>(AR98-U98)</f>
        <v>4.0738362643681114</v>
      </c>
      <c r="AT98">
        <f>IF(D98,P98,(O98+P98)/2)</f>
        <v>22.33713436126709</v>
      </c>
      <c r="AU98">
        <f>0.61365*EXP(17.502*AT98/(240.97+AT98))</f>
        <v>2.7085586650292961</v>
      </c>
      <c r="AV98">
        <f>IF(AS98&lt;&gt;0,(1000-(AR98+U98)/2)/AS98*AL98,0)</f>
        <v>-2.5603427144952787E-3</v>
      </c>
      <c r="AW98">
        <f>U98*AA98/1000</f>
        <v>2.3743293620096373</v>
      </c>
      <c r="AX98">
        <f>(AU98-AW98)</f>
        <v>0.33422930301965881</v>
      </c>
      <c r="AY98">
        <f>1/(1.6/F98+1.37/N98)</f>
        <v>-1.6000068439763332E-3</v>
      </c>
      <c r="AZ98">
        <f>G98*AA98*0.001</f>
        <v>82.616874114524435</v>
      </c>
      <c r="BA98">
        <f>G98/S98</f>
        <v>2.1135116399472551</v>
      </c>
      <c r="BB98">
        <f>(1-AL98*AA98/AQ98/F98)*100</f>
        <v>85.200999323519753</v>
      </c>
      <c r="BC98">
        <f>(S98-E98/(N98/1.35))</f>
        <v>398.43505569312066</v>
      </c>
      <c r="BD98">
        <f>E98*BB98/100/BC98</f>
        <v>1.5334819088082675E-3</v>
      </c>
    </row>
    <row r="99" spans="1:56" x14ac:dyDescent="0.55000000000000004">
      <c r="A99" s="1" t="s">
        <v>9</v>
      </c>
      <c r="B99" s="1" t="s">
        <v>157</v>
      </c>
    </row>
    <row r="100" spans="1:56" x14ac:dyDescent="0.55000000000000004">
      <c r="A100" s="1">
        <v>63</v>
      </c>
      <c r="B100" s="1" t="s">
        <v>158</v>
      </c>
      <c r="C100" s="1">
        <v>37925.00000051409</v>
      </c>
      <c r="D100" s="1">
        <v>0</v>
      </c>
      <c r="E100">
        <f>(R100-S100*(1000-T100)/(1000-U100))*AK100</f>
        <v>0.70166003209854688</v>
      </c>
      <c r="F100">
        <f>IF(AV100&lt;&gt;0,1/(1/AV100-1/N100),0)</f>
        <v>-3.3060837108751934E-3</v>
      </c>
      <c r="G100">
        <f>((AY100-AL100/2)*S100-E100)/(AY100+AL100/2)</f>
        <v>734.23730711417363</v>
      </c>
      <c r="H100">
        <f>AL100*1000</f>
        <v>-1.3894926129328841E-2</v>
      </c>
      <c r="I100">
        <f>(AQ100-AW100)</f>
        <v>0.40057102663031108</v>
      </c>
      <c r="J100">
        <f>(P100+AP100*D100)</f>
        <v>22.723808288574219</v>
      </c>
      <c r="K100" s="1">
        <v>6</v>
      </c>
      <c r="L100">
        <f>(K100*AE100+AF100)</f>
        <v>1.4200000166893005</v>
      </c>
      <c r="M100" s="1">
        <v>1</v>
      </c>
      <c r="N100">
        <f>L100*(M100+1)*(M100+1)/(M100*M100+1)</f>
        <v>2.8400000333786011</v>
      </c>
      <c r="O100" s="1">
        <v>21.946386337280273</v>
      </c>
      <c r="P100" s="1">
        <v>22.723808288574219</v>
      </c>
      <c r="Q100" s="1">
        <v>21.072166442871094</v>
      </c>
      <c r="R100" s="1">
        <v>399.6424560546875</v>
      </c>
      <c r="S100" s="1">
        <v>398.80880737304688</v>
      </c>
      <c r="T100" s="1">
        <v>24.225587844848633</v>
      </c>
      <c r="U100" s="1">
        <v>24.2093505859375</v>
      </c>
      <c r="V100" s="1">
        <v>89.757644653320313</v>
      </c>
      <c r="W100" s="1">
        <v>89.697479248046875</v>
      </c>
      <c r="X100" s="1">
        <v>501.01580810546875</v>
      </c>
      <c r="Y100" s="1">
        <v>0.11450621485710144</v>
      </c>
      <c r="Z100" s="1">
        <v>2.6365453377366066E-2</v>
      </c>
      <c r="AA100" s="1">
        <v>97.993431091308594</v>
      </c>
      <c r="AB100" s="1">
        <v>2.2522153854370117</v>
      </c>
      <c r="AC100" s="1">
        <v>0.80206036567687988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>X100*0.000001/(K100*0.0001)</f>
        <v>0.83502634684244792</v>
      </c>
      <c r="AL100">
        <f>(U100-T100)/(1000-U100)*AK100</f>
        <v>-1.3894926129328842E-5</v>
      </c>
      <c r="AM100">
        <f>(P100+273.15)</f>
        <v>295.8738082885742</v>
      </c>
      <c r="AN100">
        <f>(O100+273.15)</f>
        <v>295.09638633728025</v>
      </c>
      <c r="AO100">
        <f>(Y100*AG100+Z100*AH100)*AI100</f>
        <v>1.8320993967630095E-2</v>
      </c>
      <c r="AP100">
        <f>((AO100+0.00000010773*(AN100^4-AM100^4))-AL100*44100)/(L100*51.4+0.00000043092*AM100^3)</f>
        <v>-9.5209802570324506E-2</v>
      </c>
      <c r="AQ100">
        <f>0.61365*EXP(17.502*J100/(240.97+J100))</f>
        <v>2.7729283550387089</v>
      </c>
      <c r="AR100">
        <f>AQ100*1000/AA100</f>
        <v>28.29708404081639</v>
      </c>
      <c r="AS100">
        <f>(AR100-U100)</f>
        <v>4.0877334548788902</v>
      </c>
      <c r="AT100">
        <f>IF(D100,P100,(O100+P100)/2)</f>
        <v>22.335097312927246</v>
      </c>
      <c r="AU100">
        <f>0.61365*EXP(17.502*AT100/(240.97+AT100))</f>
        <v>2.7082230499716635</v>
      </c>
      <c r="AV100">
        <f>IF(AS100&lt;&gt;0,(1000-(AR100+U100)/2)/AS100*AL100,0)</f>
        <v>-3.3099368546042145E-3</v>
      </c>
      <c r="AW100">
        <f>U100*AA100/1000</f>
        <v>2.3723573284083979</v>
      </c>
      <c r="AX100">
        <f>(AU100-AW100)</f>
        <v>0.33586572156326566</v>
      </c>
      <c r="AY100">
        <f>1/(1.6/F100+1.37/N100)</f>
        <v>-2.0683640078378238E-3</v>
      </c>
      <c r="AZ100">
        <f>G100*AA100*0.001</f>
        <v>71.950432959360754</v>
      </c>
      <c r="BA100">
        <f>G100/S100</f>
        <v>1.8410759580526666</v>
      </c>
      <c r="BB100">
        <f>(1-AL100*AA100/AQ100/F100)*100</f>
        <v>85.147460645488081</v>
      </c>
      <c r="BC100">
        <f>(S100-E100/(N100/1.35))</f>
        <v>398.47527179832855</v>
      </c>
      <c r="BD100">
        <f>E100*BB100/100/BC100</f>
        <v>1.4993294238810409E-3</v>
      </c>
    </row>
    <row r="101" spans="1:56" x14ac:dyDescent="0.55000000000000004">
      <c r="A101" s="1">
        <v>64</v>
      </c>
      <c r="B101" s="1" t="s">
        <v>159</v>
      </c>
      <c r="C101" s="1">
        <v>38525.499987091869</v>
      </c>
      <c r="D101" s="1">
        <v>0</v>
      </c>
      <c r="E101">
        <f>(R101-S101*(1000-T101)/(1000-U101))*AK101</f>
        <v>0.64440512389398663</v>
      </c>
      <c r="F101">
        <f>IF(AV101&lt;&gt;0,1/(1/AV101-1/N101),0)</f>
        <v>5.1338876399948134E-4</v>
      </c>
      <c r="G101">
        <f>((AY101-AL101/2)*S101-E101)/(AY101+AL101/2)</f>
        <v>-1605.7421510112752</v>
      </c>
      <c r="H101">
        <f>AL101*1000</f>
        <v>2.1512991706046673E-3</v>
      </c>
      <c r="I101">
        <f>(AQ101-AW101)</f>
        <v>0.39984135026106538</v>
      </c>
      <c r="J101">
        <f>(P101+AP101*D101)</f>
        <v>22.724636077880859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21.946279525756836</v>
      </c>
      <c r="P101" s="1">
        <v>22.724636077880859</v>
      </c>
      <c r="Q101" s="1">
        <v>21.076738357543945</v>
      </c>
      <c r="R101" s="1">
        <v>399.61349487304688</v>
      </c>
      <c r="S101" s="1">
        <v>398.84075927734375</v>
      </c>
      <c r="T101" s="1">
        <v>24.220371246337891</v>
      </c>
      <c r="U101" s="1">
        <v>24.222885131835938</v>
      </c>
      <c r="V101" s="1">
        <v>89.721595764160156</v>
      </c>
      <c r="W101" s="1">
        <v>89.730911254882813</v>
      </c>
      <c r="X101" s="1">
        <v>501.0224609375</v>
      </c>
      <c r="Y101" s="1">
        <v>0.12981723248958588</v>
      </c>
      <c r="Z101" s="1">
        <v>7.3609583079814911E-2</v>
      </c>
      <c r="AA101" s="1">
        <v>97.97454833984375</v>
      </c>
      <c r="AB101" s="1">
        <v>2.2522153854370117</v>
      </c>
      <c r="AC101" s="1">
        <v>0.80206036567687988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>X101*0.000001/(K101*0.0001)</f>
        <v>0.83503743489583326</v>
      </c>
      <c r="AL101">
        <f>(U101-T101)/(1000-U101)*AK101</f>
        <v>2.1512991706046674E-6</v>
      </c>
      <c r="AM101">
        <f>(P101+273.15)</f>
        <v>295.87463607788084</v>
      </c>
      <c r="AN101">
        <f>(O101+273.15)</f>
        <v>295.09627952575681</v>
      </c>
      <c r="AO101">
        <f>(Y101*AG101+Z101*AH101)*AI101</f>
        <v>2.0770756734071139E-2</v>
      </c>
      <c r="AP101">
        <f>((AO101+0.00000010773*(AN101^4-AM101^4))-AL101*44100)/(L101*51.4+0.00000043092*AM101^3)</f>
        <v>-0.1037137449231184</v>
      </c>
      <c r="AQ101">
        <f>0.61365*EXP(17.502*J101/(240.97+J101))</f>
        <v>2.7730675805406078</v>
      </c>
      <c r="AR101">
        <f>AQ101*1000/AA101</f>
        <v>28.303958808992761</v>
      </c>
      <c r="AS101">
        <f>(AR101-U101)</f>
        <v>4.081073677156823</v>
      </c>
      <c r="AT101">
        <f>IF(D101,P101,(O101+P101)/2)</f>
        <v>22.335457801818848</v>
      </c>
      <c r="AU101">
        <f>0.61365*EXP(17.502*AT101/(240.97+AT101))</f>
        <v>2.7082824398735417</v>
      </c>
      <c r="AV101">
        <f>IF(AS101&lt;&gt;0,(1000-(AR101+U101)/2)/AS101*AL101,0)</f>
        <v>5.132959751321779E-4</v>
      </c>
      <c r="AW101">
        <f>U101*AA101/1000</f>
        <v>2.3732262302795424</v>
      </c>
      <c r="AX101">
        <f>(AU101-AW101)</f>
        <v>0.33505620959399929</v>
      </c>
      <c r="AY101">
        <f>1/(1.6/F101+1.37/N101)</f>
        <v>3.2081831966724336E-4</v>
      </c>
      <c r="AZ101">
        <f>G101*AA101*0.001</f>
        <v>-157.32186199557887</v>
      </c>
      <c r="BA101">
        <f>G101/S101</f>
        <v>-4.0260232026453515</v>
      </c>
      <c r="BB101">
        <f>(1-AL101*AA101/AQ101/F101)*100</f>
        <v>85.195039031519244</v>
      </c>
      <c r="BC101">
        <f>(S101-E101/(N101/1.35))</f>
        <v>398.53443994388164</v>
      </c>
      <c r="BD101">
        <f>E101*BB101/100/BC101</f>
        <v>1.3775501984217417E-3</v>
      </c>
    </row>
    <row r="102" spans="1:56" x14ac:dyDescent="0.55000000000000004">
      <c r="A102" s="1">
        <v>65</v>
      </c>
      <c r="B102" s="1" t="s">
        <v>160</v>
      </c>
      <c r="C102" s="1">
        <v>39125.999973669648</v>
      </c>
      <c r="D102" s="1">
        <v>0</v>
      </c>
      <c r="E102">
        <f>(R102-S102*(1000-T102)/(1000-U102))*AK102</f>
        <v>0.56741776722367432</v>
      </c>
      <c r="F102">
        <f>IF(AV102&lt;&gt;0,1/(1/AV102-1/N102),0)</f>
        <v>6.7068993455759898E-4</v>
      </c>
      <c r="G102">
        <f>((AY102-AL102/2)*S102-E102)/(AY102+AL102/2)</f>
        <v>-953.15004470977829</v>
      </c>
      <c r="H102">
        <f>AL102*1000</f>
        <v>2.8219613690109273E-3</v>
      </c>
      <c r="I102">
        <f>(AQ102-AW102)</f>
        <v>0.4014482994721229</v>
      </c>
      <c r="J102">
        <f>(P102+AP102*D102)</f>
        <v>22.734529495239258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21.949390411376953</v>
      </c>
      <c r="P102" s="1">
        <v>22.734529495239258</v>
      </c>
      <c r="Q102" s="1">
        <v>21.075307846069336</v>
      </c>
      <c r="R102" s="1">
        <v>399.5721435546875</v>
      </c>
      <c r="S102" s="1">
        <v>398.8912353515625</v>
      </c>
      <c r="T102" s="1">
        <v>24.223054885864258</v>
      </c>
      <c r="U102" s="1">
        <v>24.226352691650391</v>
      </c>
      <c r="V102" s="1">
        <v>89.703849792480469</v>
      </c>
      <c r="W102" s="1">
        <v>89.716056823730469</v>
      </c>
      <c r="X102" s="1">
        <v>500.98684692382813</v>
      </c>
      <c r="Y102" s="1">
        <v>0.13820925354957581</v>
      </c>
      <c r="Z102" s="1">
        <v>0.13183881342411041</v>
      </c>
      <c r="AA102" s="1">
        <v>97.962898254394531</v>
      </c>
      <c r="AB102" s="1">
        <v>2.2522153854370117</v>
      </c>
      <c r="AC102" s="1">
        <v>0.80206036567687988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>X102*0.000001/(K102*0.0001)</f>
        <v>0.83497807820638004</v>
      </c>
      <c r="AL102">
        <f>(U102-T102)/(1000-U102)*AK102</f>
        <v>2.8219613690109273E-6</v>
      </c>
      <c r="AM102">
        <f>(P102+273.15)</f>
        <v>295.88452949523924</v>
      </c>
      <c r="AN102">
        <f>(O102+273.15)</f>
        <v>295.09939041137693</v>
      </c>
      <c r="AO102">
        <f>(Y102*AG102+Z102*AH102)*AI102</f>
        <v>2.2113480073657321E-2</v>
      </c>
      <c r="AP102">
        <f>((AO102+0.00000010773*(AN102^4-AM102^4))-AL102*44100)/(L102*51.4+0.00000043092*AM102^3)</f>
        <v>-0.10495079460734598</v>
      </c>
      <c r="AQ102">
        <f>0.61365*EXP(17.502*J102/(240.97+J102))</f>
        <v>2.7747320232793471</v>
      </c>
      <c r="AR102">
        <f>AQ102*1000/AA102</f>
        <v>28.324315355327649</v>
      </c>
      <c r="AS102">
        <f>(AR102-U102)</f>
        <v>4.0979626636772579</v>
      </c>
      <c r="AT102">
        <f>IF(D102,P102,(O102+P102)/2)</f>
        <v>22.341959953308105</v>
      </c>
      <c r="AU102">
        <f>0.61365*EXP(17.502*AT102/(240.97+AT102))</f>
        <v>2.7093538534327575</v>
      </c>
      <c r="AV102">
        <f>IF(AS102&lt;&gt;0,(1000-(AR102+U102)/2)/AS102*AL102,0)</f>
        <v>6.7053158287515128E-4</v>
      </c>
      <c r="AW102">
        <f>U102*AA102/1000</f>
        <v>2.3732837238072242</v>
      </c>
      <c r="AX102">
        <f>(AU102-AW102)</f>
        <v>0.33607012962553329</v>
      </c>
      <c r="AY102">
        <f>1/(1.6/F102+1.37/N102)</f>
        <v>4.1909646332968851E-4</v>
      </c>
      <c r="AZ102">
        <f>G102*AA102*0.001</f>
        <v>-93.373340851075611</v>
      </c>
      <c r="BA102">
        <f>G102/S102</f>
        <v>-2.3894985906865571</v>
      </c>
      <c r="BB102">
        <f>(1-AL102*AA102/AQ102/F102)*100</f>
        <v>85.145095829864985</v>
      </c>
      <c r="BC102">
        <f>(S102-E102/(N102/1.35))</f>
        <v>398.62151212031284</v>
      </c>
      <c r="BD102">
        <f>E102*BB102/100/BC102</f>
        <v>1.2119978148907801E-3</v>
      </c>
    </row>
    <row r="103" spans="1:56" x14ac:dyDescent="0.55000000000000004">
      <c r="A103" s="1" t="s">
        <v>9</v>
      </c>
      <c r="B103" s="1" t="s">
        <v>161</v>
      </c>
    </row>
    <row r="104" spans="1:56" x14ac:dyDescent="0.55000000000000004">
      <c r="A104" s="1">
        <v>66</v>
      </c>
      <c r="B104" s="1" t="s">
        <v>162</v>
      </c>
      <c r="C104" s="1">
        <v>39725.00000051409</v>
      </c>
      <c r="D104" s="1">
        <v>0</v>
      </c>
      <c r="E104">
        <f>(R104-S104*(1000-T104)/(1000-U104))*AK104</f>
        <v>0.72794364126952016</v>
      </c>
      <c r="F104">
        <f>IF(AV104&lt;&gt;0,1/(1/AV104-1/N104),0)</f>
        <v>-8.8164986544541518E-4</v>
      </c>
      <c r="G104">
        <f>((AY104-AL104/2)*S104-E104)/(AY104+AL104/2)</f>
        <v>1712.4303207988617</v>
      </c>
      <c r="H104">
        <f>AL104*1000</f>
        <v>-3.7224716362830117E-3</v>
      </c>
      <c r="I104">
        <f>(AQ104-AW104)</f>
        <v>0.40252777878036827</v>
      </c>
      <c r="J104">
        <f>(P104+AP104*D104)</f>
        <v>22.736927032470703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21.952968597412109</v>
      </c>
      <c r="P104" s="1">
        <v>22.736927032470703</v>
      </c>
      <c r="Q104" s="1">
        <v>21.07830810546875</v>
      </c>
      <c r="R104" s="1">
        <v>399.72357177734375</v>
      </c>
      <c r="S104" s="1">
        <v>398.85382080078125</v>
      </c>
      <c r="T104" s="1">
        <v>24.229393005371094</v>
      </c>
      <c r="U104" s="1">
        <v>24.225044250488281</v>
      </c>
      <c r="V104" s="1">
        <v>89.687019348144531</v>
      </c>
      <c r="W104" s="1">
        <v>89.670921325683594</v>
      </c>
      <c r="X104" s="1">
        <v>501.14959716796875</v>
      </c>
      <c r="Y104" s="1">
        <v>-4.7385569661855698E-2</v>
      </c>
      <c r="Z104" s="1">
        <v>0.15820501744747162</v>
      </c>
      <c r="AA104" s="1">
        <v>97.940284729003906</v>
      </c>
      <c r="AB104" s="1">
        <v>2.1874570846557617</v>
      </c>
      <c r="AC104" s="1">
        <v>0.79661107063293457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>X104*0.000001/(K104*0.0001)</f>
        <v>0.83524932861328116</v>
      </c>
      <c r="AL104">
        <f>(U104-T104)/(1000-U104)*AK104</f>
        <v>-3.7224716362830119E-6</v>
      </c>
      <c r="AM104">
        <f>(P104+273.15)</f>
        <v>295.88692703247068</v>
      </c>
      <c r="AN104">
        <f>(O104+273.15)</f>
        <v>295.10296859741209</v>
      </c>
      <c r="AO104">
        <f>(Y104*AG104+Z104*AH104)*AI104</f>
        <v>-7.5816909764329088E-3</v>
      </c>
      <c r="AP104">
        <f>((AO104+0.00000010773*(AN104^4-AM104^4))-AL104*44100)/(L104*51.4+0.00000043092*AM104^3)</f>
        <v>-0.10172081864926492</v>
      </c>
      <c r="AQ104">
        <f>0.61365*EXP(17.502*J104/(240.97+J104))</f>
        <v>2.7751355102459097</v>
      </c>
      <c r="AR104">
        <f>AQ104*1000/AA104</f>
        <v>28.334974907665188</v>
      </c>
      <c r="AS104">
        <f>(AR104-U104)</f>
        <v>4.109930657176907</v>
      </c>
      <c r="AT104">
        <f>IF(D104,P104,(O104+P104)/2)</f>
        <v>22.344947814941406</v>
      </c>
      <c r="AU104">
        <f>0.61365*EXP(17.502*AT104/(240.97+AT104))</f>
        <v>2.7098463126098169</v>
      </c>
      <c r="AV104">
        <f>IF(AS104&lt;&gt;0,(1000-(AR104+U104)/2)/AS104*AL104,0)</f>
        <v>-8.8192364990250351E-4</v>
      </c>
      <c r="AW104">
        <f>U104*AA104/1000</f>
        <v>2.3726077314655414</v>
      </c>
      <c r="AX104">
        <f>(AU104-AW104)</f>
        <v>0.33723858114427552</v>
      </c>
      <c r="AY104">
        <f>1/(1.6/F104+1.37/N104)</f>
        <v>-5.511776768265562E-4</v>
      </c>
      <c r="AZ104">
        <f>G104*AA104*0.001</f>
        <v>167.71591319762001</v>
      </c>
      <c r="BA104">
        <f>G104/S104</f>
        <v>4.293378254120281</v>
      </c>
      <c r="BB104">
        <f>(1-AL104*AA104/AQ104/F104)*100</f>
        <v>85.099102773469042</v>
      </c>
      <c r="BC104">
        <f>(S104-E104/(N104/1.35))</f>
        <v>398.50779125706157</v>
      </c>
      <c r="BD104">
        <f>E104*BB104/100/BC104</f>
        <v>1.5544828006067363E-3</v>
      </c>
    </row>
    <row r="105" spans="1:56" x14ac:dyDescent="0.55000000000000004">
      <c r="A105" s="1">
        <v>67</v>
      </c>
      <c r="B105" s="1" t="s">
        <v>163</v>
      </c>
      <c r="C105" s="1">
        <v>40325.499987091869</v>
      </c>
      <c r="D105" s="1">
        <v>0</v>
      </c>
      <c r="E105">
        <f>(R105-S105*(1000-T105)/(1000-U105))*AK105</f>
        <v>0.69584415956393431</v>
      </c>
      <c r="F105">
        <f>IF(AV105&lt;&gt;0,1/(1/AV105-1/N105),0)</f>
        <v>9.9187457662516494E-4</v>
      </c>
      <c r="G105">
        <f>((AY105-AL105/2)*S105-E105)/(AY105+AL105/2)</f>
        <v>-722.85534725126422</v>
      </c>
      <c r="H105">
        <f>AL105*1000</f>
        <v>4.2008271319941498E-3</v>
      </c>
      <c r="I105">
        <f>(AQ105-AW105)</f>
        <v>0.40399497154493469</v>
      </c>
      <c r="J105">
        <f>(P105+AP105*D105)</f>
        <v>22.735563278198242</v>
      </c>
      <c r="K105" s="1">
        <v>6</v>
      </c>
      <c r="L105">
        <f>(K105*AE105+AF105)</f>
        <v>1.4200000166893005</v>
      </c>
      <c r="M105" s="1">
        <v>1</v>
      </c>
      <c r="N105">
        <f>L105*(M105+1)*(M105+1)/(M105*M105+1)</f>
        <v>2.8400000333786011</v>
      </c>
      <c r="O105" s="1">
        <v>21.950675964355469</v>
      </c>
      <c r="P105" s="1">
        <v>22.735563278198242</v>
      </c>
      <c r="Q105" s="1">
        <v>21.075189590454102</v>
      </c>
      <c r="R105" s="1">
        <v>399.6888427734375</v>
      </c>
      <c r="S105" s="1">
        <v>398.85342407226563</v>
      </c>
      <c r="T105" s="1">
        <v>24.205718994140625</v>
      </c>
      <c r="U105" s="1">
        <v>24.210628509521484</v>
      </c>
      <c r="V105" s="1">
        <v>89.601158142089844</v>
      </c>
      <c r="W105" s="1">
        <v>89.61932373046875</v>
      </c>
      <c r="X105" s="1">
        <v>500.96054077148438</v>
      </c>
      <c r="Y105" s="1">
        <v>0.1080976277589798</v>
      </c>
      <c r="Z105" s="1">
        <v>7.3608815670013428E-2</v>
      </c>
      <c r="AA105" s="1">
        <v>97.928520202636719</v>
      </c>
      <c r="AB105" s="1">
        <v>2.1874570846557617</v>
      </c>
      <c r="AC105" s="1">
        <v>0.79661107063293457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>X105*0.000001/(K105*0.0001)</f>
        <v>0.83493423461914063</v>
      </c>
      <c r="AL105">
        <f>(U105-T105)/(1000-U105)*AK105</f>
        <v>4.2008271319941498E-6</v>
      </c>
      <c r="AM105">
        <f>(P105+273.15)</f>
        <v>295.88556327819822</v>
      </c>
      <c r="AN105">
        <f>(O105+273.15)</f>
        <v>295.10067596435545</v>
      </c>
      <c r="AO105">
        <f>(Y105*AG105+Z105*AH105)*AI105</f>
        <v>1.7295620054849525E-2</v>
      </c>
      <c r="AP105">
        <f>((AO105+0.00000010773*(AN105^4-AM105^4))-AL105*44100)/(L105*51.4+0.00000043092*AM105^3)</f>
        <v>-0.1056984662086503</v>
      </c>
      <c r="AQ105">
        <f>0.61365*EXP(17.502*J105/(240.97+J105))</f>
        <v>2.774905994658142</v>
      </c>
      <c r="AR105">
        <f>AQ105*1000/AA105</f>
        <v>28.336035190935394</v>
      </c>
      <c r="AS105">
        <f>(AR105-U105)</f>
        <v>4.1254066814139101</v>
      </c>
      <c r="AT105">
        <f>IF(D105,P105,(O105+P105)/2)</f>
        <v>22.343119621276855</v>
      </c>
      <c r="AU105">
        <f>0.61365*EXP(17.502*AT105/(240.97+AT105))</f>
        <v>2.7095449805379266</v>
      </c>
      <c r="AV105">
        <f>IF(AS105&lt;&gt;0,(1000-(AR105+U105)/2)/AS105*AL105,0)</f>
        <v>9.915282837782897E-4</v>
      </c>
      <c r="AW105">
        <f>U105*AA105/1000</f>
        <v>2.3709110231132073</v>
      </c>
      <c r="AX105">
        <f>(AU105-AW105)</f>
        <v>0.33863395742471925</v>
      </c>
      <c r="AY105">
        <f>1/(1.6/F105+1.37/N105)</f>
        <v>6.1973628030815924E-4</v>
      </c>
      <c r="AZ105">
        <f>G105*AA105*0.001</f>
        <v>-70.788154476879413</v>
      </c>
      <c r="BA105">
        <f>G105/S105</f>
        <v>-1.8123333125010226</v>
      </c>
      <c r="BB105">
        <f>(1-AL105*AA105/AQ105/F105)*100</f>
        <v>85.053518519444296</v>
      </c>
      <c r="BC105">
        <f>(S105-E105/(N105/1.35))</f>
        <v>398.52265308481117</v>
      </c>
      <c r="BD105">
        <f>E105*BB105/100/BC105</f>
        <v>1.4850848164840219E-3</v>
      </c>
    </row>
    <row r="106" spans="1:56" x14ac:dyDescent="0.55000000000000004">
      <c r="A106" s="1">
        <v>68</v>
      </c>
      <c r="B106" s="1" t="s">
        <v>164</v>
      </c>
      <c r="C106" s="1">
        <v>40925.999973669648</v>
      </c>
      <c r="D106" s="1">
        <v>0</v>
      </c>
      <c r="E106">
        <f>(R106-S106*(1000-T106)/(1000-U106))*AK106</f>
        <v>0.5885988359945703</v>
      </c>
      <c r="F106">
        <f>IF(AV106&lt;&gt;0,1/(1/AV106-1/N106),0)</f>
        <v>5.1294013757680603E-3</v>
      </c>
      <c r="G106">
        <f>((AY106-AL106/2)*S106-E106)/(AY106+AL106/2)</f>
        <v>212.98509872481279</v>
      </c>
      <c r="H106">
        <f>AL106*1000</f>
        <v>2.1763359529237417E-2</v>
      </c>
      <c r="I106">
        <f>(AQ106-AW106)</f>
        <v>0.40534190009656967</v>
      </c>
      <c r="J106">
        <f>(P106+AP106*D106)</f>
        <v>22.74098014831543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21.947586059570313</v>
      </c>
      <c r="P106" s="1">
        <v>22.74098014831543</v>
      </c>
      <c r="Q106" s="1">
        <v>21.076627731323242</v>
      </c>
      <c r="R106" s="1">
        <v>399.66458129882813</v>
      </c>
      <c r="S106" s="1">
        <v>398.9493408203125</v>
      </c>
      <c r="T106" s="1">
        <v>24.17894172668457</v>
      </c>
      <c r="U106" s="1">
        <v>24.204372406005859</v>
      </c>
      <c r="V106" s="1">
        <v>89.525619506835938</v>
      </c>
      <c r="W106" s="1">
        <v>89.619789123535156</v>
      </c>
      <c r="X106" s="1">
        <v>501.04656982421875</v>
      </c>
      <c r="Y106" s="1">
        <v>0.15449708700180054</v>
      </c>
      <c r="Z106" s="1">
        <v>2.3071624338626862E-2</v>
      </c>
      <c r="AA106" s="1">
        <v>97.93585205078125</v>
      </c>
      <c r="AB106" s="1">
        <v>2.1874570846557617</v>
      </c>
      <c r="AC106" s="1">
        <v>0.79661107063293457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>X106*0.000001/(K106*0.0001)</f>
        <v>0.83507761637369782</v>
      </c>
      <c r="AL106">
        <f>(U106-T106)/(1000-U106)*AK106</f>
        <v>2.1763359529237417E-5</v>
      </c>
      <c r="AM106">
        <f>(P106+273.15)</f>
        <v>295.89098014831541</v>
      </c>
      <c r="AN106">
        <f>(O106+273.15)</f>
        <v>295.09758605957029</v>
      </c>
      <c r="AO106">
        <f>(Y106*AG106+Z106*AH106)*AI106</f>
        <v>2.4719533367763447E-2</v>
      </c>
      <c r="AP106">
        <f>((AO106+0.00000010773*(AN106^4-AM106^4))-AL106*44100)/(L106*51.4+0.00000043092*AM106^3)</f>
        <v>-0.11593841282039352</v>
      </c>
      <c r="AQ106">
        <f>0.61365*EXP(17.502*J106/(240.97+J106))</f>
        <v>2.7758177350331716</v>
      </c>
      <c r="AR106">
        <f>AQ106*1000/AA106</f>
        <v>28.343223415199034</v>
      </c>
      <c r="AS106">
        <f>(AR106-U106)</f>
        <v>4.1388510091931749</v>
      </c>
      <c r="AT106">
        <f>IF(D106,P106,(O106+P106)/2)</f>
        <v>22.344283103942871</v>
      </c>
      <c r="AU106">
        <f>0.61365*EXP(17.502*AT106/(240.97+AT106))</f>
        <v>2.7097367482080523</v>
      </c>
      <c r="AV106">
        <f>IF(AS106&lt;&gt;0,(1000-(AR106+U106)/2)/AS106*AL106,0)</f>
        <v>5.1201537267323667E-3</v>
      </c>
      <c r="AW106">
        <f>U106*AA106/1000</f>
        <v>2.370475834936602</v>
      </c>
      <c r="AX106">
        <f>(AU106-AW106)</f>
        <v>0.33926091327145036</v>
      </c>
      <c r="AY106">
        <f>1/(1.6/F106+1.37/N106)</f>
        <v>3.2009256397633377E-3</v>
      </c>
      <c r="AZ106">
        <f>G106*AA106*0.001</f>
        <v>20.858877117734306</v>
      </c>
      <c r="BA106">
        <f>G106/S106</f>
        <v>0.53386502227795796</v>
      </c>
      <c r="BB106">
        <f>(1-AL106*AA106/AQ106/F106)*100</f>
        <v>85.030406315612495</v>
      </c>
      <c r="BC106">
        <f>(S106-E106/(N106/1.35))</f>
        <v>398.66954912339219</v>
      </c>
      <c r="BD106">
        <f>E106*BB106/100/BC106</f>
        <v>1.2553955598455871E-3</v>
      </c>
    </row>
    <row r="107" spans="1:56" x14ac:dyDescent="0.55000000000000004">
      <c r="A107" s="1" t="s">
        <v>9</v>
      </c>
      <c r="B107" s="1" t="s">
        <v>165</v>
      </c>
    </row>
    <row r="108" spans="1:56" x14ac:dyDescent="0.55000000000000004">
      <c r="A108" s="1">
        <v>69</v>
      </c>
      <c r="B108" s="1" t="s">
        <v>166</v>
      </c>
      <c r="C108" s="1">
        <v>41525.500000525266</v>
      </c>
      <c r="D108" s="1">
        <v>0</v>
      </c>
      <c r="E108">
        <f>(R108-S108*(1000-T108)/(1000-U108))*AK108</f>
        <v>0.34853530245925174</v>
      </c>
      <c r="F108">
        <f>IF(AV108&lt;&gt;0,1/(1/AV108-1/N108),0)</f>
        <v>5.1197349722833145E-3</v>
      </c>
      <c r="G108">
        <f>((AY108-AL108/2)*S108-E108)/(AY108+AL108/2)</f>
        <v>287.76653253597294</v>
      </c>
      <c r="H108">
        <f>AL108*1000</f>
        <v>2.1756645869411947E-2</v>
      </c>
      <c r="I108">
        <f>(AQ108-AW108)</f>
        <v>0.4059936941267317</v>
      </c>
      <c r="J108">
        <f>(P108+AP108*D108)</f>
        <v>22.732421875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21.947446823120117</v>
      </c>
      <c r="P108" s="1">
        <v>22.732421875</v>
      </c>
      <c r="Q108" s="1">
        <v>21.074796676635742</v>
      </c>
      <c r="R108" s="1">
        <v>399.62442016601563</v>
      </c>
      <c r="S108" s="1">
        <v>399.19662475585938</v>
      </c>
      <c r="T108" s="1">
        <v>24.157258987426758</v>
      </c>
      <c r="U108" s="1">
        <v>24.182683944702148</v>
      </c>
      <c r="V108" s="1">
        <v>89.447296142578125</v>
      </c>
      <c r="W108" s="1">
        <v>89.54144287109375</v>
      </c>
      <c r="X108" s="1">
        <v>501.015869140625</v>
      </c>
      <c r="Y108" s="1">
        <v>0.11451044678688049</v>
      </c>
      <c r="Z108" s="1">
        <v>0.27245309948921204</v>
      </c>
      <c r="AA108" s="1">
        <v>97.937171936035156</v>
      </c>
      <c r="AB108" s="1">
        <v>2.2084226608276367</v>
      </c>
      <c r="AC108" s="1">
        <v>0.77280735969543457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>X108*0.000001/(K108*0.0001)</f>
        <v>0.83502644856770825</v>
      </c>
      <c r="AL108">
        <f>(U108-T108)/(1000-U108)*AK108</f>
        <v>2.1756645869411948E-5</v>
      </c>
      <c r="AM108">
        <f>(P108+273.15)</f>
        <v>295.88242187499998</v>
      </c>
      <c r="AN108">
        <f>(O108+273.15)</f>
        <v>295.09744682312009</v>
      </c>
      <c r="AO108">
        <f>(Y108*AG108+Z108*AH108)*AI108</f>
        <v>1.8321671076379609E-2</v>
      </c>
      <c r="AP108">
        <f>((AO108+0.00000010773*(AN108^4-AM108^4))-AL108*44100)/(L108*51.4+0.00000043092*AM108^3)</f>
        <v>-0.11489529959469713</v>
      </c>
      <c r="AQ108">
        <f>0.61365*EXP(17.502*J108/(240.97+J108))</f>
        <v>2.774377369493823</v>
      </c>
      <c r="AR108">
        <f>AQ108*1000/AA108</f>
        <v>28.328134401367315</v>
      </c>
      <c r="AS108">
        <f>(AR108-U108)</f>
        <v>4.1454504566651664</v>
      </c>
      <c r="AT108">
        <f>IF(D108,P108,(O108+P108)/2)</f>
        <v>22.339934349060059</v>
      </c>
      <c r="AU108">
        <f>0.61365*EXP(17.502*AT108/(240.97+AT108))</f>
        <v>2.7090200380087373</v>
      </c>
      <c r="AV108">
        <f>IF(AS108&lt;&gt;0,(1000-(AR108+U108)/2)/AS108*AL108,0)</f>
        <v>5.1105221136620365E-3</v>
      </c>
      <c r="AW108">
        <f>U108*AA108/1000</f>
        <v>2.3683836753670913</v>
      </c>
      <c r="AX108">
        <f>(AU108-AW108)</f>
        <v>0.34063636264164598</v>
      </c>
      <c r="AY108">
        <f>1/(1.6/F108+1.37/N108)</f>
        <v>3.1949027631243605E-3</v>
      </c>
      <c r="AZ108">
        <f>G108*AA108*0.001</f>
        <v>28.18304037441224</v>
      </c>
      <c r="BA108">
        <f>G108/S108</f>
        <v>0.72086414235582574</v>
      </c>
      <c r="BB108">
        <f>(1-AL108*AA108/AQ108/F108)*100</f>
        <v>84.998783162541443</v>
      </c>
      <c r="BC108">
        <f>(S108-E108/(N108/1.35))</f>
        <v>399.03094776544037</v>
      </c>
      <c r="BD108">
        <f>E108*BB108/100/BC108</f>
        <v>7.4242553777154757E-4</v>
      </c>
    </row>
    <row r="109" spans="1:56" x14ac:dyDescent="0.55000000000000004">
      <c r="A109" s="1">
        <v>70</v>
      </c>
      <c r="B109" s="1" t="s">
        <v>167</v>
      </c>
      <c r="C109" s="1">
        <v>42125.999987103045</v>
      </c>
      <c r="D109" s="1">
        <v>0</v>
      </c>
      <c r="E109">
        <f>(R109-S109*(1000-T109)/(1000-U109))*AK109</f>
        <v>0.60258310521615033</v>
      </c>
      <c r="F109">
        <f>IF(AV109&lt;&gt;0,1/(1/AV109-1/N109),0)</f>
        <v>3.8946233313992499E-3</v>
      </c>
      <c r="G109">
        <f>((AY109-AL109/2)*S109-E109)/(AY109+AL109/2)</f>
        <v>149.29481756376254</v>
      </c>
      <c r="H109">
        <f>AL109*1000</f>
        <v>1.6590911568331469E-2</v>
      </c>
      <c r="I109">
        <f>(AQ109-AW109)</f>
        <v>0.40678655552820731</v>
      </c>
      <c r="J109">
        <f>(P109+AP109*D109)</f>
        <v>22.731266021728516</v>
      </c>
      <c r="K109" s="1">
        <v>6</v>
      </c>
      <c r="L109">
        <f>(K109*AE109+AF109)</f>
        <v>1.4200000166893005</v>
      </c>
      <c r="M109" s="1">
        <v>1</v>
      </c>
      <c r="N109">
        <f>L109*(M109+1)*(M109+1)/(M109*M109+1)</f>
        <v>2.8400000333786011</v>
      </c>
      <c r="O109" s="1">
        <v>21.949956893920898</v>
      </c>
      <c r="P109" s="1">
        <v>22.731266021728516</v>
      </c>
      <c r="Q109" s="1">
        <v>21.073678970336914</v>
      </c>
      <c r="R109" s="1">
        <v>399.74072265625</v>
      </c>
      <c r="S109" s="1">
        <v>399.01116943359375</v>
      </c>
      <c r="T109" s="1">
        <v>24.154767990112305</v>
      </c>
      <c r="U109" s="1">
        <v>24.174156188964844</v>
      </c>
      <c r="V109" s="1">
        <v>89.418632507324219</v>
      </c>
      <c r="W109" s="1">
        <v>89.490409851074219</v>
      </c>
      <c r="X109" s="1">
        <v>501.021484375</v>
      </c>
      <c r="Y109" s="1">
        <v>0.14857572317123413</v>
      </c>
      <c r="Z109" s="1">
        <v>9.7780950367450714E-2</v>
      </c>
      <c r="AA109" s="1">
        <v>97.930877685546875</v>
      </c>
      <c r="AB109" s="1">
        <v>2.2084226608276367</v>
      </c>
      <c r="AC109" s="1">
        <v>0.77280735969543457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>X109*0.000001/(K109*0.0001)</f>
        <v>0.8350358072916666</v>
      </c>
      <c r="AL109">
        <f>(U109-T109)/(1000-U109)*AK109</f>
        <v>1.6590911568331468E-5</v>
      </c>
      <c r="AM109">
        <f>(P109+273.15)</f>
        <v>295.88126602172849</v>
      </c>
      <c r="AN109">
        <f>(O109+273.15)</f>
        <v>295.09995689392088</v>
      </c>
      <c r="AO109">
        <f>(Y109*AG109+Z109*AH109)*AI109</f>
        <v>2.3772115176049269E-2</v>
      </c>
      <c r="AP109">
        <f>((AO109+0.00000010773*(AN109^4-AM109^4))-AL109*44100)/(L109*51.4+0.00000043092*AM109^3)</f>
        <v>-0.11163990130713666</v>
      </c>
      <c r="AQ109">
        <f>0.61365*EXP(17.502*J109/(240.97+J109))</f>
        <v>2.7741828884210293</v>
      </c>
      <c r="AR109">
        <f>AQ109*1000/AA109</f>
        <v>28.327969216500314</v>
      </c>
      <c r="AS109">
        <f>(AR109-U109)</f>
        <v>4.1538130275354703</v>
      </c>
      <c r="AT109">
        <f>IF(D109,P109,(O109+P109)/2)</f>
        <v>22.340611457824707</v>
      </c>
      <c r="AU109">
        <f>0.61365*EXP(17.502*AT109/(240.97+AT109))</f>
        <v>2.7091316201387756</v>
      </c>
      <c r="AV109">
        <f>IF(AS109&lt;&gt;0,(1000-(AR109+U109)/2)/AS109*AL109,0)</f>
        <v>3.8892897685481472E-3</v>
      </c>
      <c r="AW109">
        <f>U109*AA109/1000</f>
        <v>2.367396332892822</v>
      </c>
      <c r="AX109">
        <f>(AU109-AW109)</f>
        <v>0.34173528724595359</v>
      </c>
      <c r="AY109">
        <f>1/(1.6/F109+1.37/N109)</f>
        <v>2.431284730620915E-3</v>
      </c>
      <c r="AZ109">
        <f>G109*AA109*0.001</f>
        <v>14.620572517922865</v>
      </c>
      <c r="BA109">
        <f>G109/S109</f>
        <v>0.37416200096776797</v>
      </c>
      <c r="BB109">
        <f>(1-AL109*AA109/AQ109/F109)*100</f>
        <v>84.962025452090842</v>
      </c>
      <c r="BC109">
        <f>(S109-E109/(N109/1.35))</f>
        <v>398.7247302848329</v>
      </c>
      <c r="BD109">
        <f>E109*BB109/100/BC109</f>
        <v>1.2840106778880169E-3</v>
      </c>
    </row>
    <row r="110" spans="1:56" x14ac:dyDescent="0.55000000000000004">
      <c r="A110" s="1">
        <v>71</v>
      </c>
      <c r="B110" s="1" t="s">
        <v>168</v>
      </c>
      <c r="C110" s="1">
        <v>42726.499973680824</v>
      </c>
      <c r="D110" s="1">
        <v>0</v>
      </c>
      <c r="E110">
        <f>(R110-S110*(1000-T110)/(1000-U110))*AK110</f>
        <v>0.63548844525611925</v>
      </c>
      <c r="F110">
        <f>IF(AV110&lt;&gt;0,1/(1/AV110-1/N110),0)</f>
        <v>5.4293573951069412E-3</v>
      </c>
      <c r="G110">
        <f>((AY110-AL110/2)*S110-E110)/(AY110+AL110/2)</f>
        <v>209.41463972395465</v>
      </c>
      <c r="H110">
        <f>AL110*1000</f>
        <v>2.3315989835705916E-2</v>
      </c>
      <c r="I110">
        <f>(AQ110-AW110)</f>
        <v>0.41026262865166041</v>
      </c>
      <c r="J110">
        <f>(P110+AP110*D110)</f>
        <v>22.745674133300781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21.950752258300781</v>
      </c>
      <c r="P110" s="1">
        <v>22.745674133300781</v>
      </c>
      <c r="Q110" s="1">
        <v>21.075767517089844</v>
      </c>
      <c r="R110" s="1">
        <v>399.86199951171875</v>
      </c>
      <c r="S110" s="1">
        <v>399.08990478515625</v>
      </c>
      <c r="T110" s="1">
        <v>24.138154983520508</v>
      </c>
      <c r="U110" s="1">
        <v>24.165399551391602</v>
      </c>
      <c r="V110" s="1">
        <v>89.345489501953125</v>
      </c>
      <c r="W110" s="1">
        <v>89.446334838867188</v>
      </c>
      <c r="X110" s="1">
        <v>501.07345581054688</v>
      </c>
      <c r="Y110" s="1">
        <v>4.3931320309638977E-2</v>
      </c>
      <c r="Z110" s="1">
        <v>5.1637478172779083E-2</v>
      </c>
      <c r="AA110" s="1">
        <v>97.922874450683594</v>
      </c>
      <c r="AB110" s="1">
        <v>2.2084226608276367</v>
      </c>
      <c r="AC110" s="1">
        <v>0.77280735969543457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>X110*0.000001/(K110*0.0001)</f>
        <v>0.83512242635091138</v>
      </c>
      <c r="AL110">
        <f>(U110-T110)/(1000-U110)*AK110</f>
        <v>2.3315989835705916E-5</v>
      </c>
      <c r="AM110">
        <f>(P110+273.15)</f>
        <v>295.89567413330076</v>
      </c>
      <c r="AN110">
        <f>(O110+273.15)</f>
        <v>295.10075225830076</v>
      </c>
      <c r="AO110">
        <f>(Y110*AG110+Z110*AH110)*AI110</f>
        <v>7.0290110924315918E-3</v>
      </c>
      <c r="AP110">
        <f>((AO110+0.00000010773*(AN110^4-AM110^4))-AL110*44100)/(L110*51.4+0.00000043092*AM110^3)</f>
        <v>-0.11716761118189659</v>
      </c>
      <c r="AQ110">
        <f>0.61365*EXP(17.502*J110/(240.97+J110))</f>
        <v>2.7766080149731858</v>
      </c>
      <c r="AR110">
        <f>AQ110*1000/AA110</f>
        <v>28.355050140726362</v>
      </c>
      <c r="AS110">
        <f>(AR110-U110)</f>
        <v>4.1896505893347609</v>
      </c>
      <c r="AT110">
        <f>IF(D110,P110,(O110+P110)/2)</f>
        <v>22.348213195800781</v>
      </c>
      <c r="AU110">
        <f>0.61365*EXP(17.502*AT110/(240.97+AT110))</f>
        <v>2.7103846020727178</v>
      </c>
      <c r="AV110">
        <f>IF(AS110&lt;&gt;0,(1000-(AR110+U110)/2)/AS110*AL110,0)</f>
        <v>5.4189976505216826E-3</v>
      </c>
      <c r="AW110">
        <f>U110*AA110/1000</f>
        <v>2.3663453863215254</v>
      </c>
      <c r="AX110">
        <f>(AU110-AW110)</f>
        <v>0.34403921575119245</v>
      </c>
      <c r="AY110">
        <f>1/(1.6/F110+1.37/N110)</f>
        <v>3.3878027687804092E-3</v>
      </c>
      <c r="AZ110">
        <f>G110*AA110*0.001</f>
        <v>20.506483473823948</v>
      </c>
      <c r="BA110">
        <f>G110/S110</f>
        <v>0.52473048607102635</v>
      </c>
      <c r="BB110">
        <f>(1-AL110*AA110/AQ110/F110)*100</f>
        <v>84.854800198714457</v>
      </c>
      <c r="BC110">
        <f>(S110-E110/(N110/1.35))</f>
        <v>398.78782401367289</v>
      </c>
      <c r="BD110">
        <f>E110*BB110/100/BC110</f>
        <v>1.3522038990074791E-3</v>
      </c>
    </row>
    <row r="111" spans="1:56" x14ac:dyDescent="0.55000000000000004">
      <c r="A111" s="1" t="s">
        <v>9</v>
      </c>
      <c r="B111" s="1" t="s">
        <v>169</v>
      </c>
    </row>
    <row r="112" spans="1:56" x14ac:dyDescent="0.55000000000000004">
      <c r="A112" s="1">
        <v>72</v>
      </c>
      <c r="B112" s="1" t="s">
        <v>170</v>
      </c>
      <c r="C112" s="1">
        <v>43325.500000525266</v>
      </c>
      <c r="D112" s="1">
        <v>0</v>
      </c>
      <c r="E112">
        <f>(R112-S112*(1000-T112)/(1000-U112))*AK112</f>
        <v>0.68840794102504954</v>
      </c>
      <c r="F112">
        <f>IF(AV112&lt;&gt;0,1/(1/AV112-1/N112),0)</f>
        <v>-1.8896556338730262E-3</v>
      </c>
      <c r="G112">
        <f>((AY112-AL112/2)*S112-E112)/(AY112+AL112/2)</f>
        <v>976.74129740880562</v>
      </c>
      <c r="H112">
        <f>AL112*1000</f>
        <v>-8.2532161214554436E-3</v>
      </c>
      <c r="I112">
        <f>(AQ112-AW112)</f>
        <v>0.41612967542354928</v>
      </c>
      <c r="J112">
        <f>(P112+AP112*D112)</f>
        <v>22.743244171142578</v>
      </c>
      <c r="K112" s="1">
        <v>6</v>
      </c>
      <c r="L112">
        <f>(K112*AE112+AF112)</f>
        <v>1.4200000166893005</v>
      </c>
      <c r="M112" s="1">
        <v>1</v>
      </c>
      <c r="N112">
        <f>L112*(M112+1)*(M112+1)/(M112*M112+1)</f>
        <v>2.8400000333786011</v>
      </c>
      <c r="O112" s="1">
        <v>21.952976226806641</v>
      </c>
      <c r="P112" s="1">
        <v>22.743244171142578</v>
      </c>
      <c r="Q112" s="1">
        <v>21.075342178344727</v>
      </c>
      <c r="R112" s="1">
        <v>399.81259155273438</v>
      </c>
      <c r="S112" s="1">
        <v>398.99212646484375</v>
      </c>
      <c r="T112" s="1">
        <v>24.114469528198242</v>
      </c>
      <c r="U112" s="1">
        <v>24.104824066162109</v>
      </c>
      <c r="V112" s="1">
        <v>89.232696533203125</v>
      </c>
      <c r="W112" s="1">
        <v>89.197006225585938</v>
      </c>
      <c r="X112" s="1">
        <v>501.01947021484375</v>
      </c>
      <c r="Y112" s="1">
        <v>0.26852282881736755</v>
      </c>
      <c r="Z112" s="1">
        <v>0.10547182708978653</v>
      </c>
      <c r="AA112" s="1">
        <v>97.908584594726563</v>
      </c>
      <c r="AB112" s="1">
        <v>1.9991941452026367</v>
      </c>
      <c r="AC112" s="1">
        <v>0.73543477058410645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>X112*0.000001/(K112*0.0001)</f>
        <v>0.83503245035807283</v>
      </c>
      <c r="AL112">
        <f>(U112-T112)/(1000-U112)*AK112</f>
        <v>-8.2532161214554441E-6</v>
      </c>
      <c r="AM112">
        <f>(P112+273.15)</f>
        <v>295.89324417114256</v>
      </c>
      <c r="AN112">
        <f>(O112+273.15)</f>
        <v>295.10297622680662</v>
      </c>
      <c r="AO112">
        <f>(Y112*AG112+Z112*AH112)*AI112</f>
        <v>4.2963651650466339E-2</v>
      </c>
      <c r="AP112">
        <f>((AO112+0.00000010773*(AN112^4-AM112^4))-AL112*44100)/(L112*51.4+0.00000043092*AM112^3)</f>
        <v>-9.9581950491756832E-2</v>
      </c>
      <c r="AQ112">
        <f>0.61365*EXP(17.502*J112/(240.97+J112))</f>
        <v>2.776198881646383</v>
      </c>
      <c r="AR112">
        <f>AQ112*1000/AA112</f>
        <v>28.355009860860672</v>
      </c>
      <c r="AS112">
        <f>(AR112-U112)</f>
        <v>4.2501857946985631</v>
      </c>
      <c r="AT112">
        <f>IF(D112,P112,(O112+P112)/2)</f>
        <v>22.348110198974609</v>
      </c>
      <c r="AU112">
        <f>0.61365*EXP(17.502*AT112/(240.97+AT112))</f>
        <v>2.7103676218871793</v>
      </c>
      <c r="AV112">
        <f>IF(AS112&lt;&gt;0,(1000-(AR112+U112)/2)/AS112*AL112,0)</f>
        <v>-1.8909137943880746E-3</v>
      </c>
      <c r="AW112">
        <f>U112*AA112/1000</f>
        <v>2.3600692062228337</v>
      </c>
      <c r="AX112">
        <f>(AU112-AW112)</f>
        <v>0.35029841566434561</v>
      </c>
      <c r="AY112">
        <f>1/(1.6/F112+1.37/N112)</f>
        <v>-1.1817080191966222E-3</v>
      </c>
      <c r="AZ112">
        <f>G112*AA112*0.001</f>
        <v>95.631357944513013</v>
      </c>
      <c r="BA112">
        <f>G112/S112</f>
        <v>2.4480214836892751</v>
      </c>
      <c r="BB112">
        <f>(1-AL112*AA112/AQ112/F112)*100</f>
        <v>84.596807303718407</v>
      </c>
      <c r="BC112">
        <f>(S112-E112/(N112/1.35))</f>
        <v>398.66489029954056</v>
      </c>
      <c r="BD112">
        <f>E112*BB112/100/BC112</f>
        <v>1.460803681244382E-3</v>
      </c>
    </row>
    <row r="113" spans="1:56" x14ac:dyDescent="0.55000000000000004">
      <c r="A113" s="1">
        <v>73</v>
      </c>
      <c r="B113" s="1" t="s">
        <v>171</v>
      </c>
      <c r="C113" s="1">
        <v>43925.999987103045</v>
      </c>
      <c r="D113" s="1">
        <v>0</v>
      </c>
      <c r="E113">
        <f>(R113-S113*(1000-T113)/(1000-U113))*AK113</f>
        <v>0.67163700076669186</v>
      </c>
      <c r="F113">
        <f>IF(AV113&lt;&gt;0,1/(1/AV113-1/N113),0)</f>
        <v>2.5738355661148104E-3</v>
      </c>
      <c r="G113">
        <f>((AY113-AL113/2)*S113-E113)/(AY113+AL113/2)</f>
        <v>-20.027809878759161</v>
      </c>
      <c r="H113">
        <f>AL113*1000</f>
        <v>1.121994908938371E-2</v>
      </c>
      <c r="I113">
        <f>(AQ113-AW113)</f>
        <v>0.41584159829105172</v>
      </c>
      <c r="J113">
        <f>(P113+AP113*D113)</f>
        <v>22.745882034301758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21.954957962036133</v>
      </c>
      <c r="P113" s="1">
        <v>22.745882034301758</v>
      </c>
      <c r="Q113" s="1">
        <v>21.074417114257813</v>
      </c>
      <c r="R113" s="1">
        <v>399.9456787109375</v>
      </c>
      <c r="S113" s="1">
        <v>399.13595581054688</v>
      </c>
      <c r="T113" s="1">
        <v>24.107305526733398</v>
      </c>
      <c r="U113" s="1">
        <v>24.120418548583984</v>
      </c>
      <c r="V113" s="1">
        <v>89.165390014648438</v>
      </c>
      <c r="W113" s="1">
        <v>89.213890075683594</v>
      </c>
      <c r="X113" s="1">
        <v>500.99752807617188</v>
      </c>
      <c r="Y113" s="1">
        <v>9.082137793302536E-2</v>
      </c>
      <c r="Z113" s="1">
        <v>8.78907460719347E-3</v>
      </c>
      <c r="AA113" s="1">
        <v>97.875640869140625</v>
      </c>
      <c r="AB113" s="1">
        <v>1.9991941452026367</v>
      </c>
      <c r="AC113" s="1">
        <v>0.73543477058410645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>X113*0.000001/(K113*0.0001)</f>
        <v>0.83499588012695303</v>
      </c>
      <c r="AL113">
        <f>(U113-T113)/(1000-U113)*AK113</f>
        <v>1.1219949089383711E-5</v>
      </c>
      <c r="AM113">
        <f>(P113+273.15)</f>
        <v>295.89588203430174</v>
      </c>
      <c r="AN113">
        <f>(O113+273.15)</f>
        <v>295.10495796203611</v>
      </c>
      <c r="AO113">
        <f>(Y113*AG113+Z113*AH113)*AI113</f>
        <v>1.4531420144481499E-2</v>
      </c>
      <c r="AP113">
        <f>((AO113+0.00000010773*(AN113^4-AM113^4))-AL113*44100)/(L113*51.4+0.00000043092*AM113^3)</f>
        <v>-0.1102135753559976</v>
      </c>
      <c r="AQ113">
        <f>0.61365*EXP(17.502*J113/(240.97+J113))</f>
        <v>2.7766430217656159</v>
      </c>
      <c r="AR113">
        <f>AQ113*1000/AA113</f>
        <v>28.369091605519884</v>
      </c>
      <c r="AS113">
        <f>(AR113-U113)</f>
        <v>4.2486730569358997</v>
      </c>
      <c r="AT113">
        <f>IF(D113,P113,(O113+P113)/2)</f>
        <v>22.350419998168945</v>
      </c>
      <c r="AU113">
        <f>0.61365*EXP(17.502*AT113/(240.97+AT113))</f>
        <v>2.7107484406370035</v>
      </c>
      <c r="AV113">
        <f>IF(AS113&lt;&gt;0,(1000-(AR113+U113)/2)/AS113*AL113,0)</f>
        <v>2.5715050622029255E-3</v>
      </c>
      <c r="AW113">
        <f>U113*AA113/1000</f>
        <v>2.3608014234745642</v>
      </c>
      <c r="AX113">
        <f>(AU113-AW113)</f>
        <v>0.34994701716243926</v>
      </c>
      <c r="AY113">
        <f>1/(1.6/F113+1.37/N113)</f>
        <v>1.6073998827333372E-3</v>
      </c>
      <c r="AZ113">
        <f>G113*AA113*0.001</f>
        <v>-1.9602347270888587</v>
      </c>
      <c r="BA113">
        <f>G113/S113</f>
        <v>-5.017791453563137E-2</v>
      </c>
      <c r="BB113">
        <f>(1-AL113*AA113/AQ113/F113)*100</f>
        <v>84.633864488642715</v>
      </c>
      <c r="BC113">
        <f>(S113-E113/(N113/1.35))</f>
        <v>398.81669174703336</v>
      </c>
      <c r="BD113">
        <f>E113*BB113/100/BC113</f>
        <v>1.4252972878201872E-3</v>
      </c>
    </row>
    <row r="114" spans="1:56" x14ac:dyDescent="0.55000000000000004">
      <c r="A114" s="1">
        <v>74</v>
      </c>
      <c r="B114" s="1" t="s">
        <v>172</v>
      </c>
      <c r="C114" s="1">
        <v>44526.499973680824</v>
      </c>
      <c r="D114" s="1">
        <v>0</v>
      </c>
      <c r="E114">
        <f>(R114-S114*(1000-T114)/(1000-U114))*AK114</f>
        <v>0.72094811351353805</v>
      </c>
      <c r="F114">
        <f>IF(AV114&lt;&gt;0,1/(1/AV114-1/N114),0)</f>
        <v>6.0938361558970592E-3</v>
      </c>
      <c r="G114">
        <f>((AY114-AL114/2)*S114-E114)/(AY114+AL114/2)</f>
        <v>207.33458538716457</v>
      </c>
      <c r="H114">
        <f>AL114*1000</f>
        <v>2.6534540657824013E-2</v>
      </c>
      <c r="I114">
        <f>(AQ114-AW114)</f>
        <v>0.41581308391620997</v>
      </c>
      <c r="J114">
        <f>(P114+AP114*D114)</f>
        <v>22.743352890014648</v>
      </c>
      <c r="K114" s="1">
        <v>6</v>
      </c>
      <c r="L114">
        <f>(K114*AE114+AF114)</f>
        <v>1.4200000166893005</v>
      </c>
      <c r="M114" s="1">
        <v>1</v>
      </c>
      <c r="N114">
        <f>L114*(M114+1)*(M114+1)/(M114*M114+1)</f>
        <v>2.8400000333786011</v>
      </c>
      <c r="O114" s="1">
        <v>21.952184677124023</v>
      </c>
      <c r="P114" s="1">
        <v>22.743352890014648</v>
      </c>
      <c r="Q114" s="1">
        <v>21.076950073242188</v>
      </c>
      <c r="R114" s="1">
        <v>399.96722412109375</v>
      </c>
      <c r="S114" s="1">
        <v>399.09112548828125</v>
      </c>
      <c r="T114" s="1">
        <v>24.089664459228516</v>
      </c>
      <c r="U114" s="1">
        <v>24.120676040649414</v>
      </c>
      <c r="V114" s="1">
        <v>89.099266052246094</v>
      </c>
      <c r="W114" s="1">
        <v>89.213966369628906</v>
      </c>
      <c r="X114" s="1">
        <v>500.99688720703125</v>
      </c>
      <c r="Y114" s="1">
        <v>6.1205636709928513E-2</v>
      </c>
      <c r="Z114" s="1">
        <v>8.3496108651161194E-2</v>
      </c>
      <c r="AA114" s="1">
        <v>97.858123779296875</v>
      </c>
      <c r="AB114" s="1">
        <v>1.9991941452026367</v>
      </c>
      <c r="AC114" s="1">
        <v>0.73543477058410645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>X114*0.000001/(K114*0.0001)</f>
        <v>0.83499481201171866</v>
      </c>
      <c r="AL114">
        <f>(U114-T114)/(1000-U114)*AK114</f>
        <v>2.6534540657824013E-5</v>
      </c>
      <c r="AM114">
        <f>(P114+273.15)</f>
        <v>295.89335289001463</v>
      </c>
      <c r="AN114">
        <f>(O114+273.15)</f>
        <v>295.102184677124</v>
      </c>
      <c r="AO114">
        <f>(Y114*AG114+Z114*AH114)*AI114</f>
        <v>9.792901654700148E-3</v>
      </c>
      <c r="AP114">
        <f>((AO114+0.00000010773*(AN114^4-AM114^4))-AL114*44100)/(L114*51.4+0.00000043092*AM114^3)</f>
        <v>-0.11832538584808829</v>
      </c>
      <c r="AQ114">
        <f>0.61365*EXP(17.502*J114/(240.97+J114))</f>
        <v>2.7762171855424009</v>
      </c>
      <c r="AR114">
        <f>AQ114*1000/AA114</f>
        <v>28.369818246298166</v>
      </c>
      <c r="AS114">
        <f>(AR114-U114)</f>
        <v>4.2491422056487522</v>
      </c>
      <c r="AT114">
        <f>IF(D114,P114,(O114+P114)/2)</f>
        <v>22.347768783569336</v>
      </c>
      <c r="AU114">
        <f>0.61365*EXP(17.502*AT114/(240.97+AT114))</f>
        <v>2.7103113363823539</v>
      </c>
      <c r="AV114">
        <f>IF(AS114&lt;&gt;0,(1000-(AR114+U114)/2)/AS114*AL114,0)</f>
        <v>6.0807885050474424E-3</v>
      </c>
      <c r="AW114">
        <f>U114*AA114/1000</f>
        <v>2.360404101626191</v>
      </c>
      <c r="AX114">
        <f>(AU114-AW114)</f>
        <v>0.34990723475616292</v>
      </c>
      <c r="AY114">
        <f>1/(1.6/F114+1.37/N114)</f>
        <v>3.8016629157457348E-3</v>
      </c>
      <c r="AZ114">
        <f>G114*AA114*0.001</f>
        <v>20.289373520546345</v>
      </c>
      <c r="BA114">
        <f>G114/S114</f>
        <v>0.51951690264596639</v>
      </c>
      <c r="BB114">
        <f>(1-AL114*AA114/AQ114/F114)*100</f>
        <v>84.651559773026747</v>
      </c>
      <c r="BC114">
        <f>(S114-E114/(N114/1.35))</f>
        <v>398.74842128342061</v>
      </c>
      <c r="BD114">
        <f>E114*BB114/100/BC114</f>
        <v>1.5305234846551016E-3</v>
      </c>
    </row>
    <row r="115" spans="1:56" x14ac:dyDescent="0.55000000000000004">
      <c r="A115" s="1" t="s">
        <v>9</v>
      </c>
      <c r="B115" s="1" t="s">
        <v>173</v>
      </c>
    </row>
    <row r="116" spans="1:56" x14ac:dyDescent="0.55000000000000004">
      <c r="A116" s="1">
        <v>75</v>
      </c>
      <c r="B116" s="1" t="s">
        <v>174</v>
      </c>
      <c r="C116" s="1">
        <v>45126.00000051409</v>
      </c>
      <c r="D116" s="1">
        <v>0</v>
      </c>
      <c r="E116">
        <f>(R116-S116*(1000-T116)/(1000-U116))*AK116</f>
        <v>0.5216848448594299</v>
      </c>
      <c r="F116">
        <f>IF(AV116&lt;&gt;0,1/(1/AV116-1/N116),0)</f>
        <v>2.1533462014090739E-3</v>
      </c>
      <c r="G116">
        <f>((AY116-AL116/2)*S116-E116)/(AY116+AL116/2)</f>
        <v>9.9189144597177528</v>
      </c>
      <c r="H116">
        <f>AL116*1000</f>
        <v>9.5143814819422575E-3</v>
      </c>
      <c r="I116">
        <f>(AQ116-AW116)</f>
        <v>0.42136710156967627</v>
      </c>
      <c r="J116">
        <f>(P116+AP116*D116)</f>
        <v>22.748981475830078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21.951116561889648</v>
      </c>
      <c r="P116" s="1">
        <v>22.748981475830078</v>
      </c>
      <c r="Q116" s="1">
        <v>21.078157424926758</v>
      </c>
      <c r="R116" s="1">
        <v>399.8743896484375</v>
      </c>
      <c r="S116" s="1">
        <v>399.24508666992188</v>
      </c>
      <c r="T116" s="1">
        <v>24.061948776245117</v>
      </c>
      <c r="U116" s="1">
        <v>24.073068618774414</v>
      </c>
      <c r="V116" s="1">
        <v>89.004539489746094</v>
      </c>
      <c r="W116" s="1">
        <v>89.045669555664063</v>
      </c>
      <c r="X116" s="1">
        <v>501.01470947265625</v>
      </c>
      <c r="Y116" s="1">
        <v>6.7131616175174713E-2</v>
      </c>
      <c r="Z116" s="1">
        <v>7.9104945063591003E-2</v>
      </c>
      <c r="AA116" s="1">
        <v>97.860305786132813</v>
      </c>
      <c r="AB116" s="1">
        <v>1.9132566452026367</v>
      </c>
      <c r="AC116" s="1">
        <v>0.69678997993469238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>X116*0.000001/(K116*0.0001)</f>
        <v>0.83502451578776027</v>
      </c>
      <c r="AL116">
        <f>(U116-T116)/(1000-U116)*AK116</f>
        <v>9.5143814819422581E-6</v>
      </c>
      <c r="AM116">
        <f>(P116+273.15)</f>
        <v>295.89898147583006</v>
      </c>
      <c r="AN116">
        <f>(O116+273.15)</f>
        <v>295.10111656188963</v>
      </c>
      <c r="AO116">
        <f>(Y116*AG116+Z116*AH116)*AI116</f>
        <v>1.0741058347946586E-2</v>
      </c>
      <c r="AP116">
        <f>((AO116+0.00000010773*(AN116^4-AM116^4))-AL116*44100)/(L116*51.4+0.00000043092*AM116^3)</f>
        <v>-0.11028106401732951</v>
      </c>
      <c r="AQ116">
        <f>0.61365*EXP(17.502*J116/(240.97+J116))</f>
        <v>2.7771649578134983</v>
      </c>
      <c r="AR116">
        <f>AQ116*1000/AA116</f>
        <v>28.37887063098707</v>
      </c>
      <c r="AS116">
        <f>(AR116-U116)</f>
        <v>4.3058020122126557</v>
      </c>
      <c r="AT116">
        <f>IF(D116,P116,(O116+P116)/2)</f>
        <v>22.350049018859863</v>
      </c>
      <c r="AU116">
        <f>0.61365*EXP(17.502*AT116/(240.97+AT116))</f>
        <v>2.7106872737757377</v>
      </c>
      <c r="AV116">
        <f>IF(AS116&lt;&gt;0,(1000-(AR116+U116)/2)/AS116*AL116,0)</f>
        <v>2.1517147272259994E-3</v>
      </c>
      <c r="AW116">
        <f>U116*AA116/1000</f>
        <v>2.355797856243822</v>
      </c>
      <c r="AX116">
        <f>(AU116-AW116)</f>
        <v>0.35488941753191572</v>
      </c>
      <c r="AY116">
        <f>1/(1.6/F116+1.37/N116)</f>
        <v>1.3449681871744925E-3</v>
      </c>
      <c r="AZ116">
        <f>G116*AA116*0.001</f>
        <v>0.97066800209447368</v>
      </c>
      <c r="BA116">
        <f>G116/S116</f>
        <v>2.4844174144886273E-2</v>
      </c>
      <c r="BB116">
        <f>(1-AL116*AA116/AQ116/F116)*100</f>
        <v>84.430610131879831</v>
      </c>
      <c r="BC116">
        <f>(S116-E116/(N116/1.35))</f>
        <v>398.9971026796814</v>
      </c>
      <c r="BD116">
        <f>E116*BB116/100/BC116</f>
        <v>1.1039220448524764E-3</v>
      </c>
    </row>
    <row r="117" spans="1:56" x14ac:dyDescent="0.55000000000000004">
      <c r="A117" s="1">
        <v>76</v>
      </c>
      <c r="B117" s="1" t="s">
        <v>175</v>
      </c>
      <c r="C117" s="1">
        <v>45726.499987091869</v>
      </c>
      <c r="D117" s="1">
        <v>0</v>
      </c>
      <c r="E117">
        <f>(R117-S117*(1000-T117)/(1000-U117))*AK117</f>
        <v>0.69465379017785644</v>
      </c>
      <c r="F117">
        <f>IF(AV117&lt;&gt;0,1/(1/AV117-1/N117),0)</f>
        <v>1.5208018070521801E-4</v>
      </c>
      <c r="G117">
        <f>((AY117-AL117/2)*S117-E117)/(AY117+AL117/2)</f>
        <v>-6886.4253133956454</v>
      </c>
      <c r="H117">
        <f>AL117*1000</f>
        <v>6.7560413666731647E-4</v>
      </c>
      <c r="I117">
        <f>(AQ117-AW117)</f>
        <v>0.42323893831949633</v>
      </c>
      <c r="J117">
        <f>(P117+AP117*D117)</f>
        <v>22.747400283813477</v>
      </c>
      <c r="K117" s="1">
        <v>6</v>
      </c>
      <c r="L117">
        <f>(K117*AE117+AF117)</f>
        <v>1.4200000166893005</v>
      </c>
      <c r="M117" s="1">
        <v>1</v>
      </c>
      <c r="N117">
        <f>L117*(M117+1)*(M117+1)/(M117*M117+1)</f>
        <v>2.8400000333786011</v>
      </c>
      <c r="O117" s="1">
        <v>21.953220367431641</v>
      </c>
      <c r="P117" s="1">
        <v>22.747400283813477</v>
      </c>
      <c r="Q117" s="1">
        <v>21.074298858642578</v>
      </c>
      <c r="R117" s="1">
        <v>399.9755859375</v>
      </c>
      <c r="S117" s="1">
        <v>399.14334106445313</v>
      </c>
      <c r="T117" s="1">
        <v>24.057310104370117</v>
      </c>
      <c r="U117" s="1">
        <v>24.058099746704102</v>
      </c>
      <c r="V117" s="1">
        <v>88.950515747070313</v>
      </c>
      <c r="W117" s="1">
        <v>88.953437805175781</v>
      </c>
      <c r="X117" s="1">
        <v>500.999267578125</v>
      </c>
      <c r="Y117" s="1">
        <v>0.10858890414237976</v>
      </c>
      <c r="Z117" s="1">
        <v>0.18896183371543884</v>
      </c>
      <c r="AA117" s="1">
        <v>97.832321166992188</v>
      </c>
      <c r="AB117" s="1">
        <v>1.9132566452026367</v>
      </c>
      <c r="AC117" s="1">
        <v>0.69678997993469238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>X117*0.000001/(K117*0.0001)</f>
        <v>0.83499877929687483</v>
      </c>
      <c r="AL117">
        <f>(U117-T117)/(1000-U117)*AK117</f>
        <v>6.7560413666731649E-7</v>
      </c>
      <c r="AM117">
        <f>(P117+273.15)</f>
        <v>295.89740028381345</v>
      </c>
      <c r="AN117">
        <f>(O117+273.15)</f>
        <v>295.10322036743162</v>
      </c>
      <c r="AO117">
        <f>(Y117*AG117+Z117*AH117)*AI117</f>
        <v>1.7374224274436578E-2</v>
      </c>
      <c r="AP117">
        <f>((AO117+0.00000010773*(AN117^4-AM117^4))-AL117*44100)/(L117*51.4+0.00000043092*AM117^3)</f>
        <v>-0.10508387212305838</v>
      </c>
      <c r="AQ117">
        <f>0.61365*EXP(17.502*J117/(240.97+J117))</f>
        <v>2.7768986794065853</v>
      </c>
      <c r="AR117">
        <f>AQ117*1000/AA117</f>
        <v>28.384266531575335</v>
      </c>
      <c r="AS117">
        <f>(AR117-U117)</f>
        <v>4.3261667848712335</v>
      </c>
      <c r="AT117">
        <f>IF(D117,P117,(O117+P117)/2)</f>
        <v>22.350310325622559</v>
      </c>
      <c r="AU117">
        <f>0.61365*EXP(17.502*AT117/(240.97+AT117))</f>
        <v>2.7107303577630555</v>
      </c>
      <c r="AV117">
        <f>IF(AS117&lt;&gt;0,(1000-(AR117+U117)/2)/AS117*AL117,0)</f>
        <v>1.5207203734513073E-4</v>
      </c>
      <c r="AW117">
        <f>U117*AA117/1000</f>
        <v>2.353659741087089</v>
      </c>
      <c r="AX117">
        <f>(AU117-AW117)</f>
        <v>0.35707061667596651</v>
      </c>
      <c r="AY117">
        <f>1/(1.6/F117+1.37/N117)</f>
        <v>9.5045754937169645E-5</v>
      </c>
      <c r="AZ117">
        <f>G117*AA117*0.001</f>
        <v>-673.71497295262759</v>
      </c>
      <c r="BA117">
        <f>G117/S117</f>
        <v>-17.253013153196097</v>
      </c>
      <c r="BB117">
        <f>(1-AL117*AA117/AQ117/F117)*100</f>
        <v>84.34900315436704</v>
      </c>
      <c r="BC117">
        <f>(S117-E117/(N117/1.35))</f>
        <v>398.81313592159455</v>
      </c>
      <c r="BD117">
        <f>E117*BB117/100/BC117</f>
        <v>1.4691932000560862E-3</v>
      </c>
    </row>
    <row r="118" spans="1:56" x14ac:dyDescent="0.55000000000000004">
      <c r="A118" s="1">
        <v>77</v>
      </c>
      <c r="B118" s="1" t="s">
        <v>176</v>
      </c>
      <c r="C118" s="1">
        <v>46326.999973669648</v>
      </c>
      <c r="D118" s="1">
        <v>0</v>
      </c>
      <c r="E118">
        <f>(R118-S118*(1000-T118)/(1000-U118))*AK118</f>
        <v>0.71922163194311894</v>
      </c>
      <c r="F118">
        <f>IF(AV118&lt;&gt;0,1/(1/AV118-1/N118),0)</f>
        <v>4.1370420653451126E-3</v>
      </c>
      <c r="G118">
        <f>((AY118-AL118/2)*S118-E118)/(AY118+AL118/2)</f>
        <v>118.78668777601709</v>
      </c>
      <c r="H118">
        <f>AL118*1000</f>
        <v>1.8378105043804667E-2</v>
      </c>
      <c r="I118">
        <f>(AQ118-AW118)</f>
        <v>0.42385943069429421</v>
      </c>
      <c r="J118">
        <f>(P118+AP118*D118)</f>
        <v>22.745943069458008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21.951194763183594</v>
      </c>
      <c r="P118" s="1">
        <v>22.745943069458008</v>
      </c>
      <c r="Q118" s="1">
        <v>21.073984146118164</v>
      </c>
      <c r="R118" s="1">
        <v>400.00540161132813</v>
      </c>
      <c r="S118" s="1">
        <v>399.13534545898438</v>
      </c>
      <c r="T118" s="1">
        <v>24.025955200195313</v>
      </c>
      <c r="U118" s="1">
        <v>24.047433853149414</v>
      </c>
      <c r="V118" s="1">
        <v>88.852264404296875</v>
      </c>
      <c r="W118" s="1">
        <v>88.93170166015625</v>
      </c>
      <c r="X118" s="1">
        <v>501.04144287109375</v>
      </c>
      <c r="Y118" s="1">
        <v>0.16584773361682892</v>
      </c>
      <c r="Z118" s="1">
        <v>8.3496212959289551E-2</v>
      </c>
      <c r="AA118" s="1">
        <v>97.839706420898438</v>
      </c>
      <c r="AB118" s="1">
        <v>1.9132566452026367</v>
      </c>
      <c r="AC118" s="1">
        <v>0.69678997993469238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>X118*0.000001/(K118*0.0001)</f>
        <v>0.83506907145182285</v>
      </c>
      <c r="AL118">
        <f>(U118-T118)/(1000-U118)*AK118</f>
        <v>1.8378105043804668E-5</v>
      </c>
      <c r="AM118">
        <f>(P118+273.15)</f>
        <v>295.89594306945799</v>
      </c>
      <c r="AN118">
        <f>(O118+273.15)</f>
        <v>295.10119476318357</v>
      </c>
      <c r="AO118">
        <f>(Y118*AG118+Z118*AH118)*AI118</f>
        <v>2.6535636785574912E-2</v>
      </c>
      <c r="AP118">
        <f>((AO118+0.00000010773*(AN118^4-AM118^4))-AL118*44100)/(L118*51.4+0.00000043092*AM118^3)</f>
        <v>-0.11432549992790605</v>
      </c>
      <c r="AQ118">
        <f>0.61365*EXP(17.502*J118/(240.97+J118))</f>
        <v>2.7766532990624073</v>
      </c>
      <c r="AR118">
        <f>AQ118*1000/AA118</f>
        <v>28.379616013129386</v>
      </c>
      <c r="AS118">
        <f>(AR118-U118)</f>
        <v>4.3321821599799719</v>
      </c>
      <c r="AT118">
        <f>IF(D118,P118,(O118+P118)/2)</f>
        <v>22.348568916320801</v>
      </c>
      <c r="AU118">
        <f>0.61365*EXP(17.502*AT118/(240.97+AT118))</f>
        <v>2.7104432473183926</v>
      </c>
      <c r="AV118">
        <f>IF(AS118&lt;&gt;0,(1000-(AR118+U118)/2)/AS118*AL118,0)</f>
        <v>4.1310243817397037E-3</v>
      </c>
      <c r="AW118">
        <f>U118*AA118/1000</f>
        <v>2.3527938683681131</v>
      </c>
      <c r="AX118">
        <f>(AU118-AW118)</f>
        <v>0.35764937895027948</v>
      </c>
      <c r="AY118">
        <f>1/(1.6/F118+1.37/N118)</f>
        <v>2.5824302163325523E-3</v>
      </c>
      <c r="AZ118">
        <f>G118*AA118*0.001</f>
        <v>11.622054658716438</v>
      </c>
      <c r="BA118">
        <f>G118/S118</f>
        <v>0.29761004413031555</v>
      </c>
      <c r="BB118">
        <f>(1-AL118*AA118/AQ118/F118)*100</f>
        <v>84.346758786568358</v>
      </c>
      <c r="BC118">
        <f>(S118-E118/(N118/1.35))</f>
        <v>398.79346194077607</v>
      </c>
      <c r="BD118">
        <f>E118*BB118/100/BC118</f>
        <v>1.5211887679491942E-3</v>
      </c>
    </row>
    <row r="119" spans="1:56" x14ac:dyDescent="0.55000000000000004">
      <c r="A119" s="1" t="s">
        <v>9</v>
      </c>
      <c r="B119" s="1" t="s">
        <v>177</v>
      </c>
    </row>
    <row r="120" spans="1:56" x14ac:dyDescent="0.55000000000000004">
      <c r="A120" s="1">
        <v>78</v>
      </c>
      <c r="B120" s="1" t="s">
        <v>178</v>
      </c>
      <c r="C120" s="1">
        <v>46926.00000051409</v>
      </c>
      <c r="D120" s="1">
        <v>0</v>
      </c>
      <c r="E120">
        <f>(R120-S120*(1000-T120)/(1000-U120))*AK120</f>
        <v>0.72038392498264958</v>
      </c>
      <c r="F120">
        <f>IF(AV120&lt;&gt;0,1/(1/AV120-1/N120),0)</f>
        <v>3.9576389037688404E-3</v>
      </c>
      <c r="G120">
        <f>((AY120-AL120/2)*S120-E120)/(AY120+AL120/2)</f>
        <v>105.88419459167525</v>
      </c>
      <c r="H120">
        <f>AL120*1000</f>
        <v>1.7732477569362189E-2</v>
      </c>
      <c r="I120">
        <f>(AQ120-AW120)</f>
        <v>0.42746970570768861</v>
      </c>
      <c r="J120">
        <f>(P120+AP120*D120)</f>
        <v>22.750852584838867</v>
      </c>
      <c r="K120" s="1">
        <v>6</v>
      </c>
      <c r="L120">
        <f>(K120*AE120+AF120)</f>
        <v>1.4200000166893005</v>
      </c>
      <c r="M120" s="1">
        <v>1</v>
      </c>
      <c r="N120">
        <f>L120*(M120+1)*(M120+1)/(M120*M120+1)</f>
        <v>2.8400000333786011</v>
      </c>
      <c r="O120" s="1">
        <v>21.949640274047852</v>
      </c>
      <c r="P120" s="1">
        <v>22.750852584838867</v>
      </c>
      <c r="Q120" s="1">
        <v>21.076913833618164</v>
      </c>
      <c r="R120" s="1">
        <v>400.15371704101563</v>
      </c>
      <c r="S120" s="1">
        <v>399.282470703125</v>
      </c>
      <c r="T120" s="1">
        <v>23.999120712280273</v>
      </c>
      <c r="U120" s="1">
        <v>24.019847869873047</v>
      </c>
      <c r="V120" s="1">
        <v>88.758247375488281</v>
      </c>
      <c r="W120" s="1">
        <v>88.834907531738281</v>
      </c>
      <c r="X120" s="1">
        <v>500.98175048828125</v>
      </c>
      <c r="Y120" s="1">
        <v>0.13821454346179962</v>
      </c>
      <c r="Z120" s="1">
        <v>0.3427940309047699</v>
      </c>
      <c r="AA120" s="1">
        <v>97.836189270019531</v>
      </c>
      <c r="AB120" s="1">
        <v>1.8047971725463867</v>
      </c>
      <c r="AC120" s="1">
        <v>0.67261815071105957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>X120*0.000001/(K120*0.0001)</f>
        <v>0.83496958414713518</v>
      </c>
      <c r="AL120">
        <f>(U120-T120)/(1000-U120)*AK120</f>
        <v>1.7732477569362188E-5</v>
      </c>
      <c r="AM120">
        <f>(P120+273.15)</f>
        <v>295.90085258483884</v>
      </c>
      <c r="AN120">
        <f>(O120+273.15)</f>
        <v>295.09964027404783</v>
      </c>
      <c r="AO120">
        <f>(Y120*AG120+Z120*AH120)*AI120</f>
        <v>2.2114326459594214E-2</v>
      </c>
      <c r="AP120">
        <f>((AO120+0.00000010773*(AN120^4-AM120^4))-AL120*44100)/(L120*51.4+0.00000043092*AM120^3)</f>
        <v>-0.11489483013412356</v>
      </c>
      <c r="AQ120">
        <f>0.61365*EXP(17.502*J120/(240.97+J120))</f>
        <v>2.7774800881416635</v>
      </c>
      <c r="AR120">
        <f>AQ120*1000/AA120</f>
        <v>28.389086991890654</v>
      </c>
      <c r="AS120">
        <f>(AR120-U120)</f>
        <v>4.369239122017607</v>
      </c>
      <c r="AT120">
        <f>IF(D120,P120,(O120+P120)/2)</f>
        <v>22.350246429443359</v>
      </c>
      <c r="AU120">
        <f>0.61365*EXP(17.502*AT120/(240.97+AT120))</f>
        <v>2.7107198225721181</v>
      </c>
      <c r="AV120">
        <f>IF(AS120&lt;&gt;0,(1000-(AR120+U120)/2)/AS120*AL120,0)</f>
        <v>3.9521314709946897E-3</v>
      </c>
      <c r="AW120">
        <f>U120*AA120/1000</f>
        <v>2.3500103824339749</v>
      </c>
      <c r="AX120">
        <f>(AU120-AW120)</f>
        <v>0.36070944013814321</v>
      </c>
      <c r="AY120">
        <f>1/(1.6/F120+1.37/N120)</f>
        <v>2.4705763880762174E-3</v>
      </c>
      <c r="AZ120">
        <f>G120*AA120*0.001</f>
        <v>10.359306102774719</v>
      </c>
      <c r="BA120">
        <f>G120/S120</f>
        <v>0.26518618361887064</v>
      </c>
      <c r="BB120">
        <f>(1-AL120*AA120/AQ120/F120)*100</f>
        <v>84.217280899803598</v>
      </c>
      <c r="BC120">
        <f>(S120-E120/(N120/1.35))</f>
        <v>398.94003468647128</v>
      </c>
      <c r="BD120">
        <f>E120*BB120/100/BC120</f>
        <v>1.5207492377556616E-3</v>
      </c>
    </row>
    <row r="121" spans="1:56" x14ac:dyDescent="0.55000000000000004">
      <c r="A121" s="1">
        <v>79</v>
      </c>
      <c r="B121" s="1" t="s">
        <v>179</v>
      </c>
      <c r="C121" s="1">
        <v>47526.499987091869</v>
      </c>
      <c r="D121" s="1">
        <v>0</v>
      </c>
      <c r="E121">
        <f>(R121-S121*(1000-T121)/(1000-U121))*AK121</f>
        <v>0.71793955781030461</v>
      </c>
      <c r="F121">
        <f>IF(AV121&lt;&gt;0,1/(1/AV121-1/N121),0)</f>
        <v>4.8581745807693665E-3</v>
      </c>
      <c r="G121">
        <f>((AY121-AL121/2)*S121-E121)/(AY121+AL121/2)</f>
        <v>160.45204407388101</v>
      </c>
      <c r="H121">
        <f>AL121*1000</f>
        <v>2.1840150322438377E-2</v>
      </c>
      <c r="I121">
        <f>(AQ121-AW121)</f>
        <v>0.42903833129177249</v>
      </c>
      <c r="J121">
        <f>(P121+AP121*D121)</f>
        <v>22.747442245483398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21.950044631958008</v>
      </c>
      <c r="P121" s="1">
        <v>22.747442245483398</v>
      </c>
      <c r="Q121" s="1">
        <v>21.075889587402344</v>
      </c>
      <c r="R121" s="1">
        <v>400.13198852539063</v>
      </c>
      <c r="S121" s="1">
        <v>399.26181030273438</v>
      </c>
      <c r="T121" s="1">
        <v>23.972536087036133</v>
      </c>
      <c r="U121" s="1">
        <v>23.998062133789063</v>
      </c>
      <c r="V121" s="1">
        <v>88.657310485839844</v>
      </c>
      <c r="W121" s="1">
        <v>88.751716613769531</v>
      </c>
      <c r="X121" s="1">
        <v>501.04183959960938</v>
      </c>
      <c r="Y121" s="1">
        <v>8.9340724050998688E-2</v>
      </c>
      <c r="Z121" s="1">
        <v>6.7016787827014923E-2</v>
      </c>
      <c r="AA121" s="1">
        <v>97.835708618164063</v>
      </c>
      <c r="AB121" s="1">
        <v>1.8047971725463867</v>
      </c>
      <c r="AC121" s="1">
        <v>0.67261815071105957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>X121*0.000001/(K121*0.0001)</f>
        <v>0.83506973266601559</v>
      </c>
      <c r="AL121">
        <f>(U121-T121)/(1000-U121)*AK121</f>
        <v>2.1840150322438377E-5</v>
      </c>
      <c r="AM121">
        <f>(P121+273.15)</f>
        <v>295.89744224548338</v>
      </c>
      <c r="AN121">
        <f>(O121+273.15)</f>
        <v>295.10004463195799</v>
      </c>
      <c r="AO121">
        <f>(Y121*AG121+Z121*AH121)*AI121</f>
        <v>1.4294515528652463E-2</v>
      </c>
      <c r="AP121">
        <f>((AO121+0.00000010773*(AN121^4-AM121^4))-AL121*44100)/(L121*51.4+0.00000043092*AM121^3)</f>
        <v>-0.11663526329962731</v>
      </c>
      <c r="AQ121">
        <f>0.61365*EXP(17.502*J121/(240.97+J121))</f>
        <v>2.7769057456137558</v>
      </c>
      <c r="AR121">
        <f>AQ121*1000/AA121</f>
        <v>28.383355983565686</v>
      </c>
      <c r="AS121">
        <f>(AR121-U121)</f>
        <v>4.3852938497766232</v>
      </c>
      <c r="AT121">
        <f>IF(D121,P121,(O121+P121)/2)</f>
        <v>22.348743438720703</v>
      </c>
      <c r="AU121">
        <f>0.61365*EXP(17.502*AT121/(240.97+AT121))</f>
        <v>2.7104720200567738</v>
      </c>
      <c r="AV121">
        <f>IF(AS121&lt;&gt;0,(1000-(AR121+U121)/2)/AS121*AL121,0)</f>
        <v>4.8498782585867E-3</v>
      </c>
      <c r="AW121">
        <f>U121*AA121/1000</f>
        <v>2.3478674143219833</v>
      </c>
      <c r="AX121">
        <f>(AU121-AW121)</f>
        <v>0.36260460573479047</v>
      </c>
      <c r="AY121">
        <f>1/(1.6/F121+1.37/N121)</f>
        <v>3.0319181941454109E-3</v>
      </c>
      <c r="AZ121">
        <f>G121*AA121*0.001</f>
        <v>15.697939431201041</v>
      </c>
      <c r="BA121">
        <f>G121/S121</f>
        <v>0.4018717541560527</v>
      </c>
      <c r="BB121">
        <f>(1-AL121*AA121/AQ121/F121)*100</f>
        <v>84.161328125049693</v>
      </c>
      <c r="BC121">
        <f>(S121-E121/(N121/1.35))</f>
        <v>398.92053622116651</v>
      </c>
      <c r="BD121">
        <f>E121*BB121/100/BC121</f>
        <v>1.5146562087575007E-3</v>
      </c>
    </row>
    <row r="122" spans="1:56" x14ac:dyDescent="0.55000000000000004">
      <c r="A122" s="1">
        <v>80</v>
      </c>
      <c r="B122" s="1" t="s">
        <v>180</v>
      </c>
      <c r="C122" s="1">
        <v>48126.999973669648</v>
      </c>
      <c r="D122" s="1">
        <v>0</v>
      </c>
      <c r="E122">
        <f>(R122-S122*(1000-T122)/(1000-U122))*AK122</f>
        <v>0.70187335969082143</v>
      </c>
      <c r="F122">
        <f>IF(AV122&lt;&gt;0,1/(1/AV122-1/N122),0)</f>
        <v>8.4789595322259173E-3</v>
      </c>
      <c r="G122">
        <f>((AY122-AL122/2)*S122-E122)/(AY122+AL122/2)</f>
        <v>264.11533233139079</v>
      </c>
      <c r="H122">
        <f>AL122*1000</f>
        <v>3.8106084678161026E-2</v>
      </c>
      <c r="I122">
        <f>(AQ122-AW122)</f>
        <v>0.42940443774417725</v>
      </c>
      <c r="J122">
        <f>(P122+AP122*D122)</f>
        <v>22.745889663696289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21.953136444091797</v>
      </c>
      <c r="P122" s="1">
        <v>22.745889663696289</v>
      </c>
      <c r="Q122" s="1">
        <v>21.074577331542969</v>
      </c>
      <c r="R122" s="1">
        <v>400.14907836914063</v>
      </c>
      <c r="S122" s="1">
        <v>399.29037475585938</v>
      </c>
      <c r="T122" s="1">
        <v>23.949975967407227</v>
      </c>
      <c r="U122" s="1">
        <v>23.994512557983398</v>
      </c>
      <c r="V122" s="1">
        <v>88.546592712402344</v>
      </c>
      <c r="W122" s="1">
        <v>88.711257934570313</v>
      </c>
      <c r="X122" s="1">
        <v>501.04977416992188</v>
      </c>
      <c r="Y122" s="1">
        <v>3.8007691502571106E-2</v>
      </c>
      <c r="Z122" s="1">
        <v>8.0202251672744751E-2</v>
      </c>
      <c r="AA122" s="1">
        <v>97.824028015136719</v>
      </c>
      <c r="AB122" s="1">
        <v>1.8047971725463867</v>
      </c>
      <c r="AC122" s="1">
        <v>0.67261815071105957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>X122*0.000001/(K122*0.0001)</f>
        <v>0.83508295694986978</v>
      </c>
      <c r="AL122">
        <f>(U122-T122)/(1000-U122)*AK122</f>
        <v>3.8106084678161026E-5</v>
      </c>
      <c r="AM122">
        <f>(P122+273.15)</f>
        <v>295.89588966369627</v>
      </c>
      <c r="AN122">
        <f>(O122+273.15)</f>
        <v>295.10313644409177</v>
      </c>
      <c r="AO122">
        <f>(Y122*AG122+Z122*AH122)*AI122</f>
        <v>6.0812305044852799E-3</v>
      </c>
      <c r="AP122">
        <f>((AO122+0.00000010773*(AN122^4-AM122^4))-AL122*44100)/(L122*51.4+0.00000043092*AM122^3)</f>
        <v>-0.12464446838245358</v>
      </c>
      <c r="AQ122">
        <f>0.61365*EXP(17.502*J122/(240.97+J122))</f>
        <v>2.776644306425895</v>
      </c>
      <c r="AR122">
        <f>AQ122*1000/AA122</f>
        <v>28.384072530690041</v>
      </c>
      <c r="AS122">
        <f>(AR122-U122)</f>
        <v>4.3895599727066426</v>
      </c>
      <c r="AT122">
        <f>IF(D122,P122,(O122+P122)/2)</f>
        <v>22.349513053894043</v>
      </c>
      <c r="AU122">
        <f>0.61365*EXP(17.502*AT122/(240.97+AT122))</f>
        <v>2.710598906304603</v>
      </c>
      <c r="AV122">
        <f>IF(AS122&lt;&gt;0,(1000-(AR122+U122)/2)/AS122*AL122,0)</f>
        <v>8.4537205345264262E-3</v>
      </c>
      <c r="AW122">
        <f>U122*AA122/1000</f>
        <v>2.3472398686817177</v>
      </c>
      <c r="AX122">
        <f>(AU122-AW122)</f>
        <v>0.36335903762288524</v>
      </c>
      <c r="AY122">
        <f>1/(1.6/F122+1.37/N122)</f>
        <v>5.285837118306728E-3</v>
      </c>
      <c r="AZ122">
        <f>G122*AA122*0.001</f>
        <v>25.83682566921312</v>
      </c>
      <c r="BA122">
        <f>G122/S122</f>
        <v>0.66146180581708358</v>
      </c>
      <c r="BB122">
        <f>(1-AL122*AA122/AQ122/F122)*100</f>
        <v>84.166495210206406</v>
      </c>
      <c r="BC122">
        <f>(S122-E122/(N122/1.35))</f>
        <v>398.95673777542055</v>
      </c>
      <c r="BD122">
        <f>E122*BB122/100/BC122</f>
        <v>1.4807174606446395E-3</v>
      </c>
    </row>
    <row r="123" spans="1:56" x14ac:dyDescent="0.55000000000000004">
      <c r="A123" s="1" t="s">
        <v>9</v>
      </c>
      <c r="B123" s="1" t="s">
        <v>181</v>
      </c>
    </row>
    <row r="124" spans="1:56" x14ac:dyDescent="0.55000000000000004">
      <c r="A124" s="1">
        <v>81</v>
      </c>
      <c r="B124" s="1" t="s">
        <v>182</v>
      </c>
      <c r="C124" s="1">
        <v>48726.500000525266</v>
      </c>
      <c r="D124" s="1">
        <v>0</v>
      </c>
      <c r="E124">
        <f>(R124-S124*(1000-T124)/(1000-U124))*AK124</f>
        <v>1.0682474131689634</v>
      </c>
      <c r="F124">
        <f>IF(AV124&lt;&gt;0,1/(1/AV124-1/N124),0)</f>
        <v>-1.3484078468188705E-3</v>
      </c>
      <c r="G124">
        <f>((AY124-AL124/2)*S124-E124)/(AY124+AL124/2)</f>
        <v>1658.2581260068891</v>
      </c>
      <c r="H124">
        <f>AL124*1000</f>
        <v>-6.2031402392333122E-3</v>
      </c>
      <c r="I124">
        <f>(AQ124-AW124)</f>
        <v>0.43807825517528576</v>
      </c>
      <c r="J124">
        <f>(P124+AP124*D124)</f>
        <v>22.750640869140625</v>
      </c>
      <c r="K124" s="1">
        <v>6</v>
      </c>
      <c r="L124">
        <f>(K124*AE124+AF124)</f>
        <v>1.4200000166893005</v>
      </c>
      <c r="M124" s="1">
        <v>1</v>
      </c>
      <c r="N124">
        <f>L124*(M124+1)*(M124+1)/(M124*M124+1)</f>
        <v>2.8400000333786011</v>
      </c>
      <c r="O124" s="1">
        <v>21.952278137207031</v>
      </c>
      <c r="P124" s="1">
        <v>22.750640869140625</v>
      </c>
      <c r="Q124" s="1">
        <v>21.073642730712891</v>
      </c>
      <c r="R124" s="1">
        <v>400.05099487304688</v>
      </c>
      <c r="S124" s="1">
        <v>398.77487182617188</v>
      </c>
      <c r="T124" s="1">
        <v>23.919589996337891</v>
      </c>
      <c r="U124" s="1">
        <v>23.91234016418457</v>
      </c>
      <c r="V124" s="1">
        <v>88.445106506347656</v>
      </c>
      <c r="W124" s="1">
        <v>88.418304443359375</v>
      </c>
      <c r="X124" s="1">
        <v>501.09921264648438</v>
      </c>
      <c r="Y124" s="1">
        <v>3.9489283226430416E-3</v>
      </c>
      <c r="Z124" s="1">
        <v>0.23731540143489838</v>
      </c>
      <c r="AA124" s="1">
        <v>97.830917358398438</v>
      </c>
      <c r="AB124" s="1">
        <v>1.5670652389526367</v>
      </c>
      <c r="AC124" s="1">
        <v>0.6343834400177002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>X124*0.000001/(K124*0.0001)</f>
        <v>0.83516535441080719</v>
      </c>
      <c r="AL124">
        <f>(U124-T124)/(1000-U124)*AK124</f>
        <v>-6.2031402392333126E-6</v>
      </c>
      <c r="AM124">
        <f>(P124+273.15)</f>
        <v>295.9006408691406</v>
      </c>
      <c r="AN124">
        <f>(O124+273.15)</f>
        <v>295.10227813720701</v>
      </c>
      <c r="AO124">
        <f>(Y124*AG124+Z124*AH124)*AI124</f>
        <v>6.3182851750041846E-4</v>
      </c>
      <c r="AP124">
        <f>((AO124+0.00000010773*(AN124^4-AM124^4))-AL124*44100)/(L124*51.4+0.00000043092*AM124^3)</f>
        <v>-0.1022314782130405</v>
      </c>
      <c r="AQ124">
        <f>0.61365*EXP(17.502*J124/(240.97+J124))</f>
        <v>2.7774444296235381</v>
      </c>
      <c r="AR124">
        <f>AQ124*1000/AA124</f>
        <v>28.390252331464055</v>
      </c>
      <c r="AS124">
        <f>(AR124-U124)</f>
        <v>4.4779121672794844</v>
      </c>
      <c r="AT124">
        <f>IF(D124,P124,(O124+P124)/2)</f>
        <v>22.351459503173828</v>
      </c>
      <c r="AU124">
        <f>0.61365*EXP(17.502*AT124/(240.97+AT124))</f>
        <v>2.7109198400757601</v>
      </c>
      <c r="AV124">
        <f>IF(AS124&lt;&gt;0,(1000-(AR124+U124)/2)/AS124*AL124,0)</f>
        <v>-1.3490483635011602E-3</v>
      </c>
      <c r="AW124">
        <f>U124*AA124/1000</f>
        <v>2.3393661744482523</v>
      </c>
      <c r="AX124">
        <f>(AU124-AW124)</f>
        <v>0.3715536656275078</v>
      </c>
      <c r="AY124">
        <f>1/(1.6/F124+1.37/N124)</f>
        <v>-8.4309765736310179E-4</v>
      </c>
      <c r="AZ124">
        <f>G124*AA124*0.001</f>
        <v>162.22891368427264</v>
      </c>
      <c r="BA124">
        <f>G124/S124</f>
        <v>4.1583816914364977</v>
      </c>
      <c r="BB124">
        <f>(1-AL124*AA124/AQ124/F124)*100</f>
        <v>83.796043224553159</v>
      </c>
      <c r="BC124">
        <f>(S124-E124/(N124/1.35))</f>
        <v>398.26707816742942</v>
      </c>
      <c r="BD124">
        <f>E124*BB124/100/BC124</f>
        <v>2.2476099912730409E-3</v>
      </c>
    </row>
    <row r="125" spans="1:56" x14ac:dyDescent="0.55000000000000004">
      <c r="A125" s="1">
        <v>82</v>
      </c>
      <c r="B125" s="1" t="s">
        <v>183</v>
      </c>
      <c r="C125" s="1">
        <v>49326.999987103045</v>
      </c>
      <c r="D125" s="1">
        <v>0</v>
      </c>
      <c r="E125">
        <f>(R125-S125*(1000-T125)/(1000-U125))*AK125</f>
        <v>0.73314207430266909</v>
      </c>
      <c r="F125">
        <f>IF(AV125&lt;&gt;0,1/(1/AV125-1/N125),0)</f>
        <v>4.5169901539379269E-3</v>
      </c>
      <c r="G125">
        <f>((AY125-AL125/2)*S125-E125)/(AY125+AL125/2)</f>
        <v>137.25180977984388</v>
      </c>
      <c r="H125">
        <f>AL125*1000</f>
        <v>2.0714721661025223E-2</v>
      </c>
      <c r="I125">
        <f>(AQ125-AW125)</f>
        <v>0.43761605093936096</v>
      </c>
      <c r="J125">
        <f>(P125+AP125*D125)</f>
        <v>22.751920700073242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21.954442977905273</v>
      </c>
      <c r="P125" s="1">
        <v>22.751920700073242</v>
      </c>
      <c r="Q125" s="1">
        <v>21.075637817382813</v>
      </c>
      <c r="R125" s="1">
        <v>400.15658569335938</v>
      </c>
      <c r="S125" s="1">
        <v>399.26876831054688</v>
      </c>
      <c r="T125" s="1">
        <v>23.8946533203125</v>
      </c>
      <c r="U125" s="1">
        <v>23.918865203857422</v>
      </c>
      <c r="V125" s="1">
        <v>88.342727661132813</v>
      </c>
      <c r="W125" s="1">
        <v>88.432243347167969</v>
      </c>
      <c r="X125" s="1">
        <v>501.05764770507813</v>
      </c>
      <c r="Y125" s="1">
        <v>4.9854341894388199E-2</v>
      </c>
      <c r="Z125" s="1">
        <v>5.1637161523103714E-2</v>
      </c>
      <c r="AA125" s="1">
        <v>97.832565307617188</v>
      </c>
      <c r="AB125" s="1">
        <v>1.5670652389526367</v>
      </c>
      <c r="AC125" s="1">
        <v>0.6343834400177002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>X125*0.000001/(K125*0.0001)</f>
        <v>0.83509607950846343</v>
      </c>
      <c r="AL125">
        <f>(U125-T125)/(1000-U125)*AK125</f>
        <v>2.0714721661025221E-5</v>
      </c>
      <c r="AM125">
        <f>(P125+273.15)</f>
        <v>295.90192070007322</v>
      </c>
      <c r="AN125">
        <f>(O125+273.15)</f>
        <v>295.10444297790525</v>
      </c>
      <c r="AO125">
        <f>(Y125*AG125+Z125*AH125)*AI125</f>
        <v>7.9766945248090915E-3</v>
      </c>
      <c r="AP125">
        <f>((AO125+0.00000010773*(AN125^4-AM125^4))-AL125*44100)/(L125*51.4+0.00000043092*AM125^3)</f>
        <v>-0.11613519010076832</v>
      </c>
      <c r="AQ125">
        <f>0.61365*EXP(17.502*J125/(240.97+J125))</f>
        <v>2.7776599930798347</v>
      </c>
      <c r="AR125">
        <f>AQ125*1000/AA125</f>
        <v>28.391977501008732</v>
      </c>
      <c r="AS125">
        <f>(AR125-U125)</f>
        <v>4.4731122971513102</v>
      </c>
      <c r="AT125">
        <f>IF(D125,P125,(O125+P125)/2)</f>
        <v>22.353181838989258</v>
      </c>
      <c r="AU125">
        <f>0.61365*EXP(17.502*AT125/(240.97+AT125))</f>
        <v>2.7112038493790744</v>
      </c>
      <c r="AV125">
        <f>IF(AS125&lt;&gt;0,(1000-(AR125+U125)/2)/AS125*AL125,0)</f>
        <v>4.5098173369422902E-3</v>
      </c>
      <c r="AW125">
        <f>U125*AA125/1000</f>
        <v>2.3400439421404737</v>
      </c>
      <c r="AX125">
        <f>(AU125-AW125)</f>
        <v>0.37115990723860071</v>
      </c>
      <c r="AY125">
        <f>1/(1.6/F125+1.37/N125)</f>
        <v>2.8192793919344199E-3</v>
      </c>
      <c r="AZ125">
        <f>G125*AA125*0.001</f>
        <v>13.427696643875228</v>
      </c>
      <c r="BA125">
        <f>G125/S125</f>
        <v>0.34375794119987596</v>
      </c>
      <c r="BB125">
        <f>(1-AL125*AA125/AQ125/F125)*100</f>
        <v>83.847702089242162</v>
      </c>
      <c r="BC125">
        <f>(S125-E125/(N125/1.35))</f>
        <v>398.92026768073134</v>
      </c>
      <c r="BD125">
        <f>E125*BB125/100/BC125</f>
        <v>1.5409665343054837E-3</v>
      </c>
    </row>
    <row r="126" spans="1:56" x14ac:dyDescent="0.55000000000000004">
      <c r="A126" s="1">
        <v>83</v>
      </c>
      <c r="B126" s="1" t="s">
        <v>184</v>
      </c>
      <c r="C126" s="1">
        <v>49927.499973680824</v>
      </c>
      <c r="D126" s="1">
        <v>0</v>
      </c>
      <c r="E126">
        <f>(R126-S126*(1000-T126)/(1000-U126))*AK126</f>
        <v>0.57578608009366439</v>
      </c>
      <c r="F126">
        <f>IF(AV126&lt;&gt;0,1/(1/AV126-1/N126),0)</f>
        <v>9.341796754650673E-3</v>
      </c>
      <c r="G126">
        <f>((AY126-AL126/2)*S126-E126)/(AY126+AL126/2)</f>
        <v>298.02493097226289</v>
      </c>
      <c r="H126">
        <f>AL126*1000</f>
        <v>4.2806046011486604E-2</v>
      </c>
      <c r="I126">
        <f>(AQ126-AW126)</f>
        <v>0.43802053714921207</v>
      </c>
      <c r="J126">
        <f>(P126+AP126*D126)</f>
        <v>22.727981567382813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21.947704315185547</v>
      </c>
      <c r="P126" s="1">
        <v>22.727981567382813</v>
      </c>
      <c r="Q126" s="1">
        <v>21.075944900512695</v>
      </c>
      <c r="R126" s="1">
        <v>400.19476318359375</v>
      </c>
      <c r="S126" s="1">
        <v>399.48355102539063</v>
      </c>
      <c r="T126" s="1">
        <v>23.823354721069336</v>
      </c>
      <c r="U126" s="1">
        <v>23.873477935791016</v>
      </c>
      <c r="V126" s="1">
        <v>88.115585327148438</v>
      </c>
      <c r="W126" s="1">
        <v>88.300971984863281</v>
      </c>
      <c r="X126" s="1">
        <v>500.17681884765625</v>
      </c>
      <c r="Y126" s="1">
        <v>5.627051368355751E-2</v>
      </c>
      <c r="Z126" s="1">
        <v>0.12085139006376266</v>
      </c>
      <c r="AA126" s="1">
        <v>97.83282470703125</v>
      </c>
      <c r="AB126" s="1">
        <v>1.5670652389526367</v>
      </c>
      <c r="AC126" s="1">
        <v>0.6343834400177002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>X126*0.000001/(K126*0.0001)</f>
        <v>0.83362803141276021</v>
      </c>
      <c r="AL126">
        <f>(U126-T126)/(1000-U126)*AK126</f>
        <v>4.2806046011486603E-5</v>
      </c>
      <c r="AM126">
        <f>(P126+273.15)</f>
        <v>295.87798156738279</v>
      </c>
      <c r="AN126">
        <f>(O126+273.15)</f>
        <v>295.09770431518552</v>
      </c>
      <c r="AO126">
        <f>(Y126*AG126+Z126*AH126)*AI126</f>
        <v>9.0032819881301629E-3</v>
      </c>
      <c r="AP126">
        <f>((AO126+0.00000010773*(AN126^4-AM126^4))-AL126*44100)/(L126*51.4+0.00000043092*AM126^3)</f>
        <v>-0.12541511296392116</v>
      </c>
      <c r="AQ126">
        <f>0.61365*EXP(17.502*J126/(240.97+J126))</f>
        <v>2.7736303191886327</v>
      </c>
      <c r="AR126">
        <f>AQ126*1000/AA126</f>
        <v>28.350712835845286</v>
      </c>
      <c r="AS126">
        <f>(AR126-U126)</f>
        <v>4.4772349000542704</v>
      </c>
      <c r="AT126">
        <f>IF(D126,P126,(O126+P126)/2)</f>
        <v>22.33784294128418</v>
      </c>
      <c r="AU126">
        <f>0.61365*EXP(17.502*AT126/(240.97+AT126))</f>
        <v>2.7086754160650575</v>
      </c>
      <c r="AV126">
        <f>IF(AS126&lt;&gt;0,(1000-(AR126+U126)/2)/AS126*AL126,0)</f>
        <v>9.3111689213446498E-3</v>
      </c>
      <c r="AW126">
        <f>U126*AA126/1000</f>
        <v>2.3356097820394206</v>
      </c>
      <c r="AX126">
        <f>(AU126-AW126)</f>
        <v>0.37306563402563686</v>
      </c>
      <c r="AY126">
        <f>1/(1.6/F126+1.37/N126)</f>
        <v>5.8222245667370609E-3</v>
      </c>
      <c r="AZ126">
        <f>G126*AA126*0.001</f>
        <v>29.156620830134486</v>
      </c>
      <c r="BA126">
        <f>G126/S126</f>
        <v>0.74602553774065361</v>
      </c>
      <c r="BB126">
        <f>(1-AL126*AA126/AQ126/F126)*100</f>
        <v>83.837418917142401</v>
      </c>
      <c r="BC126">
        <f>(S126-E126/(N126/1.35))</f>
        <v>399.20984989898545</v>
      </c>
      <c r="BD126">
        <f>E126*BB126/100/BC126</f>
        <v>1.2091990920486185E-3</v>
      </c>
    </row>
    <row r="127" spans="1:56" x14ac:dyDescent="0.55000000000000004">
      <c r="A127" s="1" t="s">
        <v>9</v>
      </c>
      <c r="B127" s="1" t="s">
        <v>185</v>
      </c>
    </row>
    <row r="128" spans="1:56" x14ac:dyDescent="0.55000000000000004">
      <c r="A128" s="1">
        <v>84</v>
      </c>
      <c r="B128" s="1" t="s">
        <v>186</v>
      </c>
      <c r="C128" s="1">
        <v>50526.500000525266</v>
      </c>
      <c r="D128" s="1">
        <v>0</v>
      </c>
      <c r="E128">
        <f>(R128-S128*(1000-T128)/(1000-U128))*AK128</f>
        <v>0.71326594509386221</v>
      </c>
      <c r="F128">
        <f>IF(AV128&lt;&gt;0,1/(1/AV128-1/N128),0)</f>
        <v>-6.2616940517274777E-4</v>
      </c>
      <c r="G128">
        <f>((AY128-AL128/2)*S128-E128)/(AY128+AL128/2)</f>
        <v>2212.0357328342698</v>
      </c>
      <c r="H128">
        <f>AL128*1000</f>
        <v>-2.9430820317003139E-3</v>
      </c>
      <c r="I128">
        <f>(AQ128-AW128)</f>
        <v>0.44758456353485121</v>
      </c>
      <c r="J128">
        <f>(P128+AP128*D128)</f>
        <v>22.740453720092773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21.954658508300781</v>
      </c>
      <c r="P128" s="1">
        <v>22.740453720092773</v>
      </c>
      <c r="Q128" s="1">
        <v>21.075746536254883</v>
      </c>
      <c r="R128" s="1">
        <v>400.50167846679688</v>
      </c>
      <c r="S128" s="1">
        <v>399.64743041992188</v>
      </c>
      <c r="T128" s="1">
        <v>23.808382034301758</v>
      </c>
      <c r="U128" s="1">
        <v>23.804935455322266</v>
      </c>
      <c r="V128" s="1">
        <v>87.994140625</v>
      </c>
      <c r="W128" s="1">
        <v>87.981407165527344</v>
      </c>
      <c r="X128" s="1">
        <v>500.1519775390625</v>
      </c>
      <c r="Y128" s="1">
        <v>0.13031850755214691</v>
      </c>
      <c r="Z128" s="1">
        <v>0.62407016754150391</v>
      </c>
      <c r="AA128" s="1">
        <v>97.800918579101563</v>
      </c>
      <c r="AB128" s="1">
        <v>1.5172910690307617</v>
      </c>
      <c r="AC128" s="1">
        <v>0.5828239917755127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>X128*0.000001/(K128*0.0001)</f>
        <v>0.83358662923177074</v>
      </c>
      <c r="AL128">
        <f>(U128-T128)/(1000-U128)*AK128</f>
        <v>-2.9430820317003137E-6</v>
      </c>
      <c r="AM128">
        <f>(P128+273.15)</f>
        <v>295.89045372009275</v>
      </c>
      <c r="AN128">
        <f>(O128+273.15)</f>
        <v>295.10465850830076</v>
      </c>
      <c r="AO128">
        <f>(Y128*AG128+Z128*AH128)*AI128</f>
        <v>2.0850960742288205E-2</v>
      </c>
      <c r="AP128">
        <f>((AO128+0.00000010773*(AN128^4-AM128^4))-AL128*44100)/(L128*51.4+0.00000043092*AM128^3)</f>
        <v>-0.10203634024394988</v>
      </c>
      <c r="AQ128">
        <f>0.61365*EXP(17.502*J128/(240.97+J128))</f>
        <v>2.7757291177815921</v>
      </c>
      <c r="AR128">
        <f>AQ128*1000/AA128</f>
        <v>28.381421750518403</v>
      </c>
      <c r="AS128">
        <f>(AR128-U128)</f>
        <v>4.5764862951961369</v>
      </c>
      <c r="AT128">
        <f>IF(D128,P128,(O128+P128)/2)</f>
        <v>22.347556114196777</v>
      </c>
      <c r="AU128">
        <f>0.61365*EXP(17.502*AT128/(240.97+AT128))</f>
        <v>2.7102762763754393</v>
      </c>
      <c r="AV128">
        <f>IF(AS128&lt;&gt;0,(1000-(AR128+U128)/2)/AS128*AL128,0)</f>
        <v>-6.2630749481601357E-4</v>
      </c>
      <c r="AW128">
        <f>U128*AA128/1000</f>
        <v>2.3281445542467409</v>
      </c>
      <c r="AX128">
        <f>(AU128-AW128)</f>
        <v>0.38213172212869839</v>
      </c>
      <c r="AY128">
        <f>1/(1.6/F128+1.37/N128)</f>
        <v>-3.9142977542598394E-4</v>
      </c>
      <c r="AZ128">
        <f>G128*AA128*0.001</f>
        <v>216.3391266009877</v>
      </c>
      <c r="BA128">
        <f>G128/S128</f>
        <v>5.5349679854315985</v>
      </c>
      <c r="BB128">
        <f>(1-AL128*AA128/AQ128/F128)*100</f>
        <v>83.439388242500783</v>
      </c>
      <c r="BC128">
        <f>(S128-E128/(N128/1.35))</f>
        <v>399.3083779500065</v>
      </c>
      <c r="BD128">
        <f>E128*BB128/100/BC128</f>
        <v>1.4904389038461956E-3</v>
      </c>
    </row>
    <row r="129" spans="1:56" x14ac:dyDescent="0.55000000000000004">
      <c r="A129" s="1">
        <v>85</v>
      </c>
      <c r="B129" s="1" t="s">
        <v>187</v>
      </c>
      <c r="C129" s="1">
        <v>51126.999987103045</v>
      </c>
      <c r="D129" s="1">
        <v>0</v>
      </c>
      <c r="E129">
        <f>(R129-S129*(1000-T129)/(1000-U129))*AK129</f>
        <v>0.55338489047878014</v>
      </c>
      <c r="F129">
        <f>IF(AV129&lt;&gt;0,1/(1/AV129-1/N129),0)</f>
        <v>5.0613356749908793E-3</v>
      </c>
      <c r="G129">
        <f>((AY129-AL129/2)*S129-E129)/(AY129+AL129/2)</f>
        <v>222.10429297064624</v>
      </c>
      <c r="H129">
        <f>AL129*1000</f>
        <v>2.3876496995043767E-2</v>
      </c>
      <c r="I129">
        <f>(AQ129-AW129)</f>
        <v>0.45014266646489443</v>
      </c>
      <c r="J129">
        <f>(P129+AP129*D129)</f>
        <v>22.759763717651367</v>
      </c>
      <c r="K129" s="1">
        <v>6</v>
      </c>
      <c r="L129">
        <f>(K129*AE129+AF129)</f>
        <v>1.4200000166893005</v>
      </c>
      <c r="M129" s="1">
        <v>1</v>
      </c>
      <c r="N129">
        <f>L129*(M129+1)*(M129+1)/(M129*M129+1)</f>
        <v>2.8400000333786011</v>
      </c>
      <c r="O129" s="1">
        <v>21.954030990600586</v>
      </c>
      <c r="P129" s="1">
        <v>22.759763717651367</v>
      </c>
      <c r="Q129" s="1">
        <v>21.074701309204102</v>
      </c>
      <c r="R129" s="1">
        <v>400.33383178710938</v>
      </c>
      <c r="S129" s="1">
        <v>399.65850830078125</v>
      </c>
      <c r="T129" s="1">
        <v>23.782999038696289</v>
      </c>
      <c r="U129" s="1">
        <v>23.81096076965332</v>
      </c>
      <c r="V129" s="1">
        <v>87.907646179199219</v>
      </c>
      <c r="W129" s="1">
        <v>88.010993957519531</v>
      </c>
      <c r="X129" s="1">
        <v>500.14016723632813</v>
      </c>
      <c r="Y129" s="1">
        <v>0.12142705172300339</v>
      </c>
      <c r="Z129" s="1">
        <v>2.4170516058802605E-2</v>
      </c>
      <c r="AA129" s="1">
        <v>97.805320739746094</v>
      </c>
      <c r="AB129" s="1">
        <v>1.5172910690307617</v>
      </c>
      <c r="AC129" s="1">
        <v>0.5828239917755127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>X129*0.000001/(K129*0.0001)</f>
        <v>0.8335669453938801</v>
      </c>
      <c r="AL129">
        <f>(U129-T129)/(1000-U129)*AK129</f>
        <v>2.3876496995043766E-5</v>
      </c>
      <c r="AM129">
        <f>(P129+273.15)</f>
        <v>295.90976371765134</v>
      </c>
      <c r="AN129">
        <f>(O129+273.15)</f>
        <v>295.10403099060056</v>
      </c>
      <c r="AO129">
        <f>(Y129*AG129+Z129*AH129)*AI129</f>
        <v>1.9428327841423565E-2</v>
      </c>
      <c r="AP129">
        <f>((AO129+0.00000010773*(AN129^4-AM129^4))-AL129*44100)/(L129*51.4+0.00000043092*AM129^3)</f>
        <v>-0.1187495714040584</v>
      </c>
      <c r="AQ129">
        <f>0.61365*EXP(17.502*J129/(240.97+J129))</f>
        <v>2.7789813216623491</v>
      </c>
      <c r="AR129">
        <f>AQ129*1000/AA129</f>
        <v>28.413396128591476</v>
      </c>
      <c r="AS129">
        <f>(AR129-U129)</f>
        <v>4.6024353589381555</v>
      </c>
      <c r="AT129">
        <f>IF(D129,P129,(O129+P129)/2)</f>
        <v>22.356897354125977</v>
      </c>
      <c r="AU129">
        <f>0.61365*EXP(17.502*AT129/(240.97+AT129))</f>
        <v>2.7118166181471302</v>
      </c>
      <c r="AV129">
        <f>IF(AS129&lt;&gt;0,(1000-(AR129+U129)/2)/AS129*AL129,0)</f>
        <v>5.0523316095272735E-3</v>
      </c>
      <c r="AW129">
        <f>U129*AA129/1000</f>
        <v>2.3288386551974547</v>
      </c>
      <c r="AX129">
        <f>(AU129-AW129)</f>
        <v>0.38297796294967545</v>
      </c>
      <c r="AY129">
        <f>1/(1.6/F129+1.37/N129)</f>
        <v>3.1585149823908014E-3</v>
      </c>
      <c r="AZ129">
        <f>G129*AA129*0.001</f>
        <v>21.72298161166859</v>
      </c>
      <c r="BA129">
        <f>G129/S129</f>
        <v>0.55573517980378273</v>
      </c>
      <c r="BB129">
        <f>(1-AL129*AA129/AQ129/F129)*100</f>
        <v>83.397162287751541</v>
      </c>
      <c r="BC129">
        <f>(S129-E129/(N129/1.35))</f>
        <v>399.39545562706081</v>
      </c>
      <c r="BD129">
        <f>E129*BB129/100/BC129</f>
        <v>1.1555146376513135E-3</v>
      </c>
    </row>
    <row r="130" spans="1:56" x14ac:dyDescent="0.55000000000000004">
      <c r="A130" s="1">
        <v>86</v>
      </c>
      <c r="B130" s="1" t="s">
        <v>188</v>
      </c>
      <c r="C130" s="1">
        <v>51727.499973680824</v>
      </c>
      <c r="D130" s="1">
        <v>0</v>
      </c>
      <c r="E130">
        <f>(R130-S130*(1000-T130)/(1000-U130))*AK130</f>
        <v>0.41730832144134411</v>
      </c>
      <c r="F130">
        <f>IF(AV130&lt;&gt;0,1/(1/AV130-1/N130),0)</f>
        <v>5.79750261317651E-3</v>
      </c>
      <c r="G130">
        <f>((AY130-AL130/2)*S130-E130)/(AY130+AL130/2)</f>
        <v>281.77753066239114</v>
      </c>
      <c r="H130">
        <f>AL130*1000</f>
        <v>2.7470821367343436E-2</v>
      </c>
      <c r="I130">
        <f>(AQ130-AW130)</f>
        <v>0.45228327983037797</v>
      </c>
      <c r="J130">
        <f>(P130+AP130*D130)</f>
        <v>22.759115219116211</v>
      </c>
      <c r="K130" s="1">
        <v>6</v>
      </c>
      <c r="L130">
        <f>(K130*AE130+AF130)</f>
        <v>1.4200000166893005</v>
      </c>
      <c r="M130" s="1">
        <v>1</v>
      </c>
      <c r="N130">
        <f>L130*(M130+1)*(M130+1)/(M130*M130+1)</f>
        <v>2.8400000333786011</v>
      </c>
      <c r="O130" s="1">
        <v>21.956161499023438</v>
      </c>
      <c r="P130" s="1">
        <v>22.759115219116211</v>
      </c>
      <c r="Q130" s="1">
        <v>21.073963165283203</v>
      </c>
      <c r="R130" s="1">
        <v>400.24972534179688</v>
      </c>
      <c r="S130" s="1">
        <v>399.73590087890625</v>
      </c>
      <c r="T130" s="1">
        <v>23.754856109619141</v>
      </c>
      <c r="U130" s="1">
        <v>23.787029266357422</v>
      </c>
      <c r="V130" s="1">
        <v>87.795639038085938</v>
      </c>
      <c r="W130" s="1">
        <v>87.91455078125</v>
      </c>
      <c r="X130" s="1">
        <v>500.1195068359375</v>
      </c>
      <c r="Y130" s="1">
        <v>0.10020232200622559</v>
      </c>
      <c r="Z130" s="1">
        <v>5.6031830608844757E-2</v>
      </c>
      <c r="AA130" s="1">
        <v>97.809135437011719</v>
      </c>
      <c r="AB130" s="1">
        <v>1.5172910690307617</v>
      </c>
      <c r="AC130" s="1">
        <v>0.5828239917755127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>X130*0.000001/(K130*0.0001)</f>
        <v>0.83353251139322915</v>
      </c>
      <c r="AL130">
        <f>(U130-T130)/(1000-U130)*AK130</f>
        <v>2.7470821367343436E-5</v>
      </c>
      <c r="AM130">
        <f>(P130+273.15)</f>
        <v>295.90911521911619</v>
      </c>
      <c r="AN130">
        <f>(O130+273.15)</f>
        <v>295.10616149902341</v>
      </c>
      <c r="AO130">
        <f>(Y130*AG130+Z130*AH130)*AI130</f>
        <v>1.6032371162644665E-2</v>
      </c>
      <c r="AP130">
        <f>((AO130+0.00000010773*(AN130^4-AM130^4))-AL130*44100)/(L130*51.4+0.00000043092*AM130^3)</f>
        <v>-0.12030719469825629</v>
      </c>
      <c r="AQ130">
        <f>0.61365*EXP(17.502*J130/(240.97+J130))</f>
        <v>2.7788720469876926</v>
      </c>
      <c r="AR130">
        <f>AQ130*1000/AA130</f>
        <v>28.411170741584392</v>
      </c>
      <c r="AS130">
        <f>(AR130-U130)</f>
        <v>4.6241414752269705</v>
      </c>
      <c r="AT130">
        <f>IF(D130,P130,(O130+P130)/2)</f>
        <v>22.357638359069824</v>
      </c>
      <c r="AU130">
        <f>0.61365*EXP(17.502*AT130/(240.97+AT130))</f>
        <v>2.7119388403764271</v>
      </c>
      <c r="AV130">
        <f>IF(AS130&lt;&gt;0,(1000-(AR130+U130)/2)/AS130*AL130,0)</f>
        <v>5.7856918514744924E-3</v>
      </c>
      <c r="AW130">
        <f>U130*AA130/1000</f>
        <v>2.3265887671573147</v>
      </c>
      <c r="AX130">
        <f>(AU130-AW130)</f>
        <v>0.38535007321911241</v>
      </c>
      <c r="AY130">
        <f>1/(1.6/F130+1.37/N130)</f>
        <v>3.6171166787642263E-3</v>
      </c>
      <c r="AZ130">
        <f>G130*AA130*0.001</f>
        <v>27.560416659664536</v>
      </c>
      <c r="BA130">
        <f>G130/S130</f>
        <v>0.70490924143376166</v>
      </c>
      <c r="BB130">
        <f>(1-AL130*AA130/AQ130/F130)*100</f>
        <v>83.322092465676405</v>
      </c>
      <c r="BC130">
        <f>(S130-E130/(N130/1.35))</f>
        <v>399.53753248900324</v>
      </c>
      <c r="BD130">
        <f>E130*BB130/100/BC130</f>
        <v>8.7028125566122915E-4</v>
      </c>
    </row>
    <row r="131" spans="1:56" x14ac:dyDescent="0.55000000000000004">
      <c r="A131" s="1" t="s">
        <v>9</v>
      </c>
      <c r="B131" s="1" t="s">
        <v>189</v>
      </c>
    </row>
    <row r="132" spans="1:56" x14ac:dyDescent="0.55000000000000004">
      <c r="A132" s="1">
        <v>87</v>
      </c>
      <c r="B132" s="1" t="s">
        <v>190</v>
      </c>
      <c r="C132" s="1">
        <v>52327.00000051409</v>
      </c>
      <c r="D132" s="1">
        <v>0</v>
      </c>
      <c r="E132">
        <f>(R132-S132*(1000-T132)/(1000-U132))*AK132</f>
        <v>0.54369028577898337</v>
      </c>
      <c r="F132">
        <f>IF(AV132&lt;&gt;0,1/(1/AV132-1/N132),0)</f>
        <v>2.6656140958803069E-3</v>
      </c>
      <c r="G132">
        <f>((AY132-AL132/2)*S132-E132)/(AY132+AL132/2)</f>
        <v>71.303163585796199</v>
      </c>
      <c r="H132">
        <f>AL132*1000</f>
        <v>1.2692016325650864E-2</v>
      </c>
      <c r="I132">
        <f>(AQ132-AW132)</f>
        <v>0.45410392796526233</v>
      </c>
      <c r="J132">
        <f>(P132+AP132*D132)</f>
        <v>22.720664978027344</v>
      </c>
      <c r="K132" s="1">
        <v>6</v>
      </c>
      <c r="L132">
        <f>(K132*AE132+AF132)</f>
        <v>1.4200000166893005</v>
      </c>
      <c r="M132" s="1">
        <v>1</v>
      </c>
      <c r="N132">
        <f>L132*(M132+1)*(M132+1)/(M132*M132+1)</f>
        <v>2.8400000333786011</v>
      </c>
      <c r="O132" s="1">
        <v>21.942113876342773</v>
      </c>
      <c r="P132" s="1">
        <v>22.720664978027344</v>
      </c>
      <c r="Q132" s="1">
        <v>21.076139450073242</v>
      </c>
      <c r="R132" s="1">
        <v>400.36233520507813</v>
      </c>
      <c r="S132" s="1">
        <v>399.7039794921875</v>
      </c>
      <c r="T132" s="1">
        <v>23.682771682739258</v>
      </c>
      <c r="U132" s="1">
        <v>23.697637557983398</v>
      </c>
      <c r="V132" s="1">
        <v>87.621292114257813</v>
      </c>
      <c r="W132" s="1">
        <v>87.676300048828125</v>
      </c>
      <c r="X132" s="1">
        <v>500.12173461914063</v>
      </c>
      <c r="Y132" s="1">
        <v>5.1331635564565659E-2</v>
      </c>
      <c r="Z132" s="1">
        <v>9.6675708889961243E-2</v>
      </c>
      <c r="AA132" s="1">
        <v>97.828140258789063</v>
      </c>
      <c r="AB132" s="1">
        <v>1.2614011764526367</v>
      </c>
      <c r="AC132" s="1">
        <v>0.5449974536895752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>X132*0.000001/(K132*0.0001)</f>
        <v>0.83353622436523434</v>
      </c>
      <c r="AL132">
        <f>(U132-T132)/(1000-U132)*AK132</f>
        <v>1.2692016325650865E-5</v>
      </c>
      <c r="AM132">
        <f>(P132+273.15)</f>
        <v>295.87066497802732</v>
      </c>
      <c r="AN132">
        <f>(O132+273.15)</f>
        <v>295.09211387634275</v>
      </c>
      <c r="AO132">
        <f>(Y132*AG132+Z132*AH132)*AI132</f>
        <v>8.2130615067542712E-3</v>
      </c>
      <c r="AP132">
        <f>((AO132+0.00000010773*(AN132^4-AM132^4))-AL132*44100)/(L132*51.4+0.00000043092*AM132^3)</f>
        <v>-0.10940906424408364</v>
      </c>
      <c r="AQ132">
        <f>0.61365*EXP(17.502*J132/(240.97+J132))</f>
        <v>2.7723997387896095</v>
      </c>
      <c r="AR132">
        <f>AQ132*1000/AA132</f>
        <v>28.339491392309608</v>
      </c>
      <c r="AS132">
        <f>(AR132-U132)</f>
        <v>4.6418538343262092</v>
      </c>
      <c r="AT132">
        <f>IF(D132,P132,(O132+P132)/2)</f>
        <v>22.331389427185059</v>
      </c>
      <c r="AU132">
        <f>0.61365*EXP(17.502*AT132/(240.97+AT132))</f>
        <v>2.7076122485579055</v>
      </c>
      <c r="AV132">
        <f>IF(AS132&lt;&gt;0,(1000-(AR132+U132)/2)/AS132*AL132,0)</f>
        <v>2.6631145059216816E-3</v>
      </c>
      <c r="AW132">
        <f>U132*AA132/1000</f>
        <v>2.3182958108243472</v>
      </c>
      <c r="AX132">
        <f>(AU132-AW132)</f>
        <v>0.38931643773355828</v>
      </c>
      <c r="AY132">
        <f>1/(1.6/F132+1.37/N132)</f>
        <v>1.6646709583983889E-3</v>
      </c>
      <c r="AZ132">
        <f>G132*AA132*0.001</f>
        <v>6.9754558881666515</v>
      </c>
      <c r="BA132">
        <f>G132/S132</f>
        <v>0.178389926656184</v>
      </c>
      <c r="BB132">
        <f>(1-AL132*AA132/AQ132/F132)*100</f>
        <v>83.198761608176866</v>
      </c>
      <c r="BC132">
        <f>(S132-E132/(N132/1.35))</f>
        <v>399.4455351692385</v>
      </c>
      <c r="BD132">
        <f>E132*BB132/100/BC132</f>
        <v>1.1324286915872558E-3</v>
      </c>
    </row>
    <row r="133" spans="1:56" x14ac:dyDescent="0.55000000000000004">
      <c r="A133" s="1">
        <v>88</v>
      </c>
      <c r="B133" s="1" t="s">
        <v>191</v>
      </c>
      <c r="C133" s="1">
        <v>52927.499987091869</v>
      </c>
      <c r="D133" s="1">
        <v>0</v>
      </c>
      <c r="E133">
        <f>(R133-S133*(1000-T133)/(1000-U133))*AK133</f>
        <v>0.36161646978256212</v>
      </c>
      <c r="F133">
        <f>IF(AV133&lt;&gt;0,1/(1/AV133-1/N133),0)</f>
        <v>7.2082377730190283E-3</v>
      </c>
      <c r="G133">
        <f>((AY133-AL133/2)*S133-E133)/(AY133+AL133/2)</f>
        <v>316.71504682327304</v>
      </c>
      <c r="H133">
        <f>AL133*1000</f>
        <v>3.4541534531080359E-2</v>
      </c>
      <c r="I133">
        <f>(AQ133-AW133)</f>
        <v>0.45774063950574995</v>
      </c>
      <c r="J133">
        <f>(P133+AP133*D133)</f>
        <v>22.720005035400391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21.941631317138672</v>
      </c>
      <c r="P133" s="1">
        <v>22.720005035400391</v>
      </c>
      <c r="Q133" s="1">
        <v>21.076120376586914</v>
      </c>
      <c r="R133" s="1">
        <v>400.36044311523438</v>
      </c>
      <c r="S133" s="1">
        <v>399.91006469726563</v>
      </c>
      <c r="T133" s="1">
        <v>23.619785308837891</v>
      </c>
      <c r="U133" s="1">
        <v>23.660242080688477</v>
      </c>
      <c r="V133" s="1">
        <v>87.387451171875</v>
      </c>
      <c r="W133" s="1">
        <v>87.537132263183594</v>
      </c>
      <c r="X133" s="1">
        <v>500.1527099609375</v>
      </c>
      <c r="Y133" s="1">
        <v>0.14512075483798981</v>
      </c>
      <c r="Z133" s="1">
        <v>1.9775962457060814E-2</v>
      </c>
      <c r="AA133" s="1">
        <v>97.824363708496094</v>
      </c>
      <c r="AB133" s="1">
        <v>1.2614011764526367</v>
      </c>
      <c r="AC133" s="1">
        <v>0.5449974536895752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>X133*0.000001/(K133*0.0001)</f>
        <v>0.83358784993489576</v>
      </c>
      <c r="AL133">
        <f>(U133-T133)/(1000-U133)*AK133</f>
        <v>3.4541534531080362E-5</v>
      </c>
      <c r="AM133">
        <f>(P133+273.15)</f>
        <v>295.87000503540037</v>
      </c>
      <c r="AN133">
        <f>(O133+273.15)</f>
        <v>295.09163131713865</v>
      </c>
      <c r="AO133">
        <f>(Y133*AG133+Z133*AH133)*AI133</f>
        <v>2.3219320255086107E-2</v>
      </c>
      <c r="AP133">
        <f>((AO133+0.00000010773*(AN133^4-AM133^4))-AL133*44100)/(L133*51.4+0.00000043092*AM133^3)</f>
        <v>-0.12065749905929751</v>
      </c>
      <c r="AQ133">
        <f>0.61365*EXP(17.502*J133/(240.97+J133))</f>
        <v>2.7722887662380837</v>
      </c>
      <c r="AR133">
        <f>AQ133*1000/AA133</f>
        <v>28.339451044109463</v>
      </c>
      <c r="AS133">
        <f>(AR133-U133)</f>
        <v>4.6792089634209866</v>
      </c>
      <c r="AT133">
        <f>IF(D133,P133,(O133+P133)/2)</f>
        <v>22.330818176269531</v>
      </c>
      <c r="AU133">
        <f>0.61365*EXP(17.502*AT133/(240.97+AT133))</f>
        <v>2.7075181568978799</v>
      </c>
      <c r="AV133">
        <f>IF(AS133&lt;&gt;0,(1000-(AR133+U133)/2)/AS133*AL133,0)</f>
        <v>7.1899887772153724E-3</v>
      </c>
      <c r="AW133">
        <f>U133*AA133/1000</f>
        <v>2.3145481267323338</v>
      </c>
      <c r="AX133">
        <f>(AU133-AW133)</f>
        <v>0.3929700301655461</v>
      </c>
      <c r="AY133">
        <f>1/(1.6/F133+1.37/N133)</f>
        <v>4.4953789885197942E-3</v>
      </c>
      <c r="AZ133">
        <f>G133*AA133*0.001</f>
        <v>30.982447932393232</v>
      </c>
      <c r="BA133">
        <f>G133/S133</f>
        <v>0.79196568124142686</v>
      </c>
      <c r="BB133">
        <f>(1-AL133*AA133/AQ133/F133)*100</f>
        <v>83.090876733680219</v>
      </c>
      <c r="BC133">
        <f>(S133-E133/(N133/1.35))</f>
        <v>399.73816954639631</v>
      </c>
      <c r="BD133">
        <f>E133*BB133/100/BC133</f>
        <v>7.5166776166677785E-4</v>
      </c>
    </row>
    <row r="134" spans="1:56" x14ac:dyDescent="0.55000000000000004">
      <c r="A134" s="1">
        <v>89</v>
      </c>
      <c r="B134" s="1" t="s">
        <v>192</v>
      </c>
      <c r="C134" s="1">
        <v>53527.999973669648</v>
      </c>
      <c r="D134" s="1">
        <v>0</v>
      </c>
      <c r="E134">
        <f>(R134-S134*(1000-T134)/(1000-U134))*AK134</f>
        <v>0.39227662011913977</v>
      </c>
      <c r="F134">
        <f>IF(AV134&lt;&gt;0,1/(1/AV134-1/N134),0)</f>
        <v>1.0261732096857702E-2</v>
      </c>
      <c r="G134">
        <f>((AY134-AL134/2)*S134-E134)/(AY134+AL134/2)</f>
        <v>335.80872290038877</v>
      </c>
      <c r="H134">
        <f>AL134*1000</f>
        <v>4.9360989362890004E-2</v>
      </c>
      <c r="I134">
        <f>(AQ134-AW134)</f>
        <v>0.45987351477269023</v>
      </c>
      <c r="J134">
        <f>(P134+AP134*D134)</f>
        <v>22.715278625488281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21.943275451660156</v>
      </c>
      <c r="P134" s="1">
        <v>22.715278625488281</v>
      </c>
      <c r="Q134" s="1">
        <v>21.077278137207031</v>
      </c>
      <c r="R134" s="1">
        <v>400.4959716796875</v>
      </c>
      <c r="S134" s="1">
        <v>400.00164794921875</v>
      </c>
      <c r="T134" s="1">
        <v>23.578098297119141</v>
      </c>
      <c r="U134" s="1">
        <v>23.635919570922852</v>
      </c>
      <c r="V134" s="1">
        <v>87.20379638671875</v>
      </c>
      <c r="W134" s="1">
        <v>87.417648315429688</v>
      </c>
      <c r="X134" s="1">
        <v>500.10275268554688</v>
      </c>
      <c r="Y134" s="1">
        <v>8.6380615830421448E-2</v>
      </c>
      <c r="Z134" s="1">
        <v>1.6479818150401115E-2</v>
      </c>
      <c r="AA134" s="1">
        <v>97.801170349121094</v>
      </c>
      <c r="AB134" s="1">
        <v>1.2614011764526367</v>
      </c>
      <c r="AC134" s="1">
        <v>0.5449974536895752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>X134*0.000001/(K134*0.0001)</f>
        <v>0.83350458780924463</v>
      </c>
      <c r="AL134">
        <f>(U134-T134)/(1000-U134)*AK134</f>
        <v>4.9360989362890003E-5</v>
      </c>
      <c r="AM134">
        <f>(P134+273.15)</f>
        <v>295.86527862548826</v>
      </c>
      <c r="AN134">
        <f>(O134+273.15)</f>
        <v>295.09327545166013</v>
      </c>
      <c r="AO134">
        <f>(Y134*AG134+Z134*AH134)*AI134</f>
        <v>1.3820898223946276E-2</v>
      </c>
      <c r="AP134">
        <f>((AO134+0.00000010773*(AN134^4-AM134^4))-AL134*44100)/(L134*51.4+0.00000043092*AM134^3)</f>
        <v>-0.12769323135584654</v>
      </c>
      <c r="AQ134">
        <f>0.61365*EXP(17.502*J134/(240.97+J134))</f>
        <v>2.7714941110866413</v>
      </c>
      <c r="AR134">
        <f>AQ134*1000/AA134</f>
        <v>28.338046479333851</v>
      </c>
      <c r="AS134">
        <f>(AR134-U134)</f>
        <v>4.7021269084109996</v>
      </c>
      <c r="AT134">
        <f>IF(D134,P134,(O134+P134)/2)</f>
        <v>22.329277038574219</v>
      </c>
      <c r="AU134">
        <f>0.61365*EXP(17.502*AT134/(240.97+AT134))</f>
        <v>2.7072643278945434</v>
      </c>
      <c r="AV134">
        <f>IF(AS134&lt;&gt;0,(1000-(AR134+U134)/2)/AS134*AL134,0)</f>
        <v>1.0224787018022069E-2</v>
      </c>
      <c r="AW134">
        <f>U134*AA134/1000</f>
        <v>2.3116205963139511</v>
      </c>
      <c r="AX134">
        <f>(AU134-AW134)</f>
        <v>0.39564373158059229</v>
      </c>
      <c r="AY134">
        <f>1/(1.6/F134+1.37/N134)</f>
        <v>6.3938009329102376E-3</v>
      </c>
      <c r="AZ134">
        <f>G134*AA134*0.001</f>
        <v>32.842486113101728</v>
      </c>
      <c r="BA134">
        <f>G134/S134</f>
        <v>0.83951834854195539</v>
      </c>
      <c r="BB134">
        <f>(1-AL134*AA134/AQ134/F134)*100</f>
        <v>83.025645214445944</v>
      </c>
      <c r="BC134">
        <f>(S134-E134/(N134/1.35))</f>
        <v>399.8151784312833</v>
      </c>
      <c r="BD134">
        <f>E134*BB134/100/BC134</f>
        <v>8.146018771903969E-4</v>
      </c>
    </row>
    <row r="135" spans="1:56" x14ac:dyDescent="0.55000000000000004">
      <c r="A135" s="1" t="s">
        <v>9</v>
      </c>
      <c r="B135" s="1" t="s">
        <v>193</v>
      </c>
    </row>
    <row r="136" spans="1:56" x14ac:dyDescent="0.55000000000000004">
      <c r="A136" s="1">
        <v>90</v>
      </c>
      <c r="B136" s="1" t="s">
        <v>194</v>
      </c>
      <c r="C136" s="1">
        <v>54127.00000051409</v>
      </c>
      <c r="D136" s="1">
        <v>0</v>
      </c>
      <c r="E136">
        <f>(R136-S136*(1000-T136)/(1000-U136))*AK136</f>
        <v>0.44762945805914239</v>
      </c>
      <c r="F136">
        <f>IF(AV136&lt;&gt;0,1/(1/AV136-1/N136),0)</f>
        <v>3.6032563879080325E-3</v>
      </c>
      <c r="G136">
        <f>((AY136-AL136/2)*S136-E136)/(AY136+AL136/2)</f>
        <v>198.72113806416573</v>
      </c>
      <c r="H136">
        <f>AL136*1000</f>
        <v>1.7633931457560703E-2</v>
      </c>
      <c r="I136">
        <f>(AQ136-AW136)</f>
        <v>0.46671852127613267</v>
      </c>
      <c r="J136">
        <f>(P136+AP136*D136)</f>
        <v>22.71705436706543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21.944372177124023</v>
      </c>
      <c r="P136" s="1">
        <v>22.71705436706543</v>
      </c>
      <c r="Q136" s="1">
        <v>21.076364517211914</v>
      </c>
      <c r="R136" s="1">
        <v>400.59588623046875</v>
      </c>
      <c r="S136" s="1">
        <v>400.05050659179688</v>
      </c>
      <c r="T136" s="1">
        <v>23.55217170715332</v>
      </c>
      <c r="U136" s="1">
        <v>23.572824478149414</v>
      </c>
      <c r="V136" s="1">
        <v>87.087882995605469</v>
      </c>
      <c r="W136" s="1">
        <v>87.164253234863281</v>
      </c>
      <c r="X136" s="1">
        <v>500.22100830078125</v>
      </c>
      <c r="Y136" s="1">
        <v>9.8721504211425781E-2</v>
      </c>
      <c r="Z136" s="1">
        <v>0.44825470447540283</v>
      </c>
      <c r="AA136" s="1">
        <v>97.785232543945313</v>
      </c>
      <c r="AB136" s="1">
        <v>1.2582883834838867</v>
      </c>
      <c r="AC136" s="1">
        <v>0.51193928718566895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>X136*0.000001/(K136*0.0001)</f>
        <v>0.83370168050130189</v>
      </c>
      <c r="AL136">
        <f>(U136-T136)/(1000-U136)*AK136</f>
        <v>1.7633931457560702E-5</v>
      </c>
      <c r="AM136">
        <f>(P136+273.15)</f>
        <v>295.86705436706541</v>
      </c>
      <c r="AN136">
        <f>(O136+273.15)</f>
        <v>295.094372177124</v>
      </c>
      <c r="AO136">
        <f>(Y136*AG136+Z136*AH136)*AI136</f>
        <v>1.5795440320772514E-2</v>
      </c>
      <c r="AP136">
        <f>((AO136+0.00000010773*(AN136^4-AM136^4))-AL136*44100)/(L136*51.4+0.00000043092*AM136^3)</f>
        <v>-0.1111333581040876</v>
      </c>
      <c r="AQ136">
        <f>0.61365*EXP(17.502*J136/(240.97+J136))</f>
        <v>2.7717926445895795</v>
      </c>
      <c r="AR136">
        <f>AQ136*1000/AA136</f>
        <v>28.345718187497464</v>
      </c>
      <c r="AS136">
        <f>(AR136-U136)</f>
        <v>4.7728937093480504</v>
      </c>
      <c r="AT136">
        <f>IF(D136,P136,(O136+P136)/2)</f>
        <v>22.330713272094727</v>
      </c>
      <c r="AU136">
        <f>0.61365*EXP(17.502*AT136/(240.97+AT136))</f>
        <v>2.7075008782729766</v>
      </c>
      <c r="AV136">
        <f>IF(AS136&lt;&gt;0,(1000-(AR136+U136)/2)/AS136*AL136,0)</f>
        <v>3.5986905412430902E-3</v>
      </c>
      <c r="AW136">
        <f>U136*AA136/1000</f>
        <v>2.3050741233134469</v>
      </c>
      <c r="AX136">
        <f>(AU136-AW136)</f>
        <v>0.40242675495952973</v>
      </c>
      <c r="AY136">
        <f>1/(1.6/F136+1.37/N136)</f>
        <v>2.2495913559043459E-3</v>
      </c>
      <c r="AZ136">
        <f>G136*AA136*0.001</f>
        <v>19.43199269700191</v>
      </c>
      <c r="BA136">
        <f>G136/S136</f>
        <v>0.49674012353379321</v>
      </c>
      <c r="BB136">
        <f>(1-AL136*AA136/AQ136/F136)*100</f>
        <v>82.735002568318833</v>
      </c>
      <c r="BC136">
        <f>(S136-E136/(N136/1.35))</f>
        <v>399.83772498571324</v>
      </c>
      <c r="BD136">
        <f>E136*BB136/100/BC136</f>
        <v>9.2624137363480686E-4</v>
      </c>
    </row>
    <row r="137" spans="1:56" x14ac:dyDescent="0.55000000000000004">
      <c r="A137" s="1">
        <v>91</v>
      </c>
      <c r="B137" s="1" t="s">
        <v>195</v>
      </c>
      <c r="C137" s="1">
        <v>54727.499987091869</v>
      </c>
      <c r="D137" s="1">
        <v>0</v>
      </c>
      <c r="E137">
        <f>(R137-S137*(1000-T137)/(1000-U137))*AK137</f>
        <v>0.26442774649524203</v>
      </c>
      <c r="F137">
        <f>IF(AV137&lt;&gt;0,1/(1/AV137-1/N137),0)</f>
        <v>8.6642076256980994E-3</v>
      </c>
      <c r="G137">
        <f>((AY137-AL137/2)*S137-E137)/(AY137+AL137/2)</f>
        <v>348.33302963638249</v>
      </c>
      <c r="H137">
        <f>AL137*1000</f>
        <v>4.2520358398679736E-2</v>
      </c>
      <c r="I137">
        <f>(AQ137-AW137)</f>
        <v>0.46882913081465949</v>
      </c>
      <c r="J137">
        <f>(P137+AP137*D137)</f>
        <v>22.72142219543457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21.943902969360352</v>
      </c>
      <c r="P137" s="1">
        <v>22.72142219543457</v>
      </c>
      <c r="Q137" s="1">
        <v>21.074863433837891</v>
      </c>
      <c r="R137" s="1">
        <v>400.57611083984375</v>
      </c>
      <c r="S137" s="1">
        <v>400.23849487304688</v>
      </c>
      <c r="T137" s="1">
        <v>23.510438919067383</v>
      </c>
      <c r="U137" s="1">
        <v>23.560243606567383</v>
      </c>
      <c r="V137" s="1">
        <v>86.9305419921875</v>
      </c>
      <c r="W137" s="1">
        <v>87.114692687988281</v>
      </c>
      <c r="X137" s="1">
        <v>500.1766357421875</v>
      </c>
      <c r="Y137" s="1">
        <v>3.7018459290266037E-2</v>
      </c>
      <c r="Z137" s="1">
        <v>0.17248035967350006</v>
      </c>
      <c r="AA137" s="1">
        <v>97.779037475585938</v>
      </c>
      <c r="AB137" s="1">
        <v>1.2582883834838867</v>
      </c>
      <c r="AC137" s="1">
        <v>0.51193928718566895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>X137*0.000001/(K137*0.0001)</f>
        <v>0.83362772623697901</v>
      </c>
      <c r="AL137">
        <f>(U137-T137)/(1000-U137)*AK137</f>
        <v>4.2520358398679738E-5</v>
      </c>
      <c r="AM137">
        <f>(P137+273.15)</f>
        <v>295.87142219543455</v>
      </c>
      <c r="AN137">
        <f>(O137+273.15)</f>
        <v>295.09390296936033</v>
      </c>
      <c r="AO137">
        <f>(Y137*AG137+Z137*AH137)*AI137</f>
        <v>5.922953354054239E-3</v>
      </c>
      <c r="AP137">
        <f>((AO137+0.00000010773*(AN137^4-AM137^4))-AL137*44100)/(L137*51.4+0.00000043092*AM137^3)</f>
        <v>-0.12493331161135925</v>
      </c>
      <c r="AQ137">
        <f>0.61365*EXP(17.502*J137/(240.97+J137))</f>
        <v>2.7725270733551457</v>
      </c>
      <c r="AR137">
        <f>AQ137*1000/AA137</f>
        <v>28.355025217418479</v>
      </c>
      <c r="AS137">
        <f>(AR137-U137)</f>
        <v>4.7947816108510963</v>
      </c>
      <c r="AT137">
        <f>IF(D137,P137,(O137+P137)/2)</f>
        <v>22.332662582397461</v>
      </c>
      <c r="AU137">
        <f>0.61365*EXP(17.502*AT137/(240.97+AT137))</f>
        <v>2.7078219623031035</v>
      </c>
      <c r="AV137">
        <f>IF(AS137&lt;&gt;0,(1000-(AR137+U137)/2)/AS137*AL137,0)</f>
        <v>8.6378554523880071E-3</v>
      </c>
      <c r="AW137">
        <f>U137*AA137/1000</f>
        <v>2.3036979425404862</v>
      </c>
      <c r="AX137">
        <f>(AU137-AW137)</f>
        <v>0.40412401976261725</v>
      </c>
      <c r="AY137">
        <f>1/(1.6/F137+1.37/N137)</f>
        <v>5.4010210672730949E-3</v>
      </c>
      <c r="AZ137">
        <f>G137*AA137*0.001</f>
        <v>34.059668358800238</v>
      </c>
      <c r="BA137">
        <f>G137/S137</f>
        <v>0.87031366072589178</v>
      </c>
      <c r="BB137">
        <f>(1-AL137*AA137/AQ137/F137)*100</f>
        <v>82.692353051928549</v>
      </c>
      <c r="BC137">
        <f>(S137-E137/(N137/1.35))</f>
        <v>400.11279858657753</v>
      </c>
      <c r="BD137">
        <f>E137*BB137/100/BC137</f>
        <v>5.4649970326252773E-4</v>
      </c>
    </row>
    <row r="138" spans="1:56" x14ac:dyDescent="0.55000000000000004">
      <c r="A138" s="1">
        <v>92</v>
      </c>
      <c r="B138" s="1" t="s">
        <v>196</v>
      </c>
      <c r="C138" s="1">
        <v>55327.999973669648</v>
      </c>
      <c r="D138" s="1">
        <v>0</v>
      </c>
      <c r="E138">
        <f>(R138-S138*(1000-T138)/(1000-U138))*AK138</f>
        <v>6.2605076134878243E-2</v>
      </c>
      <c r="F138">
        <f>IF(AV138&lt;&gt;0,1/(1/AV138-1/N138),0)</f>
        <v>7.8593791736106828E-3</v>
      </c>
      <c r="G138">
        <f>((AY138-AL138/2)*S138-E138)/(AY138+AL138/2)</f>
        <v>384.53895439009096</v>
      </c>
      <c r="H138">
        <f>AL138*1000</f>
        <v>3.8889672417299237E-2</v>
      </c>
      <c r="I138">
        <f>(AQ138-AW138)</f>
        <v>0.47244247128221772</v>
      </c>
      <c r="J138">
        <f>(P138+AP138*D138)</f>
        <v>22.727226257324219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21.946880340576172</v>
      </c>
      <c r="P138" s="1">
        <v>22.727226257324219</v>
      </c>
      <c r="Q138" s="1">
        <v>21.076494216918945</v>
      </c>
      <c r="R138" s="1">
        <v>400.52267456054688</v>
      </c>
      <c r="S138" s="1">
        <v>400.42889404296875</v>
      </c>
      <c r="T138" s="1">
        <v>23.494302749633789</v>
      </c>
      <c r="U138" s="1">
        <v>23.53985595703125</v>
      </c>
      <c r="V138" s="1">
        <v>86.830802917480469</v>
      </c>
      <c r="W138" s="1">
        <v>86.999160766601563</v>
      </c>
      <c r="X138" s="1">
        <v>500.17398071289063</v>
      </c>
      <c r="Y138" s="1">
        <v>5.6763038039207458E-2</v>
      </c>
      <c r="Z138" s="1">
        <v>0.13293400406837463</v>
      </c>
      <c r="AA138" s="1">
        <v>97.751693725585938</v>
      </c>
      <c r="AB138" s="1">
        <v>1.2582883834838867</v>
      </c>
      <c r="AC138" s="1">
        <v>0.51193928718566895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>X138*0.000001/(K138*0.0001)</f>
        <v>0.83362330118815087</v>
      </c>
      <c r="AL138">
        <f>(U138-T138)/(1000-U138)*AK138</f>
        <v>3.8889672417299236E-5</v>
      </c>
      <c r="AM138">
        <f>(P138+273.15)</f>
        <v>295.8772262573242</v>
      </c>
      <c r="AN138">
        <f>(O138+273.15)</f>
        <v>295.09688034057615</v>
      </c>
      <c r="AO138">
        <f>(Y138*AG138+Z138*AH138)*AI138</f>
        <v>9.0820858832727502E-3</v>
      </c>
      <c r="AP138">
        <f>((AO138+0.00000010773*(AN138^4-AM138^4))-AL138*44100)/(L138*51.4+0.00000043092*AM138^3)</f>
        <v>-0.12337011144309981</v>
      </c>
      <c r="AQ138">
        <f>0.61365*EXP(17.502*J138/(240.97+J138))</f>
        <v>2.7735032611383463</v>
      </c>
      <c r="AR138">
        <f>AQ138*1000/AA138</f>
        <v>28.372943275277468</v>
      </c>
      <c r="AS138">
        <f>(AR138-U138)</f>
        <v>4.8330873182462177</v>
      </c>
      <c r="AT138">
        <f>IF(D138,P138,(O138+P138)/2)</f>
        <v>22.337053298950195</v>
      </c>
      <c r="AU138">
        <f>0.61365*EXP(17.502*AT138/(240.97+AT138))</f>
        <v>2.7085453088658267</v>
      </c>
      <c r="AV138">
        <f>IF(AS138&lt;&gt;0,(1000-(AR138+U138)/2)/AS138*AL138,0)</f>
        <v>7.8376892542549974E-3</v>
      </c>
      <c r="AW138">
        <f>U138*AA138/1000</f>
        <v>2.3010607898561286</v>
      </c>
      <c r="AX138">
        <f>(AU138-AW138)</f>
        <v>0.40748451900969807</v>
      </c>
      <c r="AY138">
        <f>1/(1.6/F138+1.37/N138)</f>
        <v>4.9004998809175863E-3</v>
      </c>
      <c r="AZ138">
        <f>G138*AA138*0.001</f>
        <v>37.589334095097236</v>
      </c>
      <c r="BA138">
        <f>G138/S138</f>
        <v>0.96031769962341262</v>
      </c>
      <c r="BB138">
        <f>(1-AL138*AA138/AQ138/F138)*100</f>
        <v>82.56019384338515</v>
      </c>
      <c r="BC138">
        <f>(S138-E138/(N138/1.35))</f>
        <v>400.39913458811355</v>
      </c>
      <c r="BD138">
        <f>E138*BB138/100/BC138</f>
        <v>1.290883714469665E-4</v>
      </c>
    </row>
    <row r="139" spans="1:56" x14ac:dyDescent="0.55000000000000004">
      <c r="A139" s="1" t="s">
        <v>9</v>
      </c>
      <c r="B139" s="1" t="s">
        <v>197</v>
      </c>
    </row>
    <row r="140" spans="1:56" x14ac:dyDescent="0.55000000000000004">
      <c r="A140" s="1">
        <v>93</v>
      </c>
      <c r="B140" s="1" t="s">
        <v>198</v>
      </c>
      <c r="C140" s="1">
        <v>55927.500000502914</v>
      </c>
      <c r="D140" s="1">
        <v>0</v>
      </c>
      <c r="E140">
        <f>(R140-S140*(1000-T140)/(1000-U140))*AK140</f>
        <v>0.15136297581560137</v>
      </c>
      <c r="F140">
        <f>IF(AV140&lt;&gt;0,1/(1/AV140-1/N140),0)</f>
        <v>6.1943084007218081E-3</v>
      </c>
      <c r="G140">
        <f>((AY140-AL140/2)*S140-E140)/(AY140+AL140/2)</f>
        <v>357.98194004922516</v>
      </c>
      <c r="H140">
        <f>AL140*1000</f>
        <v>3.1015205205698768E-2</v>
      </c>
      <c r="I140">
        <f>(AQ140-AW140)</f>
        <v>0.47790048717401978</v>
      </c>
      <c r="J140">
        <f>(P140+AP140*D140)</f>
        <v>22.736743927001953</v>
      </c>
      <c r="K140" s="1">
        <v>6</v>
      </c>
      <c r="L140">
        <f>(K140*AE140+AF140)</f>
        <v>1.4200000166893005</v>
      </c>
      <c r="M140" s="1">
        <v>1</v>
      </c>
      <c r="N140">
        <f>L140*(M140+1)*(M140+1)/(M140*M140+1)</f>
        <v>2.8400000333786011</v>
      </c>
      <c r="O140" s="1">
        <v>21.948083877563477</v>
      </c>
      <c r="P140" s="1">
        <v>22.736743927001953</v>
      </c>
      <c r="Q140" s="1">
        <v>21.074033737182617</v>
      </c>
      <c r="R140" s="1">
        <v>400.39138793945313</v>
      </c>
      <c r="S140" s="1">
        <v>400.19491577148438</v>
      </c>
      <c r="T140" s="1">
        <v>23.458715438842773</v>
      </c>
      <c r="U140" s="1">
        <v>23.495048522949219</v>
      </c>
      <c r="V140" s="1">
        <v>86.712684631347656</v>
      </c>
      <c r="W140" s="1">
        <v>86.84698486328125</v>
      </c>
      <c r="X140" s="1">
        <v>500.14749145507813</v>
      </c>
      <c r="Y140" s="1">
        <v>0.13688656687736511</v>
      </c>
      <c r="Z140" s="1">
        <v>0.11718456447124481</v>
      </c>
      <c r="AA140" s="1">
        <v>97.773971557617188</v>
      </c>
      <c r="AB140" s="1">
        <v>1.0060606002807617</v>
      </c>
      <c r="AC140" s="1">
        <v>0.49167180061340332</v>
      </c>
      <c r="AD140" s="1">
        <v>0.66666668653488159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>X140*0.000001/(K140*0.0001)</f>
        <v>0.83357915242513003</v>
      </c>
      <c r="AL140">
        <f>(U140-T140)/(1000-U140)*AK140</f>
        <v>3.1015205205698768E-5</v>
      </c>
      <c r="AM140">
        <f>(P140+273.15)</f>
        <v>295.88674392700193</v>
      </c>
      <c r="AN140">
        <f>(O140+273.15)</f>
        <v>295.09808387756345</v>
      </c>
      <c r="AO140">
        <f>(Y140*AG140+Z140*AH140)*AI140</f>
        <v>2.1901850210833906E-2</v>
      </c>
      <c r="AP140">
        <f>((AO140+0.00000010773*(AN140^4-AM140^4))-AL140*44100)/(L140*51.4+0.00000043092*AM140^3)</f>
        <v>-0.12019360511352375</v>
      </c>
      <c r="AQ140">
        <f>0.61365*EXP(17.502*J140/(240.97+J140))</f>
        <v>2.7751046932016923</v>
      </c>
      <c r="AR140">
        <f>AQ140*1000/AA140</f>
        <v>28.382857410740979</v>
      </c>
      <c r="AS140">
        <f>(AR140-U140)</f>
        <v>4.8878088877917598</v>
      </c>
      <c r="AT140">
        <f>IF(D140,P140,(O140+P140)/2)</f>
        <v>22.342413902282715</v>
      </c>
      <c r="AU140">
        <f>0.61365*EXP(17.502*AT140/(240.97+AT140))</f>
        <v>2.7094286682297812</v>
      </c>
      <c r="AV140">
        <f>IF(AS140&lt;&gt;0,(1000-(AR140+U140)/2)/AS140*AL140,0)</f>
        <v>6.1808274321175118E-3</v>
      </c>
      <c r="AW140">
        <f>U140*AA140/1000</f>
        <v>2.2972042060276725</v>
      </c>
      <c r="AX140">
        <f>(AU140-AW140)</f>
        <v>0.41222446220210873</v>
      </c>
      <c r="AY140">
        <f>1/(1.6/F140+1.37/N140)</f>
        <v>3.8642260681075861E-3</v>
      </c>
      <c r="AZ140">
        <f>G140*AA140*0.001</f>
        <v>35.001316024513557</v>
      </c>
      <c r="BA140">
        <f>G140/S140</f>
        <v>0.8945189604898347</v>
      </c>
      <c r="BB140">
        <f>(1-AL140*AA140/AQ140/F140)*100</f>
        <v>82.358897659946322</v>
      </c>
      <c r="BC140">
        <f>(S140-E140/(N140/1.35))</f>
        <v>400.12296506199516</v>
      </c>
      <c r="BD140">
        <f>E140*BB140/100/BC140</f>
        <v>3.1155641948145976E-4</v>
      </c>
    </row>
    <row r="141" spans="1:56" x14ac:dyDescent="0.55000000000000004">
      <c r="A141" s="1">
        <v>94</v>
      </c>
      <c r="B141" s="1" t="s">
        <v>199</v>
      </c>
      <c r="C141" s="1">
        <v>56527.999987080693</v>
      </c>
      <c r="D141" s="1">
        <v>0</v>
      </c>
      <c r="E141">
        <f>(R141-S141*(1000-T141)/(1000-U141))*AK141</f>
        <v>0.22308997540853623</v>
      </c>
      <c r="F141">
        <f>IF(AV141&lt;&gt;0,1/(1/AV141-1/N141),0)</f>
        <v>7.6537536833846684E-3</v>
      </c>
      <c r="G141">
        <f>((AY141-AL141/2)*S141-E141)/(AY141+AL141/2)</f>
        <v>350.45003689195136</v>
      </c>
      <c r="H141">
        <f>AL141*1000</f>
        <v>3.8436357163688831E-2</v>
      </c>
      <c r="I141">
        <f>(AQ141-AW141)</f>
        <v>0.4798012332144137</v>
      </c>
      <c r="J141">
        <f>(P141+AP141*D141)</f>
        <v>22.730636596679688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21.946800231933594</v>
      </c>
      <c r="P141" s="1">
        <v>22.730636596679688</v>
      </c>
      <c r="Q141" s="1">
        <v>21.077341079711914</v>
      </c>
      <c r="R141" s="1">
        <v>400.50296020507813</v>
      </c>
      <c r="S141" s="1">
        <v>400.21688842773438</v>
      </c>
      <c r="T141" s="1">
        <v>23.409214019775391</v>
      </c>
      <c r="U141" s="1">
        <v>23.454240798950195</v>
      </c>
      <c r="V141" s="1">
        <v>86.576530456542969</v>
      </c>
      <c r="W141" s="1">
        <v>86.743057250976563</v>
      </c>
      <c r="X141" s="1">
        <v>500.16717529296875</v>
      </c>
      <c r="Y141" s="1">
        <v>0.16091045737266541</v>
      </c>
      <c r="Z141" s="1">
        <v>3.7353258579969406E-2</v>
      </c>
      <c r="AA141" s="1">
        <v>97.819229125976563</v>
      </c>
      <c r="AB141" s="1">
        <v>1.0060606002807617</v>
      </c>
      <c r="AC141" s="1">
        <v>0.49167180061340332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>X141*0.000001/(K141*0.0001)</f>
        <v>0.83361195882161454</v>
      </c>
      <c r="AL141">
        <f>(U141-T141)/(1000-U141)*AK141</f>
        <v>3.8436357163688832E-5</v>
      </c>
      <c r="AM141">
        <f>(P141+273.15)</f>
        <v>295.88063659667966</v>
      </c>
      <c r="AN141">
        <f>(O141+273.15)</f>
        <v>295.09680023193357</v>
      </c>
      <c r="AO141">
        <f>(Y141*AG141+Z141*AH141)*AI141</f>
        <v>2.5745672604165826E-2</v>
      </c>
      <c r="AP141">
        <f>((AO141+0.00000010773*(AN141^4-AM141^4))-AL141*44100)/(L141*51.4+0.00000043092*AM141^3)</f>
        <v>-0.12339685665274182</v>
      </c>
      <c r="AQ141">
        <f>0.61365*EXP(17.502*J141/(240.97+J141))</f>
        <v>2.7740769879027503</v>
      </c>
      <c r="AR141">
        <f>AQ141*1000/AA141</f>
        <v>28.359219477493053</v>
      </c>
      <c r="AS141">
        <f>(AR141-U141)</f>
        <v>4.9049786785428573</v>
      </c>
      <c r="AT141">
        <f>IF(D141,P141,(O141+P141)/2)</f>
        <v>22.338718414306641</v>
      </c>
      <c r="AU141">
        <f>0.61365*EXP(17.502*AT141/(240.97+AT141))</f>
        <v>2.7088196717446129</v>
      </c>
      <c r="AV141">
        <f>IF(AS141&lt;&gt;0,(1000-(AR141+U141)/2)/AS141*AL141,0)</f>
        <v>7.6331823815950772E-3</v>
      </c>
      <c r="AW141">
        <f>U141*AA141/1000</f>
        <v>2.2942757546883366</v>
      </c>
      <c r="AX141">
        <f>(AU141-AW141)</f>
        <v>0.41454391705627636</v>
      </c>
      <c r="AY141">
        <f>1/(1.6/F141+1.37/N141)</f>
        <v>4.7725829363353739E-3</v>
      </c>
      <c r="AZ141">
        <f>G141*AA141*0.001</f>
        <v>34.280752455940736</v>
      </c>
      <c r="BA141">
        <f>G141/S141</f>
        <v>0.87565029618991397</v>
      </c>
      <c r="BB141">
        <f>(1-AL141*AA141/AQ141/F141)*100</f>
        <v>82.291838864985962</v>
      </c>
      <c r="BC141">
        <f>(S141-E141/(N141/1.35))</f>
        <v>400.11084213785347</v>
      </c>
      <c r="BD141">
        <f>E141*BB141/100/BC141</f>
        <v>4.5883496209752164E-4</v>
      </c>
    </row>
    <row r="142" spans="1:56" x14ac:dyDescent="0.55000000000000004">
      <c r="A142" s="1">
        <v>95</v>
      </c>
      <c r="B142" s="1" t="s">
        <v>200</v>
      </c>
      <c r="C142" s="1">
        <v>57128.499973658472</v>
      </c>
      <c r="D142" s="1">
        <v>0</v>
      </c>
      <c r="E142">
        <f>(R142-S142*(1000-T142)/(1000-U142))*AK142</f>
        <v>0.15356726505338505</v>
      </c>
      <c r="F142">
        <f>IF(AV142&lt;&gt;0,1/(1/AV142-1/N142),0)</f>
        <v>8.0020954476227504E-3</v>
      </c>
      <c r="G142">
        <f>((AY142-AL142/2)*S142-E142)/(AY142+AL142/2)</f>
        <v>366.48648003964581</v>
      </c>
      <c r="H142">
        <f>AL142*1000</f>
        <v>4.045725305625391E-2</v>
      </c>
      <c r="I142">
        <f>(AQ142-AW142)</f>
        <v>0.48305594521872219</v>
      </c>
      <c r="J142">
        <f>(P142+AP142*D142)</f>
        <v>22.735006332397461</v>
      </c>
      <c r="K142" s="1">
        <v>6</v>
      </c>
      <c r="L142">
        <f>(K142*AE142+AF142)</f>
        <v>1.4200000166893005</v>
      </c>
      <c r="M142" s="1">
        <v>1</v>
      </c>
      <c r="N142">
        <f>L142*(M142+1)*(M142+1)/(M142*M142+1)</f>
        <v>2.8400000333786011</v>
      </c>
      <c r="O142" s="1">
        <v>21.948486328125</v>
      </c>
      <c r="P142" s="1">
        <v>22.735006332397461</v>
      </c>
      <c r="Q142" s="1">
        <v>21.077573776245117</v>
      </c>
      <c r="R142" s="1">
        <v>400.57879638671875</v>
      </c>
      <c r="S142" s="1">
        <v>400.37515258789063</v>
      </c>
      <c r="T142" s="1">
        <v>23.383510589599609</v>
      </c>
      <c r="U142" s="1">
        <v>23.430904388427734</v>
      </c>
      <c r="V142" s="1">
        <v>86.463653564453125</v>
      </c>
      <c r="W142" s="1">
        <v>86.638893127441406</v>
      </c>
      <c r="X142" s="1">
        <v>500.18319702148438</v>
      </c>
      <c r="Y142" s="1">
        <v>0.10168355703353882</v>
      </c>
      <c r="Z142" s="1">
        <v>1.9776023924350739E-2</v>
      </c>
      <c r="AA142" s="1">
        <v>97.809127807617188</v>
      </c>
      <c r="AB142" s="1">
        <v>1.0060606002807617</v>
      </c>
      <c r="AC142" s="1">
        <v>0.49167180061340332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>X142*0.000001/(K142*0.0001)</f>
        <v>0.83363866170247392</v>
      </c>
      <c r="AL142">
        <f>(U142-T142)/(1000-U142)*AK142</f>
        <v>4.0457253056253912E-5</v>
      </c>
      <c r="AM142">
        <f>(P142+273.15)</f>
        <v>295.88500633239744</v>
      </c>
      <c r="AN142">
        <f>(O142+273.15)</f>
        <v>295.09848632812498</v>
      </c>
      <c r="AO142">
        <f>(Y142*AG142+Z142*AH142)*AI142</f>
        <v>1.6269368761717473E-2</v>
      </c>
      <c r="AP142">
        <f>((AO142+0.00000010773*(AN142^4-AM142^4))-AL142*44100)/(L142*51.4+0.00000043092*AM142^3)</f>
        <v>-0.12492556775983964</v>
      </c>
      <c r="AQ142">
        <f>0.61365*EXP(17.502*J142/(240.97+J142))</f>
        <v>2.774812267194509</v>
      </c>
      <c r="AR142">
        <f>AQ142*1000/AA142</f>
        <v>28.369665790828286</v>
      </c>
      <c r="AS142">
        <f>(AR142-U142)</f>
        <v>4.9387614024005515</v>
      </c>
      <c r="AT142">
        <f>IF(D142,P142,(O142+P142)/2)</f>
        <v>22.34174633026123</v>
      </c>
      <c r="AU142">
        <f>0.61365*EXP(17.502*AT142/(240.97+AT142))</f>
        <v>2.7093186470950217</v>
      </c>
      <c r="AV142">
        <f>IF(AS142&lt;&gt;0,(1000-(AR142+U142)/2)/AS142*AL142,0)</f>
        <v>7.9796117805971036E-3</v>
      </c>
      <c r="AW142">
        <f>U142*AA142/1000</f>
        <v>2.2917563219757868</v>
      </c>
      <c r="AX142">
        <f>(AU142-AW142)</f>
        <v>0.41756232511923486</v>
      </c>
      <c r="AY142">
        <f>1/(1.6/F142+1.37/N142)</f>
        <v>4.9892725180619157E-3</v>
      </c>
      <c r="AZ142">
        <f>G142*AA142*0.001</f>
        <v>35.845722965961464</v>
      </c>
      <c r="BA142">
        <f>G142/S142</f>
        <v>0.91535770307123254</v>
      </c>
      <c r="BB142">
        <f>(1-AL142*AA142/AQ142/F142)*100</f>
        <v>82.17873840910525</v>
      </c>
      <c r="BC142">
        <f>(S142-E142/(N142/1.35))</f>
        <v>400.30215406486758</v>
      </c>
      <c r="BD142">
        <f>E142*BB142/100/BC142</f>
        <v>3.1526095912486247E-4</v>
      </c>
    </row>
    <row r="143" spans="1:56" x14ac:dyDescent="0.55000000000000004">
      <c r="A143" s="1" t="s">
        <v>9</v>
      </c>
      <c r="B143" s="1" t="s">
        <v>201</v>
      </c>
    </row>
    <row r="144" spans="1:56" x14ac:dyDescent="0.55000000000000004">
      <c r="A144" s="1">
        <v>96</v>
      </c>
      <c r="B144" s="1" t="s">
        <v>202</v>
      </c>
      <c r="C144" s="1">
        <v>57727.500000525266</v>
      </c>
      <c r="D144" s="1">
        <v>0</v>
      </c>
      <c r="E144">
        <f>(R144-S144*(1000-T144)/(1000-U144))*AK144</f>
        <v>-0.18331150211634203</v>
      </c>
      <c r="F144">
        <f>IF(AV144&lt;&gt;0,1/(1/AV144-1/N144),0)</f>
        <v>3.0782992866915607E-3</v>
      </c>
      <c r="G144">
        <f>((AY144-AL144/2)*S144-E144)/(AY144+AL144/2)</f>
        <v>492.38489261393352</v>
      </c>
      <c r="H144">
        <f>AL144*1000</f>
        <v>1.5700125965205647E-2</v>
      </c>
      <c r="I144">
        <f>(AQ144-AW144)</f>
        <v>0.48650939386588732</v>
      </c>
      <c r="J144">
        <f>(P144+AP144*D144)</f>
        <v>22.721742630004883</v>
      </c>
      <c r="K144" s="1">
        <v>6</v>
      </c>
      <c r="L144">
        <f>(K144*AE144+AF144)</f>
        <v>1.4200000166893005</v>
      </c>
      <c r="M144" s="1">
        <v>1</v>
      </c>
      <c r="N144">
        <f>L144*(M144+1)*(M144+1)/(M144*M144+1)</f>
        <v>2.8400000333786011</v>
      </c>
      <c r="O144" s="1">
        <v>21.945093154907227</v>
      </c>
      <c r="P144" s="1">
        <v>22.721742630004883</v>
      </c>
      <c r="Q144" s="1">
        <v>21.075824737548828</v>
      </c>
      <c r="R144" s="1">
        <v>400.45196533203125</v>
      </c>
      <c r="S144" s="1">
        <v>400.664306640625</v>
      </c>
      <c r="T144" s="1">
        <v>23.352943420410156</v>
      </c>
      <c r="U144" s="1">
        <v>23.371335983276367</v>
      </c>
      <c r="V144" s="1">
        <v>86.373847961425781</v>
      </c>
      <c r="W144" s="1">
        <v>86.441879272460938</v>
      </c>
      <c r="X144" s="1">
        <v>500.19760131835938</v>
      </c>
      <c r="Y144" s="1">
        <v>1.9744837656617165E-2</v>
      </c>
      <c r="Z144" s="1">
        <v>0.377950519323349</v>
      </c>
      <c r="AA144" s="1">
        <v>97.815185546875</v>
      </c>
      <c r="AB144" s="1">
        <v>0.97569561004638672</v>
      </c>
      <c r="AC144" s="1">
        <v>0.45550084114074707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>X144*0.000001/(K144*0.0001)</f>
        <v>0.83366266886393214</v>
      </c>
      <c r="AL144">
        <f>(U144-T144)/(1000-U144)*AK144</f>
        <v>1.5700125965205648E-5</v>
      </c>
      <c r="AM144">
        <f>(P144+273.15)</f>
        <v>295.87174263000486</v>
      </c>
      <c r="AN144">
        <f>(O144+273.15)</f>
        <v>295.0950931549072</v>
      </c>
      <c r="AO144">
        <f>(Y144*AG144+Z144*AH144)*AI144</f>
        <v>3.1591739544457043E-3</v>
      </c>
      <c r="AP144">
        <f>((AO144+0.00000010773*(AN144^4-AM144^4))-AL144*44100)/(L144*51.4+0.00000043092*AM144^3)</f>
        <v>-0.11079631052425669</v>
      </c>
      <c r="AQ144">
        <f>0.61365*EXP(17.502*J144/(240.97+J144))</f>
        <v>2.7725809595484217</v>
      </c>
      <c r="AR144">
        <f>AQ144*1000/AA144</f>
        <v>28.345097379790229</v>
      </c>
      <c r="AS144">
        <f>(AR144-U144)</f>
        <v>4.9737613965138614</v>
      </c>
      <c r="AT144">
        <f>IF(D144,P144,(O144+P144)/2)</f>
        <v>22.333417892456055</v>
      </c>
      <c r="AU144">
        <f>0.61365*EXP(17.502*AT144/(240.97+AT144))</f>
        <v>2.7079463834676276</v>
      </c>
      <c r="AV144">
        <f>IF(AS144&lt;&gt;0,(1000-(AR144+U144)/2)/AS144*AL144,0)</f>
        <v>3.0749663055388526E-3</v>
      </c>
      <c r="AW144">
        <f>U144*AA144/1000</f>
        <v>2.2860715656825343</v>
      </c>
      <c r="AX144">
        <f>(AU144-AW144)</f>
        <v>0.42187481778509328</v>
      </c>
      <c r="AY144">
        <f>1/(1.6/F144+1.37/N144)</f>
        <v>1.9221531108287494E-3</v>
      </c>
      <c r="AZ144">
        <f>G144*AA144*0.001</f>
        <v>48.162719631510029</v>
      </c>
      <c r="BA144">
        <f>G144/S144</f>
        <v>1.2289212801168663</v>
      </c>
      <c r="BB144">
        <f>(1-AL144*AA144/AQ144/F144)*100</f>
        <v>82.006554126510281</v>
      </c>
      <c r="BC144">
        <f>(S144-E144/(N144/1.35))</f>
        <v>400.75144414940968</v>
      </c>
      <c r="BD144">
        <f>E144*BB144/100/BC144</f>
        <v>-3.7511392260163989E-4</v>
      </c>
    </row>
    <row r="145" spans="1:56" x14ac:dyDescent="0.55000000000000004">
      <c r="A145" s="1">
        <v>97</v>
      </c>
      <c r="B145" s="1" t="s">
        <v>203</v>
      </c>
      <c r="C145" s="1">
        <v>58327.999987103045</v>
      </c>
      <c r="D145" s="1">
        <v>0</v>
      </c>
      <c r="E145">
        <f>(R145-S145*(1000-T145)/(1000-U145))*AK145</f>
        <v>0.53871219711041729</v>
      </c>
      <c r="F145">
        <f>IF(AV145&lt;&gt;0,1/(1/AV145-1/N145),0)</f>
        <v>2.0576277989800612E-3</v>
      </c>
      <c r="G145">
        <f>((AY145-AL145/2)*S145-E145)/(AY145+AL145/2)</f>
        <v>-21.041594766606352</v>
      </c>
      <c r="H145">
        <f>AL145*1000</f>
        <v>1.3988350749196287E-2</v>
      </c>
      <c r="I145">
        <f>(AQ145-AW145)</f>
        <v>0.64755153110891195</v>
      </c>
      <c r="J145">
        <f>(P145+AP145*D145)</f>
        <v>23.804435729980469</v>
      </c>
      <c r="K145" s="1">
        <v>6</v>
      </c>
      <c r="L145">
        <f>(K145*AE145+AF145)</f>
        <v>1.4200000166893005</v>
      </c>
      <c r="M145" s="1">
        <v>1</v>
      </c>
      <c r="N145">
        <f>L145*(M145+1)*(M145+1)/(M145*M145+1)</f>
        <v>2.8400000333786011</v>
      </c>
      <c r="O145" s="1">
        <v>22.111366271972656</v>
      </c>
      <c r="P145" s="1">
        <v>23.804435729980469</v>
      </c>
      <c r="Q145" s="1">
        <v>21.075315475463867</v>
      </c>
      <c r="R145" s="1">
        <v>400.834228515625</v>
      </c>
      <c r="S145" s="1">
        <v>400.18118286132813</v>
      </c>
      <c r="T145" s="1">
        <v>23.623308181762695</v>
      </c>
      <c r="U145" s="1">
        <v>23.639694213867188</v>
      </c>
      <c r="V145" s="1">
        <v>86.496162414550781</v>
      </c>
      <c r="W145" s="1">
        <v>86.556159973144531</v>
      </c>
      <c r="X145" s="1">
        <v>500.0968017578125</v>
      </c>
      <c r="Y145" s="1">
        <v>351.52395629882813</v>
      </c>
      <c r="Z145" s="1">
        <v>352.74172973632813</v>
      </c>
      <c r="AA145" s="1">
        <v>97.819351196289063</v>
      </c>
      <c r="AB145" s="1">
        <v>0.97569561004638672</v>
      </c>
      <c r="AC145" s="1">
        <v>0.45550084114074707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>X145*0.000001/(K145*0.0001)</f>
        <v>0.8334946695963541</v>
      </c>
      <c r="AL145">
        <f>(U145-T145)/(1000-U145)*AK145</f>
        <v>1.3988350749196286E-5</v>
      </c>
      <c r="AM145">
        <f>(P145+273.15)</f>
        <v>296.95443572998045</v>
      </c>
      <c r="AN145">
        <f>(O145+273.15)</f>
        <v>295.26136627197263</v>
      </c>
      <c r="AO145">
        <f>(Y145*AG145+Z145*AH145)*AI145</f>
        <v>56.243831750664867</v>
      </c>
      <c r="AP145">
        <f>((AO145+0.00000010773*(AN145^4-AM145^4))-AL145*44100)/(L145*51.4+0.00000043092*AM145^3)</f>
        <v>0.43531598633740637</v>
      </c>
      <c r="AQ145">
        <f>0.61365*EXP(17.502*J145/(240.97+J145))</f>
        <v>2.9599710815880687</v>
      </c>
      <c r="AR145">
        <f>AQ145*1000/AA145</f>
        <v>30.259565672731224</v>
      </c>
      <c r="AS145">
        <f>(AR145-U145)</f>
        <v>6.6198714588640364</v>
      </c>
      <c r="AT145">
        <f>IF(D145,P145,(O145+P145)/2)</f>
        <v>22.957901000976563</v>
      </c>
      <c r="AU145">
        <f>0.61365*EXP(17.502*AT145/(240.97+AT145))</f>
        <v>2.812544846309021</v>
      </c>
      <c r="AV145">
        <f>IF(AS145&lt;&gt;0,(1000-(AR145+U145)/2)/AS145*AL145,0)</f>
        <v>2.0561380923435741E-3</v>
      </c>
      <c r="AW145">
        <f>U145*AA145/1000</f>
        <v>2.3124195504791567</v>
      </c>
      <c r="AX145">
        <f>(AU145-AW145)</f>
        <v>0.50012529582986431</v>
      </c>
      <c r="AY145">
        <f>1/(1.6/F145+1.37/N145)</f>
        <v>1.2852200655663277E-3</v>
      </c>
      <c r="AZ145">
        <f>G145*AA145*0.001</f>
        <v>-2.0582751482046646</v>
      </c>
      <c r="BA145">
        <f>G145/S145</f>
        <v>-5.2580170352232038E-2</v>
      </c>
      <c r="BB145">
        <f>(1-AL145*AA145/AQ145/F145)*100</f>
        <v>77.533418028124004</v>
      </c>
      <c r="BC145">
        <f>(S145-E145/(N145/1.35))</f>
        <v>399.92510488331703</v>
      </c>
      <c r="BD145">
        <f>E145*BB145/100/BC145</f>
        <v>1.0444005006286737E-3</v>
      </c>
    </row>
    <row r="146" spans="1:56" x14ac:dyDescent="0.55000000000000004">
      <c r="A146" s="1">
        <v>98</v>
      </c>
      <c r="B146" s="1" t="s">
        <v>204</v>
      </c>
      <c r="C146" s="1">
        <v>58928.499973680824</v>
      </c>
      <c r="D146" s="1">
        <v>0</v>
      </c>
      <c r="E146">
        <f>(R146-S146*(1000-T146)/(1000-U146))*AK146</f>
        <v>1.1731766347505335</v>
      </c>
      <c r="F146">
        <f>IF(AV146&lt;&gt;0,1/(1/AV146-1/N146),0)</f>
        <v>-7.6825856724514544E-3</v>
      </c>
      <c r="G146">
        <f>((AY146-AL146/2)*S146-E146)/(AY146+AL146/2)</f>
        <v>637.49631586579665</v>
      </c>
      <c r="H146">
        <f>AL146*1000</f>
        <v>-4.9231848406743134E-2</v>
      </c>
      <c r="I146">
        <f>(AQ146-AW146)</f>
        <v>0.60840325606371026</v>
      </c>
      <c r="J146">
        <f>(P146+AP146*D146)</f>
        <v>23.619115829467773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22.025602340698242</v>
      </c>
      <c r="P146" s="1">
        <v>23.619115829467773</v>
      </c>
      <c r="Q146" s="1">
        <v>21.073623657226563</v>
      </c>
      <c r="R146" s="1">
        <v>400.41842651367188</v>
      </c>
      <c r="S146" s="1">
        <v>399.03427124023438</v>
      </c>
      <c r="T146" s="1">
        <v>23.761409759521484</v>
      </c>
      <c r="U146" s="1">
        <v>23.7037353515625</v>
      </c>
      <c r="V146" s="1">
        <v>87.459518432617188</v>
      </c>
      <c r="W146" s="1">
        <v>87.247238159179688</v>
      </c>
      <c r="X146" s="1">
        <v>500.02978515625</v>
      </c>
      <c r="Y146" s="1">
        <v>356.30859375</v>
      </c>
      <c r="Z146" s="1">
        <v>356.04922485351563</v>
      </c>
      <c r="AA146" s="1">
        <v>97.821235656738281</v>
      </c>
      <c r="AB146" s="1">
        <v>0.97569561004638672</v>
      </c>
      <c r="AC146" s="1">
        <v>0.45550084114074707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>X146*0.000001/(K146*0.0001)</f>
        <v>0.83338297526041649</v>
      </c>
      <c r="AL146">
        <f>(U146-T146)/(1000-U146)*AK146</f>
        <v>-4.9231848406743131E-5</v>
      </c>
      <c r="AM146">
        <f>(P146+273.15)</f>
        <v>296.76911582946775</v>
      </c>
      <c r="AN146">
        <f>(O146+273.15)</f>
        <v>295.17560234069822</v>
      </c>
      <c r="AO146">
        <f>(Y146*AG146+Z146*AH146)*AI146</f>
        <v>57.00937372574117</v>
      </c>
      <c r="AP146">
        <f>((AO146+0.00000010773*(AN146^4-AM146^4))-AL146*44100)/(L146*51.4+0.00000043092*AM146^3)</f>
        <v>0.49111424740794285</v>
      </c>
      <c r="AQ146">
        <f>0.61365*EXP(17.502*J146/(240.97+J146))</f>
        <v>2.9271319378338636</v>
      </c>
      <c r="AR146">
        <f>AQ146*1000/AA146</f>
        <v>29.923277069463516</v>
      </c>
      <c r="AS146">
        <f>(AR146-U146)</f>
        <v>6.2195417179010164</v>
      </c>
      <c r="AT146">
        <f>IF(D146,P146,(O146+P146)/2)</f>
        <v>22.822359085083008</v>
      </c>
      <c r="AU146">
        <f>0.61365*EXP(17.502*AT146/(240.97+AT146))</f>
        <v>2.7895466105971178</v>
      </c>
      <c r="AV146">
        <f>IF(AS146&lt;&gt;0,(1000-(AR146+U146)/2)/AS146*AL146,0)</f>
        <v>-7.7034244815554114E-3</v>
      </c>
      <c r="AW146">
        <f>U146*AA146/1000</f>
        <v>2.3187286817701533</v>
      </c>
      <c r="AX146">
        <f>(AU146-AW146)</f>
        <v>0.47081792882696449</v>
      </c>
      <c r="AY146">
        <f>1/(1.6/F146+1.37/N146)</f>
        <v>-4.8127637175380926E-3</v>
      </c>
      <c r="AZ146">
        <f>G146*AA146*0.001</f>
        <v>62.360677344610558</v>
      </c>
      <c r="BA146">
        <f>G146/S146</f>
        <v>1.5975979052736518</v>
      </c>
      <c r="BB146">
        <f>(1-AL146*AA146/AQ146/F146)*100</f>
        <v>78.584433075213184</v>
      </c>
      <c r="BC146">
        <f>(S146-E146/(N146/1.35))</f>
        <v>398.47659925491786</v>
      </c>
      <c r="BD146">
        <f>E146*BB146/100/BC146</f>
        <v>2.3136470475642189E-3</v>
      </c>
    </row>
    <row r="147" spans="1:56" x14ac:dyDescent="0.55000000000000004">
      <c r="A147" s="1" t="s">
        <v>9</v>
      </c>
      <c r="B147" s="1" t="s">
        <v>205</v>
      </c>
    </row>
    <row r="148" spans="1:56" x14ac:dyDescent="0.55000000000000004">
      <c r="A148" s="1">
        <v>99</v>
      </c>
      <c r="B148" s="1" t="s">
        <v>206</v>
      </c>
      <c r="C148" s="1">
        <v>59528.00000051409</v>
      </c>
      <c r="D148" s="1">
        <v>0</v>
      </c>
      <c r="E148">
        <f>(R148-S148*(1000-T148)/(1000-U148))*AK148</f>
        <v>1.3799152952742038</v>
      </c>
      <c r="F148">
        <f>IF(AV148&lt;&gt;0,1/(1/AV148-1/N148),0)</f>
        <v>6.8563242991350522E-3</v>
      </c>
      <c r="G148">
        <f>((AY148-AL148/2)*S148-E148)/(AY148+AL148/2)</f>
        <v>73.601787249206922</v>
      </c>
      <c r="H148">
        <f>AL148*1000</f>
        <v>4.3336562143325499E-2</v>
      </c>
      <c r="I148">
        <f>(AQ148-AW148)</f>
        <v>0.60313241255556127</v>
      </c>
      <c r="J148">
        <f>(P148+AP148*D148)</f>
        <v>23.683013916015625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22.047075271606445</v>
      </c>
      <c r="P148" s="1">
        <v>23.683013916015625</v>
      </c>
      <c r="Q148" s="1">
        <v>21.073684692382813</v>
      </c>
      <c r="R148" s="1">
        <v>400.35528564453125</v>
      </c>
      <c r="S148" s="1">
        <v>398.67916870117188</v>
      </c>
      <c r="T148" s="1">
        <v>23.820291519165039</v>
      </c>
      <c r="U148" s="1">
        <v>23.871038436889648</v>
      </c>
      <c r="V148" s="1">
        <v>87.568717956542969</v>
      </c>
      <c r="W148" s="1">
        <v>87.755279541015625</v>
      </c>
      <c r="X148" s="1">
        <v>500.15341186523438</v>
      </c>
      <c r="Y148" s="1">
        <v>353.6199951171875</v>
      </c>
      <c r="Z148" s="1">
        <v>353.52310180664063</v>
      </c>
      <c r="AA148" s="1">
        <v>97.829269409179688</v>
      </c>
      <c r="AB148" s="1">
        <v>1.5166501998901367</v>
      </c>
      <c r="AC148" s="1">
        <v>0.57951474189758301</v>
      </c>
      <c r="AD148" s="1">
        <v>0.66666668653488159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>X148*0.000001/(K148*0.0001)</f>
        <v>0.83358901977539046</v>
      </c>
      <c r="AL148">
        <f>(U148-T148)/(1000-U148)*AK148</f>
        <v>4.33365621433255E-5</v>
      </c>
      <c r="AM148">
        <f>(P148+273.15)</f>
        <v>296.8330139160156</v>
      </c>
      <c r="AN148">
        <f>(O148+273.15)</f>
        <v>295.19707527160642</v>
      </c>
      <c r="AO148">
        <f>(Y148*AG148+Z148*AH148)*AI148</f>
        <v>56.579197954106348</v>
      </c>
      <c r="AP148">
        <f>((AO148+0.00000010773*(AN148^4-AM148^4))-AL148*44100)/(L148*51.4+0.00000043092*AM148^3)</f>
        <v>0.43179742885800665</v>
      </c>
      <c r="AQ148">
        <f>0.61365*EXP(17.502*J148/(240.97+J148))</f>
        <v>2.938418662874922</v>
      </c>
      <c r="AR148">
        <f>AQ148*1000/AA148</f>
        <v>30.036191424314158</v>
      </c>
      <c r="AS148">
        <f>(AR148-U148)</f>
        <v>6.1651529874245092</v>
      </c>
      <c r="AT148">
        <f>IF(D148,P148,(O148+P148)/2)</f>
        <v>22.865044593811035</v>
      </c>
      <c r="AU148">
        <f>0.61365*EXP(17.502*AT148/(240.97+AT148))</f>
        <v>2.7967715107831546</v>
      </c>
      <c r="AV148">
        <f>IF(AS148&lt;&gt;0,(1000-(AR148+U148)/2)/AS148*AL148,0)</f>
        <v>6.8398116349930307E-3</v>
      </c>
      <c r="AW148">
        <f>U148*AA148/1000</f>
        <v>2.3352862503193608</v>
      </c>
      <c r="AX148">
        <f>(AU148-AW148)</f>
        <v>0.46148526046379379</v>
      </c>
      <c r="AY148">
        <f>1/(1.6/F148+1.37/N148)</f>
        <v>4.276362771114376E-3</v>
      </c>
      <c r="AZ148">
        <f>G148*AA148*0.001</f>
        <v>7.2004090737997908</v>
      </c>
      <c r="BA148">
        <f>G148/S148</f>
        <v>0.18461407825492582</v>
      </c>
      <c r="BB148">
        <f>(1-AL148*AA148/AQ148/F148)*100</f>
        <v>78.956487056338503</v>
      </c>
      <c r="BC148">
        <f>(S148-E148/(N148/1.35))</f>
        <v>398.0232230579586</v>
      </c>
      <c r="BD148">
        <f>E148*BB148/100/BC148</f>
        <v>2.7373594764920498E-3</v>
      </c>
    </row>
    <row r="149" spans="1:56" x14ac:dyDescent="0.55000000000000004">
      <c r="A149" s="1">
        <v>100</v>
      </c>
      <c r="B149" s="1" t="s">
        <v>207</v>
      </c>
      <c r="C149" s="1">
        <v>60128.499987091869</v>
      </c>
      <c r="D149" s="1">
        <v>0</v>
      </c>
      <c r="E149">
        <f>(R149-S149*(1000-T149)/(1000-U149))*AK149</f>
        <v>1.8823445324376726</v>
      </c>
      <c r="F149">
        <f>IF(AV149&lt;&gt;0,1/(1/AV149-1/N149),0)</f>
        <v>6.8003695787568754E-3</v>
      </c>
      <c r="G149">
        <f>((AY149-AL149/2)*S149-E149)/(AY149+AL149/2)</f>
        <v>-47.631849168778849</v>
      </c>
      <c r="H149">
        <f>AL149*1000</f>
        <v>4.350042567799816E-2</v>
      </c>
      <c r="I149">
        <f>(AQ149-AW149)</f>
        <v>0.61032424350786396</v>
      </c>
      <c r="J149">
        <f>(P149+AP149*D149)</f>
        <v>23.751733779907227</v>
      </c>
      <c r="K149" s="1">
        <v>6</v>
      </c>
      <c r="L149">
        <f>(K149*AE149+AF149)</f>
        <v>1.4200000166893005</v>
      </c>
      <c r="M149" s="1">
        <v>1</v>
      </c>
      <c r="N149">
        <f>L149*(M149+1)*(M149+1)/(M149*M149+1)</f>
        <v>2.8400000333786011</v>
      </c>
      <c r="O149" s="1">
        <v>22.069351196289063</v>
      </c>
      <c r="P149" s="1">
        <v>23.751733779907227</v>
      </c>
      <c r="Q149" s="1">
        <v>21.073057174682617</v>
      </c>
      <c r="R149" s="1">
        <v>400.232421875</v>
      </c>
      <c r="S149" s="1">
        <v>397.953125</v>
      </c>
      <c r="T149" s="1">
        <v>23.871210098266602</v>
      </c>
      <c r="U149" s="1">
        <v>23.922155380249023</v>
      </c>
      <c r="V149" s="1">
        <v>87.636390686035156</v>
      </c>
      <c r="W149" s="1">
        <v>87.823417663574219</v>
      </c>
      <c r="X149" s="1">
        <v>500.0635986328125</v>
      </c>
      <c r="Y149" s="1">
        <v>355.71902465820313</v>
      </c>
      <c r="Z149" s="1">
        <v>355.7159423828125</v>
      </c>
      <c r="AA149" s="1">
        <v>97.828781127929688</v>
      </c>
      <c r="AB149" s="1">
        <v>1.5166501998901367</v>
      </c>
      <c r="AC149" s="1">
        <v>0.57951474189758301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>X149*0.000001/(K149*0.0001)</f>
        <v>0.83343933105468748</v>
      </c>
      <c r="AL149">
        <f>(U149-T149)/(1000-U149)*AK149</f>
        <v>4.3500425677998161E-5</v>
      </c>
      <c r="AM149">
        <f>(P149+273.15)</f>
        <v>296.9017337799072</v>
      </c>
      <c r="AN149">
        <f>(O149+273.15)</f>
        <v>295.21935119628904</v>
      </c>
      <c r="AO149">
        <f>(Y149*AG149+Z149*AH149)*AI149</f>
        <v>56.915042673162134</v>
      </c>
      <c r="AP149">
        <f>((AO149+0.00000010773*(AN149^4-AM149^4))-AL149*44100)/(L149*51.4+0.00000043092*AM149^3)</f>
        <v>0.429393543965706</v>
      </c>
      <c r="AQ149">
        <f>0.61365*EXP(17.502*J149/(240.97+J149))</f>
        <v>2.9505995463105714</v>
      </c>
      <c r="AR149">
        <f>AQ149*1000/AA149</f>
        <v>30.160853608633872</v>
      </c>
      <c r="AS149">
        <f>(AR149-U149)</f>
        <v>6.2386982283848482</v>
      </c>
      <c r="AT149">
        <f>IF(D149,P149,(O149+P149)/2)</f>
        <v>22.910542488098145</v>
      </c>
      <c r="AU149">
        <f>0.61365*EXP(17.502*AT149/(240.97+AT149))</f>
        <v>2.8044904517354814</v>
      </c>
      <c r="AV149">
        <f>IF(AS149&lt;&gt;0,(1000-(AR149+U149)/2)/AS149*AL149,0)</f>
        <v>6.7841250164898332E-3</v>
      </c>
      <c r="AW149">
        <f>U149*AA149/1000</f>
        <v>2.3402753028027075</v>
      </c>
      <c r="AX149">
        <f>(AU149-AW149)</f>
        <v>0.46421514893277394</v>
      </c>
      <c r="AY149">
        <f>1/(1.6/F149+1.37/N149)</f>
        <v>4.2415346214819847E-3</v>
      </c>
      <c r="AZ149">
        <f>G149*AA149*0.001</f>
        <v>-4.6597657470510256</v>
      </c>
      <c r="BA149">
        <f>G149/S149</f>
        <v>-0.11969210989052756</v>
      </c>
      <c r="BB149">
        <f>(1-AL149*AA149/AQ149/F149)*100</f>
        <v>78.791138199353071</v>
      </c>
      <c r="BC149">
        <f>(S149-E149/(N149/1.35))</f>
        <v>397.05834856023785</v>
      </c>
      <c r="BD149">
        <f>E149*BB149/100/BC149</f>
        <v>3.7352713708673686E-3</v>
      </c>
    </row>
    <row r="150" spans="1:56" x14ac:dyDescent="0.55000000000000004">
      <c r="A150" s="1">
        <v>101</v>
      </c>
      <c r="B150" s="1" t="s">
        <v>208</v>
      </c>
      <c r="C150" s="1">
        <v>60728.999973669648</v>
      </c>
      <c r="D150" s="1">
        <v>0</v>
      </c>
      <c r="E150">
        <f>(R150-S150*(1000-T150)/(1000-U150))*AK150</f>
        <v>2.6392898813161132</v>
      </c>
      <c r="F150">
        <f>IF(AV150&lt;&gt;0,1/(1/AV150-1/N150),0)</f>
        <v>1.1040539471696221E-2</v>
      </c>
      <c r="G150">
        <f>((AY150-AL150/2)*S150-E150)/(AY150+AL150/2)</f>
        <v>11.234574711020027</v>
      </c>
      <c r="H150">
        <f>AL150*1000</f>
        <v>6.6845692302983165E-2</v>
      </c>
      <c r="I150">
        <f>(AQ150-AW150)</f>
        <v>0.57860537737801687</v>
      </c>
      <c r="J150">
        <f>(P150+AP150*D150)</f>
        <v>23.556375503540039</v>
      </c>
      <c r="K150" s="1">
        <v>6</v>
      </c>
      <c r="L150">
        <f>(K150*AE150+AF150)</f>
        <v>1.4200000166893005</v>
      </c>
      <c r="M150" s="1">
        <v>1</v>
      </c>
      <c r="N150">
        <f>L150*(M150+1)*(M150+1)/(M150*M150+1)</f>
        <v>2.8400000333786011</v>
      </c>
      <c r="O150" s="1">
        <v>22.026809692382813</v>
      </c>
      <c r="P150" s="1">
        <v>23.556375503540039</v>
      </c>
      <c r="Q150" s="1">
        <v>21.075960159301758</v>
      </c>
      <c r="R150" s="1">
        <v>400.1773681640625</v>
      </c>
      <c r="S150" s="1">
        <v>396.97866821289063</v>
      </c>
      <c r="T150" s="1">
        <v>23.817005157470703</v>
      </c>
      <c r="U150" s="1">
        <v>23.895296096801758</v>
      </c>
      <c r="V150" s="1">
        <v>87.658218383789063</v>
      </c>
      <c r="W150" s="1">
        <v>87.946365356445313</v>
      </c>
      <c r="X150" s="1">
        <v>500.04556274414063</v>
      </c>
      <c r="Y150" s="1">
        <v>355.91110229492188</v>
      </c>
      <c r="Z150" s="1">
        <v>355.37893676757813</v>
      </c>
      <c r="AA150" s="1">
        <v>97.821815490722656</v>
      </c>
      <c r="AB150" s="1">
        <v>1.5166501998901367</v>
      </c>
      <c r="AC150" s="1">
        <v>0.57951474189758301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>X150*0.000001/(K150*0.0001)</f>
        <v>0.83340927124023434</v>
      </c>
      <c r="AL150">
        <f>(U150-T150)/(1000-U150)*AK150</f>
        <v>6.6845692302983171E-5</v>
      </c>
      <c r="AM150">
        <f>(P150+273.15)</f>
        <v>296.70637550354002</v>
      </c>
      <c r="AN150">
        <f>(O150+273.15)</f>
        <v>295.17680969238279</v>
      </c>
      <c r="AO150">
        <f>(Y150*AG150+Z150*AH150)*AI150</f>
        <v>56.945775094350211</v>
      </c>
      <c r="AP150">
        <f>((AO150+0.00000010773*(AN150^4-AM150^4))-AL150*44100)/(L150*51.4+0.00000043092*AM150^3)</f>
        <v>0.4381808473784255</v>
      </c>
      <c r="AQ150">
        <f>0.61365*EXP(17.502*J150/(240.97+J150))</f>
        <v>2.9160866232555436</v>
      </c>
      <c r="AR150">
        <f>AQ150*1000/AA150</f>
        <v>29.810187110380333</v>
      </c>
      <c r="AS150">
        <f>(AR150-U150)</f>
        <v>5.9148910135785755</v>
      </c>
      <c r="AT150">
        <f>IF(D150,P150,(O150+P150)/2)</f>
        <v>22.791592597961426</v>
      </c>
      <c r="AU150">
        <f>0.61365*EXP(17.502*AT150/(240.97+AT150))</f>
        <v>2.7843492418686226</v>
      </c>
      <c r="AV150">
        <f>IF(AS150&lt;&gt;0,(1000-(AR150+U150)/2)/AS150*AL150,0)</f>
        <v>1.0997785428492892E-2</v>
      </c>
      <c r="AW150">
        <f>U150*AA150/1000</f>
        <v>2.3374812458775267</v>
      </c>
      <c r="AX150">
        <f>(AU150-AW150)</f>
        <v>0.44686799599109595</v>
      </c>
      <c r="AY150">
        <f>1/(1.6/F150+1.37/N150)</f>
        <v>6.8774443327114633E-3</v>
      </c>
      <c r="AZ150">
        <f>G150*AA150*0.001</f>
        <v>1.0989864944981398</v>
      </c>
      <c r="BA150">
        <f>G150/S150</f>
        <v>2.8300197493219409E-2</v>
      </c>
      <c r="BB150">
        <f>(1-AL150*AA150/AQ150/F150)*100</f>
        <v>79.689602238226982</v>
      </c>
      <c r="BC150">
        <f>(S150-E150/(N150/1.35))</f>
        <v>395.72407620658771</v>
      </c>
      <c r="BD150">
        <f>E150*BB150/100/BC150</f>
        <v>5.3149144436604543E-3</v>
      </c>
    </row>
    <row r="151" spans="1:56" x14ac:dyDescent="0.55000000000000004">
      <c r="A151" s="1" t="s">
        <v>9</v>
      </c>
      <c r="B151" s="1" t="s">
        <v>209</v>
      </c>
    </row>
    <row r="152" spans="1:56" x14ac:dyDescent="0.55000000000000004">
      <c r="A152" s="1">
        <v>102</v>
      </c>
      <c r="B152" s="1" t="s">
        <v>210</v>
      </c>
      <c r="C152" s="1">
        <v>61328.500000502914</v>
      </c>
      <c r="D152" s="1">
        <v>0</v>
      </c>
      <c r="E152">
        <f>(R152-S152*(1000-T152)/(1000-U152))*AK152</f>
        <v>2.9183761846419589</v>
      </c>
      <c r="F152">
        <f>IF(AV152&lt;&gt;0,1/(1/AV152-1/N152),0)</f>
        <v>1.9119905425927175E-2</v>
      </c>
      <c r="G152">
        <f>((AY152-AL152/2)*S152-E152)/(AY152+AL152/2)</f>
        <v>148.41104146927054</v>
      </c>
      <c r="H152">
        <f>AL152*1000</f>
        <v>0.1161831862282677</v>
      </c>
      <c r="I152">
        <f>(AQ152-AW152)</f>
        <v>0.58231785902538702</v>
      </c>
      <c r="J152">
        <f>(P152+AP152*D152)</f>
        <v>23.609127044677734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22.047607421875</v>
      </c>
      <c r="P152" s="1">
        <v>23.609127044677734</v>
      </c>
      <c r="Q152" s="1">
        <v>21.072395324707031</v>
      </c>
      <c r="R152" s="1">
        <v>400.25762939453125</v>
      </c>
      <c r="S152" s="1">
        <v>396.70083618164063</v>
      </c>
      <c r="T152" s="1">
        <v>23.815759658813477</v>
      </c>
      <c r="U152" s="1">
        <v>23.951818466186523</v>
      </c>
      <c r="V152" s="1">
        <v>87.544151306152344</v>
      </c>
      <c r="W152" s="1">
        <v>88.044288635253906</v>
      </c>
      <c r="X152" s="1">
        <v>500.07958984375</v>
      </c>
      <c r="Y152" s="1">
        <v>355.60702514648438</v>
      </c>
      <c r="Z152" s="1">
        <v>355.51025390625</v>
      </c>
      <c r="AA152" s="1">
        <v>97.823600769042969</v>
      </c>
      <c r="AB152" s="1">
        <v>1.6947507858276367</v>
      </c>
      <c r="AC152" s="1">
        <v>0.6193840503692627</v>
      </c>
      <c r="AD152" s="1">
        <v>0.66666668653488159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>X152*0.000001/(K152*0.0001)</f>
        <v>0.83346598307291653</v>
      </c>
      <c r="AL152">
        <f>(U152-T152)/(1000-U152)*AK152</f>
        <v>1.1618318622826771E-4</v>
      </c>
      <c r="AM152">
        <f>(P152+273.15)</f>
        <v>296.75912704467771</v>
      </c>
      <c r="AN152">
        <f>(O152+273.15)</f>
        <v>295.19760742187498</v>
      </c>
      <c r="AO152">
        <f>(Y152*AG152+Z152*AH152)*AI152</f>
        <v>56.897122751687675</v>
      </c>
      <c r="AP152">
        <f>((AO152+0.00000010773*(AN152^4-AM152^4))-AL152*44100)/(L152*51.4+0.00000043092*AM152^3)</f>
        <v>0.40743337657219675</v>
      </c>
      <c r="AQ152">
        <f>0.61365*EXP(17.502*J152/(240.97+J152))</f>
        <v>2.9253709863542086</v>
      </c>
      <c r="AR152">
        <f>AQ152*1000/AA152</f>
        <v>29.904552310038916</v>
      </c>
      <c r="AS152">
        <f>(AR152-U152)</f>
        <v>5.9527338438523927</v>
      </c>
      <c r="AT152">
        <f>IF(D152,P152,(O152+P152)/2)</f>
        <v>22.828367233276367</v>
      </c>
      <c r="AU152">
        <f>0.61365*EXP(17.502*AT152/(240.97+AT152))</f>
        <v>2.7905625543710264</v>
      </c>
      <c r="AV152">
        <f>IF(AS152&lt;&gt;0,(1000-(AR152+U152)/2)/AS152*AL152,0)</f>
        <v>1.8992044128982335E-2</v>
      </c>
      <c r="AW152">
        <f>U152*AA152/1000</f>
        <v>2.3430531273288215</v>
      </c>
      <c r="AX152">
        <f>(AU152-AW152)</f>
        <v>0.44750942704220487</v>
      </c>
      <c r="AY152">
        <f>1/(1.6/F152+1.37/N152)</f>
        <v>1.1881449277678117E-2</v>
      </c>
      <c r="AZ152">
        <f>G152*AA152*0.001</f>
        <v>14.518102470407802</v>
      </c>
      <c r="BA152">
        <f>G152/S152</f>
        <v>0.37411325596832468</v>
      </c>
      <c r="BB152">
        <f>(1-AL152*AA152/AQ152/F152)*100</f>
        <v>79.680162170275608</v>
      </c>
      <c r="BC152">
        <f>(S152-E152/(N152/1.35))</f>
        <v>395.31357991299205</v>
      </c>
      <c r="BD152">
        <f>E152*BB152/100/BC152</f>
        <v>5.8823349230077669E-3</v>
      </c>
    </row>
    <row r="153" spans="1:56" x14ac:dyDescent="0.55000000000000004">
      <c r="A153" s="1" t="s">
        <v>9</v>
      </c>
      <c r="B153" s="1" t="s">
        <v>211</v>
      </c>
    </row>
    <row r="154" spans="1:56" x14ac:dyDescent="0.55000000000000004">
      <c r="A154" s="1" t="s">
        <v>9</v>
      </c>
      <c r="B154" s="1" t="s">
        <v>212</v>
      </c>
    </row>
    <row r="155" spans="1:56" x14ac:dyDescent="0.55000000000000004">
      <c r="A155" s="1">
        <v>103</v>
      </c>
      <c r="B155" s="1" t="s">
        <v>213</v>
      </c>
      <c r="C155" s="1">
        <v>61501.500000279397</v>
      </c>
      <c r="D155" s="1">
        <v>0</v>
      </c>
      <c r="E155">
        <f>(R155-S155*(1000-T155)/(1000-U155))*AK155</f>
        <v>2.6130020653833874</v>
      </c>
      <c r="F155">
        <f>IF(AV155&lt;&gt;0,1/(1/AV155-1/N155),0)</f>
        <v>9.680328533715013E-2</v>
      </c>
      <c r="G155">
        <f>((AY155-AL155/2)*S155-E155)/(AY155+AL155/2)</f>
        <v>349.34186917815589</v>
      </c>
      <c r="H155">
        <f>AL155*1000</f>
        <v>0.60513215755565142</v>
      </c>
      <c r="I155">
        <f>(AQ155-AW155)</f>
        <v>0.61484994532881565</v>
      </c>
      <c r="J155">
        <f>(P155+AP155*D155)</f>
        <v>24.121891021728516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24.466293334960938</v>
      </c>
      <c r="P155" s="1">
        <v>24.121891021728516</v>
      </c>
      <c r="Q155" s="1">
        <v>24.99810791015625</v>
      </c>
      <c r="R155" s="1">
        <v>401.05923461914063</v>
      </c>
      <c r="S155" s="1">
        <v>397.6356201171875</v>
      </c>
      <c r="T155" s="1">
        <v>23.847064971923828</v>
      </c>
      <c r="U155" s="1">
        <v>24.555240631103516</v>
      </c>
      <c r="V155" s="1">
        <v>75.7442626953125</v>
      </c>
      <c r="W155" s="1">
        <v>77.993606567382813</v>
      </c>
      <c r="X155" s="1">
        <v>500.10726928710938</v>
      </c>
      <c r="Y155" s="1">
        <v>346.65496826171875</v>
      </c>
      <c r="Z155" s="1">
        <v>347.84286499023438</v>
      </c>
      <c r="AA155" s="1">
        <v>97.825309753417969</v>
      </c>
      <c r="AB155" s="1">
        <v>0.85606670379638672</v>
      </c>
      <c r="AC155" s="1">
        <v>0.36029744148254395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>X155*0.000001/(K155*0.0001)</f>
        <v>0.83351211547851556</v>
      </c>
      <c r="AL155">
        <f>(U155-T155)/(1000-U155)*AK155</f>
        <v>6.0513215755565145E-4</v>
      </c>
      <c r="AM155">
        <f>(P155+273.15)</f>
        <v>297.27189102172849</v>
      </c>
      <c r="AN155">
        <f>(O155+273.15)</f>
        <v>297.61629333496091</v>
      </c>
      <c r="AO155">
        <f>(Y155*AG155+Z155*AH155)*AI155</f>
        <v>55.464793682140225</v>
      </c>
      <c r="AP155">
        <f>((AO155+0.00000010773*(AN155^4-AM155^4))-AL155*44100)/(L155*51.4+0.00000043092*AM155^3)</f>
        <v>0.38767218583684876</v>
      </c>
      <c r="AQ155">
        <f>0.61365*EXP(17.502*J155/(240.97+J155))</f>
        <v>3.0169739661362316</v>
      </c>
      <c r="AR155">
        <f>AQ155*1000/AA155</f>
        <v>30.840423339736166</v>
      </c>
      <c r="AS155">
        <f>(AR155-U155)</f>
        <v>6.2851827086326502</v>
      </c>
      <c r="AT155">
        <f>IF(D155,P155,(O155+P155)/2)</f>
        <v>24.294092178344727</v>
      </c>
      <c r="AU155">
        <f>0.61365*EXP(17.502*AT155/(240.97+AT155))</f>
        <v>3.0482944151615659</v>
      </c>
      <c r="AV155">
        <f>IF(AS155&lt;&gt;0,(1000-(AR155+U155)/2)/AS155*AL155,0)</f>
        <v>9.3612443106638243E-2</v>
      </c>
      <c r="AW155">
        <f>U155*AA155/1000</f>
        <v>2.4021240208074159</v>
      </c>
      <c r="AX155">
        <f>(AU155-AW155)</f>
        <v>0.64617039435414991</v>
      </c>
      <c r="AY155">
        <f>1/(1.6/F155+1.37/N155)</f>
        <v>5.8786324525483553E-2</v>
      </c>
      <c r="AZ155">
        <f>G155*AA155*0.001</f>
        <v>34.174476562191117</v>
      </c>
      <c r="BA155">
        <f>G155/S155</f>
        <v>0.87854772435930428</v>
      </c>
      <c r="BB155">
        <f>(1-AL155*AA155/AQ155/F155)*100</f>
        <v>79.730650793771147</v>
      </c>
      <c r="BC155">
        <f>(S155-E155/(N155/1.35))</f>
        <v>396.39352407957898</v>
      </c>
      <c r="BD155">
        <f>E155*BB155/100/BC155</f>
        <v>5.255796135475224E-3</v>
      </c>
    </row>
    <row r="156" spans="1:56" x14ac:dyDescent="0.55000000000000004">
      <c r="A156" s="1">
        <v>104</v>
      </c>
      <c r="B156" s="1" t="s">
        <v>214</v>
      </c>
      <c r="C156" s="1">
        <v>62756.999972216785</v>
      </c>
      <c r="D156" s="1">
        <v>0</v>
      </c>
      <c r="E156">
        <f>(R156-S156*(1000-T156)/(1000-U156))*AK156</f>
        <v>2.4151621122424398</v>
      </c>
      <c r="F156">
        <f>IF(AV156&lt;&gt;0,1/(1/AV156-1/N156),0)</f>
        <v>4.6400687131068721E-2</v>
      </c>
      <c r="G156">
        <f>((AY156-AL156/2)*S156-E156)/(AY156+AL156/2)</f>
        <v>307.75812836736986</v>
      </c>
      <c r="H156">
        <f>AL156*1000</f>
        <v>0.44296300751106077</v>
      </c>
      <c r="I156">
        <f>(AQ156-AW156)</f>
        <v>0.92159386543363597</v>
      </c>
      <c r="J156">
        <f>(P156+AP156*D156)</f>
        <v>25.580101013183594</v>
      </c>
      <c r="K156" s="1">
        <v>6</v>
      </c>
      <c r="L156">
        <f>(K156*AE156+AF156)</f>
        <v>1.4200000166893005</v>
      </c>
      <c r="M156" s="1">
        <v>1</v>
      </c>
      <c r="N156">
        <f>L156*(M156+1)*(M156+1)/(M156*M156+1)</f>
        <v>2.8400000333786011</v>
      </c>
      <c r="O156" s="1">
        <v>25.316556930541992</v>
      </c>
      <c r="P156" s="1">
        <v>25.580101013183594</v>
      </c>
      <c r="Q156" s="1">
        <v>24.984132766723633</v>
      </c>
      <c r="R156" s="1">
        <v>400.775146484375</v>
      </c>
      <c r="S156" s="1">
        <v>397.66622924804688</v>
      </c>
      <c r="T156" s="1">
        <v>23.707771301269531</v>
      </c>
      <c r="U156" s="1">
        <v>24.226339340209961</v>
      </c>
      <c r="V156" s="1">
        <v>71.570152282714844</v>
      </c>
      <c r="W156" s="1">
        <v>73.135627746582031</v>
      </c>
      <c r="X156" s="1">
        <v>500.10598754882813</v>
      </c>
      <c r="Y156" s="1">
        <v>357.25570678710938</v>
      </c>
      <c r="Z156" s="1">
        <v>356.9979248046875</v>
      </c>
      <c r="AA156" s="1">
        <v>97.816230773925781</v>
      </c>
      <c r="AB156" s="1">
        <v>0.85606670379638672</v>
      </c>
      <c r="AC156" s="1">
        <v>0.36029744148254395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>X156*0.000001/(K156*0.0001)</f>
        <v>0.83350997924804682</v>
      </c>
      <c r="AL156">
        <f>(U156-T156)/(1000-U156)*AK156</f>
        <v>4.4296300751106078E-4</v>
      </c>
      <c r="AM156">
        <f>(P156+273.15)</f>
        <v>298.73010101318357</v>
      </c>
      <c r="AN156">
        <f>(O156+273.15)</f>
        <v>298.46655693054197</v>
      </c>
      <c r="AO156">
        <f>(Y156*AG156+Z156*AH156)*AI156</f>
        <v>57.16091180829153</v>
      </c>
      <c r="AP156">
        <f>((AO156+0.00000010773*(AN156^4-AM156^4))-AL156*44100)/(L156*51.4+0.00000043092*AM156^3)</f>
        <v>0.40961746613668376</v>
      </c>
      <c r="AQ156">
        <f>0.61365*EXP(17.502*J156/(240.97+J156))</f>
        <v>3.2913230651430503</v>
      </c>
      <c r="AR156">
        <f>AQ156*1000/AA156</f>
        <v>33.64802588590846</v>
      </c>
      <c r="AS156">
        <f>(AR156-U156)</f>
        <v>9.4216865456984991</v>
      </c>
      <c r="AT156">
        <f>IF(D156,P156,(O156+P156)/2)</f>
        <v>25.448328971862793</v>
      </c>
      <c r="AU156">
        <f>0.61365*EXP(17.502*AT156/(240.97+AT156))</f>
        <v>3.2656662206818425</v>
      </c>
      <c r="AV156">
        <f>IF(AS156&lt;&gt;0,(1000-(AR156+U156)/2)/AS156*AL156,0)</f>
        <v>4.5654767220871653E-2</v>
      </c>
      <c r="AW156">
        <f>U156*AA156/1000</f>
        <v>2.3697291997094143</v>
      </c>
      <c r="AX156">
        <f>(AU156-AW156)</f>
        <v>0.89593702097242822</v>
      </c>
      <c r="AY156">
        <f>1/(1.6/F156+1.37/N156)</f>
        <v>2.8600321156439013E-2</v>
      </c>
      <c r="AZ156">
        <f>G156*AA156*0.001</f>
        <v>30.103740106934126</v>
      </c>
      <c r="BA156">
        <f>G156/S156</f>
        <v>0.7739106459940398</v>
      </c>
      <c r="BB156">
        <f>(1-AL156*AA156/AQ156/F156)*100</f>
        <v>71.628424201915394</v>
      </c>
      <c r="BC156">
        <f>(S156-E156/(N156/1.35))</f>
        <v>396.51817684903034</v>
      </c>
      <c r="BD156">
        <f>E156*BB156/100/BC156</f>
        <v>4.362832939130582E-3</v>
      </c>
    </row>
    <row r="157" spans="1:56" x14ac:dyDescent="0.55000000000000004">
      <c r="A157" s="1" t="s">
        <v>9</v>
      </c>
      <c r="B157" s="1" t="s">
        <v>215</v>
      </c>
    </row>
    <row r="158" spans="1:56" x14ac:dyDescent="0.55000000000000004">
      <c r="A158" s="1">
        <v>105</v>
      </c>
      <c r="B158" s="1" t="s">
        <v>216</v>
      </c>
      <c r="C158" s="1">
        <v>63356.499995451421</v>
      </c>
      <c r="D158" s="1">
        <v>0</v>
      </c>
      <c r="E158">
        <f>(R158-S158*(1000-T158)/(1000-U158))*AK158</f>
        <v>2.982723567944642</v>
      </c>
      <c r="F158">
        <f>IF(AV158&lt;&gt;0,1/(1/AV158-1/N158),0)</f>
        <v>3.4944318662638384E-2</v>
      </c>
      <c r="G158">
        <f>((AY158-AL158/2)*S158-E158)/(AY158+AL158/2)</f>
        <v>252.34455326815356</v>
      </c>
      <c r="H158">
        <f>AL158*1000</f>
        <v>0.34291788090763237</v>
      </c>
      <c r="I158">
        <f>(AQ158-AW158)</f>
        <v>0.94364374723640587</v>
      </c>
      <c r="J158">
        <f>(P158+AP158*D158)</f>
        <v>25.616758346557617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25.331865310668945</v>
      </c>
      <c r="P158" s="1">
        <v>25.616758346557617</v>
      </c>
      <c r="Q158" s="1">
        <v>24.984533309936523</v>
      </c>
      <c r="R158" s="1">
        <v>399.23471069335938</v>
      </c>
      <c r="S158" s="1">
        <v>395.49325561523438</v>
      </c>
      <c r="T158" s="1">
        <v>23.672264099121094</v>
      </c>
      <c r="U158" s="1">
        <v>24.073799133300781</v>
      </c>
      <c r="V158" s="1">
        <v>71.399124145507813</v>
      </c>
      <c r="W158" s="1">
        <v>72.610221862792969</v>
      </c>
      <c r="X158" s="1">
        <v>500.07473754882813</v>
      </c>
      <c r="Y158" s="1">
        <v>357.08575439453125</v>
      </c>
      <c r="Z158" s="1">
        <v>357.61007690429688</v>
      </c>
      <c r="AA158" s="1">
        <v>97.817878723144531</v>
      </c>
      <c r="AB158" s="1">
        <v>0.22203350067138672</v>
      </c>
      <c r="AC158" s="1">
        <v>0.2525475025177002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>X158*0.000001/(K158*0.0001)</f>
        <v>0.83345789591471342</v>
      </c>
      <c r="AL158">
        <f>(U158-T158)/(1000-U158)*AK158</f>
        <v>3.4291788090763236E-4</v>
      </c>
      <c r="AM158">
        <f>(P158+273.15)</f>
        <v>298.76675834655759</v>
      </c>
      <c r="AN158">
        <f>(O158+273.15)</f>
        <v>298.48186531066892</v>
      </c>
      <c r="AO158">
        <f>(Y158*AG158+Z158*AH158)*AI158</f>
        <v>57.133719426086827</v>
      </c>
      <c r="AP158">
        <f>((AO158+0.00000010773*(AN158^4-AM158^4))-AL158*44100)/(L158*51.4+0.00000043092*AM158^3)</f>
        <v>0.45859104851948029</v>
      </c>
      <c r="AQ158">
        <f>0.61365*EXP(17.502*J158/(240.97+J158))</f>
        <v>3.2984917112629635</v>
      </c>
      <c r="AR158">
        <f>AQ158*1000/AA158</f>
        <v>33.720744656493075</v>
      </c>
      <c r="AS158">
        <f>(AR158-U158)</f>
        <v>9.6469455231922936</v>
      </c>
      <c r="AT158">
        <f>IF(D158,P158,(O158+P158)/2)</f>
        <v>25.474311828613281</v>
      </c>
      <c r="AU158">
        <f>0.61365*EXP(17.502*AT158/(240.97+AT158))</f>
        <v>3.2707113703387143</v>
      </c>
      <c r="AV158">
        <f>IF(AS158&lt;&gt;0,(1000-(AR158+U158)/2)/AS158*AL158,0)</f>
        <v>3.4519578126033207E-2</v>
      </c>
      <c r="AW158">
        <f>U158*AA158/1000</f>
        <v>2.3548479640265576</v>
      </c>
      <c r="AX158">
        <f>(AU158-AW158)</f>
        <v>0.91586340631215668</v>
      </c>
      <c r="AY158">
        <f>1/(1.6/F158+1.37/N158)</f>
        <v>2.1612498761884862E-2</v>
      </c>
      <c r="AZ158">
        <f>G158*AA158*0.001</f>
        <v>24.683808908030329</v>
      </c>
      <c r="BA158">
        <f>G158/S158</f>
        <v>0.63805020612956631</v>
      </c>
      <c r="BB158">
        <f>(1-AL158*AA158/AQ158/F158)*100</f>
        <v>70.898431458567487</v>
      </c>
      <c r="BC158">
        <f>(S158-E158/(N158/1.35))</f>
        <v>394.07541168234718</v>
      </c>
      <c r="BD158">
        <f>E158*BB158/100/BC158</f>
        <v>5.3662425051841925E-3</v>
      </c>
    </row>
    <row r="159" spans="1:56" x14ac:dyDescent="0.55000000000000004">
      <c r="A159" s="1">
        <v>106</v>
      </c>
      <c r="B159" s="1" t="s">
        <v>217</v>
      </c>
      <c r="C159" s="1">
        <v>63956.9999820292</v>
      </c>
      <c r="D159" s="1">
        <v>0</v>
      </c>
      <c r="E159">
        <f>(R159-S159*(1000-T159)/(1000-U159))*AK159</f>
        <v>2.9101048210597646</v>
      </c>
      <c r="F159">
        <f>IF(AV159&lt;&gt;0,1/(1/AV159-1/N159),0)</f>
        <v>3.3504953146007543E-2</v>
      </c>
      <c r="G159">
        <f>((AY159-AL159/2)*S159-E159)/(AY159+AL159/2)</f>
        <v>250.03640459346738</v>
      </c>
      <c r="H159">
        <f>AL159*1000</f>
        <v>0.33151615352430652</v>
      </c>
      <c r="I159">
        <f>(AQ159-AW159)</f>
        <v>0.95098011474492505</v>
      </c>
      <c r="J159">
        <f>(P159+AP159*D159)</f>
        <v>25.624052047729492</v>
      </c>
      <c r="K159" s="1">
        <v>6</v>
      </c>
      <c r="L159">
        <f>(K159*AE159+AF159)</f>
        <v>1.4200000166893005</v>
      </c>
      <c r="M159" s="1">
        <v>1</v>
      </c>
      <c r="N159">
        <f>L159*(M159+1)*(M159+1)/(M159*M159+1)</f>
        <v>2.8400000333786011</v>
      </c>
      <c r="O159" s="1">
        <v>25.336576461791992</v>
      </c>
      <c r="P159" s="1">
        <v>25.624052047729492</v>
      </c>
      <c r="Q159" s="1">
        <v>24.982892990112305</v>
      </c>
      <c r="R159" s="1">
        <v>399.22067260742188</v>
      </c>
      <c r="S159" s="1">
        <v>395.57177734375</v>
      </c>
      <c r="T159" s="1">
        <v>23.625812530517578</v>
      </c>
      <c r="U159" s="1">
        <v>24.014015197753906</v>
      </c>
      <c r="V159" s="1">
        <v>71.237236022949219</v>
      </c>
      <c r="W159" s="1">
        <v>72.407752990722656</v>
      </c>
      <c r="X159" s="1">
        <v>500.08175659179688</v>
      </c>
      <c r="Y159" s="1">
        <v>356.91143798828125</v>
      </c>
      <c r="Z159" s="1">
        <v>357.12255859375</v>
      </c>
      <c r="AA159" s="1">
        <v>97.815361022949219</v>
      </c>
      <c r="AB159" s="1">
        <v>0.22203350067138672</v>
      </c>
      <c r="AC159" s="1">
        <v>0.2525475025177002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>X159*0.000001/(K159*0.0001)</f>
        <v>0.83346959431966139</v>
      </c>
      <c r="AL159">
        <f>(U159-T159)/(1000-U159)*AK159</f>
        <v>3.3151615352430651E-4</v>
      </c>
      <c r="AM159">
        <f>(P159+273.15)</f>
        <v>298.77405204772947</v>
      </c>
      <c r="AN159">
        <f>(O159+273.15)</f>
        <v>298.48657646179197</v>
      </c>
      <c r="AO159">
        <f>(Y159*AG159+Z159*AH159)*AI159</f>
        <v>57.105828801710231</v>
      </c>
      <c r="AP159">
        <f>((AO159+0.00000010773*(AN159^4-AM159^4))-AL159*44100)/(L159*51.4+0.00000043092*AM159^3)</f>
        <v>0.46385502098428871</v>
      </c>
      <c r="AQ159">
        <f>0.61365*EXP(17.502*J159/(240.97+J159))</f>
        <v>3.2999196809238125</v>
      </c>
      <c r="AR159">
        <f>AQ159*1000/AA159</f>
        <v>33.736211229129879</v>
      </c>
      <c r="AS159">
        <f>(AR159-U159)</f>
        <v>9.7221960313759723</v>
      </c>
      <c r="AT159">
        <f>IF(D159,P159,(O159+P159)/2)</f>
        <v>25.480314254760742</v>
      </c>
      <c r="AU159">
        <f>0.61365*EXP(17.502*AT159/(240.97+AT159))</f>
        <v>3.271877842680007</v>
      </c>
      <c r="AV159">
        <f>IF(AS159&lt;&gt;0,(1000-(AR159+U159)/2)/AS159*AL159,0)</f>
        <v>3.3114286733183992E-2</v>
      </c>
      <c r="AW159">
        <f>U159*AA159/1000</f>
        <v>2.3489395661788874</v>
      </c>
      <c r="AX159">
        <f>(AU159-AW159)</f>
        <v>0.92293827650111959</v>
      </c>
      <c r="AY159">
        <f>1/(1.6/F159+1.37/N159)</f>
        <v>2.0731177133249418E-2</v>
      </c>
      <c r="AZ159">
        <f>G159*AA159*0.001</f>
        <v>24.457401184190211</v>
      </c>
      <c r="BA159">
        <f>G159/S159</f>
        <v>0.63208858395422618</v>
      </c>
      <c r="BB159">
        <f>(1-AL159*AA159/AQ159/F159)*100</f>
        <v>70.670857029186124</v>
      </c>
      <c r="BC159">
        <f>(S159-E159/(N159/1.35))</f>
        <v>394.18845288520873</v>
      </c>
      <c r="BD159">
        <f>E159*BB159/100/BC159</f>
        <v>5.2172913803984478E-3</v>
      </c>
    </row>
    <row r="160" spans="1:56" x14ac:dyDescent="0.55000000000000004">
      <c r="A160" s="1">
        <v>107</v>
      </c>
      <c r="B160" s="1" t="s">
        <v>218</v>
      </c>
      <c r="C160" s="1">
        <v>64557.499968606979</v>
      </c>
      <c r="D160" s="1">
        <v>0</v>
      </c>
      <c r="E160">
        <f>(R160-S160*(1000-T160)/(1000-U160))*AK160</f>
        <v>2.6813686154539997</v>
      </c>
      <c r="F160">
        <f>IF(AV160&lt;&gt;0,1/(1/AV160-1/N160),0)</f>
        <v>3.0790542758765433E-2</v>
      </c>
      <c r="G160">
        <f>((AY160-AL160/2)*S160-E160)/(AY160+AL160/2)</f>
        <v>250.07166427695401</v>
      </c>
      <c r="H160">
        <f>AL160*1000</f>
        <v>0.30356469130378</v>
      </c>
      <c r="I160">
        <f>(AQ160-AW160)</f>
        <v>0.94665739443849972</v>
      </c>
      <c r="J160">
        <f>(P160+AP160*D160)</f>
        <v>25.539005279541016</v>
      </c>
      <c r="K160" s="1">
        <v>6</v>
      </c>
      <c r="L160">
        <f>(K160*AE160+AF160)</f>
        <v>1.4200000166893005</v>
      </c>
      <c r="M160" s="1">
        <v>1</v>
      </c>
      <c r="N160">
        <f>L160*(M160+1)*(M160+1)/(M160*M160+1)</f>
        <v>2.8400000333786011</v>
      </c>
      <c r="O160" s="1">
        <v>25.306753158569336</v>
      </c>
      <c r="P160" s="1">
        <v>25.539005279541016</v>
      </c>
      <c r="Q160" s="1">
        <v>24.984210968017578</v>
      </c>
      <c r="R160" s="1">
        <v>399.202880859375</v>
      </c>
      <c r="S160" s="1">
        <v>395.841552734375</v>
      </c>
      <c r="T160" s="1">
        <v>23.536678314208984</v>
      </c>
      <c r="U160" s="1">
        <v>23.89219856262207</v>
      </c>
      <c r="V160" s="1">
        <v>71.082939147949219</v>
      </c>
      <c r="W160" s="1">
        <v>72.156646728515625</v>
      </c>
      <c r="X160" s="1">
        <v>500.075927734375</v>
      </c>
      <c r="Y160" s="1">
        <v>357.271728515625</v>
      </c>
      <c r="Z160" s="1">
        <v>357.62591552734375</v>
      </c>
      <c r="AA160" s="1">
        <v>97.799507141113281</v>
      </c>
      <c r="AB160" s="1">
        <v>0.22203350067138672</v>
      </c>
      <c r="AC160" s="1">
        <v>0.2525475025177002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>X160*0.000001/(K160*0.0001)</f>
        <v>0.83345987955729162</v>
      </c>
      <c r="AL160">
        <f>(U160-T160)/(1000-U160)*AK160</f>
        <v>3.0356469130377999E-4</v>
      </c>
      <c r="AM160">
        <f>(P160+273.15)</f>
        <v>298.68900527954099</v>
      </c>
      <c r="AN160">
        <f>(O160+273.15)</f>
        <v>298.45675315856931</v>
      </c>
      <c r="AO160">
        <f>(Y160*AG160+Z160*AH160)*AI160</f>
        <v>57.163475284796732</v>
      </c>
      <c r="AP160">
        <f>((AO160+0.00000010773*(AN160^4-AM160^4))-AL160*44100)/(L160*51.4+0.00000043092*AM160^3)</f>
        <v>0.48670489233683262</v>
      </c>
      <c r="AQ160">
        <f>0.61365*EXP(17.502*J160/(240.97+J160))</f>
        <v>3.2833026383805533</v>
      </c>
      <c r="AR160">
        <f>AQ160*1000/AA160</f>
        <v>33.571770802925727</v>
      </c>
      <c r="AS160">
        <f>(AR160-U160)</f>
        <v>9.6795722403036564</v>
      </c>
      <c r="AT160">
        <f>IF(D160,P160,(O160+P160)/2)</f>
        <v>25.422879219055176</v>
      </c>
      <c r="AU160">
        <f>0.61365*EXP(17.502*AT160/(240.97+AT160))</f>
        <v>3.2607311775788324</v>
      </c>
      <c r="AV160">
        <f>IF(AS160&lt;&gt;0,(1000-(AR160+U160)/2)/AS160*AL160,0)</f>
        <v>3.0460300096252942E-2</v>
      </c>
      <c r="AW160">
        <f>U160*AA160/1000</f>
        <v>2.3366452439420535</v>
      </c>
      <c r="AX160">
        <f>(AU160-AW160)</f>
        <v>0.92408593363677882</v>
      </c>
      <c r="AY160">
        <f>1/(1.6/F160+1.37/N160)</f>
        <v>1.9067084896833095E-2</v>
      </c>
      <c r="AZ160">
        <f>G160*AA160*0.001</f>
        <v>24.456885516244046</v>
      </c>
      <c r="BA160">
        <f>G160/S160</f>
        <v>0.63174687586364076</v>
      </c>
      <c r="BB160">
        <f>(1-AL160*AA160/AQ160/F160)*100</f>
        <v>70.632994683497856</v>
      </c>
      <c r="BC160">
        <f>(S160-E160/(N160/1.35))</f>
        <v>394.566958513136</v>
      </c>
      <c r="BD160">
        <f>E160*BB160/100/BC160</f>
        <v>4.800024205614142E-3</v>
      </c>
    </row>
    <row r="161" spans="1:56" x14ac:dyDescent="0.55000000000000004">
      <c r="A161" s="1" t="s">
        <v>9</v>
      </c>
      <c r="B161" s="1" t="s">
        <v>219</v>
      </c>
    </row>
    <row r="162" spans="1:56" x14ac:dyDescent="0.55000000000000004">
      <c r="A162" s="1">
        <v>108</v>
      </c>
      <c r="B162" s="1" t="s">
        <v>220</v>
      </c>
      <c r="C162" s="1">
        <v>65156.499995429069</v>
      </c>
      <c r="D162" s="1">
        <v>0</v>
      </c>
      <c r="E162">
        <f>(R162-S162*(1000-T162)/(1000-U162))*AK162</f>
        <v>2.5622398991645889</v>
      </c>
      <c r="F162">
        <f>IF(AV162&lt;&gt;0,1/(1/AV162-1/N162),0)</f>
        <v>2.7450074395341275E-2</v>
      </c>
      <c r="G162">
        <f>((AY162-AL162/2)*S162-E162)/(AY162+AL162/2)</f>
        <v>240.14901046942921</v>
      </c>
      <c r="H162">
        <f>AL162*1000</f>
        <v>0.27942188096288212</v>
      </c>
      <c r="I162">
        <f>(AQ162-AW162)</f>
        <v>0.97615142352700301</v>
      </c>
      <c r="J162">
        <f>(P162+AP162*D162)</f>
        <v>25.662563323974609</v>
      </c>
      <c r="K162" s="1">
        <v>6</v>
      </c>
      <c r="L162">
        <f>(K162*AE162+AF162)</f>
        <v>1.4200000166893005</v>
      </c>
      <c r="M162" s="1">
        <v>1</v>
      </c>
      <c r="N162">
        <f>L162*(M162+1)*(M162+1)/(M162*M162+1)</f>
        <v>2.8400000333786011</v>
      </c>
      <c r="O162" s="1">
        <v>25.342157363891602</v>
      </c>
      <c r="P162" s="1">
        <v>25.662563323974609</v>
      </c>
      <c r="Q162" s="1">
        <v>24.985658645629883</v>
      </c>
      <c r="R162" s="1">
        <v>399.16195678710938</v>
      </c>
      <c r="S162" s="1">
        <v>395.95486450195313</v>
      </c>
      <c r="T162" s="1">
        <v>23.510969161987305</v>
      </c>
      <c r="U162" s="1">
        <v>23.838245391845703</v>
      </c>
      <c r="V162" s="1">
        <v>70.8543701171875</v>
      </c>
      <c r="W162" s="1">
        <v>71.840675354003906</v>
      </c>
      <c r="X162" s="1">
        <v>500.056396484375</v>
      </c>
      <c r="Y162" s="1">
        <v>356.7294921875</v>
      </c>
      <c r="Z162" s="1">
        <v>357.48773193359375</v>
      </c>
      <c r="AA162" s="1">
        <v>97.797340393066406</v>
      </c>
      <c r="AB162" s="1">
        <v>0.15285015106201172</v>
      </c>
      <c r="AC162" s="1">
        <v>0.23792004585266113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>X162*0.000001/(K162*0.0001)</f>
        <v>0.8334273274739582</v>
      </c>
      <c r="AL162">
        <f>(U162-T162)/(1000-U162)*AK162</f>
        <v>2.7942188096288215E-4</v>
      </c>
      <c r="AM162">
        <f>(P162+273.15)</f>
        <v>298.81256332397459</v>
      </c>
      <c r="AN162">
        <f>(O162+273.15)</f>
        <v>298.49215736389158</v>
      </c>
      <c r="AO162">
        <f>(Y162*AG162+Z162*AH162)*AI162</f>
        <v>57.07671747423592</v>
      </c>
      <c r="AP162">
        <f>((AO162+0.00000010773*(AN162^4-AM162^4))-AL162*44100)/(L162*51.4+0.00000043092*AM162^3)</f>
        <v>0.48619565842984475</v>
      </c>
      <c r="AQ162">
        <f>0.61365*EXP(17.502*J162/(240.97+J162))</f>
        <v>3.3074684224867839</v>
      </c>
      <c r="AR162">
        <f>AQ162*1000/AA162</f>
        <v>33.819615228731465</v>
      </c>
      <c r="AS162">
        <f>(AR162-U162)</f>
        <v>9.9813698368857615</v>
      </c>
      <c r="AT162">
        <f>IF(D162,P162,(O162+P162)/2)</f>
        <v>25.502360343933105</v>
      </c>
      <c r="AU162">
        <f>0.61365*EXP(17.502*AT162/(240.97+AT162))</f>
        <v>3.2761652553077658</v>
      </c>
      <c r="AV162">
        <f>IF(AS162&lt;&gt;0,(1000-(AR162+U162)/2)/AS162*AL162,0)</f>
        <v>2.7187295077135545E-2</v>
      </c>
      <c r="AW162">
        <f>U162*AA162/1000</f>
        <v>2.3313169989597808</v>
      </c>
      <c r="AX162">
        <f>(AU162-AW162)</f>
        <v>0.94484825634798497</v>
      </c>
      <c r="AY162">
        <f>1/(1.6/F162+1.37/N162)</f>
        <v>1.7015474715265315E-2</v>
      </c>
      <c r="AZ162">
        <f>G162*AA162*0.001</f>
        <v>23.485934521936837</v>
      </c>
      <c r="BA162">
        <f>G162/S162</f>
        <v>0.60650602379010454</v>
      </c>
      <c r="BB162">
        <f>(1-AL162*AA162/AQ162/F162)*100</f>
        <v>69.90126635366353</v>
      </c>
      <c r="BC162">
        <f>(S162-E162/(N162/1.35))</f>
        <v>394.73689836701715</v>
      </c>
      <c r="BD162">
        <f>E162*BB162/100/BC162</f>
        <v>4.5372959658552458E-3</v>
      </c>
    </row>
    <row r="163" spans="1:56" x14ac:dyDescent="0.55000000000000004">
      <c r="A163" s="1">
        <v>109</v>
      </c>
      <c r="B163" s="1" t="s">
        <v>221</v>
      </c>
      <c r="C163" s="1">
        <v>65756.999982006848</v>
      </c>
      <c r="D163" s="1">
        <v>0</v>
      </c>
      <c r="E163">
        <f>(R163-S163*(1000-T163)/(1000-U163))*AK163</f>
        <v>2.356469687702778</v>
      </c>
      <c r="F163">
        <f>IF(AV163&lt;&gt;0,1/(1/AV163-1/N163),0)</f>
        <v>2.5548983387425225E-2</v>
      </c>
      <c r="G163">
        <f>((AY163-AL163/2)*S163-E163)/(AY163+AL163/2)</f>
        <v>242.22513990859994</v>
      </c>
      <c r="H163">
        <f>AL163*1000</f>
        <v>0.25953528138879656</v>
      </c>
      <c r="I163">
        <f>(AQ163-AW163)</f>
        <v>0.97357055199623677</v>
      </c>
      <c r="J163">
        <f>(P163+AP163*D163)</f>
        <v>25.620519638061523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25.322422027587891</v>
      </c>
      <c r="P163" s="1">
        <v>25.620519638061523</v>
      </c>
      <c r="Q163" s="1">
        <v>24.984748840332031</v>
      </c>
      <c r="R163" s="1">
        <v>399.11373901367188</v>
      </c>
      <c r="S163" s="1">
        <v>396.16326904296875</v>
      </c>
      <c r="T163" s="1">
        <v>23.476377487182617</v>
      </c>
      <c r="U163" s="1">
        <v>23.780344009399414</v>
      </c>
      <c r="V163" s="1">
        <v>70.833305358886719</v>
      </c>
      <c r="W163" s="1">
        <v>71.750434875488281</v>
      </c>
      <c r="X163" s="1">
        <v>500.114501953125</v>
      </c>
      <c r="Y163" s="1">
        <v>356.9560546875</v>
      </c>
      <c r="Z163" s="1">
        <v>357.2835693359375</v>
      </c>
      <c r="AA163" s="1">
        <v>97.797470092773438</v>
      </c>
      <c r="AB163" s="1">
        <v>0.15285015106201172</v>
      </c>
      <c r="AC163" s="1">
        <v>0.23792004585266113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>X163*0.000001/(K163*0.0001)</f>
        <v>0.83352416992187484</v>
      </c>
      <c r="AL163">
        <f>(U163-T163)/(1000-U163)*AK163</f>
        <v>2.5953528138879657E-4</v>
      </c>
      <c r="AM163">
        <f>(P163+273.15)</f>
        <v>298.7705196380615</v>
      </c>
      <c r="AN163">
        <f>(O163+273.15)</f>
        <v>298.47242202758787</v>
      </c>
      <c r="AO163">
        <f>(Y163*AG163+Z163*AH163)*AI163</f>
        <v>57.11296747342567</v>
      </c>
      <c r="AP163">
        <f>((AO163+0.00000010773*(AN163^4-AM163^4))-AL163*44100)/(L163*51.4+0.00000043092*AM163^3)</f>
        <v>0.5000774855090534</v>
      </c>
      <c r="AQ163">
        <f>0.61365*EXP(17.502*J163/(240.97+J163))</f>
        <v>3.2992280340513398</v>
      </c>
      <c r="AR163">
        <f>AQ163*1000/AA163</f>
        <v>33.735310646805068</v>
      </c>
      <c r="AS163">
        <f>(AR163-U163)</f>
        <v>9.9549666374056542</v>
      </c>
      <c r="AT163">
        <f>IF(D163,P163,(O163+P163)/2)</f>
        <v>25.471470832824707</v>
      </c>
      <c r="AU163">
        <f>0.61365*EXP(17.502*AT163/(240.97+AT163))</f>
        <v>3.2701593964378728</v>
      </c>
      <c r="AV163">
        <f>IF(AS163&lt;&gt;0,(1000-(AR163+U163)/2)/AS163*AL163,0)</f>
        <v>2.5321190895197118E-2</v>
      </c>
      <c r="AW163">
        <f>U163*AA163/1000</f>
        <v>2.325657482055103</v>
      </c>
      <c r="AX163">
        <f>(AU163-AW163)</f>
        <v>0.94450191438276976</v>
      </c>
      <c r="AY163">
        <f>1/(1.6/F163+1.37/N163)</f>
        <v>1.5846053600208816E-2</v>
      </c>
      <c r="AZ163">
        <f>G163*AA163*0.001</f>
        <v>23.689005875929166</v>
      </c>
      <c r="BA163">
        <f>G163/S163</f>
        <v>0.6114275573648088</v>
      </c>
      <c r="BB163">
        <f>(1-AL163*AA163/AQ163/F163)*100</f>
        <v>69.888106419749519</v>
      </c>
      <c r="BC163">
        <f>(S163-E163/(N163/1.35))</f>
        <v>395.04311621162736</v>
      </c>
      <c r="BD163">
        <f>E163*BB163/100/BC163</f>
        <v>4.1688918892807767E-3</v>
      </c>
    </row>
    <row r="164" spans="1:56" x14ac:dyDescent="0.55000000000000004">
      <c r="A164" s="1">
        <v>110</v>
      </c>
      <c r="B164" s="1" t="s">
        <v>222</v>
      </c>
      <c r="C164" s="1">
        <v>66357.499968584627</v>
      </c>
      <c r="D164" s="1">
        <v>0</v>
      </c>
      <c r="E164">
        <f>(R164-S164*(1000-T164)/(1000-U164))*AK164</f>
        <v>2.3748468195896617</v>
      </c>
      <c r="F164">
        <f>IF(AV164&lt;&gt;0,1/(1/AV164-1/N164),0)</f>
        <v>2.4137734468518794E-2</v>
      </c>
      <c r="G164">
        <f>((AY164-AL164/2)*S164-E164)/(AY164+AL164/2)</f>
        <v>232.4115671670032</v>
      </c>
      <c r="H164">
        <f>AL164*1000</f>
        <v>0.25100177662355661</v>
      </c>
      <c r="I164">
        <f>(AQ164-AW164)</f>
        <v>0.9959650919733174</v>
      </c>
      <c r="J164">
        <f>(P164+AP164*D164)</f>
        <v>25.715946197509766</v>
      </c>
      <c r="K164" s="1">
        <v>6</v>
      </c>
      <c r="L164">
        <f>(K164*AE164+AF164)</f>
        <v>1.4200000166893005</v>
      </c>
      <c r="M164" s="1">
        <v>1</v>
      </c>
      <c r="N164">
        <f>L164*(M164+1)*(M164+1)/(M164*M164+1)</f>
        <v>2.8400000333786011</v>
      </c>
      <c r="O164" s="1">
        <v>25.353994369506836</v>
      </c>
      <c r="P164" s="1">
        <v>25.715946197509766</v>
      </c>
      <c r="Q164" s="1">
        <v>24.983226776123047</v>
      </c>
      <c r="R164" s="1">
        <v>399.2138671875</v>
      </c>
      <c r="S164" s="1">
        <v>396.24472045898438</v>
      </c>
      <c r="T164" s="1">
        <v>23.450538635253906</v>
      </c>
      <c r="U164" s="1">
        <v>23.744586944580078</v>
      </c>
      <c r="V164" s="1">
        <v>70.61749267578125</v>
      </c>
      <c r="W164" s="1">
        <v>71.502975463867188</v>
      </c>
      <c r="X164" s="1">
        <v>500.00323486328125</v>
      </c>
      <c r="Y164" s="1">
        <v>356.32305908203125</v>
      </c>
      <c r="Z164" s="1">
        <v>356.90689086914063</v>
      </c>
      <c r="AA164" s="1">
        <v>97.790374755859375</v>
      </c>
      <c r="AB164" s="1">
        <v>0.15285015106201172</v>
      </c>
      <c r="AC164" s="1">
        <v>0.23792004585266113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>X164*0.000001/(K164*0.0001)</f>
        <v>0.83333872477213533</v>
      </c>
      <c r="AL164">
        <f>(U164-T164)/(1000-U164)*AK164</f>
        <v>2.5100177662355658E-4</v>
      </c>
      <c r="AM164">
        <f>(P164+273.15)</f>
        <v>298.86594619750974</v>
      </c>
      <c r="AN164">
        <f>(O164+273.15)</f>
        <v>298.50399436950681</v>
      </c>
      <c r="AO164">
        <f>(Y164*AG164+Z164*AH164)*AI164</f>
        <v>57.011688178814438</v>
      </c>
      <c r="AP164">
        <f>((AO164+0.00000010773*(AN164^4-AM164^4))-AL164*44100)/(L164*51.4+0.00000043092*AM164^3)</f>
        <v>0.4945639040915723</v>
      </c>
      <c r="AQ164">
        <f>0.61365*EXP(17.502*J164/(240.97+J164))</f>
        <v>3.3179571477068892</v>
      </c>
      <c r="AR164">
        <f>AQ164*1000/AA164</f>
        <v>33.929281445033887</v>
      </c>
      <c r="AS164">
        <f>(AR164-U164)</f>
        <v>10.184694500453809</v>
      </c>
      <c r="AT164">
        <f>IF(D164,P164,(O164+P164)/2)</f>
        <v>25.534970283508301</v>
      </c>
      <c r="AU164">
        <f>0.61365*EXP(17.502*AT164/(240.97+AT164))</f>
        <v>3.2825160718595936</v>
      </c>
      <c r="AV164">
        <f>IF(AS164&lt;&gt;0,(1000-(AR164+U164)/2)/AS164*AL164,0)</f>
        <v>2.393431191258823E-2</v>
      </c>
      <c r="AW164">
        <f>U164*AA164/1000</f>
        <v>2.3219920557335718</v>
      </c>
      <c r="AX164">
        <f>(AU164-AW164)</f>
        <v>0.96052401612602178</v>
      </c>
      <c r="AY164">
        <f>1/(1.6/F164+1.37/N164)</f>
        <v>1.4977089147252631E-2</v>
      </c>
      <c r="AZ164">
        <f>G164*AA164*0.001</f>
        <v>22.727614250857826</v>
      </c>
      <c r="BA164">
        <f>G164/S164</f>
        <v>0.58653542916052637</v>
      </c>
      <c r="BB164">
        <f>(1-AL164*AA164/AQ164/F164)*100</f>
        <v>69.351753794436831</v>
      </c>
      <c r="BC164">
        <f>(S164-E164/(N164/1.35))</f>
        <v>395.11583201927829</v>
      </c>
      <c r="BD164">
        <f>E164*BB164/100/BC164</f>
        <v>4.1683926227397443E-3</v>
      </c>
    </row>
    <row r="165" spans="1:56" x14ac:dyDescent="0.55000000000000004">
      <c r="A165" s="1" t="s">
        <v>9</v>
      </c>
      <c r="B165" s="1" t="s">
        <v>223</v>
      </c>
    </row>
    <row r="166" spans="1:56" x14ac:dyDescent="0.55000000000000004">
      <c r="A166" s="1">
        <v>111</v>
      </c>
      <c r="B166" s="1" t="s">
        <v>224</v>
      </c>
      <c r="C166" s="1">
        <v>66956.499995429069</v>
      </c>
      <c r="D166" s="1">
        <v>0</v>
      </c>
      <c r="E166">
        <f>(R166-S166*(1000-T166)/(1000-U166))*AK166</f>
        <v>2.2883399160300386</v>
      </c>
      <c r="F166">
        <f>IF(AV166&lt;&gt;0,1/(1/AV166-1/N166),0)</f>
        <v>2.3267610192126784E-2</v>
      </c>
      <c r="G166">
        <f>((AY166-AL166/2)*S166-E166)/(AY166+AL166/2)</f>
        <v>232.50135899783987</v>
      </c>
      <c r="H166">
        <f>AL166*1000</f>
        <v>0.24280878172243625</v>
      </c>
      <c r="I166">
        <f>(AQ166-AW166)</f>
        <v>0.99922611452957222</v>
      </c>
      <c r="J166">
        <f>(P166+AP166*D166)</f>
        <v>25.70518684387207</v>
      </c>
      <c r="K166" s="1">
        <v>6</v>
      </c>
      <c r="L166">
        <f>(K166*AE166+AF166)</f>
        <v>1.4200000166893005</v>
      </c>
      <c r="M166" s="1">
        <v>1</v>
      </c>
      <c r="N166">
        <f>L166*(M166+1)*(M166+1)/(M166*M166+1)</f>
        <v>2.8400000333786011</v>
      </c>
      <c r="O166" s="1">
        <v>25.347368240356445</v>
      </c>
      <c r="P166" s="1">
        <v>25.70518684387207</v>
      </c>
      <c r="Q166" s="1">
        <v>24.982999801635742</v>
      </c>
      <c r="R166" s="1">
        <v>399.1103515625</v>
      </c>
      <c r="S166" s="1">
        <v>396.24908447265625</v>
      </c>
      <c r="T166" s="1">
        <v>23.405035018920898</v>
      </c>
      <c r="U166" s="1">
        <v>23.689483642578125</v>
      </c>
      <c r="V166" s="1">
        <v>70.508583068847656</v>
      </c>
      <c r="W166" s="1">
        <v>71.365501403808594</v>
      </c>
      <c r="X166" s="1">
        <v>500.03427124023438</v>
      </c>
      <c r="Y166" s="1">
        <v>357.6549072265625</v>
      </c>
      <c r="Z166" s="1">
        <v>357.360107421875</v>
      </c>
      <c r="AA166" s="1">
        <v>97.790847778320313</v>
      </c>
      <c r="AB166" s="1">
        <v>0.13475322723388672</v>
      </c>
      <c r="AC166" s="1">
        <v>0.23102879524230957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>X166*0.000001/(K166*0.0001)</f>
        <v>0.8333904520670572</v>
      </c>
      <c r="AL166">
        <f>(U166-T166)/(1000-U166)*AK166</f>
        <v>2.4280878172243625E-4</v>
      </c>
      <c r="AM166">
        <f>(P166+273.15)</f>
        <v>298.85518684387205</v>
      </c>
      <c r="AN166">
        <f>(O166+273.15)</f>
        <v>298.49736824035642</v>
      </c>
      <c r="AO166">
        <f>(Y166*AG166+Z166*AH166)*AI166</f>
        <v>57.224783877176378</v>
      </c>
      <c r="AP166">
        <f>((AO166+0.00000010773*(AN166^4-AM166^4))-AL166*44100)/(L166*51.4+0.00000043092*AM166^3)</f>
        <v>0.50193564782268907</v>
      </c>
      <c r="AQ166">
        <f>0.61365*EXP(17.502*J166/(240.97+J166))</f>
        <v>3.3158408033679385</v>
      </c>
      <c r="AR166">
        <f>AQ166*1000/AA166</f>
        <v>33.907475788373745</v>
      </c>
      <c r="AS166">
        <f>(AR166-U166)</f>
        <v>10.21799214579562</v>
      </c>
      <c r="AT166">
        <f>IF(D166,P166,(O166+P166)/2)</f>
        <v>25.526277542114258</v>
      </c>
      <c r="AU166">
        <f>0.61365*EXP(17.502*AT166/(240.97+AT166))</f>
        <v>3.280822101787773</v>
      </c>
      <c r="AV166">
        <f>IF(AS166&lt;&gt;0,(1000-(AR166+U166)/2)/AS166*AL166,0)</f>
        <v>2.3078531925109589E-2</v>
      </c>
      <c r="AW166">
        <f>U166*AA166/1000</f>
        <v>2.3166146888383663</v>
      </c>
      <c r="AX166">
        <f>(AU166-AW166)</f>
        <v>0.96420741294940671</v>
      </c>
      <c r="AY166">
        <f>1/(1.6/F166+1.37/N166)</f>
        <v>1.4440951614848357E-2</v>
      </c>
      <c r="AZ166">
        <f>G166*AA166*0.001</f>
        <v>22.736505006010365</v>
      </c>
      <c r="BA166">
        <f>G166/S166</f>
        <v>0.58675557397756961</v>
      </c>
      <c r="BB166">
        <f>(1-AL166*AA166/AQ166/F166)*100</f>
        <v>69.2236473093337</v>
      </c>
      <c r="BC166">
        <f>(S166-E166/(N166/1.35))</f>
        <v>395.161317271835</v>
      </c>
      <c r="BD166">
        <f>E166*BB166/100/BC166</f>
        <v>4.00867261919172E-3</v>
      </c>
    </row>
    <row r="167" spans="1:56" x14ac:dyDescent="0.55000000000000004">
      <c r="A167" s="1">
        <v>112</v>
      </c>
      <c r="B167" s="1" t="s">
        <v>225</v>
      </c>
      <c r="C167" s="1">
        <v>67556.999982006848</v>
      </c>
      <c r="D167" s="1">
        <v>0</v>
      </c>
      <c r="E167">
        <f>(R167-S167*(1000-T167)/(1000-U167))*AK167</f>
        <v>2.3012643080509516</v>
      </c>
      <c r="F167">
        <f>IF(AV167&lt;&gt;0,1/(1/AV167-1/N167),0)</f>
        <v>2.2797603457264132E-2</v>
      </c>
      <c r="G167">
        <f>((AY167-AL167/2)*S167-E167)/(AY167+AL167/2)</f>
        <v>228.39445159708993</v>
      </c>
      <c r="H167">
        <f>AL167*1000</f>
        <v>0.2376919662883496</v>
      </c>
      <c r="I167">
        <f>(AQ167-AW167)</f>
        <v>0.99825127589196638</v>
      </c>
      <c r="J167">
        <f>(P167+AP167*D167)</f>
        <v>25.641551971435547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25.327669143676758</v>
      </c>
      <c r="P167" s="1">
        <v>25.641551971435547</v>
      </c>
      <c r="Q167" s="1">
        <v>24.985759735107422</v>
      </c>
      <c r="R167" s="1">
        <v>399.1339111328125</v>
      </c>
      <c r="S167" s="1">
        <v>396.25979614257813</v>
      </c>
      <c r="T167" s="1">
        <v>23.294301986694336</v>
      </c>
      <c r="U167" s="1">
        <v>23.57276725769043</v>
      </c>
      <c r="V167" s="1">
        <v>70.25408935546875</v>
      </c>
      <c r="W167" s="1">
        <v>71.093917846679688</v>
      </c>
      <c r="X167" s="1">
        <v>500.07437133789063</v>
      </c>
      <c r="Y167" s="1">
        <v>357.7991943359375</v>
      </c>
      <c r="Z167" s="1">
        <v>357.44412231445313</v>
      </c>
      <c r="AA167" s="1">
        <v>97.786430358886719</v>
      </c>
      <c r="AB167" s="1">
        <v>0.13475322723388672</v>
      </c>
      <c r="AC167" s="1">
        <v>0.23102879524230957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>X167*0.000001/(K167*0.0001)</f>
        <v>0.83345728556315102</v>
      </c>
      <c r="AL167">
        <f>(U167-T167)/(1000-U167)*AK167</f>
        <v>2.376919662883496E-4</v>
      </c>
      <c r="AM167">
        <f>(P167+273.15)</f>
        <v>298.79155197143552</v>
      </c>
      <c r="AN167">
        <f>(O167+273.15)</f>
        <v>298.47766914367674</v>
      </c>
      <c r="AO167">
        <f>(Y167*AG167+Z167*AH167)*AI167</f>
        <v>57.247869814160367</v>
      </c>
      <c r="AP167">
        <f>((AO167+0.00000010773*(AN167^4-AM167^4))-AL167*44100)/(L167*51.4+0.00000043092*AM167^3)</f>
        <v>0.51091240979891905</v>
      </c>
      <c r="AQ167">
        <f>0.61365*EXP(17.502*J167/(240.97+J167))</f>
        <v>3.3033480397023567</v>
      </c>
      <c r="AR167">
        <f>AQ167*1000/AA167</f>
        <v>33.781251934227626</v>
      </c>
      <c r="AS167">
        <f>(AR167-U167)</f>
        <v>10.208484676537196</v>
      </c>
      <c r="AT167">
        <f>IF(D167,P167,(O167+P167)/2)</f>
        <v>25.484610557556152</v>
      </c>
      <c r="AU167">
        <f>0.61365*EXP(17.502*AT167/(240.97+AT167))</f>
        <v>3.2727129812932958</v>
      </c>
      <c r="AV167">
        <f>IF(AS167&lt;&gt;0,(1000-(AR167+U167)/2)/AS167*AL167,0)</f>
        <v>2.2616057015871546E-2</v>
      </c>
      <c r="AW167">
        <f>U167*AA167/1000</f>
        <v>2.3050967638103903</v>
      </c>
      <c r="AX167">
        <f>(AU167-AW167)</f>
        <v>0.96761621748290549</v>
      </c>
      <c r="AY167">
        <f>1/(1.6/F167+1.37/N167)</f>
        <v>1.4151235102639324E-2</v>
      </c>
      <c r="AZ167">
        <f>G167*AA167*0.001</f>
        <v>22.33387813545496</v>
      </c>
      <c r="BA167">
        <f>G167/S167</f>
        <v>0.57637553398152808</v>
      </c>
      <c r="BB167">
        <f>(1-AL167*AA167/AQ167/F167)*100</f>
        <v>69.136187809417677</v>
      </c>
      <c r="BC167">
        <f>(S167-E167/(N167/1.35))</f>
        <v>395.16588530477685</v>
      </c>
      <c r="BD167">
        <f>E167*BB167/100/BC167</f>
        <v>4.0261734961714053E-3</v>
      </c>
    </row>
    <row r="168" spans="1:56" x14ac:dyDescent="0.55000000000000004">
      <c r="A168" s="1">
        <v>113</v>
      </c>
      <c r="B168" s="1" t="s">
        <v>226</v>
      </c>
      <c r="C168" s="1">
        <v>68157.499968584627</v>
      </c>
      <c r="D168" s="1">
        <v>0</v>
      </c>
      <c r="E168">
        <f>(R168-S168*(1000-T168)/(1000-U168))*AK168</f>
        <v>2.3615166723888086</v>
      </c>
      <c r="F168">
        <f>IF(AV168&lt;&gt;0,1/(1/AV168-1/N168),0)</f>
        <v>2.2455128655463251E-2</v>
      </c>
      <c r="G168">
        <f>((AY168-AL168/2)*S168-E168)/(AY168+AL168/2)</f>
        <v>221.52866060799019</v>
      </c>
      <c r="H168">
        <f>AL168*1000</f>
        <v>0.23639030073859849</v>
      </c>
      <c r="I168">
        <f>(AQ168-AW168)</f>
        <v>1.0077531341494241</v>
      </c>
      <c r="J168">
        <f>(P168+AP168*D168)</f>
        <v>25.699670791625977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25.347780227661133</v>
      </c>
      <c r="P168" s="1">
        <v>25.699670791625977</v>
      </c>
      <c r="Q168" s="1">
        <v>24.983816146850586</v>
      </c>
      <c r="R168" s="1">
        <v>399.11654663085938</v>
      </c>
      <c r="S168" s="1">
        <v>396.17083740234375</v>
      </c>
      <c r="T168" s="1">
        <v>23.314916610717773</v>
      </c>
      <c r="U168" s="1">
        <v>23.591846466064453</v>
      </c>
      <c r="V168" s="1">
        <v>70.233444213867188</v>
      </c>
      <c r="W168" s="1">
        <v>71.067665100097656</v>
      </c>
      <c r="X168" s="1">
        <v>500.08349609375</v>
      </c>
      <c r="Y168" s="1">
        <v>357.55453491210938</v>
      </c>
      <c r="Z168" s="1">
        <v>357.71917724609375</v>
      </c>
      <c r="AA168" s="1">
        <v>97.788154602050781</v>
      </c>
      <c r="AB168" s="1">
        <v>0.13475322723388672</v>
      </c>
      <c r="AC168" s="1">
        <v>0.23102879524230957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>X168*0.000001/(K168*0.0001)</f>
        <v>0.83347249348958319</v>
      </c>
      <c r="AL168">
        <f>(U168-T168)/(1000-U168)*AK168</f>
        <v>2.363903007385985E-4</v>
      </c>
      <c r="AM168">
        <f>(P168+273.15)</f>
        <v>298.84967079162595</v>
      </c>
      <c r="AN168">
        <f>(O168+273.15)</f>
        <v>298.49778022766111</v>
      </c>
      <c r="AO168">
        <f>(Y168*AG168+Z168*AH168)*AI168</f>
        <v>57.208724307222838</v>
      </c>
      <c r="AP168">
        <f>((AO168+0.00000010773*(AN168^4-AM168^4))-AL168*44100)/(L168*51.4+0.00000043092*AM168^3)</f>
        <v>0.50590633665316775</v>
      </c>
      <c r="AQ168">
        <f>0.61365*EXP(17.502*J168/(240.97+J168))</f>
        <v>3.3147562637207804</v>
      </c>
      <c r="AR168">
        <f>AQ168*1000/AA168</f>
        <v>33.897318925898453</v>
      </c>
      <c r="AS168">
        <f>(AR168-U168)</f>
        <v>10.305472459834</v>
      </c>
      <c r="AT168">
        <f>IF(D168,P168,(O168+P168)/2)</f>
        <v>25.523725509643555</v>
      </c>
      <c r="AU168">
        <f>0.61365*EXP(17.502*AT168/(240.97+AT168))</f>
        <v>3.2803249276935444</v>
      </c>
      <c r="AV168">
        <f>IF(AS168&lt;&gt;0,(1000-(AR168+U168)/2)/AS168*AL168,0)</f>
        <v>2.2278974698670753E-2</v>
      </c>
      <c r="AW168">
        <f>U168*AA168/1000</f>
        <v>2.3070031295713562</v>
      </c>
      <c r="AX168">
        <f>(AU168-AW168)</f>
        <v>0.97332179812218822</v>
      </c>
      <c r="AY168">
        <f>1/(1.6/F168+1.37/N168)</f>
        <v>1.3940079092726319E-2</v>
      </c>
      <c r="AZ168">
        <f>G168*AA168*0.001</f>
        <v>21.662878912319382</v>
      </c>
      <c r="BA168">
        <f>G168/S168</f>
        <v>0.55917457746393839</v>
      </c>
      <c r="BB168">
        <f>(1-AL168*AA168/AQ168/F168)*100</f>
        <v>68.943768455007898</v>
      </c>
      <c r="BC168">
        <f>(S168-E168/(N168/1.35))</f>
        <v>395.04828547619741</v>
      </c>
      <c r="BD168">
        <f>E168*BB168/100/BC168</f>
        <v>4.1213154100278862E-3</v>
      </c>
    </row>
    <row r="169" spans="1:56" x14ac:dyDescent="0.55000000000000004">
      <c r="A169" s="1" t="s">
        <v>9</v>
      </c>
      <c r="B169" s="1" t="s">
        <v>227</v>
      </c>
    </row>
    <row r="170" spans="1:56" x14ac:dyDescent="0.55000000000000004">
      <c r="A170" s="1">
        <v>114</v>
      </c>
      <c r="B170" s="1" t="s">
        <v>228</v>
      </c>
      <c r="C170" s="1">
        <v>68756.999995417893</v>
      </c>
      <c r="D170" s="1">
        <v>0</v>
      </c>
      <c r="E170">
        <f>(R170-S170*(1000-T170)/(1000-U170))*AK170</f>
        <v>2.408798604377457</v>
      </c>
      <c r="F170">
        <f>IF(AV170&lt;&gt;0,1/(1/AV170-1/N170),0)</f>
        <v>2.2751437875382124E-2</v>
      </c>
      <c r="G170">
        <f>((AY170-AL170/2)*S170-E170)/(AY170+AL170/2)</f>
        <v>220.33710515516063</v>
      </c>
      <c r="H170">
        <f>AL170*1000</f>
        <v>0.23896899368573501</v>
      </c>
      <c r="I170">
        <f>(AQ170-AW170)</f>
        <v>1.0056074640580821</v>
      </c>
      <c r="J170">
        <f>(P170+AP170*D170)</f>
        <v>25.670482635498047</v>
      </c>
      <c r="K170" s="1">
        <v>6</v>
      </c>
      <c r="L170">
        <f>(K170*AE170+AF170)</f>
        <v>1.4200000166893005</v>
      </c>
      <c r="M170" s="1">
        <v>1</v>
      </c>
      <c r="N170">
        <f>L170*(M170+1)*(M170+1)/(M170*M170+1)</f>
        <v>2.8400000333786011</v>
      </c>
      <c r="O170" s="1">
        <v>25.336614608764648</v>
      </c>
      <c r="P170" s="1">
        <v>25.670482635498047</v>
      </c>
      <c r="Q170" s="1">
        <v>24.984704971313477</v>
      </c>
      <c r="R170" s="1">
        <v>399.117431640625</v>
      </c>
      <c r="S170" s="1">
        <v>396.11383056640625</v>
      </c>
      <c r="T170" s="1">
        <v>23.275753021240234</v>
      </c>
      <c r="U170" s="1">
        <v>23.555709838867188</v>
      </c>
      <c r="V170" s="1">
        <v>70.160392761230469</v>
      </c>
      <c r="W170" s="1">
        <v>71.004264831542969</v>
      </c>
      <c r="X170" s="1">
        <v>500.09121704101563</v>
      </c>
      <c r="Y170" s="1">
        <v>357.66854858398438</v>
      </c>
      <c r="Z170" s="1">
        <v>357.70541381835938</v>
      </c>
      <c r="AA170" s="1">
        <v>97.785850524902344</v>
      </c>
      <c r="AB170" s="1">
        <v>2.5500297546386719E-2</v>
      </c>
      <c r="AC170" s="1">
        <v>0.23311161994934082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>X170*0.000001/(K170*0.0001)</f>
        <v>0.83348536173502596</v>
      </c>
      <c r="AL170">
        <f>(U170-T170)/(1000-U170)*AK170</f>
        <v>2.3896899368573501E-4</v>
      </c>
      <c r="AM170">
        <f>(P170+273.15)</f>
        <v>298.82048263549802</v>
      </c>
      <c r="AN170">
        <f>(O170+273.15)</f>
        <v>298.48661460876463</v>
      </c>
      <c r="AO170">
        <f>(Y170*AG170+Z170*AH170)*AI170</f>
        <v>57.226966494315093</v>
      </c>
      <c r="AP170">
        <f>((AO170+0.00000010773*(AN170^4-AM170^4))-AL170*44100)/(L170*51.4+0.00000043092*AM170^3)</f>
        <v>0.50725477234888605</v>
      </c>
      <c r="AQ170">
        <f>0.61365*EXP(17.502*J170/(240.97+J170))</f>
        <v>3.3090225853695205</v>
      </c>
      <c r="AR170">
        <f>AQ170*1000/AA170</f>
        <v>33.839482579607342</v>
      </c>
      <c r="AS170">
        <f>(AR170-U170)</f>
        <v>10.283772740740154</v>
      </c>
      <c r="AT170">
        <f>IF(D170,P170,(O170+P170)/2)</f>
        <v>25.503548622131348</v>
      </c>
      <c r="AU170">
        <f>0.61365*EXP(17.502*AT170/(240.97+AT170))</f>
        <v>3.2763964850195157</v>
      </c>
      <c r="AV170">
        <f>IF(AS170&lt;&gt;0,(1000-(AR170+U170)/2)/AS170*AL170,0)</f>
        <v>2.2570623043708788E-2</v>
      </c>
      <c r="AW170">
        <f>U170*AA170/1000</f>
        <v>2.3034151213114384</v>
      </c>
      <c r="AX170">
        <f>(AU170-AW170)</f>
        <v>0.97298136370807731</v>
      </c>
      <c r="AY170">
        <f>1/(1.6/F170+1.37/N170)</f>
        <v>1.4122773811222924E-2</v>
      </c>
      <c r="AZ170">
        <f>G170*AA170*0.001</f>
        <v>21.545851229792227</v>
      </c>
      <c r="BA170">
        <f>G170/S170</f>
        <v>0.55624693750303766</v>
      </c>
      <c r="BB170">
        <f>(1-AL170*AA170/AQ170/F170)*100</f>
        <v>68.960909163110969</v>
      </c>
      <c r="BC170">
        <f>(S170-E170/(N170/1.35))</f>
        <v>394.96880307426181</v>
      </c>
      <c r="BD170">
        <f>E170*BB170/100/BC170</f>
        <v>4.2057230965016198E-3</v>
      </c>
    </row>
    <row r="171" spans="1:56" x14ac:dyDescent="0.55000000000000004">
      <c r="A171" s="1">
        <v>115</v>
      </c>
      <c r="B171" s="1" t="s">
        <v>229</v>
      </c>
      <c r="C171" s="1">
        <v>69357.499981995672</v>
      </c>
      <c r="D171" s="1">
        <v>0</v>
      </c>
      <c r="E171">
        <f>(R171-S171*(1000-T171)/(1000-U171))*AK171</f>
        <v>2.3667369820846496</v>
      </c>
      <c r="F171">
        <f>IF(AV171&lt;&gt;0,1/(1/AV171-1/N171),0)</f>
        <v>2.2333629715481175E-2</v>
      </c>
      <c r="G171">
        <f>((AY171-AL171/2)*S171-E171)/(AY171+AL171/2)</f>
        <v>220.24225721571659</v>
      </c>
      <c r="H171">
        <f>AL171*1000</f>
        <v>0.23513584662459291</v>
      </c>
      <c r="I171">
        <f>(AQ171-AW171)</f>
        <v>1.007892839949446</v>
      </c>
      <c r="J171">
        <f>(P171+AP171*D171)</f>
        <v>25.648107528686523</v>
      </c>
      <c r="K171" s="1">
        <v>6</v>
      </c>
      <c r="L171">
        <f>(K171*AE171+AF171)</f>
        <v>1.4200000166893005</v>
      </c>
      <c r="M171" s="1">
        <v>1</v>
      </c>
      <c r="N171">
        <f>L171*(M171+1)*(M171+1)/(M171*M171+1)</f>
        <v>2.8400000333786011</v>
      </c>
      <c r="O171" s="1">
        <v>25.328205108642578</v>
      </c>
      <c r="P171" s="1">
        <v>25.648107528686523</v>
      </c>
      <c r="Q171" s="1">
        <v>24.983963012695313</v>
      </c>
      <c r="R171" s="1">
        <v>399.11691284179688</v>
      </c>
      <c r="S171" s="1">
        <v>396.16574096679688</v>
      </c>
      <c r="T171" s="1">
        <v>23.212129592895508</v>
      </c>
      <c r="U171" s="1">
        <v>23.487600326538086</v>
      </c>
      <c r="V171" s="1">
        <v>70.003158569335938</v>
      </c>
      <c r="W171" s="1">
        <v>70.83392333984375</v>
      </c>
      <c r="X171" s="1">
        <v>500.11788940429688</v>
      </c>
      <c r="Y171" s="1">
        <v>357.65277099609375</v>
      </c>
      <c r="Z171" s="1">
        <v>358.00445556640625</v>
      </c>
      <c r="AA171" s="1">
        <v>97.785224914550781</v>
      </c>
      <c r="AB171" s="1">
        <v>2.5500297546386719E-2</v>
      </c>
      <c r="AC171" s="1">
        <v>0.23311161994934082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>X171*0.000001/(K171*0.0001)</f>
        <v>0.833529815673828</v>
      </c>
      <c r="AL171">
        <f>(U171-T171)/(1000-U171)*AK171</f>
        <v>2.3513584662459292E-4</v>
      </c>
      <c r="AM171">
        <f>(P171+273.15)</f>
        <v>298.7981075286865</v>
      </c>
      <c r="AN171">
        <f>(O171+273.15)</f>
        <v>298.47820510864256</v>
      </c>
      <c r="AO171">
        <f>(Y171*AG171+Z171*AH171)*AI171</f>
        <v>57.224442080309018</v>
      </c>
      <c r="AP171">
        <f>((AO171+0.00000010773*(AN171^4-AM171^4))-AL171*44100)/(L171*51.4+0.00000043092*AM171^3)</f>
        <v>0.51114552833501081</v>
      </c>
      <c r="AQ171">
        <f>0.61365*EXP(17.502*J171/(240.97+J171))</f>
        <v>3.3046331205830493</v>
      </c>
      <c r="AR171">
        <f>AQ171*1000/AA171</f>
        <v>33.794810243273353</v>
      </c>
      <c r="AS171">
        <f>(AR171-U171)</f>
        <v>10.307209916735268</v>
      </c>
      <c r="AT171">
        <f>IF(D171,P171,(O171+P171)/2)</f>
        <v>25.488156318664551</v>
      </c>
      <c r="AU171">
        <f>0.61365*EXP(17.502*AT171/(240.97+AT171))</f>
        <v>3.2734023658140825</v>
      </c>
      <c r="AV171">
        <f>IF(AS171&lt;&gt;0,(1000-(AR171+U171)/2)/AS171*AL171,0)</f>
        <v>2.2159369452710465E-2</v>
      </c>
      <c r="AW171">
        <f>U171*AA171/1000</f>
        <v>2.2967402806336032</v>
      </c>
      <c r="AX171">
        <f>(AU171-AW171)</f>
        <v>0.97666208518047926</v>
      </c>
      <c r="AY171">
        <f>1/(1.6/F171+1.37/N171)</f>
        <v>1.3865157387375119E-2</v>
      </c>
      <c r="AZ171">
        <f>G171*AA171*0.001</f>
        <v>21.536438657527192</v>
      </c>
      <c r="BA171">
        <f>G171/S171</f>
        <v>0.55593463654439357</v>
      </c>
      <c r="BB171">
        <f>(1-AL171*AA171/AQ171/F171)*100</f>
        <v>68.846308208941153</v>
      </c>
      <c r="BC171">
        <f>(S171-E171/(N171/1.35))</f>
        <v>395.04070755543694</v>
      </c>
      <c r="BD171">
        <f>E171*BB171/100/BC171</f>
        <v>4.12466615722718E-3</v>
      </c>
    </row>
    <row r="172" spans="1:56" x14ac:dyDescent="0.55000000000000004">
      <c r="A172" s="1">
        <v>116</v>
      </c>
      <c r="B172" s="1" t="s">
        <v>230</v>
      </c>
      <c r="C172" s="1">
        <v>69957.999968573451</v>
      </c>
      <c r="D172" s="1">
        <v>0</v>
      </c>
      <c r="E172">
        <f>(R172-S172*(1000-T172)/(1000-U172))*AK172</f>
        <v>2.3586272374750537</v>
      </c>
      <c r="F172">
        <f>IF(AV172&lt;&gt;0,1/(1/AV172-1/N172),0)</f>
        <v>2.1869635708415634E-2</v>
      </c>
      <c r="G172">
        <f>((AY172-AL172/2)*S172-E172)/(AY172+AL172/2)</f>
        <v>217.22166506853176</v>
      </c>
      <c r="H172">
        <f>AL172*1000</f>
        <v>0.23234897334687954</v>
      </c>
      <c r="I172">
        <f>(AQ172-AW172)</f>
        <v>1.0168574265258163</v>
      </c>
      <c r="J172">
        <f>(P172+AP172*D172)</f>
        <v>25.661491394042969</v>
      </c>
      <c r="K172" s="1">
        <v>6</v>
      </c>
      <c r="L172">
        <f>(K172*AE172+AF172)</f>
        <v>1.4200000166893005</v>
      </c>
      <c r="M172" s="1">
        <v>1</v>
      </c>
      <c r="N172">
        <f>L172*(M172+1)*(M172+1)/(M172*M172+1)</f>
        <v>2.8400000333786011</v>
      </c>
      <c r="O172" s="1">
        <v>25.331550598144531</v>
      </c>
      <c r="P172" s="1">
        <v>25.661491394042969</v>
      </c>
      <c r="Q172" s="1">
        <v>24.984516143798828</v>
      </c>
      <c r="R172" s="1">
        <v>399.10690307617188</v>
      </c>
      <c r="S172" s="1">
        <v>396.16632080078125</v>
      </c>
      <c r="T172" s="1">
        <v>23.152181625366211</v>
      </c>
      <c r="U172" s="1">
        <v>23.424448013305664</v>
      </c>
      <c r="V172" s="1">
        <v>69.803474426269531</v>
      </c>
      <c r="W172" s="1">
        <v>70.624359130859375</v>
      </c>
      <c r="X172" s="1">
        <v>500.0389404296875</v>
      </c>
      <c r="Y172" s="1">
        <v>357.50042724609375</v>
      </c>
      <c r="Z172" s="1">
        <v>357.7913818359375</v>
      </c>
      <c r="AA172" s="1">
        <v>97.778213500976563</v>
      </c>
      <c r="AB172" s="1">
        <v>2.5500297546386719E-2</v>
      </c>
      <c r="AC172" s="1">
        <v>0.23311161994934082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>X172*0.000001/(K172*0.0001)</f>
        <v>0.83339823404947899</v>
      </c>
      <c r="AL172">
        <f>(U172-T172)/(1000-U172)*AK172</f>
        <v>2.3234897334687953E-4</v>
      </c>
      <c r="AM172">
        <f>(P172+273.15)</f>
        <v>298.81149139404295</v>
      </c>
      <c r="AN172">
        <f>(O172+273.15)</f>
        <v>298.48155059814451</v>
      </c>
      <c r="AO172">
        <f>(Y172*AG172+Z172*AH172)*AI172</f>
        <v>57.200067080853842</v>
      </c>
      <c r="AP172">
        <f>((AO172+0.00000010773*(AN172^4-AM172^4))-AL172*44100)/(L172*51.4+0.00000043092*AM172^3)</f>
        <v>0.51093491892290777</v>
      </c>
      <c r="AQ172">
        <f>0.61365*EXP(17.502*J172/(240.97+J172))</f>
        <v>3.3072581055133439</v>
      </c>
      <c r="AR172">
        <f>AQ172*1000/AA172</f>
        <v>33.82407989567443</v>
      </c>
      <c r="AS172">
        <f>(AR172-U172)</f>
        <v>10.399631882368766</v>
      </c>
      <c r="AT172">
        <f>IF(D172,P172,(O172+P172)/2)</f>
        <v>25.49652099609375</v>
      </c>
      <c r="AU172">
        <f>0.61365*EXP(17.502*AT172/(240.97+AT172))</f>
        <v>3.2750291707119041</v>
      </c>
      <c r="AV172">
        <f>IF(AS172&lt;&gt;0,(1000-(AR172+U172)/2)/AS172*AL172,0)</f>
        <v>2.1702513854061103E-2</v>
      </c>
      <c r="AW172">
        <f>U172*AA172/1000</f>
        <v>2.2904006789875275</v>
      </c>
      <c r="AX172">
        <f>(AU172-AW172)</f>
        <v>0.98462849172437661</v>
      </c>
      <c r="AY172">
        <f>1/(1.6/F172+1.37/N172)</f>
        <v>1.3578987659183615E-2</v>
      </c>
      <c r="AZ172">
        <f>G172*AA172*0.001</f>
        <v>21.239546344108522</v>
      </c>
      <c r="BA172">
        <f>G172/S172</f>
        <v>0.54830926725284468</v>
      </c>
      <c r="BB172">
        <f>(1-AL172*AA172/AQ172/F172)*100</f>
        <v>68.589618045872797</v>
      </c>
      <c r="BC172">
        <f>(S172-E172/(N172/1.35))</f>
        <v>395.04514237360945</v>
      </c>
      <c r="BD172">
        <f>E172*BB172/100/BC172</f>
        <v>4.0951608810824705E-3</v>
      </c>
    </row>
    <row r="173" spans="1:56" x14ac:dyDescent="0.55000000000000004">
      <c r="A173" s="1" t="s">
        <v>9</v>
      </c>
      <c r="B173" s="1" t="s">
        <v>231</v>
      </c>
    </row>
    <row r="174" spans="1:56" x14ac:dyDescent="0.55000000000000004">
      <c r="A174" s="1">
        <v>117</v>
      </c>
      <c r="B174" s="1" t="s">
        <v>232</v>
      </c>
      <c r="C174" s="1">
        <v>70556.999995440245</v>
      </c>
      <c r="D174" s="1">
        <v>0</v>
      </c>
      <c r="E174">
        <f>(R174-S174*(1000-T174)/(1000-U174))*AK174</f>
        <v>2.3143583093392612</v>
      </c>
      <c r="F174">
        <f>IF(AV174&lt;&gt;0,1/(1/AV174-1/N174),0)</f>
        <v>2.172951119665063E-2</v>
      </c>
      <c r="G174">
        <f>((AY174-AL174/2)*S174-E174)/(AY174+AL174/2)</f>
        <v>219.50119972980923</v>
      </c>
      <c r="H174">
        <f>AL174*1000</f>
        <v>0.23276940254596731</v>
      </c>
      <c r="I174">
        <f>(AQ174-AW174)</f>
        <v>1.0251879612919184</v>
      </c>
      <c r="J174">
        <f>(P174+AP174*D174)</f>
        <v>25.687828063964844</v>
      </c>
      <c r="K174" s="1">
        <v>6</v>
      </c>
      <c r="L174">
        <f>(K174*AE174+AF174)</f>
        <v>1.4200000166893005</v>
      </c>
      <c r="M174" s="1">
        <v>1</v>
      </c>
      <c r="N174">
        <f>L174*(M174+1)*(M174+1)/(M174*M174+1)</f>
        <v>2.8400000333786011</v>
      </c>
      <c r="O174" s="1">
        <v>25.340339660644531</v>
      </c>
      <c r="P174" s="1">
        <v>25.687828063964844</v>
      </c>
      <c r="Q174" s="1">
        <v>24.984729766845703</v>
      </c>
      <c r="R174" s="1">
        <v>399.2293701171875</v>
      </c>
      <c r="S174" s="1">
        <v>396.34197998046875</v>
      </c>
      <c r="T174" s="1">
        <v>23.119783401489258</v>
      </c>
      <c r="U174" s="1">
        <v>23.392520904541016</v>
      </c>
      <c r="V174" s="1">
        <v>69.668212890625</v>
      </c>
      <c r="W174" s="1">
        <v>70.490066528320313</v>
      </c>
      <c r="X174" s="1">
        <v>500.09478759765625</v>
      </c>
      <c r="Y174" s="1">
        <v>357.38491821289063</v>
      </c>
      <c r="Z174" s="1">
        <v>357.861083984375</v>
      </c>
      <c r="AA174" s="1">
        <v>97.776588439941406</v>
      </c>
      <c r="AB174" s="1">
        <v>9.8345756530761719E-2</v>
      </c>
      <c r="AC174" s="1">
        <v>0.2292931079864502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>X174*0.000001/(K174*0.0001)</f>
        <v>0.83349131266276033</v>
      </c>
      <c r="AL174">
        <f>(U174-T174)/(1000-U174)*AK174</f>
        <v>2.3276940254596731E-4</v>
      </c>
      <c r="AM174">
        <f>(P174+273.15)</f>
        <v>298.83782806396482</v>
      </c>
      <c r="AN174">
        <f>(O174+273.15)</f>
        <v>298.49033966064451</v>
      </c>
      <c r="AO174">
        <f>(Y174*AG174+Z174*AH174)*AI174</f>
        <v>57.181585635954434</v>
      </c>
      <c r="AP174">
        <f>((AO174+0.00000010773*(AN174^4-AM174^4))-AL174*44100)/(L174*51.4+0.00000043092*AM174^3)</f>
        <v>0.50808608857982618</v>
      </c>
      <c r="AQ174">
        <f>0.61365*EXP(17.502*J174/(240.97+J174))</f>
        <v>3.3124288503479513</v>
      </c>
      <c r="AR174">
        <f>AQ174*1000/AA174</f>
        <v>33.877525317654012</v>
      </c>
      <c r="AS174">
        <f>(AR174-U174)</f>
        <v>10.485004413112996</v>
      </c>
      <c r="AT174">
        <f>IF(D174,P174,(O174+P174)/2)</f>
        <v>25.514083862304688</v>
      </c>
      <c r="AU174">
        <f>0.61365*EXP(17.502*AT174/(240.97+AT174))</f>
        <v>3.278447184614842</v>
      </c>
      <c r="AV174">
        <f>IF(AS174&lt;&gt;0,(1000-(AR174+U174)/2)/AS174*AL174,0)</f>
        <v>2.1564515990258597E-2</v>
      </c>
      <c r="AW174">
        <f>U174*AA174/1000</f>
        <v>2.287240889056033</v>
      </c>
      <c r="AX174">
        <f>(AU174-AW174)</f>
        <v>0.99120629555880901</v>
      </c>
      <c r="AY174">
        <f>1/(1.6/F174+1.37/N174)</f>
        <v>1.3492549797952766E-2</v>
      </c>
      <c r="AZ174">
        <f>G174*AA174*0.001</f>
        <v>21.462078468054933</v>
      </c>
      <c r="BA174">
        <f>G174/S174</f>
        <v>0.55381768981581503</v>
      </c>
      <c r="BB174">
        <f>(1-AL174*AA174/AQ174/F174)*100</f>
        <v>68.379825934398241</v>
      </c>
      <c r="BC174">
        <f>(S174-E174/(N174/1.35))</f>
        <v>395.24184488156487</v>
      </c>
      <c r="BD174">
        <f>E174*BB174/100/BC174</f>
        <v>4.0040147669553683E-3</v>
      </c>
    </row>
    <row r="175" spans="1:56" x14ac:dyDescent="0.55000000000000004">
      <c r="A175" s="1">
        <v>118</v>
      </c>
      <c r="B175" s="1" t="s">
        <v>233</v>
      </c>
      <c r="C175" s="1">
        <v>71157.499982018024</v>
      </c>
      <c r="D175" s="1">
        <v>0</v>
      </c>
      <c r="E175">
        <f>(R175-S175*(1000-T175)/(1000-U175))*AK175</f>
        <v>2.262279608993683</v>
      </c>
      <c r="F175">
        <f>IF(AV175&lt;&gt;0,1/(1/AV175-1/N175),0)</f>
        <v>2.116727604421792E-2</v>
      </c>
      <c r="G175">
        <f>((AY175-AL175/2)*S175-E175)/(AY175+AL175/2)</f>
        <v>218.97571794487939</v>
      </c>
      <c r="H175">
        <f>AL175*1000</f>
        <v>0.22395263770989746</v>
      </c>
      <c r="I175">
        <f>(AQ175-AW175)</f>
        <v>1.0124747196128308</v>
      </c>
      <c r="J175">
        <f>(P175+AP175*D175)</f>
        <v>25.579765319824219</v>
      </c>
      <c r="K175" s="1">
        <v>6</v>
      </c>
      <c r="L175">
        <f>(K175*AE175+AF175)</f>
        <v>1.4200000166893005</v>
      </c>
      <c r="M175" s="1">
        <v>1</v>
      </c>
      <c r="N175">
        <f>L175*(M175+1)*(M175+1)/(M175*M175+1)</f>
        <v>2.8400000333786011</v>
      </c>
      <c r="O175" s="1">
        <v>25.306951522827148</v>
      </c>
      <c r="P175" s="1">
        <v>25.579765319824219</v>
      </c>
      <c r="Q175" s="1">
        <v>24.984230041503906</v>
      </c>
      <c r="R175" s="1">
        <v>399.1307373046875</v>
      </c>
      <c r="S175" s="1">
        <v>396.31015014648438</v>
      </c>
      <c r="T175" s="1">
        <v>23.044483184814453</v>
      </c>
      <c r="U175" s="1">
        <v>23.306901931762695</v>
      </c>
      <c r="V175" s="1">
        <v>69.576690673828125</v>
      </c>
      <c r="W175" s="1">
        <v>70.368995666503906</v>
      </c>
      <c r="X175" s="1">
        <v>500.11593627929688</v>
      </c>
      <c r="Y175" s="1">
        <v>357.56991577148438</v>
      </c>
      <c r="Z175" s="1">
        <v>357.30368041992188</v>
      </c>
      <c r="AA175" s="1">
        <v>97.772872924804688</v>
      </c>
      <c r="AB175" s="1">
        <v>9.8345756530761719E-2</v>
      </c>
      <c r="AC175" s="1">
        <v>0.2292931079864502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>X175*0.000001/(K175*0.0001)</f>
        <v>0.83352656046549456</v>
      </c>
      <c r="AL175">
        <f>(U175-T175)/(1000-U175)*AK175</f>
        <v>2.2395263770989745E-4</v>
      </c>
      <c r="AM175">
        <f>(P175+273.15)</f>
        <v>298.7297653198242</v>
      </c>
      <c r="AN175">
        <f>(O175+273.15)</f>
        <v>298.45695152282713</v>
      </c>
      <c r="AO175">
        <f>(Y175*AG175+Z175*AH175)*AI175</f>
        <v>57.211185244667831</v>
      </c>
      <c r="AP175">
        <f>((AO175+0.00000010773*(AN175^4-AM175^4))-AL175*44100)/(L175*51.4+0.00000043092*AM175^3)</f>
        <v>0.5232887184018884</v>
      </c>
      <c r="AQ175">
        <f>0.61365*EXP(17.502*J175/(240.97+J175))</f>
        <v>3.2912574804579497</v>
      </c>
      <c r="AR175">
        <f>AQ175*1000/AA175</f>
        <v>33.662276478151512</v>
      </c>
      <c r="AS175">
        <f>(AR175-U175)</f>
        <v>10.355374546388816</v>
      </c>
      <c r="AT175">
        <f>IF(D175,P175,(O175+P175)/2)</f>
        <v>25.443358421325684</v>
      </c>
      <c r="AU175">
        <f>0.61365*EXP(17.502*AT175/(240.97+AT175))</f>
        <v>3.2647018528505405</v>
      </c>
      <c r="AV175">
        <f>IF(AS175&lt;&gt;0,(1000-(AR175+U175)/2)/AS175*AL175,0)</f>
        <v>2.1010677870578604E-2</v>
      </c>
      <c r="AW175">
        <f>U175*AA175/1000</f>
        <v>2.278782760845119</v>
      </c>
      <c r="AX175">
        <f>(AU175-AW175)</f>
        <v>0.98591909200542149</v>
      </c>
      <c r="AY175">
        <f>1/(1.6/F175+1.37/N175)</f>
        <v>1.314565381694062E-2</v>
      </c>
      <c r="AZ175">
        <f>G175*AA175*0.001</f>
        <v>21.409885044242564</v>
      </c>
      <c r="BA175">
        <f>G175/S175</f>
        <v>0.5525362342194402</v>
      </c>
      <c r="BB175">
        <f>(1-AL175*AA175/AQ175/F175)*100</f>
        <v>68.569757939526426</v>
      </c>
      <c r="BC175">
        <f>(S175-E175/(N175/1.35))</f>
        <v>395.23477076752425</v>
      </c>
      <c r="BD175">
        <f>E175*BB175/100/BC175</f>
        <v>3.9248562285899369E-3</v>
      </c>
    </row>
    <row r="176" spans="1:56" x14ac:dyDescent="0.55000000000000004">
      <c r="A176" s="1">
        <v>119</v>
      </c>
      <c r="B176" s="1" t="s">
        <v>234</v>
      </c>
      <c r="C176" s="1">
        <v>71757.999968595803</v>
      </c>
      <c r="D176" s="1">
        <v>0</v>
      </c>
      <c r="E176">
        <f>(R176-S176*(1000-T176)/(1000-U176))*AK176</f>
        <v>2.1196953906699125</v>
      </c>
      <c r="F176">
        <f>IF(AV176&lt;&gt;0,1/(1/AV176-1/N176),0)</f>
        <v>2.1361465831807803E-2</v>
      </c>
      <c r="G176">
        <f>((AY176-AL176/2)*S176-E176)/(AY176+AL176/2)</f>
        <v>231.14005442987971</v>
      </c>
      <c r="H176">
        <f>AL176*1000</f>
        <v>0.23075341172031774</v>
      </c>
      <c r="I176">
        <f>(AQ176-AW176)</f>
        <v>1.0336976977012458</v>
      </c>
      <c r="J176">
        <f>(P176+AP176*D176)</f>
        <v>25.66864013671875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25.330245971679688</v>
      </c>
      <c r="P176" s="1">
        <v>25.66864013671875</v>
      </c>
      <c r="Q176" s="1">
        <v>24.984153747558594</v>
      </c>
      <c r="R176" s="1">
        <v>399.04165649414063</v>
      </c>
      <c r="S176" s="1">
        <v>396.3883056640625</v>
      </c>
      <c r="T176" s="1">
        <v>22.998157501220703</v>
      </c>
      <c r="U176" s="1">
        <v>23.268613815307617</v>
      </c>
      <c r="V176" s="1">
        <v>69.338371276855469</v>
      </c>
      <c r="W176" s="1">
        <v>70.153785705566406</v>
      </c>
      <c r="X176" s="1">
        <v>500.00851440429688</v>
      </c>
      <c r="Y176" s="1">
        <v>357.3843994140625</v>
      </c>
      <c r="Z176" s="1">
        <v>357.4412841796875</v>
      </c>
      <c r="AA176" s="1">
        <v>97.769607543945313</v>
      </c>
      <c r="AB176" s="1">
        <v>9.8345756530761719E-2</v>
      </c>
      <c r="AC176" s="1">
        <v>0.2292931079864502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>X176*0.000001/(K176*0.0001)</f>
        <v>0.83334752400716139</v>
      </c>
      <c r="AL176">
        <f>(U176-T176)/(1000-U176)*AK176</f>
        <v>2.3075341172031774E-4</v>
      </c>
      <c r="AM176">
        <f>(P176+273.15)</f>
        <v>298.81864013671873</v>
      </c>
      <c r="AN176">
        <f>(O176+273.15)</f>
        <v>298.48024597167966</v>
      </c>
      <c r="AO176">
        <f>(Y176*AG176+Z176*AH176)*AI176</f>
        <v>57.181502628143789</v>
      </c>
      <c r="AP176">
        <f>((AO176+0.00000010773*(AN176^4-AM176^4))-AL176*44100)/(L176*51.4+0.00000043092*AM176^3)</f>
        <v>0.51039323935040815</v>
      </c>
      <c r="AQ176">
        <f>0.61365*EXP(17.502*J176/(240.97+J176))</f>
        <v>3.3086609385154957</v>
      </c>
      <c r="AR176">
        <f>AQ176*1000/AA176</f>
        <v>33.841405541372602</v>
      </c>
      <c r="AS176">
        <f>(AR176-U176)</f>
        <v>10.572791726064985</v>
      </c>
      <c r="AT176">
        <f>IF(D176,P176,(O176+P176)/2)</f>
        <v>25.499443054199219</v>
      </c>
      <c r="AU176">
        <f>0.61365*EXP(17.502*AT176/(240.97+AT176))</f>
        <v>3.2755976338393689</v>
      </c>
      <c r="AV176">
        <f>IF(AS176&lt;&gt;0,(1000-(AR176+U176)/2)/AS176*AL176,0)</f>
        <v>2.1201992020963064E-2</v>
      </c>
      <c r="AW176">
        <f>U176*AA176/1000</f>
        <v>2.2749632408142499</v>
      </c>
      <c r="AX176">
        <f>(AU176-AW176)</f>
        <v>1.0006343930251189</v>
      </c>
      <c r="AY176">
        <f>1/(1.6/F176+1.37/N176)</f>
        <v>1.3265481052412662E-2</v>
      </c>
      <c r="AZ176">
        <f>G176*AA176*0.001</f>
        <v>22.598472409295496</v>
      </c>
      <c r="BA176">
        <f>G176/S176</f>
        <v>0.5831152209262449</v>
      </c>
      <c r="BB176">
        <f>(1-AL176*AA176/AQ176/F176)*100</f>
        <v>68.079573340843822</v>
      </c>
      <c r="BC176">
        <f>(S176-E176/(N176/1.35))</f>
        <v>395.3807039937202</v>
      </c>
      <c r="BD176">
        <f>E176*BB176/100/BC176</f>
        <v>3.6498482690660835E-3</v>
      </c>
    </row>
    <row r="177" spans="1:56" x14ac:dyDescent="0.55000000000000004">
      <c r="A177" s="1" t="s">
        <v>9</v>
      </c>
      <c r="B177" s="1" t="s">
        <v>235</v>
      </c>
    </row>
    <row r="178" spans="1:56" x14ac:dyDescent="0.55000000000000004">
      <c r="A178" s="1">
        <v>120</v>
      </c>
      <c r="B178" s="1" t="s">
        <v>236</v>
      </c>
      <c r="C178" s="1">
        <v>72357.499995429069</v>
      </c>
      <c r="D178" s="1">
        <v>0</v>
      </c>
      <c r="E178">
        <f>(R178-S178*(1000-T178)/(1000-U178))*AK178</f>
        <v>2.2875367583003561</v>
      </c>
      <c r="F178">
        <f>IF(AV178&lt;&gt;0,1/(1/AV178-1/N178),0)</f>
        <v>2.04272837278297E-2</v>
      </c>
      <c r="G178">
        <f>((AY178-AL178/2)*S178-E178)/(AY178+AL178/2)</f>
        <v>210.82914679109126</v>
      </c>
      <c r="H178">
        <f>AL178*1000</f>
        <v>0.22076577020932109</v>
      </c>
      <c r="I178">
        <f>(AQ178-AW178)</f>
        <v>1.0338174521906236</v>
      </c>
      <c r="J178">
        <f>(P178+AP178*D178)</f>
        <v>25.626781463623047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25.318885803222656</v>
      </c>
      <c r="P178" s="1">
        <v>25.626781463623047</v>
      </c>
      <c r="Q178" s="1">
        <v>24.984634399414063</v>
      </c>
      <c r="R178" s="1">
        <v>399.23968505859375</v>
      </c>
      <c r="S178" s="1">
        <v>396.38995361328125</v>
      </c>
      <c r="T178" s="1">
        <v>22.927280426025391</v>
      </c>
      <c r="U178" s="1">
        <v>23.186027526855469</v>
      </c>
      <c r="V178" s="1">
        <v>69.163703918457031</v>
      </c>
      <c r="W178" s="1">
        <v>69.944252014160156</v>
      </c>
      <c r="X178" s="1">
        <v>500.05682373046875</v>
      </c>
      <c r="Y178" s="1">
        <v>357.45169067382813</v>
      </c>
      <c r="Z178" s="1">
        <v>357.59637451171875</v>
      </c>
      <c r="AA178" s="1">
        <v>97.758735656738281</v>
      </c>
      <c r="AB178" s="1">
        <v>4.6923637390136719E-2</v>
      </c>
      <c r="AC178" s="1">
        <v>0.22054409980773926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>X178*0.000001/(K178*0.0001)</f>
        <v>0.83342803955078115</v>
      </c>
      <c r="AL178">
        <f>(U178-T178)/(1000-U178)*AK178</f>
        <v>2.2076577020932109E-4</v>
      </c>
      <c r="AM178">
        <f>(P178+273.15)</f>
        <v>298.77678146362302</v>
      </c>
      <c r="AN178">
        <f>(O178+273.15)</f>
        <v>298.46888580322263</v>
      </c>
      <c r="AO178">
        <f>(Y178*AG178+Z178*AH178)*AI178</f>
        <v>57.192269229465637</v>
      </c>
      <c r="AP178">
        <f>((AO178+0.00000010773*(AN178^4-AM178^4))-AL178*44100)/(L178*51.4+0.00000043092*AM178^3)</f>
        <v>0.51991852587283072</v>
      </c>
      <c r="AQ178">
        <f>0.61365*EXP(17.502*J178/(240.97+J178))</f>
        <v>3.3004541881183447</v>
      </c>
      <c r="AR178">
        <f>AQ178*1000/AA178</f>
        <v>33.761220068427221</v>
      </c>
      <c r="AS178">
        <f>(AR178-U178)</f>
        <v>10.575192541571752</v>
      </c>
      <c r="AT178">
        <f>IF(D178,P178,(O178+P178)/2)</f>
        <v>25.472833633422852</v>
      </c>
      <c r="AU178">
        <f>0.61365*EXP(17.502*AT178/(240.97+AT178))</f>
        <v>3.2704241632881432</v>
      </c>
      <c r="AV178">
        <f>IF(AS178&lt;&gt;0,(1000-(AR178+U178)/2)/AS178*AL178,0)</f>
        <v>2.028140555151604E-2</v>
      </c>
      <c r="AW178">
        <f>U178*AA178/1000</f>
        <v>2.2666367359277211</v>
      </c>
      <c r="AX178">
        <f>(AU178-AW178)</f>
        <v>1.0037874273604221</v>
      </c>
      <c r="AY178">
        <f>1/(1.6/F178+1.37/N178)</f>
        <v>1.2688904488057446E-2</v>
      </c>
      <c r="AZ178">
        <f>G178*AA178*0.001</f>
        <v>20.610390829885965</v>
      </c>
      <c r="BA178">
        <f>G178/S178</f>
        <v>0.53187308323352855</v>
      </c>
      <c r="BB178">
        <f>(1-AL178*AA178/AQ178/F178)*100</f>
        <v>67.98872422539435</v>
      </c>
      <c r="BC178">
        <f>(S178-E178/(N178/1.35))</f>
        <v>395.30256819517911</v>
      </c>
      <c r="BD178">
        <f>E178*BB178/100/BC178</f>
        <v>3.9343712469569582E-3</v>
      </c>
    </row>
    <row r="179" spans="1:56" x14ac:dyDescent="0.55000000000000004">
      <c r="A179" s="1">
        <v>121</v>
      </c>
      <c r="B179" s="1" t="s">
        <v>237</v>
      </c>
      <c r="C179" s="1">
        <v>72957.999982006848</v>
      </c>
      <c r="D179" s="1">
        <v>0</v>
      </c>
      <c r="E179">
        <f>(R179-S179*(1000-T179)/(1000-U179))*AK179</f>
        <v>2.1574316937722831</v>
      </c>
      <c r="F179">
        <f>IF(AV179&lt;&gt;0,1/(1/AV179-1/N179),0)</f>
        <v>2.0634192714822024E-2</v>
      </c>
      <c r="G179">
        <f>((AY179-AL179/2)*S179-E179)/(AY179+AL179/2)</f>
        <v>222.67783692639941</v>
      </c>
      <c r="H179">
        <f>AL179*1000</f>
        <v>0.2238067158223114</v>
      </c>
      <c r="I179">
        <f>(AQ179-AW179)</f>
        <v>1.0375832088743939</v>
      </c>
      <c r="J179">
        <f>(P179+AP179*D179)</f>
        <v>25.615203857421875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25.317075729370117</v>
      </c>
      <c r="P179" s="1">
        <v>25.615203857421875</v>
      </c>
      <c r="Q179" s="1">
        <v>24.985752105712891</v>
      </c>
      <c r="R179" s="1">
        <v>399.10873413085938</v>
      </c>
      <c r="S179" s="1">
        <v>396.41375732421875</v>
      </c>
      <c r="T179" s="1">
        <v>22.863855361938477</v>
      </c>
      <c r="U179" s="1">
        <v>23.12617301940918</v>
      </c>
      <c r="V179" s="1">
        <v>68.974273681640625</v>
      </c>
      <c r="W179" s="1">
        <v>69.765617370605469</v>
      </c>
      <c r="X179" s="1">
        <v>500.0751953125</v>
      </c>
      <c r="Y179" s="1">
        <v>357.51614379882813</v>
      </c>
      <c r="Z179" s="1">
        <v>357.576904296875</v>
      </c>
      <c r="AA179" s="1">
        <v>97.750900268554688</v>
      </c>
      <c r="AB179" s="1">
        <v>4.6923637390136719E-2</v>
      </c>
      <c r="AC179" s="1">
        <v>0.22054409980773926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>X179*0.000001/(K179*0.0001)</f>
        <v>0.83345865885416659</v>
      </c>
      <c r="AL179">
        <f>(U179-T179)/(1000-U179)*AK179</f>
        <v>2.238067158223114E-4</v>
      </c>
      <c r="AM179">
        <f>(P179+273.15)</f>
        <v>298.76520385742185</v>
      </c>
      <c r="AN179">
        <f>(O179+273.15)</f>
        <v>298.46707572937009</v>
      </c>
      <c r="AO179">
        <f>(Y179*AG179+Z179*AH179)*AI179</f>
        <v>57.202581729235135</v>
      </c>
      <c r="AP179">
        <f>((AO179+0.00000010773*(AN179^4-AM179^4))-AL179*44100)/(L179*51.4+0.00000043092*AM179^3)</f>
        <v>0.51979088998028777</v>
      </c>
      <c r="AQ179">
        <f>0.61365*EXP(17.502*J179/(240.97+J179))</f>
        <v>3.2981874412880008</v>
      </c>
      <c r="AR179">
        <f>AQ179*1000/AA179</f>
        <v>33.740737243613793</v>
      </c>
      <c r="AS179">
        <f>(AR179-U179)</f>
        <v>10.614564224204614</v>
      </c>
      <c r="AT179">
        <f>IF(D179,P179,(O179+P179)/2)</f>
        <v>25.466139793395996</v>
      </c>
      <c r="AU179">
        <f>0.61365*EXP(17.502*AT179/(240.97+AT179))</f>
        <v>3.2691238543695436</v>
      </c>
      <c r="AV179">
        <f>IF(AS179&lt;&gt;0,(1000-(AR179+U179)/2)/AS179*AL179,0)</f>
        <v>2.0485355123105918E-2</v>
      </c>
      <c r="AW179">
        <f>U179*AA179/1000</f>
        <v>2.2606042324136069</v>
      </c>
      <c r="AX179">
        <f>(AU179-AW179)</f>
        <v>1.0085196219559367</v>
      </c>
      <c r="AY179">
        <f>1/(1.6/F179+1.37/N179)</f>
        <v>1.2816636403829398E-2</v>
      </c>
      <c r="AZ179">
        <f>G179*AA179*0.001</f>
        <v>21.766959029409954</v>
      </c>
      <c r="BA179">
        <f>G179/S179</f>
        <v>0.56173085018408109</v>
      </c>
      <c r="BB179">
        <f>(1-AL179*AA179/AQ179/F179)*100</f>
        <v>67.853694756378616</v>
      </c>
      <c r="BC179">
        <f>(S179-E179/(N179/1.35))</f>
        <v>395.38821762268299</v>
      </c>
      <c r="BD179">
        <f>E179*BB179/100/BC179</f>
        <v>3.7024297913363815E-3</v>
      </c>
    </row>
    <row r="180" spans="1:56" x14ac:dyDescent="0.55000000000000004">
      <c r="A180" s="1" t="s">
        <v>9</v>
      </c>
      <c r="B180" s="1" t="s">
        <v>238</v>
      </c>
    </row>
    <row r="181" spans="1:56" x14ac:dyDescent="0.55000000000000004">
      <c r="A181" s="1">
        <v>122</v>
      </c>
      <c r="B181" s="1" t="s">
        <v>239</v>
      </c>
      <c r="C181" s="1">
        <v>73557.499996166676</v>
      </c>
      <c r="D181" s="1">
        <v>0</v>
      </c>
      <c r="E181">
        <f>(R181-S181*(1000-T181)/(1000-U181))*AK181</f>
        <v>2.0649806366553851</v>
      </c>
      <c r="F181">
        <f>IF(AV181&lt;&gt;0,1/(1/AV181-1/N181),0)</f>
        <v>2.097340553677824E-2</v>
      </c>
      <c r="G181">
        <f>((AY181-AL181/2)*S181-E181)/(AY181+AL181/2)</f>
        <v>232.46679646808929</v>
      </c>
      <c r="H181">
        <f>AL181*1000</f>
        <v>0.2277715703886414</v>
      </c>
      <c r="I181">
        <f>(AQ181-AW181)</f>
        <v>1.0390134316708539</v>
      </c>
      <c r="J181">
        <f>(P181+AP181*D181)</f>
        <v>25.617195129394531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25.322246551513672</v>
      </c>
      <c r="P181" s="1">
        <v>25.617195129394531</v>
      </c>
      <c r="Q181" s="1">
        <v>24.984743118286133</v>
      </c>
      <c r="R181" s="1">
        <v>399.079345703125</v>
      </c>
      <c r="S181" s="1">
        <v>396.49325561523438</v>
      </c>
      <c r="T181" s="1">
        <v>22.848531723022461</v>
      </c>
      <c r="U181" s="1">
        <v>23.115512847900391</v>
      </c>
      <c r="V181" s="1">
        <v>68.906898498535156</v>
      </c>
      <c r="W181" s="1">
        <v>69.712059020996094</v>
      </c>
      <c r="X181" s="1">
        <v>500.04998779296875</v>
      </c>
      <c r="Y181" s="1">
        <v>353.13226318359375</v>
      </c>
      <c r="Z181" s="1">
        <v>353.47552490234375</v>
      </c>
      <c r="AA181" s="1">
        <v>97.750968933105469</v>
      </c>
      <c r="AB181" s="1">
        <v>0.14293193817138672</v>
      </c>
      <c r="AC181" s="1">
        <v>0.22314953804016113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>X181*0.000001/(K181*0.0001)</f>
        <v>0.8334166463216145</v>
      </c>
      <c r="AL181">
        <f>(U181-T181)/(1000-U181)*AK181</f>
        <v>2.2777157038864141E-4</v>
      </c>
      <c r="AM181">
        <f>(P181+273.15)</f>
        <v>298.76719512939451</v>
      </c>
      <c r="AN181">
        <f>(O181+273.15)</f>
        <v>298.47224655151365</v>
      </c>
      <c r="AO181">
        <f>(Y181*AG181+Z181*AH181)*AI181</f>
        <v>56.501160846475614</v>
      </c>
      <c r="AP181">
        <f>((AO181+0.00000010773*(AN181^4-AM181^4))-AL181*44100)/(L181*51.4+0.00000043092*AM181^3)</f>
        <v>0.50984737415053627</v>
      </c>
      <c r="AQ181">
        <f>0.61365*EXP(17.502*J181/(240.97+J181))</f>
        <v>3.2985772099387654</v>
      </c>
      <c r="AR181">
        <f>AQ181*1000/AA181</f>
        <v>33.744700906198702</v>
      </c>
      <c r="AS181">
        <f>(AR181-U181)</f>
        <v>10.629188058298311</v>
      </c>
      <c r="AT181">
        <f>IF(D181,P181,(O181+P181)/2)</f>
        <v>25.469720840454102</v>
      </c>
      <c r="AU181">
        <f>0.61365*EXP(17.502*AT181/(240.97+AT181))</f>
        <v>3.2698194328793591</v>
      </c>
      <c r="AV181">
        <f>IF(AS181&lt;&gt;0,(1000-(AR181+U181)/2)/AS181*AL181,0)</f>
        <v>2.0819652365278357E-2</v>
      </c>
      <c r="AW181">
        <f>U181*AA181/1000</f>
        <v>2.2595637782679114</v>
      </c>
      <c r="AX181">
        <f>(AU181-AW181)</f>
        <v>1.0102556546114476</v>
      </c>
      <c r="AY181">
        <f>1/(1.6/F181+1.37/N181)</f>
        <v>1.3026009688632257E-2</v>
      </c>
      <c r="AZ181">
        <f>G181*AA181*0.001</f>
        <v>22.723854599530746</v>
      </c>
      <c r="BA181">
        <f>G181/S181</f>
        <v>0.58630706367848051</v>
      </c>
      <c r="BB181">
        <f>(1-AL181*AA181/AQ181/F181)*100</f>
        <v>67.817114613617463</v>
      </c>
      <c r="BC181">
        <f>(S181-E181/(N181/1.35))</f>
        <v>395.51166271850178</v>
      </c>
      <c r="BD181">
        <f>E181*BB181/100/BC181</f>
        <v>3.5407559804533674E-3</v>
      </c>
    </row>
    <row r="182" spans="1:56" x14ac:dyDescent="0.55000000000000004">
      <c r="A182" s="1" t="s">
        <v>9</v>
      </c>
      <c r="B182" s="1" t="s">
        <v>240</v>
      </c>
    </row>
    <row r="183" spans="1:56" x14ac:dyDescent="0.55000000000000004">
      <c r="A183" s="1">
        <v>123</v>
      </c>
      <c r="B183" s="1" t="s">
        <v>241</v>
      </c>
      <c r="C183" s="1">
        <v>74157.999995417893</v>
      </c>
      <c r="D183" s="1">
        <v>0</v>
      </c>
      <c r="E183">
        <f>(R183-S183*(1000-T183)/(1000-U183))*AK183</f>
        <v>2.1628100069766845</v>
      </c>
      <c r="F183">
        <f>IF(AV183&lt;&gt;0,1/(1/AV183-1/N183),0)</f>
        <v>2.0671333554378137E-2</v>
      </c>
      <c r="G183">
        <f>((AY183-AL183/2)*S183-E183)/(AY183+AL183/2)</f>
        <v>222.5430641175297</v>
      </c>
      <c r="H183">
        <f>AL183*1000</f>
        <v>0.22655896685272833</v>
      </c>
      <c r="I183">
        <f>(AQ183-AW183)</f>
        <v>1.0483170223116169</v>
      </c>
      <c r="J183">
        <f>(P183+AP183*D183)</f>
        <v>25.64912223815918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25.328945159912109</v>
      </c>
      <c r="P183" s="1">
        <v>25.64912223815918</v>
      </c>
      <c r="Q183" s="1">
        <v>24.983922958374023</v>
      </c>
      <c r="R183" s="1">
        <v>399.156005859375</v>
      </c>
      <c r="S183" s="1">
        <v>396.45315551757813</v>
      </c>
      <c r="T183" s="1">
        <v>22.821731567382813</v>
      </c>
      <c r="U183" s="1">
        <v>23.087295532226563</v>
      </c>
      <c r="V183" s="1">
        <v>68.789794921875</v>
      </c>
      <c r="W183" s="1">
        <v>69.59027099609375</v>
      </c>
      <c r="X183" s="1">
        <v>500.05654907226563</v>
      </c>
      <c r="Y183" s="1">
        <v>357.03903198242188</v>
      </c>
      <c r="Z183" s="1">
        <v>357.081787109375</v>
      </c>
      <c r="AA183" s="1">
        <v>97.738388061523438</v>
      </c>
      <c r="AB183" s="1">
        <v>0.15098857879638672</v>
      </c>
      <c r="AC183" s="1">
        <v>0.21859288215637207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>X183*0.000001/(K183*0.0001)</f>
        <v>0.8334275817871093</v>
      </c>
      <c r="AL183">
        <f>(U183-T183)/(1000-U183)*AK183</f>
        <v>2.2655896685272833E-4</v>
      </c>
      <c r="AM183">
        <f>(P183+273.15)</f>
        <v>298.79912223815916</v>
      </c>
      <c r="AN183">
        <f>(O183+273.15)</f>
        <v>298.47894515991209</v>
      </c>
      <c r="AO183">
        <f>(Y183*AG183+Z183*AH183)*AI183</f>
        <v>57.12624384031642</v>
      </c>
      <c r="AP183">
        <f>((AO183+0.00000010773*(AN183^4-AM183^4))-AL183*44100)/(L183*51.4+0.00000043092*AM183^3)</f>
        <v>0.51442187263983619</v>
      </c>
      <c r="AQ183">
        <f>0.61365*EXP(17.502*J183/(240.97+J183))</f>
        <v>3.304832072331453</v>
      </c>
      <c r="AR183">
        <f>AQ183*1000/AA183</f>
        <v>33.813040483654781</v>
      </c>
      <c r="AS183">
        <f>(AR183-U183)</f>
        <v>10.725744951428219</v>
      </c>
      <c r="AT183">
        <f>IF(D183,P183,(O183+P183)/2)</f>
        <v>25.489033699035645</v>
      </c>
      <c r="AU183">
        <f>0.61365*EXP(17.502*AT183/(240.97+AT183))</f>
        <v>3.273572970051204</v>
      </c>
      <c r="AV183">
        <f>IF(AS183&lt;&gt;0,(1000-(AR183+U183)/2)/AS183*AL183,0)</f>
        <v>2.0521961614680468E-2</v>
      </c>
      <c r="AW183">
        <f>U183*AA183/1000</f>
        <v>2.2565150500198361</v>
      </c>
      <c r="AX183">
        <f>(AU183-AW183)</f>
        <v>1.0170579200313679</v>
      </c>
      <c r="AY183">
        <f>1/(1.6/F183+1.37/N183)</f>
        <v>1.2839563023650968E-2</v>
      </c>
      <c r="AZ183">
        <f>G183*AA183*0.001</f>
        <v>21.751000361119608</v>
      </c>
      <c r="BA183">
        <f>G183/S183</f>
        <v>0.56133508087984552</v>
      </c>
      <c r="BB183">
        <f>(1-AL183*AA183/AQ183/F183)*100</f>
        <v>67.586305375427983</v>
      </c>
      <c r="BC183">
        <f>(S183-E183/(N183/1.35))</f>
        <v>395.42505922352808</v>
      </c>
      <c r="BD183">
        <f>E183*BB183/100/BC183</f>
        <v>3.6966887704991493E-3</v>
      </c>
    </row>
    <row r="184" spans="1:56" x14ac:dyDescent="0.55000000000000004">
      <c r="A184" s="1">
        <v>124</v>
      </c>
      <c r="B184" s="1" t="s">
        <v>242</v>
      </c>
      <c r="C184" s="1">
        <v>74758.499981995672</v>
      </c>
      <c r="D184" s="1">
        <v>0</v>
      </c>
      <c r="E184">
        <f>(R184-S184*(1000-T184)/(1000-U184))*AK184</f>
        <v>2.1907522226928</v>
      </c>
      <c r="F184">
        <f>IF(AV184&lt;&gt;0,1/(1/AV184-1/N184),0)</f>
        <v>2.0269604372203324E-2</v>
      </c>
      <c r="G184">
        <f>((AY184-AL184/2)*S184-E184)/(AY184+AL184/2)</f>
        <v>216.94266858813694</v>
      </c>
      <c r="H184">
        <f>AL184*1000</f>
        <v>0.22381583072310116</v>
      </c>
      <c r="I184">
        <f>(AQ184-AW184)</f>
        <v>1.0559282731772721</v>
      </c>
      <c r="J184">
        <f>(P184+AP184*D184)</f>
        <v>25.671031951904297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25.333368301391602</v>
      </c>
      <c r="P184" s="1">
        <v>25.671031951904297</v>
      </c>
      <c r="Q184" s="1">
        <v>24.983356475830078</v>
      </c>
      <c r="R184" s="1">
        <v>399.11453247070313</v>
      </c>
      <c r="S184" s="1">
        <v>396.37945556640625</v>
      </c>
      <c r="T184" s="1">
        <v>22.792470932006836</v>
      </c>
      <c r="U184" s="1">
        <v>23.054830551147461</v>
      </c>
      <c r="V184" s="1">
        <v>68.679267883300781</v>
      </c>
      <c r="W184" s="1">
        <v>69.469825744628906</v>
      </c>
      <c r="X184" s="1">
        <v>500.05209350585938</v>
      </c>
      <c r="Y184" s="1">
        <v>357.09481811523438</v>
      </c>
      <c r="Z184" s="1">
        <v>356.979736328125</v>
      </c>
      <c r="AA184" s="1">
        <v>97.732322692871094</v>
      </c>
      <c r="AB184" s="1">
        <v>0.15098857879638672</v>
      </c>
      <c r="AC184" s="1">
        <v>0.21859288215637207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>X184*0.000001/(K184*0.0001)</f>
        <v>0.83342015584309892</v>
      </c>
      <c r="AL184">
        <f>(U184-T184)/(1000-U184)*AK184</f>
        <v>2.2381583072310116E-4</v>
      </c>
      <c r="AM184">
        <f>(P184+273.15)</f>
        <v>298.82103195190427</v>
      </c>
      <c r="AN184">
        <f>(O184+273.15)</f>
        <v>298.48336830139158</v>
      </c>
      <c r="AO184">
        <f>(Y184*AG184+Z184*AH184)*AI184</f>
        <v>57.135169621366913</v>
      </c>
      <c r="AP184">
        <f>((AO184+0.00000010773*(AN184^4-AM184^4))-AL184*44100)/(L184*51.4+0.00000043092*AM184^3)</f>
        <v>0.51356240994322411</v>
      </c>
      <c r="AQ184">
        <f>0.61365*EXP(17.502*J184/(240.97+J184))</f>
        <v>3.3091304122314789</v>
      </c>
      <c r="AR184">
        <f>AQ184*1000/AA184</f>
        <v>33.859119696055856</v>
      </c>
      <c r="AS184">
        <f>(AR184-U184)</f>
        <v>10.804289144908395</v>
      </c>
      <c r="AT184">
        <f>IF(D184,P184,(O184+P184)/2)</f>
        <v>25.502200126647949</v>
      </c>
      <c r="AU184">
        <f>0.61365*EXP(17.502*AT184/(240.97+AT184))</f>
        <v>3.2761340793587244</v>
      </c>
      <c r="AV184">
        <f>IF(AS184&lt;&gt;0,(1000-(AR184+U184)/2)/AS184*AL184,0)</f>
        <v>2.0125961669437465E-2</v>
      </c>
      <c r="AW184">
        <f>U184*AA184/1000</f>
        <v>2.2532021390542067</v>
      </c>
      <c r="AX184">
        <f>(AU184-AW184)</f>
        <v>1.0229319403045176</v>
      </c>
      <c r="AY184">
        <f>1/(1.6/F184+1.37/N184)</f>
        <v>1.2591553053865568E-2</v>
      </c>
      <c r="AZ184">
        <f>G184*AA184*0.001</f>
        <v>21.20231089230839</v>
      </c>
      <c r="BA184">
        <f>G184/S184</f>
        <v>0.54731057712902098</v>
      </c>
      <c r="BB184">
        <f>(1-AL184*AA184/AQ184/F184)*100</f>
        <v>67.388568220212179</v>
      </c>
      <c r="BC184">
        <f>(S184-E184/(N184/1.35))</f>
        <v>395.33807688123881</v>
      </c>
      <c r="BD184">
        <f>E184*BB184/100/BC184</f>
        <v>3.7343141034417581E-3</v>
      </c>
    </row>
    <row r="185" spans="1:56" x14ac:dyDescent="0.55000000000000004">
      <c r="A185" s="1">
        <v>125</v>
      </c>
      <c r="B185" s="1" t="s">
        <v>243</v>
      </c>
      <c r="C185" s="1">
        <v>75074.499974932522</v>
      </c>
      <c r="D185" s="1">
        <v>0</v>
      </c>
      <c r="E185">
        <f>(R185-S185*(1000-T185)/(1000-U185))*AK185</f>
        <v>2.2149427536039155</v>
      </c>
      <c r="F185">
        <f>IF(AV185&lt;&gt;0,1/(1/AV185-1/N185),0)</f>
        <v>1.9923402432609368E-2</v>
      </c>
      <c r="G185">
        <f>((AY185-AL185/2)*S185-E185)/(AY185+AL185/2)</f>
        <v>213.6859583495947</v>
      </c>
      <c r="H185">
        <f>AL185*1000</f>
        <v>0.21958125485832156</v>
      </c>
      <c r="I185">
        <f>(AQ185-AW185)</f>
        <v>1.0538446438339899</v>
      </c>
      <c r="J185">
        <f>(P185+AP185*D185)</f>
        <v>25.648139953613281</v>
      </c>
      <c r="K185" s="1">
        <v>6</v>
      </c>
      <c r="L185">
        <f>(K185*AE185+AF185)</f>
        <v>1.4200000166893005</v>
      </c>
      <c r="M185" s="1">
        <v>1</v>
      </c>
      <c r="N185">
        <f>L185*(M185+1)*(M185+1)/(M185*M185+1)</f>
        <v>2.8400000333786011</v>
      </c>
      <c r="O185" s="1">
        <v>25.326564788818359</v>
      </c>
      <c r="P185" s="1">
        <v>25.648139953613281</v>
      </c>
      <c r="Q185" s="1">
        <v>24.985179901123047</v>
      </c>
      <c r="R185" s="1">
        <v>400.8197021484375</v>
      </c>
      <c r="S185" s="1">
        <v>398.0572509765625</v>
      </c>
      <c r="T185" s="1">
        <v>22.773178100585938</v>
      </c>
      <c r="U185" s="1">
        <v>23.030572891235352</v>
      </c>
      <c r="V185" s="1">
        <v>68.647789001464844</v>
      </c>
      <c r="W185" s="1">
        <v>69.423690795898438</v>
      </c>
      <c r="X185" s="1">
        <v>500.06646728515625</v>
      </c>
      <c r="Y185" s="1">
        <v>352.03817749023438</v>
      </c>
      <c r="Z185" s="1">
        <v>350.06069946289063</v>
      </c>
      <c r="AA185" s="1">
        <v>97.730735778808594</v>
      </c>
      <c r="AB185" s="1">
        <v>0.15098857879638672</v>
      </c>
      <c r="AC185" s="1">
        <v>0.21859288215637207</v>
      </c>
      <c r="AD185" s="1">
        <v>0.66666668653488159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>X185*0.000001/(K185*0.0001)</f>
        <v>0.83344411214192704</v>
      </c>
      <c r="AL185">
        <f>(U185-T185)/(1000-U185)*AK185</f>
        <v>2.1958125485832156E-4</v>
      </c>
      <c r="AM185">
        <f>(P185+273.15)</f>
        <v>298.79813995361326</v>
      </c>
      <c r="AN185">
        <f>(O185+273.15)</f>
        <v>298.47656478881834</v>
      </c>
      <c r="AO185">
        <f>(Y185*AG185+Z185*AH185)*AI185</f>
        <v>56.326107139450869</v>
      </c>
      <c r="AP185">
        <f>((AO185+0.00000010773*(AN185^4-AM185^4))-AL185*44100)/(L185*51.4+0.00000043092*AM185^3)</f>
        <v>0.50840478414937484</v>
      </c>
      <c r="AQ185">
        <f>0.61365*EXP(17.502*J185/(240.97+J185))</f>
        <v>3.3046394779019042</v>
      </c>
      <c r="AR185">
        <f>AQ185*1000/AA185</f>
        <v>33.813717369131531</v>
      </c>
      <c r="AS185">
        <f>(AR185-U185)</f>
        <v>10.78314447789618</v>
      </c>
      <c r="AT185">
        <f>IF(D185,P185,(O185+P185)/2)</f>
        <v>25.48735237121582</v>
      </c>
      <c r="AU185">
        <f>0.61365*EXP(17.502*AT185/(240.97+AT185))</f>
        <v>3.2732460472295917</v>
      </c>
      <c r="AV185">
        <f>IF(AS185&lt;&gt;0,(1000-(AR185+U185)/2)/AS185*AL185,0)</f>
        <v>1.9784607820305659E-2</v>
      </c>
      <c r="AW185">
        <f>U185*AA185/1000</f>
        <v>2.2507948340679143</v>
      </c>
      <c r="AX185">
        <f>(AU185-AW185)</f>
        <v>1.0224512131616774</v>
      </c>
      <c r="AY185">
        <f>1/(1.6/F185+1.37/N185)</f>
        <v>1.237777525918133E-2</v>
      </c>
      <c r="AZ185">
        <f>G185*AA185*0.001</f>
        <v>20.883685935105738</v>
      </c>
      <c r="BA185">
        <f>G185/S185</f>
        <v>0.53682217275367872</v>
      </c>
      <c r="BB185">
        <f>(1-AL185*AA185/AQ185/F185)*100</f>
        <v>67.405911757056117</v>
      </c>
      <c r="BC185">
        <f>(S185-E185/(N185/1.35))</f>
        <v>397.00437327155487</v>
      </c>
      <c r="BD185">
        <f>E185*BB185/100/BC185</f>
        <v>3.7606698023508575E-3</v>
      </c>
    </row>
    <row r="186" spans="1:56" x14ac:dyDescent="0.55000000000000004">
      <c r="A186" s="1" t="s">
        <v>9</v>
      </c>
      <c r="B186" s="1" t="s">
        <v>244</v>
      </c>
    </row>
    <row r="187" spans="1:56" x14ac:dyDescent="0.55000000000000004">
      <c r="A187" s="1" t="s">
        <v>9</v>
      </c>
      <c r="B187" s="1" t="s">
        <v>245</v>
      </c>
    </row>
    <row r="188" spans="1:56" x14ac:dyDescent="0.55000000000000004">
      <c r="A188" s="1" t="s">
        <v>9</v>
      </c>
      <c r="B188" s="1" t="s">
        <v>246</v>
      </c>
    </row>
    <row r="189" spans="1:56" x14ac:dyDescent="0.55000000000000004">
      <c r="A189" s="1" t="s">
        <v>9</v>
      </c>
      <c r="B189" s="1" t="s">
        <v>247</v>
      </c>
    </row>
    <row r="190" spans="1:56" x14ac:dyDescent="0.55000000000000004">
      <c r="A190" s="1" t="s">
        <v>9</v>
      </c>
      <c r="B190" s="1" t="s">
        <v>248</v>
      </c>
    </row>
    <row r="191" spans="1:56" x14ac:dyDescent="0.55000000000000004">
      <c r="A191" s="1" t="s">
        <v>9</v>
      </c>
      <c r="B191" s="1" t="s">
        <v>249</v>
      </c>
    </row>
    <row r="192" spans="1:56" x14ac:dyDescent="0.55000000000000004">
      <c r="A192" s="1" t="s">
        <v>9</v>
      </c>
      <c r="B192" s="1" t="s">
        <v>250</v>
      </c>
    </row>
    <row r="193" spans="1:56" x14ac:dyDescent="0.55000000000000004">
      <c r="A193" s="1" t="s">
        <v>9</v>
      </c>
      <c r="B193" s="1" t="s">
        <v>251</v>
      </c>
    </row>
    <row r="194" spans="1:56" x14ac:dyDescent="0.55000000000000004">
      <c r="A194" s="1" t="s">
        <v>9</v>
      </c>
      <c r="B194" s="1" t="s">
        <v>252</v>
      </c>
    </row>
    <row r="195" spans="1:56" x14ac:dyDescent="0.55000000000000004">
      <c r="A195" s="1" t="s">
        <v>9</v>
      </c>
      <c r="B195" s="1" t="s">
        <v>253</v>
      </c>
    </row>
    <row r="196" spans="1:56" x14ac:dyDescent="0.55000000000000004">
      <c r="A196" s="1" t="s">
        <v>9</v>
      </c>
      <c r="B196" s="1" t="s">
        <v>254</v>
      </c>
    </row>
    <row r="197" spans="1:56" x14ac:dyDescent="0.55000000000000004">
      <c r="A197" s="1" t="s">
        <v>9</v>
      </c>
      <c r="B197" s="1" t="s">
        <v>255</v>
      </c>
    </row>
    <row r="198" spans="1:56" x14ac:dyDescent="0.55000000000000004">
      <c r="A198" s="1" t="s">
        <v>9</v>
      </c>
      <c r="B198" s="1" t="s">
        <v>256</v>
      </c>
    </row>
    <row r="199" spans="1:56" x14ac:dyDescent="0.55000000000000004">
      <c r="A199" s="1" t="s">
        <v>9</v>
      </c>
      <c r="B199" s="1" t="s">
        <v>257</v>
      </c>
    </row>
    <row r="200" spans="1:56" x14ac:dyDescent="0.55000000000000004">
      <c r="A200" s="1" t="s">
        <v>9</v>
      </c>
      <c r="B200" s="1" t="s">
        <v>258</v>
      </c>
    </row>
    <row r="201" spans="1:56" x14ac:dyDescent="0.55000000000000004">
      <c r="A201" s="1">
        <v>126</v>
      </c>
      <c r="B201" s="1" t="s">
        <v>259</v>
      </c>
      <c r="C201" s="1">
        <v>75995.000000089407</v>
      </c>
      <c r="D201" s="1">
        <v>0</v>
      </c>
      <c r="E201">
        <f>(R201-S201*(1000-T201)/(1000-U201))*AK201</f>
        <v>2.2394887440240492</v>
      </c>
      <c r="F201">
        <f>IF(AV201&lt;&gt;0,1/(1/AV201-1/N201),0)</f>
        <v>2.4154584630988952E-2</v>
      </c>
      <c r="G201">
        <f>((AY201-AL201/2)*S201-E201)/(AY201+AL201/2)</f>
        <v>240.73570716140208</v>
      </c>
      <c r="H201">
        <f>AL201*1000</f>
        <v>0.34015702109998386</v>
      </c>
      <c r="I201">
        <f>(AQ201-AW201)</f>
        <v>1.3460282987890548</v>
      </c>
      <c r="J201">
        <f>(P201+AP201*D201)</f>
        <v>27.112394332885742</v>
      </c>
      <c r="K201" s="1">
        <v>6</v>
      </c>
      <c r="L201">
        <f>(K201*AE201+AF201)</f>
        <v>1.4200000166893005</v>
      </c>
      <c r="M201" s="1">
        <v>1</v>
      </c>
      <c r="N201">
        <f>L201*(M201+1)*(M201+1)/(M201*M201+1)</f>
        <v>2.8400000333786011</v>
      </c>
      <c r="O201" s="1">
        <v>25.464046478271484</v>
      </c>
      <c r="P201" s="1">
        <v>27.112394332885742</v>
      </c>
      <c r="Q201" s="1">
        <v>24.984542846679688</v>
      </c>
      <c r="R201" s="1">
        <v>400.25079345703125</v>
      </c>
      <c r="S201" s="1">
        <v>397.40139770507813</v>
      </c>
      <c r="T201" s="1">
        <v>22.699552536010742</v>
      </c>
      <c r="U201" s="1">
        <v>23.098283767700195</v>
      </c>
      <c r="V201" s="1">
        <v>67.8515625</v>
      </c>
      <c r="W201" s="1">
        <v>69.042709350585938</v>
      </c>
      <c r="X201" s="1">
        <v>500.03604125976563</v>
      </c>
      <c r="Y201" s="1">
        <v>998.89727783203125</v>
      </c>
      <c r="Z201" s="1">
        <v>401.16485595703125</v>
      </c>
      <c r="AA201" s="1">
        <v>97.705368041992188</v>
      </c>
      <c r="AB201" s="1">
        <v>0.27235698699951172</v>
      </c>
      <c r="AC201" s="1">
        <v>0.22455906867980957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>X201*0.000001/(K201*0.0001)</f>
        <v>0.83339340209960922</v>
      </c>
      <c r="AL201">
        <f>(U201-T201)/(1000-U201)*AK201</f>
        <v>3.4015702109998385E-4</v>
      </c>
      <c r="AM201">
        <f>(P201+273.15)</f>
        <v>300.26239433288572</v>
      </c>
      <c r="AN201">
        <f>(O201+273.15)</f>
        <v>298.61404647827146</v>
      </c>
      <c r="AO201">
        <f>(Y201*AG201+Z201*AH201)*AI201</f>
        <v>159.82356088078996</v>
      </c>
      <c r="AP201">
        <f>((AO201+0.00000010773*(AN201^4-AM201^4))-AL201*44100)/(L201*51.4+0.00000043092*AM201^3)</f>
        <v>1.4854899038539928</v>
      </c>
      <c r="AQ201">
        <f>0.61365*EXP(17.502*J201/(240.97+J201))</f>
        <v>3.6028546154505765</v>
      </c>
      <c r="AR201">
        <f>AQ201*1000/AA201</f>
        <v>36.874684448270315</v>
      </c>
      <c r="AS201">
        <f>(AR201-U201)</f>
        <v>13.77640068057012</v>
      </c>
      <c r="AT201">
        <f>IF(D201,P201,(O201+P201)/2)</f>
        <v>26.288220405578613</v>
      </c>
      <c r="AU201">
        <f>0.61365*EXP(17.502*AT201/(240.97+AT201))</f>
        <v>3.4322366597165943</v>
      </c>
      <c r="AV201">
        <f>IF(AS201&lt;&gt;0,(1000-(AR201+U201)/2)/AS201*AL201,0)</f>
        <v>2.3950879162357139E-2</v>
      </c>
      <c r="AW201">
        <f>U201*AA201/1000</f>
        <v>2.2568263166615217</v>
      </c>
      <c r="AX201">
        <f>(AU201-AW201)</f>
        <v>1.1754103430550726</v>
      </c>
      <c r="AY201">
        <f>1/(1.6/F201+1.37/N201)</f>
        <v>1.4987468821016885E-2</v>
      </c>
      <c r="AZ201">
        <f>G201*AA201*0.001</f>
        <v>23.521170869054043</v>
      </c>
      <c r="BA201">
        <f>G201/S201</f>
        <v>0.60577468663071554</v>
      </c>
      <c r="BB201">
        <f>(1-AL201*AA201/AQ201/F201)*100</f>
        <v>61.809833363137457</v>
      </c>
      <c r="BC201">
        <f>(S201-E201/(N201/1.35))</f>
        <v>396.33685201180367</v>
      </c>
      <c r="BD201">
        <f>E201*BB201/100/BC201</f>
        <v>3.4925449244529497E-3</v>
      </c>
    </row>
    <row r="202" spans="1:56" x14ac:dyDescent="0.55000000000000004">
      <c r="A202" s="1" t="s">
        <v>9</v>
      </c>
      <c r="B202" s="1" t="s">
        <v>260</v>
      </c>
    </row>
    <row r="203" spans="1:56" x14ac:dyDescent="0.55000000000000004">
      <c r="A203" s="1" t="s">
        <v>9</v>
      </c>
      <c r="B203" s="1" t="s">
        <v>261</v>
      </c>
    </row>
    <row r="204" spans="1:56" x14ac:dyDescent="0.55000000000000004">
      <c r="A204" s="1">
        <v>127</v>
      </c>
      <c r="B204" s="1" t="s">
        <v>262</v>
      </c>
      <c r="C204" s="1">
        <v>76152.500000078231</v>
      </c>
      <c r="D204" s="1">
        <v>0</v>
      </c>
      <c r="E204">
        <f>(R204-S204*(1000-T204)/(1000-U204))*AK204</f>
        <v>1.31540279817873</v>
      </c>
      <c r="F204">
        <f>IF(AV204&lt;&gt;0,1/(1/AV204-1/N204),0)</f>
        <v>2.0974657326878463E-2</v>
      </c>
      <c r="G204">
        <f>((AY204-AL204/2)*S204-E204)/(AY204+AL204/2)</f>
        <v>190.94394122350113</v>
      </c>
      <c r="H204">
        <f>AL204*1000</f>
        <v>0.29845489319409524</v>
      </c>
      <c r="I204">
        <f>(AQ204-AW204)</f>
        <v>1.3584561026063597</v>
      </c>
      <c r="J204">
        <f>(P204+AP204*D204)</f>
        <v>27.162036895751953</v>
      </c>
      <c r="K204" s="1">
        <v>6</v>
      </c>
      <c r="L204">
        <f>(K204*AE204+AF204)</f>
        <v>1.4200000166893005</v>
      </c>
      <c r="M204" s="1">
        <v>1</v>
      </c>
      <c r="N204">
        <f>L204*(M204+1)*(M204+1)/(M204*M204+1)</f>
        <v>2.8400000333786011</v>
      </c>
      <c r="O204" s="1">
        <v>25.476852416992188</v>
      </c>
      <c r="P204" s="1">
        <v>27.162036895751953</v>
      </c>
      <c r="Q204" s="1">
        <v>24.983707427978516</v>
      </c>
      <c r="R204" s="1">
        <v>299.20111083984375</v>
      </c>
      <c r="S204" s="1">
        <v>297.51626586914063</v>
      </c>
      <c r="T204" s="1">
        <v>22.729343414306641</v>
      </c>
      <c r="U204" s="1">
        <v>23.079183578491211</v>
      </c>
      <c r="V204" s="1">
        <v>67.887001037597656</v>
      </c>
      <c r="W204" s="1">
        <v>68.932502746582031</v>
      </c>
      <c r="X204" s="1">
        <v>500.05715942382813</v>
      </c>
      <c r="Y204" s="1">
        <v>999.516845703125</v>
      </c>
      <c r="Z204" s="1">
        <v>400.73638916015625</v>
      </c>
      <c r="AA204" s="1">
        <v>97.703094482421875</v>
      </c>
      <c r="AB204" s="1">
        <v>0.70317363739013672</v>
      </c>
      <c r="AC204" s="1">
        <v>0.22220730781555176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>X204*0.000001/(K204*0.0001)</f>
        <v>0.83342859903971345</v>
      </c>
      <c r="AL204">
        <f>(U204-T204)/(1000-U204)*AK204</f>
        <v>2.9845489319409526E-4</v>
      </c>
      <c r="AM204">
        <f>(P204+273.15)</f>
        <v>300.31203689575193</v>
      </c>
      <c r="AN204">
        <f>(O204+273.15)</f>
        <v>298.62685241699216</v>
      </c>
      <c r="AO204">
        <f>(Y204*AG204+Z204*AH204)*AI204</f>
        <v>159.92269173794921</v>
      </c>
      <c r="AP204">
        <f>((AO204+0.00000010773*(AN204^4-AM204^4))-AL204*44100)/(L204*51.4+0.00000043092*AM204^3)</f>
        <v>1.5031761547889402</v>
      </c>
      <c r="AQ204">
        <f>0.61365*EXP(17.502*J204/(240.97+J204))</f>
        <v>3.6133637563528458</v>
      </c>
      <c r="AR204">
        <f>AQ204*1000/AA204</f>
        <v>36.983104532097904</v>
      </c>
      <c r="AS204">
        <f>(AR204-U204)</f>
        <v>13.903920953606693</v>
      </c>
      <c r="AT204">
        <f>IF(D204,P204,(O204+P204)/2)</f>
        <v>26.31944465637207</v>
      </c>
      <c r="AU204">
        <f>0.61365*EXP(17.502*AT204/(240.97+AT204))</f>
        <v>3.4385696291026946</v>
      </c>
      <c r="AV204">
        <f>IF(AS204&lt;&gt;0,(1000-(AR204+U204)/2)/AS204*AL204,0)</f>
        <v>2.0820885868707509E-2</v>
      </c>
      <c r="AW204">
        <f>U204*AA204/1000</f>
        <v>2.2549076537464861</v>
      </c>
      <c r="AX204">
        <f>(AU204-AW204)</f>
        <v>1.1836619753562085</v>
      </c>
      <c r="AY204">
        <f>1/(1.6/F204+1.37/N204)</f>
        <v>1.3026782255746107E-2</v>
      </c>
      <c r="AZ204">
        <f>G204*AA204*0.001</f>
        <v>18.655813930205738</v>
      </c>
      <c r="BA204">
        <f>G204/S204</f>
        <v>0.64179328369053201</v>
      </c>
      <c r="BB204">
        <f>(1-AL204*AA204/AQ204/F204)*100</f>
        <v>61.524837365475385</v>
      </c>
      <c r="BC204">
        <f>(S204-E204/(N204/1.35))</f>
        <v>296.89098637735532</v>
      </c>
      <c r="BD204">
        <f>E204*BB204/100/BC204</f>
        <v>2.7259144582171238E-3</v>
      </c>
    </row>
    <row r="205" spans="1:56" x14ac:dyDescent="0.55000000000000004">
      <c r="A205" s="1" t="s">
        <v>9</v>
      </c>
      <c r="B205" s="1" t="s">
        <v>263</v>
      </c>
    </row>
    <row r="206" spans="1:56" x14ac:dyDescent="0.55000000000000004">
      <c r="A206" s="1" t="s">
        <v>9</v>
      </c>
      <c r="B206" s="1" t="s">
        <v>264</v>
      </c>
    </row>
    <row r="207" spans="1:56" x14ac:dyDescent="0.55000000000000004">
      <c r="A207" s="1">
        <v>128</v>
      </c>
      <c r="B207" s="1" t="s">
        <v>265</v>
      </c>
      <c r="C207" s="1">
        <v>76309.500000078231</v>
      </c>
      <c r="D207" s="1">
        <v>0</v>
      </c>
      <c r="E207">
        <f>(R207-S207*(1000-T207)/(1000-U207))*AK207</f>
        <v>0.48012357554388868</v>
      </c>
      <c r="F207">
        <f>IF(AV207&lt;&gt;0,1/(1/AV207-1/N207),0)</f>
        <v>1.9889553816525338E-2</v>
      </c>
      <c r="G207">
        <f>((AY207-AL207/2)*S207-E207)/(AY207+AL207/2)</f>
        <v>155.67767388401379</v>
      </c>
      <c r="H207">
        <f>AL207*1000</f>
        <v>0.28126524853893553</v>
      </c>
      <c r="I207">
        <f>(AQ207-AW207)</f>
        <v>1.3497279597742482</v>
      </c>
      <c r="J207">
        <f>(P207+AP207*D207)</f>
        <v>27.086877822875977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25.445390701293945</v>
      </c>
      <c r="P207" s="1">
        <v>27.086877822875977</v>
      </c>
      <c r="Q207" s="1">
        <v>24.983861923217773</v>
      </c>
      <c r="R207" s="1">
        <v>199.20716857910156</v>
      </c>
      <c r="S207" s="1">
        <v>198.56405639648438</v>
      </c>
      <c r="T207" s="1">
        <v>22.675775527954102</v>
      </c>
      <c r="U207" s="1">
        <v>23.005500793457031</v>
      </c>
      <c r="V207" s="1">
        <v>67.855117797851563</v>
      </c>
      <c r="W207" s="1">
        <v>68.841545104980469</v>
      </c>
      <c r="X207" s="1">
        <v>500.0428466796875</v>
      </c>
      <c r="Y207" s="1">
        <v>1000.8681030273438</v>
      </c>
      <c r="Z207" s="1">
        <v>401.21490478515625</v>
      </c>
      <c r="AA207" s="1">
        <v>97.704254150390625</v>
      </c>
      <c r="AB207" s="1">
        <v>0.97879314422607422</v>
      </c>
      <c r="AC207" s="1">
        <v>0.22226452827453613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>X207*0.000001/(K207*0.0001)</f>
        <v>0.83340474446614565</v>
      </c>
      <c r="AL207">
        <f>(U207-T207)/(1000-U207)*AK207</f>
        <v>2.8126524853893552E-4</v>
      </c>
      <c r="AM207">
        <f>(P207+273.15)</f>
        <v>300.23687782287595</v>
      </c>
      <c r="AN207">
        <f>(O207+273.15)</f>
        <v>298.59539070129392</v>
      </c>
      <c r="AO207">
        <f>(Y207*AG207+Z207*AH207)*AI207</f>
        <v>160.13889290499174</v>
      </c>
      <c r="AP207">
        <f>((AO207+0.00000010773*(AN207^4-AM207^4))-AL207*44100)/(L207*51.4+0.00000043092*AM207^3)</f>
        <v>1.5209351659350683</v>
      </c>
      <c r="AQ207">
        <f>0.61365*EXP(17.502*J207/(240.97+J207))</f>
        <v>3.5974632561551871</v>
      </c>
      <c r="AR207">
        <f>AQ207*1000/AA207</f>
        <v>36.819924448917192</v>
      </c>
      <c r="AS207">
        <f>(AR207-U207)</f>
        <v>13.81442365546016</v>
      </c>
      <c r="AT207">
        <f>IF(D207,P207,(O207+P207)/2)</f>
        <v>26.266134262084961</v>
      </c>
      <c r="AU207">
        <f>0.61365*EXP(17.502*AT207/(240.97+AT207))</f>
        <v>3.4277632534008484</v>
      </c>
      <c r="AV207">
        <f>IF(AS207&lt;&gt;0,(1000-(AR207+U207)/2)/AS207*AL207,0)</f>
        <v>1.9751228773211883E-2</v>
      </c>
      <c r="AW207">
        <f>U207*AA207/1000</f>
        <v>2.2477352963809389</v>
      </c>
      <c r="AX207">
        <f>(AU207-AW207)</f>
        <v>1.1800279570199095</v>
      </c>
      <c r="AY207">
        <f>1/(1.6/F207+1.37/N207)</f>
        <v>1.2356871544129299E-2</v>
      </c>
      <c r="AZ207">
        <f>G207*AA207*0.001</f>
        <v>15.210371014705311</v>
      </c>
      <c r="BA207">
        <f>G207/S207</f>
        <v>0.78401739322429609</v>
      </c>
      <c r="BB207">
        <f>(1-AL207*AA207/AQ207/F207)*100</f>
        <v>61.59319831571527</v>
      </c>
      <c r="BC207">
        <f>(S207-E207/(N207/1.35))</f>
        <v>198.33582864318637</v>
      </c>
      <c r="BD207">
        <f>E207*BB207/100/BC207</f>
        <v>1.4910239267826289E-3</v>
      </c>
    </row>
    <row r="208" spans="1:56" x14ac:dyDescent="0.55000000000000004">
      <c r="A208" s="1" t="s">
        <v>9</v>
      </c>
      <c r="B208" s="1" t="s">
        <v>266</v>
      </c>
    </row>
    <row r="209" spans="1:56" x14ac:dyDescent="0.55000000000000004">
      <c r="A209" s="1" t="s">
        <v>9</v>
      </c>
      <c r="B209" s="1" t="s">
        <v>267</v>
      </c>
    </row>
    <row r="210" spans="1:56" x14ac:dyDescent="0.55000000000000004">
      <c r="A210" s="1">
        <v>129</v>
      </c>
      <c r="B210" s="1" t="s">
        <v>268</v>
      </c>
      <c r="C210" s="1">
        <v>76466.000000089407</v>
      </c>
      <c r="D210" s="1">
        <v>0</v>
      </c>
      <c r="E210">
        <f>(R210-S210*(1000-T210)/(1000-U210))*AK210</f>
        <v>-0.42347680049113356</v>
      </c>
      <c r="F210">
        <f>IF(AV210&lt;&gt;0,1/(1/AV210-1/N210),0)</f>
        <v>1.9862878664792138E-2</v>
      </c>
      <c r="G210">
        <f>((AY210-AL210/2)*S210-E210)/(AY210+AL210/2)</f>
        <v>131.38124890938397</v>
      </c>
      <c r="H210">
        <f>AL210*1000</f>
        <v>0.28270940749576035</v>
      </c>
      <c r="I210">
        <f>(AQ210-AW210)</f>
        <v>1.3584027846039795</v>
      </c>
      <c r="J210">
        <f>(P210+AP210*D210)</f>
        <v>27.122747421264648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25.45997428894043</v>
      </c>
      <c r="P210" s="1">
        <v>27.122747421264648</v>
      </c>
      <c r="Q210" s="1">
        <v>24.9854736328125</v>
      </c>
      <c r="R210" s="1">
        <v>99.237747192382813</v>
      </c>
      <c r="S210" s="1">
        <v>99.7120361328125</v>
      </c>
      <c r="T210" s="1">
        <v>22.663190841674805</v>
      </c>
      <c r="U210" s="1">
        <v>22.994602203369141</v>
      </c>
      <c r="V210" s="1">
        <v>67.75823974609375</v>
      </c>
      <c r="W210" s="1">
        <v>68.749061584472656</v>
      </c>
      <c r="X210" s="1">
        <v>500.05880737304688</v>
      </c>
      <c r="Y210" s="1">
        <v>999.2401123046875</v>
      </c>
      <c r="Z210" s="1">
        <v>400.26480102539063</v>
      </c>
      <c r="AA210" s="1">
        <v>97.702987670898438</v>
      </c>
      <c r="AB210" s="1">
        <v>1.0444746017456055</v>
      </c>
      <c r="AC210" s="1">
        <v>0.21901249885559082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>X210*0.000001/(K210*0.0001)</f>
        <v>0.8334313456217447</v>
      </c>
      <c r="AL210">
        <f>(U210-T210)/(1000-U210)*AK210</f>
        <v>2.8270940749576035E-4</v>
      </c>
      <c r="AM210">
        <f>(P210+273.15)</f>
        <v>300.27274742126463</v>
      </c>
      <c r="AN210">
        <f>(O210+273.15)</f>
        <v>298.60997428894041</v>
      </c>
      <c r="AO210">
        <f>(Y210*AG210+Z210*AH210)*AI210</f>
        <v>159.87841439518888</v>
      </c>
      <c r="AP210">
        <f>((AO210+0.00000010773*(AN210^4-AM210^4))-AL210*44100)/(L210*51.4+0.00000043092*AM210^3)</f>
        <v>1.514064804713469</v>
      </c>
      <c r="AQ210">
        <f>0.61365*EXP(17.502*J210/(240.97+J210))</f>
        <v>3.6050441201769687</v>
      </c>
      <c r="AR210">
        <f>AQ210*1000/AA210</f>
        <v>36.897992641946175</v>
      </c>
      <c r="AS210">
        <f>(AR210-U210)</f>
        <v>13.903390438577034</v>
      </c>
      <c r="AT210">
        <f>IF(D210,P210,(O210+P210)/2)</f>
        <v>26.291360855102539</v>
      </c>
      <c r="AU210">
        <f>0.61365*EXP(17.502*AT210/(240.97+AT210))</f>
        <v>3.4328731513780175</v>
      </c>
      <c r="AV210">
        <f>IF(AS210&lt;&gt;0,(1000-(AR210+U210)/2)/AS210*AL210,0)</f>
        <v>1.9724923119024261E-2</v>
      </c>
      <c r="AW210">
        <f>U210*AA210/1000</f>
        <v>2.2466413355729893</v>
      </c>
      <c r="AX210">
        <f>(AU210-AW210)</f>
        <v>1.1862318158050282</v>
      </c>
      <c r="AY210">
        <f>1/(1.6/F210+1.37/N210)</f>
        <v>1.2340397609598512E-2</v>
      </c>
      <c r="AZ210">
        <f>G210*AA210*0.001</f>
        <v>12.836340542380782</v>
      </c>
      <c r="BA210">
        <f>G210/S210</f>
        <v>1.3176067203601112</v>
      </c>
      <c r="BB210">
        <f>(1-AL210*AA210/AQ210/F210)*100</f>
        <v>61.4259418515867</v>
      </c>
      <c r="BC210">
        <f>(S210-E210/(N210/1.35))</f>
        <v>99.91333672222936</v>
      </c>
      <c r="BD210">
        <f>E210*BB210/100/BC210</f>
        <v>-2.603502412774183E-3</v>
      </c>
    </row>
    <row r="211" spans="1:56" x14ac:dyDescent="0.55000000000000004">
      <c r="A211" s="1" t="s">
        <v>9</v>
      </c>
      <c r="B211" s="1" t="s">
        <v>269</v>
      </c>
    </row>
    <row r="212" spans="1:56" x14ac:dyDescent="0.55000000000000004">
      <c r="A212" s="1" t="s">
        <v>9</v>
      </c>
      <c r="B212" s="1" t="s">
        <v>270</v>
      </c>
    </row>
    <row r="213" spans="1:56" x14ac:dyDescent="0.55000000000000004">
      <c r="A213" s="1">
        <v>130</v>
      </c>
      <c r="B213" s="1" t="s">
        <v>271</v>
      </c>
      <c r="C213" s="1">
        <v>76623.000000089407</v>
      </c>
      <c r="D213" s="1">
        <v>0</v>
      </c>
      <c r="E213">
        <f>(R213-S213*(1000-T213)/(1000-U213))*AK213</f>
        <v>-0.86992752712469323</v>
      </c>
      <c r="F213">
        <f>IF(AV213&lt;&gt;0,1/(1/AV213-1/N213),0)</f>
        <v>2.0081822372479977E-2</v>
      </c>
      <c r="G213">
        <f>((AY213-AL213/2)*S213-E213)/(AY213+AL213/2)</f>
        <v>118.59495898376453</v>
      </c>
      <c r="H213">
        <f>AL213*1000</f>
        <v>0.28752565490367366</v>
      </c>
      <c r="I213">
        <f>(AQ213-AW213)</f>
        <v>1.3665018775806517</v>
      </c>
      <c r="J213">
        <f>(P213+AP213*D213)</f>
        <v>27.150127410888672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25.464620590209961</v>
      </c>
      <c r="P213" s="1">
        <v>27.150127410888672</v>
      </c>
      <c r="Q213" s="1">
        <v>24.984487533569336</v>
      </c>
      <c r="R213" s="1">
        <v>49.79058837890625</v>
      </c>
      <c r="S213" s="1">
        <v>50.816886901855469</v>
      </c>
      <c r="T213" s="1">
        <v>22.634925842285156</v>
      </c>
      <c r="U213" s="1">
        <v>22.972003936767578</v>
      </c>
      <c r="V213" s="1">
        <v>67.651596069335938</v>
      </c>
      <c r="W213" s="1">
        <v>68.658950805664063</v>
      </c>
      <c r="X213" s="1">
        <v>500.03952026367188</v>
      </c>
      <c r="Y213" s="1">
        <v>999.7373046875</v>
      </c>
      <c r="Z213" s="1">
        <v>401.89413452148438</v>
      </c>
      <c r="AA213" s="1">
        <v>97.698844909667969</v>
      </c>
      <c r="AB213" s="1">
        <v>0.97027873992919922</v>
      </c>
      <c r="AC213" s="1">
        <v>0.21848607063293457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>X213*0.000001/(K213*0.0001)</f>
        <v>0.83339920043945304</v>
      </c>
      <c r="AL213">
        <f>(U213-T213)/(1000-U213)*AK213</f>
        <v>2.8752565490367367E-4</v>
      </c>
      <c r="AM213">
        <f>(P213+273.15)</f>
        <v>300.30012741088865</v>
      </c>
      <c r="AN213">
        <f>(O213+273.15)</f>
        <v>298.61462059020994</v>
      </c>
      <c r="AO213">
        <f>(Y213*AG213+Z213*AH213)*AI213</f>
        <v>159.95796517466079</v>
      </c>
      <c r="AP213">
        <f>((AO213+0.00000010773*(AN213^4-AM213^4))-AL213*44100)/(L213*51.4+0.00000043092*AM213^3)</f>
        <v>1.5092945284581123</v>
      </c>
      <c r="AQ213">
        <f>0.61365*EXP(17.502*J213/(240.97+J213))</f>
        <v>3.6108401274631894</v>
      </c>
      <c r="AR213">
        <f>AQ213*1000/AA213</f>
        <v>36.958882480153783</v>
      </c>
      <c r="AS213">
        <f>(AR213-U213)</f>
        <v>13.986878543386204</v>
      </c>
      <c r="AT213">
        <f>IF(D213,P213,(O213+P213)/2)</f>
        <v>26.307374000549316</v>
      </c>
      <c r="AU213">
        <f>0.61365*EXP(17.502*AT213/(240.97+AT213))</f>
        <v>3.4361202240148612</v>
      </c>
      <c r="AV213">
        <f>IF(AS213&lt;&gt;0,(1000-(AR213+U213)/2)/AS213*AL213,0)</f>
        <v>1.9940819558525922E-2</v>
      </c>
      <c r="AW213">
        <f>U213*AA213/1000</f>
        <v>2.2443382498825377</v>
      </c>
      <c r="AX213">
        <f>(AU213-AW213)</f>
        <v>1.1917819741323235</v>
      </c>
      <c r="AY213">
        <f>1/(1.6/F213+1.37/N213)</f>
        <v>1.2475604206246481E-2</v>
      </c>
      <c r="AZ213">
        <f>G213*AA213*0.001</f>
        <v>11.586590504823246</v>
      </c>
      <c r="BA213">
        <f>G213/S213</f>
        <v>2.3337706462186745</v>
      </c>
      <c r="BB213">
        <f>(1-AL213*AA213/AQ213/F213)*100</f>
        <v>61.260443104959194</v>
      </c>
      <c r="BC213">
        <f>(S213-E213/(N213/1.35))</f>
        <v>51.230408784889114</v>
      </c>
      <c r="BD213">
        <f>E213*BB213/100/BC213</f>
        <v>-1.0402443986857106E-2</v>
      </c>
    </row>
    <row r="214" spans="1:56" x14ac:dyDescent="0.55000000000000004">
      <c r="A214" s="1" t="s">
        <v>9</v>
      </c>
      <c r="B214" s="1" t="s">
        <v>272</v>
      </c>
    </row>
    <row r="215" spans="1:56" x14ac:dyDescent="0.55000000000000004">
      <c r="A215" s="1" t="s">
        <v>9</v>
      </c>
      <c r="B215" s="1" t="s">
        <v>273</v>
      </c>
    </row>
    <row r="216" spans="1:56" x14ac:dyDescent="0.55000000000000004">
      <c r="A216" s="1">
        <v>131</v>
      </c>
      <c r="B216" s="1" t="s">
        <v>274</v>
      </c>
      <c r="C216" s="1">
        <v>76778.500000078231</v>
      </c>
      <c r="D216" s="1">
        <v>0</v>
      </c>
      <c r="E216">
        <f>(R216-S216*(1000-T216)/(1000-U216))*AK216</f>
        <v>-1.3570524543121387</v>
      </c>
      <c r="F216">
        <f>IF(AV216&lt;&gt;0,1/(1/AV216-1/N216),0)</f>
        <v>2.1629685320331736E-2</v>
      </c>
      <c r="G216">
        <f>((AY216-AL216/2)*S216-E216)/(AY216+AL216/2)</f>
        <v>100.03646903515116</v>
      </c>
      <c r="H216">
        <f>AL216*1000</f>
        <v>0.30685302912924783</v>
      </c>
      <c r="I216">
        <f>(AQ216-AW216)</f>
        <v>1.3547417047295611</v>
      </c>
      <c r="J216">
        <f>(P216+AP216*D216)</f>
        <v>27.083524703979492</v>
      </c>
      <c r="K216" s="1">
        <v>6</v>
      </c>
      <c r="L216">
        <f>(K216*AE216+AF216)</f>
        <v>1.4200000166893005</v>
      </c>
      <c r="M216" s="1">
        <v>1</v>
      </c>
      <c r="N216">
        <f>L216*(M216+1)*(M216+1)/(M216*M216+1)</f>
        <v>2.8400000333786011</v>
      </c>
      <c r="O216" s="1">
        <v>25.448930740356445</v>
      </c>
      <c r="P216" s="1">
        <v>27.083524703979492</v>
      </c>
      <c r="Q216" s="1">
        <v>24.982131958007813</v>
      </c>
      <c r="R216" s="1">
        <v>-1.4865751266479492</v>
      </c>
      <c r="S216" s="1">
        <v>0.14176107943058014</v>
      </c>
      <c r="T216" s="1">
        <v>22.590147018432617</v>
      </c>
      <c r="U216" s="1">
        <v>22.94990348815918</v>
      </c>
      <c r="V216" s="1">
        <v>67.575721740722656</v>
      </c>
      <c r="W216" s="1">
        <v>68.653175354003906</v>
      </c>
      <c r="X216" s="1">
        <v>500.02288818359375</v>
      </c>
      <c r="Y216" s="1">
        <v>1000.2745361328125</v>
      </c>
      <c r="Z216" s="1">
        <v>401.52273559570313</v>
      </c>
      <c r="AA216" s="1">
        <v>97.691635131835938</v>
      </c>
      <c r="AB216" s="1">
        <v>0.76760256290435791</v>
      </c>
      <c r="AC216" s="1">
        <v>0.22246861457824707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111105</v>
      </c>
      <c r="AK216">
        <f>X216*0.000001/(K216*0.0001)</f>
        <v>0.83337148030598951</v>
      </c>
      <c r="AL216">
        <f>(U216-T216)/(1000-U216)*AK216</f>
        <v>3.0685302912924784E-4</v>
      </c>
      <c r="AM216">
        <f>(P216+273.15)</f>
        <v>300.23352470397947</v>
      </c>
      <c r="AN216">
        <f>(O216+273.15)</f>
        <v>298.59893074035642</v>
      </c>
      <c r="AO216">
        <f>(Y216*AG216+Z216*AH216)*AI216</f>
        <v>160.0439222039895</v>
      </c>
      <c r="AP216">
        <f>((AO216+0.00000010773*(AN216^4-AM216^4))-AL216*44100)/(L216*51.4+0.00000043092*AM216^3)</f>
        <v>1.5074315678688261</v>
      </c>
      <c r="AQ216">
        <f>0.61365*EXP(17.502*J216/(240.97+J216))</f>
        <v>3.5967553026056565</v>
      </c>
      <c r="AR216">
        <f>AQ216*1000/AA216</f>
        <v>36.817433731678214</v>
      </c>
      <c r="AS216">
        <f>(AR216-U216)</f>
        <v>13.867530243519035</v>
      </c>
      <c r="AT216">
        <f>IF(D216,P216,(O216+P216)/2)</f>
        <v>26.266227722167969</v>
      </c>
      <c r="AU216">
        <f>0.61365*EXP(17.502*AT216/(240.97+AT216))</f>
        <v>3.4277821724072139</v>
      </c>
      <c r="AV216">
        <f>IF(AS216&lt;&gt;0,(1000-(AR216+U216)/2)/AS216*AL216,0)</f>
        <v>2.1466196912310418E-2</v>
      </c>
      <c r="AW216">
        <f>U216*AA216/1000</f>
        <v>2.2420135978760953</v>
      </c>
      <c r="AX216">
        <f>(AU216-AW216)</f>
        <v>1.1857685745311186</v>
      </c>
      <c r="AY216">
        <f>1/(1.6/F216+1.37/N216)</f>
        <v>1.3430966315303921E-2</v>
      </c>
      <c r="AZ216">
        <f>G216*AA216*0.001</f>
        <v>9.772726232859192</v>
      </c>
      <c r="BA216">
        <f>G216/S216</f>
        <v>705.6694929029419</v>
      </c>
      <c r="BB216">
        <f>(1-AL216*AA216/AQ216/F216)*100</f>
        <v>61.467543227093657</v>
      </c>
      <c r="BC216">
        <f>(S216-E216/(N216/1.35))</f>
        <v>0.78683882301846564</v>
      </c>
      <c r="BD216">
        <f>E216*BB216/100/BC216</f>
        <v>-1.0601241061907711</v>
      </c>
    </row>
    <row r="217" spans="1:56" x14ac:dyDescent="0.55000000000000004">
      <c r="A217" s="1" t="s">
        <v>9</v>
      </c>
      <c r="B217" s="1" t="s">
        <v>275</v>
      </c>
    </row>
    <row r="218" spans="1:56" x14ac:dyDescent="0.55000000000000004">
      <c r="A218" s="1" t="s">
        <v>9</v>
      </c>
      <c r="B218" s="1" t="s">
        <v>276</v>
      </c>
    </row>
    <row r="219" spans="1:56" x14ac:dyDescent="0.55000000000000004">
      <c r="A219" s="1">
        <v>132</v>
      </c>
      <c r="B219" s="1" t="s">
        <v>277</v>
      </c>
      <c r="C219" s="1">
        <v>77056.000000089407</v>
      </c>
      <c r="D219" s="1">
        <v>0</v>
      </c>
      <c r="E219">
        <f>(R219-S219*(1000-T219)/(1000-U219))*AK219</f>
        <v>2.7344547391206011</v>
      </c>
      <c r="F219">
        <f>IF(AV219&lt;&gt;0,1/(1/AV219-1/N219),0)</f>
        <v>2.231316749540024E-2</v>
      </c>
      <c r="G219">
        <f>((AY219-AL219/2)*S219-E219)/(AY219+AL219/2)</f>
        <v>192.49109371353509</v>
      </c>
      <c r="H219">
        <f>AL219*1000</f>
        <v>0.31948853893542523</v>
      </c>
      <c r="I219">
        <f>(AQ219-AW219)</f>
        <v>1.3673029972815005</v>
      </c>
      <c r="J219">
        <f>(P219+AP219*D219)</f>
        <v>27.144033432006836</v>
      </c>
      <c r="K219" s="1">
        <v>6</v>
      </c>
      <c r="L219">
        <f>(K219*AE219+AF219)</f>
        <v>1.4200000166893005</v>
      </c>
      <c r="M219" s="1">
        <v>1</v>
      </c>
      <c r="N219">
        <f>L219*(M219+1)*(M219+1)/(M219*M219+1)</f>
        <v>2.8400000333786011</v>
      </c>
      <c r="O219" s="1">
        <v>25.476692199707031</v>
      </c>
      <c r="P219" s="1">
        <v>27.144033432006836</v>
      </c>
      <c r="Q219" s="1">
        <v>24.98529052734375</v>
      </c>
      <c r="R219" s="1">
        <v>400.11578369140625</v>
      </c>
      <c r="S219" s="1">
        <v>396.68267822265625</v>
      </c>
      <c r="T219" s="1">
        <v>22.581809997558594</v>
      </c>
      <c r="U219" s="1">
        <v>22.95635986328125</v>
      </c>
      <c r="V219" s="1">
        <v>67.428047180175781</v>
      </c>
      <c r="W219" s="1">
        <v>68.546165466308594</v>
      </c>
      <c r="X219" s="1">
        <v>500.04702758789063</v>
      </c>
      <c r="Y219" s="1">
        <v>999.6995849609375</v>
      </c>
      <c r="Z219" s="1">
        <v>400.77191162109375</v>
      </c>
      <c r="AA219" s="1">
        <v>97.674301147460938</v>
      </c>
      <c r="AB219" s="1">
        <v>0.22506105899810791</v>
      </c>
      <c r="AC219" s="1">
        <v>0.21279072761535645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>X219*0.000001/(K219*0.0001)</f>
        <v>0.83341171264648428</v>
      </c>
      <c r="AL219">
        <f>(U219-T219)/(1000-U219)*AK219</f>
        <v>3.1948853893542525E-4</v>
      </c>
      <c r="AM219">
        <f>(P219+273.15)</f>
        <v>300.29403343200681</v>
      </c>
      <c r="AN219">
        <f>(O219+273.15)</f>
        <v>298.62669219970701</v>
      </c>
      <c r="AO219">
        <f>(Y219*AG219+Z219*AH219)*AI219</f>
        <v>159.95193001854568</v>
      </c>
      <c r="AP219">
        <f>((AO219+0.00000010773*(AN219^4-AM219^4))-AL219*44100)/(L219*51.4+0.00000043092*AM219^3)</f>
        <v>1.4950619341094205</v>
      </c>
      <c r="AQ219">
        <f>0.61365*EXP(17.502*J219/(240.97+J219))</f>
        <v>3.6095494038171183</v>
      </c>
      <c r="AR219">
        <f>AQ219*1000/AA219</f>
        <v>36.954955002623521</v>
      </c>
      <c r="AS219">
        <f>(AR219-U219)</f>
        <v>13.998595139342271</v>
      </c>
      <c r="AT219">
        <f>IF(D219,P219,(O219+P219)/2)</f>
        <v>26.310362815856934</v>
      </c>
      <c r="AU219">
        <f>0.61365*EXP(17.502*AT219/(240.97+AT219))</f>
        <v>3.4367265792826212</v>
      </c>
      <c r="AV219">
        <f>IF(AS219&lt;&gt;0,(1000-(AR219+U219)/2)/AS219*AL219,0)</f>
        <v>2.2139225159695762E-2</v>
      </c>
      <c r="AW219">
        <f>U219*AA219/1000</f>
        <v>2.2422464065356178</v>
      </c>
      <c r="AX219">
        <f>(AU219-AW219)</f>
        <v>1.1944801727470034</v>
      </c>
      <c r="AY219">
        <f>1/(1.6/F219+1.37/N219)</f>
        <v>1.3852538926655585E-2</v>
      </c>
      <c r="AZ219">
        <f>G219*AA219*0.001</f>
        <v>18.801433055579952</v>
      </c>
      <c r="BA219">
        <f>G219/S219</f>
        <v>0.48525207749427035</v>
      </c>
      <c r="BB219">
        <f>(1-AL219*AA219/AQ219/F219)*100</f>
        <v>61.254490166408694</v>
      </c>
      <c r="BC219">
        <f>(S219-E219/(N219/1.35))</f>
        <v>395.38284940067513</v>
      </c>
      <c r="BD219">
        <f>E219*BB219/100/BC219</f>
        <v>4.2363403263911657E-3</v>
      </c>
    </row>
    <row r="220" spans="1:56" x14ac:dyDescent="0.55000000000000004">
      <c r="A220" s="1" t="s">
        <v>9</v>
      </c>
      <c r="B220" s="1" t="s">
        <v>278</v>
      </c>
    </row>
    <row r="221" spans="1:56" x14ac:dyDescent="0.55000000000000004">
      <c r="A221" s="1" t="s">
        <v>9</v>
      </c>
      <c r="B221" s="1" t="s">
        <v>279</v>
      </c>
    </row>
    <row r="222" spans="1:56" x14ac:dyDescent="0.55000000000000004">
      <c r="A222" s="1">
        <v>133</v>
      </c>
      <c r="B222" s="1" t="s">
        <v>280</v>
      </c>
      <c r="C222" s="1">
        <v>77213.000000089407</v>
      </c>
      <c r="D222" s="1">
        <v>0</v>
      </c>
      <c r="E222">
        <f>(R222-S222*(1000-T222)/(1000-U222))*AK222</f>
        <v>3.6740958463564786</v>
      </c>
      <c r="F222">
        <f>IF(AV222&lt;&gt;0,1/(1/AV222-1/N222),0)</f>
        <v>2.1987819814364002E-2</v>
      </c>
      <c r="G222">
        <f>((AY222-AL222/2)*S222-E222)/(AY222+AL222/2)</f>
        <v>218.63849834730726</v>
      </c>
      <c r="H222">
        <f>AL222*1000</f>
        <v>0.31611619172435862</v>
      </c>
      <c r="I222">
        <f>(AQ222-AW222)</f>
        <v>1.3726513047092967</v>
      </c>
      <c r="J222">
        <f>(P222+AP222*D222)</f>
        <v>27.176429748535156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25.487613677978516</v>
      </c>
      <c r="P222" s="1">
        <v>27.176429748535156</v>
      </c>
      <c r="Q222" s="1">
        <v>24.98321533203125</v>
      </c>
      <c r="R222" s="1">
        <v>500.63687133789063</v>
      </c>
      <c r="S222" s="1">
        <v>496.04022216796875</v>
      </c>
      <c r="T222" s="1">
        <v>22.601642608642578</v>
      </c>
      <c r="U222" s="1">
        <v>22.972232818603516</v>
      </c>
      <c r="V222" s="1">
        <v>67.441108703613281</v>
      </c>
      <c r="W222" s="1">
        <v>68.546920776367188</v>
      </c>
      <c r="X222" s="1">
        <v>500.04714965820313</v>
      </c>
      <c r="Y222" s="1">
        <v>999.6153564453125</v>
      </c>
      <c r="Z222" s="1">
        <v>399.91207885742188</v>
      </c>
      <c r="AA222" s="1">
        <v>97.672889709472656</v>
      </c>
      <c r="AB222" s="1">
        <v>-0.37552487850189209</v>
      </c>
      <c r="AC222" s="1">
        <v>0.22563862800598145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0.15999999642372131</v>
      </c>
      <c r="AJ222" s="1">
        <v>111115</v>
      </c>
      <c r="AK222">
        <f>X222*0.000001/(K222*0.0001)</f>
        <v>0.83341191609700516</v>
      </c>
      <c r="AL222">
        <f>(U222-T222)/(1000-U222)*AK222</f>
        <v>3.1611619172435863E-4</v>
      </c>
      <c r="AM222">
        <f>(P222+273.15)</f>
        <v>300.32642974853513</v>
      </c>
      <c r="AN222">
        <f>(O222+273.15)</f>
        <v>298.63761367797849</v>
      </c>
      <c r="AO222">
        <f>(Y222*AG222+Z222*AH222)*AI222</f>
        <v>159.93845345634691</v>
      </c>
      <c r="AP222">
        <f>((AO222+0.00000010773*(AN222^4-AM222^4))-AL222*44100)/(L222*51.4+0.00000043092*AM222^3)</f>
        <v>1.4936071880559343</v>
      </c>
      <c r="AQ222">
        <f>0.61365*EXP(17.502*J222/(240.97+J222))</f>
        <v>3.6164156671810863</v>
      </c>
      <c r="AR222">
        <f>AQ222*1000/AA222</f>
        <v>37.025787584846626</v>
      </c>
      <c r="AS222">
        <f>(AR222-U222)</f>
        <v>14.05355476624311</v>
      </c>
      <c r="AT222">
        <f>IF(D222,P222,(O222+P222)/2)</f>
        <v>26.332021713256836</v>
      </c>
      <c r="AU222">
        <f>0.61365*EXP(17.502*AT222/(240.97+AT222))</f>
        <v>3.4411234161274931</v>
      </c>
      <c r="AV222">
        <f>IF(AS222&lt;&gt;0,(1000-(AR222+U222)/2)/AS222*AL222,0)</f>
        <v>2.1818893793364449E-2</v>
      </c>
      <c r="AW222">
        <f>U222*AA222/1000</f>
        <v>2.2437643624717896</v>
      </c>
      <c r="AX222">
        <f>(AU222-AW222)</f>
        <v>1.1973590536557035</v>
      </c>
      <c r="AY222">
        <f>1/(1.6/F222+1.37/N222)</f>
        <v>1.3651885618860288E-2</v>
      </c>
      <c r="AZ222">
        <f>G222*AA222*0.001</f>
        <v>21.355053935321262</v>
      </c>
      <c r="BA222">
        <f>G222/S222</f>
        <v>0.44076768087824958</v>
      </c>
      <c r="BB222">
        <f>(1-AL222*AA222/AQ222/F222)*100</f>
        <v>61.170636934615139</v>
      </c>
      <c r="BC222">
        <f>(S222-E222/(N222/1.35))</f>
        <v>494.2937329657554</v>
      </c>
      <c r="BD222">
        <f>E222*BB222/100/BC222</f>
        <v>4.5468264736429533E-3</v>
      </c>
    </row>
    <row r="223" spans="1:56" x14ac:dyDescent="0.55000000000000004">
      <c r="A223" s="1" t="s">
        <v>9</v>
      </c>
      <c r="B223" s="1" t="s">
        <v>281</v>
      </c>
    </row>
    <row r="224" spans="1:56" x14ac:dyDescent="0.55000000000000004">
      <c r="A224" s="1" t="s">
        <v>9</v>
      </c>
      <c r="B224" s="1" t="s">
        <v>282</v>
      </c>
    </row>
    <row r="225" spans="1:56" x14ac:dyDescent="0.55000000000000004">
      <c r="A225" s="1">
        <v>134</v>
      </c>
      <c r="B225" s="1" t="s">
        <v>283</v>
      </c>
      <c r="C225" s="1">
        <v>77370.000000089407</v>
      </c>
      <c r="D225" s="1">
        <v>0</v>
      </c>
      <c r="E225">
        <f>(R225-S225*(1000-T225)/(1000-U225))*AK225</f>
        <v>4.5313437870406794</v>
      </c>
      <c r="F225">
        <f>IF(AV225&lt;&gt;0,1/(1/AV225-1/N225),0)</f>
        <v>2.1290333042711409E-2</v>
      </c>
      <c r="G225">
        <f>((AY225-AL225/2)*S225-E225)/(AY225+AL225/2)</f>
        <v>242.49747055677497</v>
      </c>
      <c r="H225">
        <f>AL225*1000</f>
        <v>0.30368662602490415</v>
      </c>
      <c r="I225">
        <f>(AQ225-AW225)</f>
        <v>1.3617055698445006</v>
      </c>
      <c r="J225">
        <f>(P225+AP225*D225)</f>
        <v>27.110504150390625</v>
      </c>
      <c r="K225" s="1">
        <v>6</v>
      </c>
      <c r="L225">
        <f>(K225*AE225+AF225)</f>
        <v>1.4200000166893005</v>
      </c>
      <c r="M225" s="1">
        <v>1</v>
      </c>
      <c r="N225">
        <f>L225*(M225+1)*(M225+1)/(M225*M225+1)</f>
        <v>2.8400000333786011</v>
      </c>
      <c r="O225" s="1">
        <v>25.466455459594727</v>
      </c>
      <c r="P225" s="1">
        <v>27.110504150390625</v>
      </c>
      <c r="Q225" s="1">
        <v>24.984945297241211</v>
      </c>
      <c r="R225" s="1">
        <v>600.49102783203125</v>
      </c>
      <c r="S225" s="1">
        <v>594.8369140625</v>
      </c>
      <c r="T225" s="1">
        <v>22.584739685058594</v>
      </c>
      <c r="U225" s="1">
        <v>22.940786361694336</v>
      </c>
      <c r="V225" s="1">
        <v>67.477821350097656</v>
      </c>
      <c r="W225" s="1">
        <v>68.542221069335938</v>
      </c>
      <c r="X225" s="1">
        <v>500.02401733398438</v>
      </c>
      <c r="Y225" s="1">
        <v>999.96533203125</v>
      </c>
      <c r="Z225" s="1">
        <v>405.16195678710938</v>
      </c>
      <c r="AA225" s="1">
        <v>97.67535400390625</v>
      </c>
      <c r="AB225" s="1">
        <v>-1.2201293706893921</v>
      </c>
      <c r="AC225" s="1">
        <v>0.22521519660949707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>X225*0.000001/(K225*0.0001)</f>
        <v>0.83337336222330716</v>
      </c>
      <c r="AL225">
        <f>(U225-T225)/(1000-U225)*AK225</f>
        <v>3.0368662602490418E-4</v>
      </c>
      <c r="AM225">
        <f>(P225+273.15)</f>
        <v>300.2605041503906</v>
      </c>
      <c r="AN225">
        <f>(O225+273.15)</f>
        <v>298.6164554595947</v>
      </c>
      <c r="AO225">
        <f>(Y225*AG225+Z225*AH225)*AI225</f>
        <v>159.9944495488453</v>
      </c>
      <c r="AP225">
        <f>((AO225+0.00000010773*(AN225^4-AM225^4))-AL225*44100)/(L225*51.4+0.00000043092*AM225^3)</f>
        <v>1.5070986813048501</v>
      </c>
      <c r="AQ225">
        <f>0.61365*EXP(17.502*J225/(240.97+J225))</f>
        <v>3.6024549988509795</v>
      </c>
      <c r="AR225">
        <f>AQ225*1000/AA225</f>
        <v>36.881924161819875</v>
      </c>
      <c r="AS225">
        <f>(AR225-U225)</f>
        <v>13.941137800125539</v>
      </c>
      <c r="AT225">
        <f>IF(D225,P225,(O225+P225)/2)</f>
        <v>26.288479804992676</v>
      </c>
      <c r="AU225">
        <f>0.61365*EXP(17.502*AT225/(240.97+AT225))</f>
        <v>3.4322892296750163</v>
      </c>
      <c r="AV225">
        <f>IF(AS225&lt;&gt;0,(1000-(AR225+U225)/2)/AS225*AL225,0)</f>
        <v>2.1131915607560815E-2</v>
      </c>
      <c r="AW225">
        <f>U225*AA225/1000</f>
        <v>2.2407494290064789</v>
      </c>
      <c r="AX225">
        <f>(AU225-AW225)</f>
        <v>1.1915398006685374</v>
      </c>
      <c r="AY225">
        <f>1/(1.6/F225+1.37/N225)</f>
        <v>1.322158929397531E-2</v>
      </c>
      <c r="AZ225">
        <f>G225*AA225*0.001</f>
        <v>23.686026281684832</v>
      </c>
      <c r="BA225">
        <f>G225/S225</f>
        <v>0.4076705140920282</v>
      </c>
      <c r="BB225">
        <f>(1-AL225*AA225/AQ225/F225)*100</f>
        <v>61.325060682315339</v>
      </c>
      <c r="BC225">
        <f>(S225-E225/(N225/1.35))</f>
        <v>592.68293024538457</v>
      </c>
      <c r="BD225">
        <f>E225*BB225/100/BC225</f>
        <v>4.6885934878814779E-3</v>
      </c>
    </row>
    <row r="226" spans="1:56" x14ac:dyDescent="0.55000000000000004">
      <c r="A226" s="1" t="s">
        <v>9</v>
      </c>
      <c r="B226" s="1" t="s">
        <v>284</v>
      </c>
    </row>
    <row r="227" spans="1:56" x14ac:dyDescent="0.55000000000000004">
      <c r="A227" s="1" t="s">
        <v>9</v>
      </c>
      <c r="B227" s="1" t="s">
        <v>285</v>
      </c>
    </row>
    <row r="228" spans="1:56" x14ac:dyDescent="0.55000000000000004">
      <c r="A228" s="1">
        <v>135</v>
      </c>
      <c r="B228" s="1" t="s">
        <v>286</v>
      </c>
      <c r="C228" s="1">
        <v>77527.000000089407</v>
      </c>
      <c r="D228" s="1">
        <v>0</v>
      </c>
      <c r="E228">
        <f>(R228-S228*(1000-T228)/(1000-U228))*AK228</f>
        <v>5.9768480415889975</v>
      </c>
      <c r="F228">
        <f>IF(AV228&lt;&gt;0,1/(1/AV228-1/N228),0)</f>
        <v>2.0140099719961613E-2</v>
      </c>
      <c r="G228">
        <f>((AY228-AL228/2)*S228-E228)/(AY228+AL228/2)</f>
        <v>302.77922895651284</v>
      </c>
      <c r="H228">
        <f>AL228*1000</f>
        <v>0.29071856538072921</v>
      </c>
      <c r="I228">
        <f>(AQ228-AW228)</f>
        <v>1.3773233825184041</v>
      </c>
      <c r="J228">
        <f>(P228+AP228*D228)</f>
        <v>27.184017181396484</v>
      </c>
      <c r="K228" s="1">
        <v>6</v>
      </c>
      <c r="L228">
        <f>(K228*AE228+AF228)</f>
        <v>1.4200000166893005</v>
      </c>
      <c r="M228" s="1">
        <v>1</v>
      </c>
      <c r="N228">
        <f>L228*(M228+1)*(M228+1)/(M228*M228+1)</f>
        <v>2.8400000333786011</v>
      </c>
      <c r="O228" s="1">
        <v>25.491451263427734</v>
      </c>
      <c r="P228" s="1">
        <v>27.184017181396484</v>
      </c>
      <c r="Q228" s="1">
        <v>24.98370361328125</v>
      </c>
      <c r="R228" s="1">
        <v>800.66583251953125</v>
      </c>
      <c r="S228" s="1">
        <v>793.2174072265625</v>
      </c>
      <c r="T228" s="1">
        <v>22.599723815917969</v>
      </c>
      <c r="U228" s="1">
        <v>22.940559387207031</v>
      </c>
      <c r="V228" s="1">
        <v>67.421943664550781</v>
      </c>
      <c r="W228" s="1">
        <v>68.439384460449219</v>
      </c>
      <c r="X228" s="1">
        <v>500.03463745117188</v>
      </c>
      <c r="Y228" s="1">
        <v>999.14471435546875</v>
      </c>
      <c r="Z228" s="1">
        <v>404.1160888671875</v>
      </c>
      <c r="AA228" s="1">
        <v>97.67425537109375</v>
      </c>
      <c r="AB228" s="1">
        <v>-2.8343262672424316</v>
      </c>
      <c r="AC228" s="1">
        <v>0.21936726570129395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0.15999999642372131</v>
      </c>
      <c r="AJ228" s="1">
        <v>111115</v>
      </c>
      <c r="AK228">
        <f>X228*0.000001/(K228*0.0001)</f>
        <v>0.8333910624186196</v>
      </c>
      <c r="AL228">
        <f>(U228-T228)/(1000-U228)*AK228</f>
        <v>2.9071856538072919E-4</v>
      </c>
      <c r="AM228">
        <f>(P228+273.15)</f>
        <v>300.33401718139646</v>
      </c>
      <c r="AN228">
        <f>(O228+273.15)</f>
        <v>298.64145126342771</v>
      </c>
      <c r="AO228">
        <f>(Y228*AG228+Z228*AH228)*AI228</f>
        <v>159.86315072365505</v>
      </c>
      <c r="AP228">
        <f>((AO228+0.00000010773*(AN228^4-AM228^4))-AL228*44100)/(L228*51.4+0.00000043092*AM228^3)</f>
        <v>1.505405736805977</v>
      </c>
      <c r="AQ228">
        <f>0.61365*EXP(17.502*J228/(240.97+J228))</f>
        <v>3.6180254384602057</v>
      </c>
      <c r="AR228">
        <f>AQ228*1000/AA228</f>
        <v>37.041750917007185</v>
      </c>
      <c r="AS228">
        <f>(AR228-U228)</f>
        <v>14.101191529800154</v>
      </c>
      <c r="AT228">
        <f>IF(D228,P228,(O228+P228)/2)</f>
        <v>26.337734222412109</v>
      </c>
      <c r="AU228">
        <f>0.61365*EXP(17.502*AT228/(240.97+AT228))</f>
        <v>3.4422838950771517</v>
      </c>
      <c r="AV228">
        <f>IF(AS228&lt;&gt;0,(1000-(AR228+U228)/2)/AS228*AL228,0)</f>
        <v>1.9998280229358345E-2</v>
      </c>
      <c r="AW228">
        <f>U228*AA228/1000</f>
        <v>2.2407020559418016</v>
      </c>
      <c r="AX228">
        <f>(AU228-AW228)</f>
        <v>1.2015818391353501</v>
      </c>
      <c r="AY228">
        <f>1/(1.6/F228+1.37/N228)</f>
        <v>1.251158983605243E-2</v>
      </c>
      <c r="AZ228">
        <f>G228*AA228*0.001</f>
        <v>29.5737357301613</v>
      </c>
      <c r="BA228">
        <f>G228/S228</f>
        <v>0.3817102678257685</v>
      </c>
      <c r="BB228">
        <f>(1-AL228*AA228/AQ228/F228)*100</f>
        <v>61.030965730620537</v>
      </c>
      <c r="BC228">
        <f>(S228-E228/(N228/1.35))</f>
        <v>790.37629991624101</v>
      </c>
      <c r="BD228">
        <f>E228*BB228/100/BC228</f>
        <v>4.6151789728766006E-3</v>
      </c>
    </row>
    <row r="229" spans="1:56" x14ac:dyDescent="0.55000000000000004">
      <c r="A229" s="1" t="s">
        <v>9</v>
      </c>
      <c r="B229" s="1" t="s">
        <v>287</v>
      </c>
    </row>
    <row r="230" spans="1:56" x14ac:dyDescent="0.55000000000000004">
      <c r="A230" s="1" t="s">
        <v>9</v>
      </c>
      <c r="B230" s="1" t="s">
        <v>288</v>
      </c>
    </row>
    <row r="231" spans="1:56" x14ac:dyDescent="0.55000000000000004">
      <c r="A231" s="1">
        <v>136</v>
      </c>
      <c r="B231" s="1" t="s">
        <v>289</v>
      </c>
      <c r="C231" s="1">
        <v>77684.000000089407</v>
      </c>
      <c r="D231" s="1">
        <v>0</v>
      </c>
      <c r="E231">
        <f>(R231-S231*(1000-T231)/(1000-U231))*AK231</f>
        <v>6.5253060175294912</v>
      </c>
      <c r="F231">
        <f>IF(AV231&lt;&gt;0,1/(1/AV231-1/N231),0)</f>
        <v>1.9042535441027197E-2</v>
      </c>
      <c r="G231">
        <f>((AY231-AL231/2)*S231-E231)/(AY231+AL231/2)</f>
        <v>327.4144685968252</v>
      </c>
      <c r="H231">
        <f>AL231*1000</f>
        <v>0.27312000677055076</v>
      </c>
      <c r="I231">
        <f>(AQ231-AW231)</f>
        <v>1.368155714577457</v>
      </c>
      <c r="J231">
        <f>(P231+AP231*D231)</f>
        <v>27.107263565063477</v>
      </c>
      <c r="K231" s="1">
        <v>6</v>
      </c>
      <c r="L231">
        <f>(K231*AE231+AF231)</f>
        <v>1.4200000166893005</v>
      </c>
      <c r="M231" s="1">
        <v>1</v>
      </c>
      <c r="N231">
        <f>L231*(M231+1)*(M231+1)/(M231*M231+1)</f>
        <v>2.8400000333786011</v>
      </c>
      <c r="O231" s="1">
        <v>25.45965576171875</v>
      </c>
      <c r="P231" s="1">
        <v>27.107263565063477</v>
      </c>
      <c r="Q231" s="1">
        <v>24.983861923217773</v>
      </c>
      <c r="R231" s="1">
        <v>901.03912353515625</v>
      </c>
      <c r="S231" s="1">
        <v>892.9168701171875</v>
      </c>
      <c r="T231" s="1">
        <v>22.548019409179688</v>
      </c>
      <c r="U231" s="1">
        <v>22.86823844909668</v>
      </c>
      <c r="V231" s="1">
        <v>67.394317626953125</v>
      </c>
      <c r="W231" s="1">
        <v>68.351547241210938</v>
      </c>
      <c r="X231" s="1">
        <v>500.04690551757813</v>
      </c>
      <c r="Y231" s="1">
        <v>1000.8336181640625</v>
      </c>
      <c r="Z231" s="1">
        <v>402.32476806640625</v>
      </c>
      <c r="AA231" s="1">
        <v>97.673210144042969</v>
      </c>
      <c r="AB231" s="1">
        <v>-3.8619751930236816</v>
      </c>
      <c r="AC231" s="1">
        <v>0.22123837471008301</v>
      </c>
      <c r="AD231" s="1">
        <v>1</v>
      </c>
      <c r="AE231" s="1">
        <v>-0.21956524252891541</v>
      </c>
      <c r="AF231" s="1">
        <v>2.737391471862793</v>
      </c>
      <c r="AG231" s="1">
        <v>1</v>
      </c>
      <c r="AH231" s="1">
        <v>0</v>
      </c>
      <c r="AI231" s="1">
        <v>0.15999999642372131</v>
      </c>
      <c r="AJ231" s="1">
        <v>111115</v>
      </c>
      <c r="AK231">
        <f>X231*0.000001/(K231*0.0001)</f>
        <v>0.83341150919596341</v>
      </c>
      <c r="AL231">
        <f>(U231-T231)/(1000-U231)*AK231</f>
        <v>2.7312000677055077E-4</v>
      </c>
      <c r="AM231">
        <f>(P231+273.15)</f>
        <v>300.25726356506345</v>
      </c>
      <c r="AN231">
        <f>(O231+273.15)</f>
        <v>298.60965576171873</v>
      </c>
      <c r="AO231">
        <f>(Y231*AG231+Z231*AH231)*AI231</f>
        <v>160.13337532699006</v>
      </c>
      <c r="AP231">
        <f>((AO231+0.00000010773*(AN231^4-AM231^4))-AL231*44100)/(L231*51.4+0.00000043092*AM231^3)</f>
        <v>1.5241951400591212</v>
      </c>
      <c r="AQ231">
        <f>0.61365*EXP(17.502*J231/(240.97+J231))</f>
        <v>3.6017699742401601</v>
      </c>
      <c r="AR231">
        <f>AQ231*1000/AA231</f>
        <v>36.875720260739584</v>
      </c>
      <c r="AS231">
        <f>(AR231-U231)</f>
        <v>14.007481811642904</v>
      </c>
      <c r="AT231">
        <f>IF(D231,P231,(O231+P231)/2)</f>
        <v>26.283459663391113</v>
      </c>
      <c r="AU231">
        <f>0.61365*EXP(17.502*AT231/(240.97+AT231))</f>
        <v>3.4312719712241089</v>
      </c>
      <c r="AV231">
        <f>IF(AS231&lt;&gt;0,(1000-(AR231+U231)/2)/AS231*AL231,0)</f>
        <v>1.891570341691624E-2</v>
      </c>
      <c r="AW231">
        <f>U231*AA231/1000</f>
        <v>2.2336142596627031</v>
      </c>
      <c r="AX231">
        <f>(AU231-AW231)</f>
        <v>1.1976577115614058</v>
      </c>
      <c r="AY231">
        <f>1/(1.6/F231+1.37/N231)</f>
        <v>1.1833644651700873E-2</v>
      </c>
      <c r="AZ231">
        <f>G231*AA231*0.001</f>
        <v>31.979622195457864</v>
      </c>
      <c r="BA231">
        <f>G231/S231</f>
        <v>0.36667967596340173</v>
      </c>
      <c r="BB231">
        <f>(1-AL231*AA231/AQ231/F231)*100</f>
        <v>61.105496655481751</v>
      </c>
      <c r="BC231">
        <f>(S231-E231/(N231/1.35))</f>
        <v>889.81505215235279</v>
      </c>
      <c r="BD231">
        <f>E231*BB231/100/BC231</f>
        <v>4.4810667572509543E-3</v>
      </c>
    </row>
    <row r="232" spans="1:56" x14ac:dyDescent="0.55000000000000004">
      <c r="A232" s="1" t="s">
        <v>9</v>
      </c>
      <c r="B232" s="1" t="s">
        <v>290</v>
      </c>
    </row>
    <row r="233" spans="1:56" x14ac:dyDescent="0.55000000000000004">
      <c r="A233" s="1" t="s">
        <v>9</v>
      </c>
      <c r="B233" s="1" t="s">
        <v>291</v>
      </c>
    </row>
    <row r="234" spans="1:56" x14ac:dyDescent="0.55000000000000004">
      <c r="A234" s="1">
        <v>137</v>
      </c>
      <c r="B234" s="1" t="s">
        <v>292</v>
      </c>
      <c r="C234" s="1">
        <v>77848.999999910593</v>
      </c>
      <c r="D234" s="1">
        <v>0</v>
      </c>
      <c r="E234">
        <f>(R234-S234*(1000-T234)/(1000-U234))*AK234</f>
        <v>6.8948491926204749</v>
      </c>
      <c r="F234">
        <f>IF(AV234&lt;&gt;0,1/(1/AV234-1/N234),0)</f>
        <v>1.6883380306106772E-2</v>
      </c>
      <c r="G234">
        <f>((AY234-AL234/2)*S234-E234)/(AY234+AL234/2)</f>
        <v>320.654855110933</v>
      </c>
      <c r="H234">
        <f>AL234*1000</f>
        <v>0.24317819755622408</v>
      </c>
      <c r="I234">
        <f>(AQ234-AW234)</f>
        <v>1.3729122890107104</v>
      </c>
      <c r="J234">
        <f>(P234+AP234*D234)</f>
        <v>27.102130889892578</v>
      </c>
      <c r="K234" s="1">
        <v>6</v>
      </c>
      <c r="L234">
        <f>(K234*AE234+AF234)</f>
        <v>1.4200000166893005</v>
      </c>
      <c r="M234" s="1">
        <v>1</v>
      </c>
      <c r="N234">
        <f>L234*(M234+1)*(M234+1)/(M234*M234+1)</f>
        <v>2.8400000333786011</v>
      </c>
      <c r="O234" s="1">
        <v>25.457799911499023</v>
      </c>
      <c r="P234" s="1">
        <v>27.102130889892578</v>
      </c>
      <c r="Q234" s="1">
        <v>24.984455108642578</v>
      </c>
      <c r="R234" s="1">
        <v>1001.1622314453125</v>
      </c>
      <c r="S234" s="1">
        <v>992.59954833984375</v>
      </c>
      <c r="T234" s="1">
        <v>22.524168014526367</v>
      </c>
      <c r="U234" s="1">
        <v>22.809299468994141</v>
      </c>
      <c r="V234" s="1">
        <v>67.326927185058594</v>
      </c>
      <c r="W234" s="1">
        <v>68.179512023925781</v>
      </c>
      <c r="X234" s="1">
        <v>500.046142578125</v>
      </c>
      <c r="Y234" s="1">
        <v>999.84832763671875</v>
      </c>
      <c r="Z234" s="1">
        <v>405.05941772460938</v>
      </c>
      <c r="AA234" s="1">
        <v>97.669502258300781</v>
      </c>
      <c r="AB234" s="1">
        <v>-4.9437012672424316</v>
      </c>
      <c r="AC234" s="1">
        <v>0.21779561042785645</v>
      </c>
      <c r="AD234" s="1">
        <v>1</v>
      </c>
      <c r="AE234" s="1">
        <v>-0.21956524252891541</v>
      </c>
      <c r="AF234" s="1">
        <v>2.737391471862793</v>
      </c>
      <c r="AG234" s="1">
        <v>1</v>
      </c>
      <c r="AH234" s="1">
        <v>0</v>
      </c>
      <c r="AI234" s="1">
        <v>0.15999999642372131</v>
      </c>
      <c r="AJ234" s="1">
        <v>111115</v>
      </c>
      <c r="AK234">
        <f>X234*0.000001/(K234*0.0001)</f>
        <v>0.83341023763020816</v>
      </c>
      <c r="AL234">
        <f>(U234-T234)/(1000-U234)*AK234</f>
        <v>2.4317819755622407E-4</v>
      </c>
      <c r="AM234">
        <f>(P234+273.15)</f>
        <v>300.25213088989256</v>
      </c>
      <c r="AN234">
        <f>(O234+273.15)</f>
        <v>298.607799911499</v>
      </c>
      <c r="AO234">
        <f>(Y234*AG234+Z234*AH234)*AI234</f>
        <v>159.97572884613874</v>
      </c>
      <c r="AP234">
        <f>((AO234+0.00000010773*(AN234^4-AM234^4))-AL234*44100)/(L234*51.4+0.00000043092*AM234^3)</f>
        <v>1.5383976728130948</v>
      </c>
      <c r="AQ234">
        <f>0.61365*EXP(17.502*J234/(240.97+J234))</f>
        <v>3.6006852150078923</v>
      </c>
      <c r="AR234">
        <f>AQ234*1000/AA234</f>
        <v>36.866013768406148</v>
      </c>
      <c r="AS234">
        <f>(AR234-U234)</f>
        <v>14.056714299412008</v>
      </c>
      <c r="AT234">
        <f>IF(D234,P234,(O234+P234)/2)</f>
        <v>26.279965400695801</v>
      </c>
      <c r="AU234">
        <f>0.61365*EXP(17.502*AT234/(240.97+AT234))</f>
        <v>3.4305640652874563</v>
      </c>
      <c r="AV234">
        <f>IF(AS234&lt;&gt;0,(1000-(AR234+U234)/2)/AS234*AL234,0)</f>
        <v>1.6783604260225713E-2</v>
      </c>
      <c r="AW234">
        <f>U234*AA234/1000</f>
        <v>2.2277729259971819</v>
      </c>
      <c r="AX234">
        <f>(AU234-AW234)</f>
        <v>1.2027911392902744</v>
      </c>
      <c r="AY234">
        <f>1/(1.6/F234+1.37/N234)</f>
        <v>1.0498671517298797E-2</v>
      </c>
      <c r="AZ234">
        <f>G234*AA234*0.001</f>
        <v>31.318200095392381</v>
      </c>
      <c r="BA234">
        <f>G234/S234</f>
        <v>0.32304553799892322</v>
      </c>
      <c r="BB234">
        <f>(1-AL234*AA234/AQ234/F234)*100</f>
        <v>60.930392259969324</v>
      </c>
      <c r="BC234">
        <f>(S234-E234/(N234/1.35))</f>
        <v>989.32206724806917</v>
      </c>
      <c r="BD234">
        <f>E234*BB234/100/BC234</f>
        <v>4.2464014478953115E-3</v>
      </c>
    </row>
    <row r="235" spans="1:56" x14ac:dyDescent="0.55000000000000004">
      <c r="A235" s="1" t="s">
        <v>9</v>
      </c>
      <c r="B235" s="1" t="s">
        <v>293</v>
      </c>
    </row>
    <row r="236" spans="1:56" x14ac:dyDescent="0.55000000000000004">
      <c r="A236" s="1" t="s">
        <v>9</v>
      </c>
      <c r="B236" s="1" t="s">
        <v>294</v>
      </c>
    </row>
    <row r="237" spans="1:56" x14ac:dyDescent="0.55000000000000004">
      <c r="A237" s="1">
        <v>138</v>
      </c>
      <c r="B237" s="1" t="s">
        <v>295</v>
      </c>
      <c r="C237" s="1">
        <v>78006.000000089407</v>
      </c>
      <c r="D237" s="1">
        <v>0</v>
      </c>
      <c r="E237">
        <f>(R237-S237*(1000-T237)/(1000-U237))*AK237</f>
        <v>7.6815630916477993</v>
      </c>
      <c r="F237">
        <f>IF(AV237&lt;&gt;0,1/(1/AV237-1/N237),0)</f>
        <v>1.5844643973341607E-2</v>
      </c>
      <c r="G237">
        <f>((AY237-AL237/2)*S237-E237)/(AY237+AL237/2)</f>
        <v>393.9363913647224</v>
      </c>
      <c r="H237">
        <f>AL237*1000</f>
        <v>0.23008724293718827</v>
      </c>
      <c r="I237">
        <f>(AQ237-AW237)</f>
        <v>1.3836347730413587</v>
      </c>
      <c r="J237">
        <f>(P237+AP237*D237)</f>
        <v>27.142114639282227</v>
      </c>
      <c r="K237" s="1">
        <v>6</v>
      </c>
      <c r="L237">
        <f>(K237*AE237+AF237)</f>
        <v>1.4200000166893005</v>
      </c>
      <c r="M237" s="1">
        <v>1</v>
      </c>
      <c r="N237">
        <f>L237*(M237+1)*(M237+1)/(M237*M237+1)</f>
        <v>2.8400000333786011</v>
      </c>
      <c r="O237" s="1">
        <v>25.467079162597656</v>
      </c>
      <c r="P237" s="1">
        <v>27.142114639282227</v>
      </c>
      <c r="Q237" s="1">
        <v>24.983968734741211</v>
      </c>
      <c r="R237" s="1">
        <v>1201.3863525390625</v>
      </c>
      <c r="S237" s="1">
        <v>1191.8402099609375</v>
      </c>
      <c r="T237" s="1">
        <v>22.516017913818359</v>
      </c>
      <c r="U237" s="1">
        <v>22.785808563232422</v>
      </c>
      <c r="V237" s="1">
        <v>67.266471862792969</v>
      </c>
      <c r="W237" s="1">
        <v>68.072441101074219</v>
      </c>
      <c r="X237" s="1">
        <v>500.04220581054688</v>
      </c>
      <c r="Y237" s="1">
        <v>999.6080322265625</v>
      </c>
      <c r="Z237" s="1">
        <v>405.191650390625</v>
      </c>
      <c r="AA237" s="1">
        <v>97.670806884765625</v>
      </c>
      <c r="AB237" s="1">
        <v>-7.1915040016174316</v>
      </c>
      <c r="AC237" s="1">
        <v>0.2320702075958252</v>
      </c>
      <c r="AD237" s="1">
        <v>1</v>
      </c>
      <c r="AE237" s="1">
        <v>-0.21956524252891541</v>
      </c>
      <c r="AF237" s="1">
        <v>2.737391471862793</v>
      </c>
      <c r="AG237" s="1">
        <v>1</v>
      </c>
      <c r="AH237" s="1">
        <v>0</v>
      </c>
      <c r="AI237" s="1">
        <v>0.15999999642372131</v>
      </c>
      <c r="AJ237" s="1">
        <v>111115</v>
      </c>
      <c r="AK237">
        <f>X237*0.000001/(K237*0.0001)</f>
        <v>0.83340367635091139</v>
      </c>
      <c r="AL237">
        <f>(U237-T237)/(1000-U237)*AK237</f>
        <v>2.3008724293718826E-4</v>
      </c>
      <c r="AM237">
        <f>(P237+273.15)</f>
        <v>300.2921146392822</v>
      </c>
      <c r="AN237">
        <f>(O237+273.15)</f>
        <v>298.61707916259763</v>
      </c>
      <c r="AO237">
        <f>(Y237*AG237+Z237*AH237)*AI237</f>
        <v>159.9372815813731</v>
      </c>
      <c r="AP237">
        <f>((AO237+0.00000010773*(AN237^4-AM237^4))-AL237*44100)/(L237*51.4+0.00000043092*AM237^3)</f>
        <v>1.5404257897985696</v>
      </c>
      <c r="AQ237">
        <f>0.61365*EXP(17.502*J237/(240.97+J237))</f>
        <v>3.6091430809340714</v>
      </c>
      <c r="AR237">
        <f>AQ237*1000/AA237</f>
        <v>36.952116973828481</v>
      </c>
      <c r="AS237">
        <f>(AR237-U237)</f>
        <v>14.166308410596059</v>
      </c>
      <c r="AT237">
        <f>IF(D237,P237,(O237+P237)/2)</f>
        <v>26.304596900939941</v>
      </c>
      <c r="AU237">
        <f>0.61365*EXP(17.502*AT237/(240.97+AT237))</f>
        <v>3.4355569042561993</v>
      </c>
      <c r="AV237">
        <f>IF(AS237&lt;&gt;0,(1000-(AR237+U237)/2)/AS237*AL237,0)</f>
        <v>1.5756735571097989E-2</v>
      </c>
      <c r="AW237">
        <f>U237*AA237/1000</f>
        <v>2.2255083078927127</v>
      </c>
      <c r="AX237">
        <f>(AU237-AW237)</f>
        <v>1.2100485963634866</v>
      </c>
      <c r="AY237">
        <f>1/(1.6/F237+1.37/N237)</f>
        <v>9.8558202021641079E-3</v>
      </c>
      <c r="AZ237">
        <f>G237*AA237*0.001</f>
        <v>38.476085205865253</v>
      </c>
      <c r="BA237">
        <f>G237/S237</f>
        <v>0.3305278577382732</v>
      </c>
      <c r="BB237">
        <f>(1-AL237*AA237/AQ237/F237)*100</f>
        <v>60.701974421923019</v>
      </c>
      <c r="BC237">
        <f>(S237-E237/(N237/1.35))</f>
        <v>1188.1887627595838</v>
      </c>
      <c r="BD237">
        <f>E237*BB237/100/BC237</f>
        <v>3.9243431761350547E-3</v>
      </c>
    </row>
    <row r="238" spans="1:56" x14ac:dyDescent="0.55000000000000004">
      <c r="A238" s="1" t="s">
        <v>9</v>
      </c>
      <c r="B238" s="1" t="s">
        <v>296</v>
      </c>
    </row>
    <row r="239" spans="1:56" x14ac:dyDescent="0.55000000000000004">
      <c r="A239" s="1" t="s">
        <v>9</v>
      </c>
      <c r="B239" s="1" t="s">
        <v>297</v>
      </c>
    </row>
    <row r="240" spans="1:56" x14ac:dyDescent="0.55000000000000004">
      <c r="A240" s="1" t="s">
        <v>9</v>
      </c>
      <c r="B240" s="1" t="s">
        <v>298</v>
      </c>
    </row>
    <row r="241" spans="1:56" x14ac:dyDescent="0.55000000000000004">
      <c r="A241" s="1" t="s">
        <v>9</v>
      </c>
      <c r="B241" s="1" t="s">
        <v>299</v>
      </c>
    </row>
    <row r="242" spans="1:56" x14ac:dyDescent="0.55000000000000004">
      <c r="A242" s="1" t="s">
        <v>9</v>
      </c>
      <c r="B242" s="1" t="s">
        <v>300</v>
      </c>
    </row>
    <row r="243" spans="1:56" x14ac:dyDescent="0.55000000000000004">
      <c r="A243" s="1" t="s">
        <v>9</v>
      </c>
      <c r="B243" s="1" t="s">
        <v>301</v>
      </c>
    </row>
    <row r="244" spans="1:56" x14ac:dyDescent="0.55000000000000004">
      <c r="A244" s="1" t="s">
        <v>9</v>
      </c>
      <c r="B244" s="1" t="s">
        <v>302</v>
      </c>
    </row>
    <row r="245" spans="1:56" x14ac:dyDescent="0.55000000000000004">
      <c r="A245" s="1" t="s">
        <v>9</v>
      </c>
      <c r="B245" s="1" t="s">
        <v>303</v>
      </c>
    </row>
    <row r="246" spans="1:56" x14ac:dyDescent="0.55000000000000004">
      <c r="A246" s="1" t="s">
        <v>9</v>
      </c>
      <c r="B246" s="1" t="s">
        <v>304</v>
      </c>
    </row>
    <row r="247" spans="1:56" x14ac:dyDescent="0.55000000000000004">
      <c r="A247" s="1" t="s">
        <v>9</v>
      </c>
      <c r="B247" s="1" t="s">
        <v>305</v>
      </c>
    </row>
    <row r="248" spans="1:56" x14ac:dyDescent="0.55000000000000004">
      <c r="A248" s="1" t="s">
        <v>9</v>
      </c>
      <c r="B248" s="1" t="s">
        <v>306</v>
      </c>
    </row>
    <row r="249" spans="1:56" x14ac:dyDescent="0.55000000000000004">
      <c r="A249" s="1" t="s">
        <v>9</v>
      </c>
      <c r="B249" s="1" t="s">
        <v>307</v>
      </c>
    </row>
    <row r="250" spans="1:56" x14ac:dyDescent="0.55000000000000004">
      <c r="A250" s="1">
        <v>139</v>
      </c>
      <c r="B250" s="1" t="s">
        <v>308</v>
      </c>
      <c r="C250" s="1">
        <v>78531.999998390675</v>
      </c>
      <c r="D250" s="1">
        <v>0</v>
      </c>
      <c r="E250">
        <f>(R250-S250*(1000-T250)/(1000-U250))*AK250</f>
        <v>5.8180632407780593</v>
      </c>
      <c r="F250">
        <f>IF(AV250&lt;&gt;0,1/(1/AV250-1/N250),0)</f>
        <v>0.10920500467135681</v>
      </c>
      <c r="G250">
        <f>((AY250-AL250/2)*S250-E250)/(AY250+AL250/2)</f>
        <v>297.079926255153</v>
      </c>
      <c r="H250">
        <f>AL250*1000</f>
        <v>1.2107470876865076</v>
      </c>
      <c r="I250">
        <f>(AQ250-AW250)</f>
        <v>1.0913712362902293</v>
      </c>
      <c r="J250">
        <f>(P250+AP250*D250)</f>
        <v>26.252138137817383</v>
      </c>
      <c r="K250" s="1">
        <v>6</v>
      </c>
      <c r="L250">
        <f>(K250*AE250+AF250)</f>
        <v>1.4200000166893005</v>
      </c>
      <c r="M250" s="1">
        <v>1</v>
      </c>
      <c r="N250">
        <f>L250*(M250+1)*(M250+1)/(M250*M250+1)</f>
        <v>2.8400000333786011</v>
      </c>
      <c r="O250" s="1">
        <v>25.395231246948242</v>
      </c>
      <c r="P250" s="1">
        <v>26.252138137817383</v>
      </c>
      <c r="Q250" s="1">
        <v>24.984432220458984</v>
      </c>
      <c r="R250" s="1">
        <v>398.98666381835938</v>
      </c>
      <c r="S250" s="1">
        <v>391.43685913085938</v>
      </c>
      <c r="T250" s="1">
        <v>22.473733901977539</v>
      </c>
      <c r="U250" s="1">
        <v>23.891807556152344</v>
      </c>
      <c r="V250" s="1">
        <v>67.428558349609375</v>
      </c>
      <c r="W250" s="1">
        <v>71.681037902832031</v>
      </c>
      <c r="X250" s="1">
        <v>500.03897094726563</v>
      </c>
      <c r="Y250" s="1">
        <v>999.0455322265625</v>
      </c>
      <c r="Z250" s="1">
        <v>419.68209838867188</v>
      </c>
      <c r="AA250" s="1">
        <v>97.671966552734375</v>
      </c>
      <c r="AB250" s="1">
        <v>0.29332876205444336</v>
      </c>
      <c r="AC250" s="1">
        <v>0.21119999885559082</v>
      </c>
      <c r="AD250" s="1">
        <v>1</v>
      </c>
      <c r="AE250" s="1">
        <v>-0.21956524252891541</v>
      </c>
      <c r="AF250" s="1">
        <v>2.737391471862793</v>
      </c>
      <c r="AG250" s="1">
        <v>1</v>
      </c>
      <c r="AH250" s="1">
        <v>0</v>
      </c>
      <c r="AI250" s="1">
        <v>0.15999999642372131</v>
      </c>
      <c r="AJ250" s="1">
        <v>111115</v>
      </c>
      <c r="AK250">
        <f>X250*0.000001/(K250*0.0001)</f>
        <v>0.83339828491210921</v>
      </c>
      <c r="AL250">
        <f>(U250-T250)/(1000-U250)*AK250</f>
        <v>1.2107470876865077E-3</v>
      </c>
      <c r="AM250">
        <f>(P250+273.15)</f>
        <v>299.40213813781736</v>
      </c>
      <c r="AN250">
        <f>(O250+273.15)</f>
        <v>298.54523124694822</v>
      </c>
      <c r="AO250">
        <f>(Y250*AG250+Z250*AH250)*AI250</f>
        <v>159.84728158338476</v>
      </c>
      <c r="AP250">
        <f>((AO250+0.00000010773*(AN250^4-AM250^4))-AL250*44100)/(L250*51.4+0.00000043092*AM250^3)</f>
        <v>1.1422993287187948</v>
      </c>
      <c r="AQ250">
        <f>0.61365*EXP(17.502*J250/(240.97+J250))</f>
        <v>3.4249310647991074</v>
      </c>
      <c r="AR250">
        <f>AQ250*1000/AA250</f>
        <v>35.065650725379243</v>
      </c>
      <c r="AS250">
        <f>(AR250-U250)</f>
        <v>11.173843169226899</v>
      </c>
      <c r="AT250">
        <f>IF(D250,P250,(O250+P250)/2)</f>
        <v>25.823684692382813</v>
      </c>
      <c r="AU250">
        <f>0.61365*EXP(17.502*AT250/(240.97+AT250))</f>
        <v>3.339214254453243</v>
      </c>
      <c r="AV250">
        <f>IF(AS250&lt;&gt;0,(1000-(AR250+U250)/2)/AS250*AL250,0)</f>
        <v>0.10516129360637218</v>
      </c>
      <c r="AW250">
        <f>U250*AA250/1000</f>
        <v>2.3335598285088781</v>
      </c>
      <c r="AX250">
        <f>(AU250-AW250)</f>
        <v>1.0056544259443649</v>
      </c>
      <c r="AY250">
        <f>1/(1.6/F250+1.37/N250)</f>
        <v>6.6077530257959621E-2</v>
      </c>
      <c r="AZ250">
        <f>G250*AA250*0.001</f>
        <v>29.016380620682099</v>
      </c>
      <c r="BA250">
        <f>G250/S250</f>
        <v>0.75894724608915187</v>
      </c>
      <c r="BB250">
        <f>(1-AL250*AA250/AQ250/F250)*100</f>
        <v>68.382393606101203</v>
      </c>
      <c r="BC250">
        <f>(S250-E250/(N250/1.35))</f>
        <v>388.67123051017711</v>
      </c>
      <c r="BD250">
        <f>E250*BB250/100/BC250</f>
        <v>1.0236237192905803E-2</v>
      </c>
    </row>
    <row r="251" spans="1:56" x14ac:dyDescent="0.55000000000000004">
      <c r="A251" s="1">
        <v>140</v>
      </c>
      <c r="B251" s="1" t="s">
        <v>309</v>
      </c>
      <c r="C251" s="1">
        <v>78536.999998278916</v>
      </c>
      <c r="D251" s="1">
        <v>0</v>
      </c>
      <c r="E251">
        <f>(R251-S251*(1000-T251)/(1000-U251))*AK251</f>
        <v>5.8310307920358406</v>
      </c>
      <c r="F251">
        <f>IF(AV251&lt;&gt;0,1/(1/AV251-1/N251),0)</f>
        <v>0.10936757888281491</v>
      </c>
      <c r="G251">
        <f>((AY251-AL251/2)*S251-E251)/(AY251+AL251/2)</f>
        <v>297.00524355432049</v>
      </c>
      <c r="H251">
        <f>AL251*1000</f>
        <v>1.2159401738101125</v>
      </c>
      <c r="I251">
        <f>(AQ251-AW251)</f>
        <v>1.0944523274077951</v>
      </c>
      <c r="J251">
        <f>(P251+AP251*D251)</f>
        <v>26.269674301147461</v>
      </c>
      <c r="K251" s="1">
        <v>6</v>
      </c>
      <c r="L251">
        <f>(K251*AE251+AF251)</f>
        <v>1.4200000166893005</v>
      </c>
      <c r="M251" s="1">
        <v>1</v>
      </c>
      <c r="N251">
        <f>L251*(M251+1)*(M251+1)/(M251*M251+1)</f>
        <v>2.8400000333786011</v>
      </c>
      <c r="O251" s="1">
        <v>25.394968032836914</v>
      </c>
      <c r="P251" s="1">
        <v>26.269674301147461</v>
      </c>
      <c r="Q251" s="1">
        <v>24.984930038452148</v>
      </c>
      <c r="R251" s="1">
        <v>399.01654052734375</v>
      </c>
      <c r="S251" s="1">
        <v>391.44879150390625</v>
      </c>
      <c r="T251" s="1">
        <v>22.472627639770508</v>
      </c>
      <c r="U251" s="1">
        <v>23.896762847900391</v>
      </c>
      <c r="V251" s="1">
        <v>67.426116943359375</v>
      </c>
      <c r="W251" s="1">
        <v>71.697029113769531</v>
      </c>
      <c r="X251" s="1">
        <v>500.04373168945313</v>
      </c>
      <c r="Y251" s="1">
        <v>998.80419921875</v>
      </c>
      <c r="Z251" s="1">
        <v>418.33279418945313</v>
      </c>
      <c r="AA251" s="1">
        <v>97.671287536621094</v>
      </c>
      <c r="AB251" s="1">
        <v>0.29332876205444336</v>
      </c>
      <c r="AC251" s="1">
        <v>0.21119999885559082</v>
      </c>
      <c r="AD251" s="1">
        <v>1</v>
      </c>
      <c r="AE251" s="1">
        <v>-0.21956524252891541</v>
      </c>
      <c r="AF251" s="1">
        <v>2.737391471862793</v>
      </c>
      <c r="AG251" s="1">
        <v>1</v>
      </c>
      <c r="AH251" s="1">
        <v>0</v>
      </c>
      <c r="AI251" s="1">
        <v>0.15999999642372131</v>
      </c>
      <c r="AJ251" s="1">
        <v>111115</v>
      </c>
      <c r="AK251">
        <f>X251*0.000001/(K251*0.0001)</f>
        <v>0.83340621948242177</v>
      </c>
      <c r="AL251">
        <f>(U251-T251)/(1000-U251)*AK251</f>
        <v>1.2159401738101126E-3</v>
      </c>
      <c r="AM251">
        <f>(P251+273.15)</f>
        <v>299.41967430114744</v>
      </c>
      <c r="AN251">
        <f>(O251+273.15)</f>
        <v>298.54496803283689</v>
      </c>
      <c r="AO251">
        <f>(Y251*AG251+Z251*AH251)*AI251</f>
        <v>159.80866830299783</v>
      </c>
      <c r="AP251">
        <f>((AO251+0.00000010773*(AN251^4-AM251^4))-AL251*44100)/(L251*51.4+0.00000043092*AM251^3)</f>
        <v>1.1366722655118822</v>
      </c>
      <c r="AQ251">
        <f>0.61365*EXP(17.502*J251/(240.97+J251))</f>
        <v>3.4284799227195184</v>
      </c>
      <c r="AR251">
        <f>AQ251*1000/AA251</f>
        <v>35.102229213821275</v>
      </c>
      <c r="AS251">
        <f>(AR251-U251)</f>
        <v>11.205466365920884</v>
      </c>
      <c r="AT251">
        <f>IF(D251,P251,(O251+P251)/2)</f>
        <v>25.832321166992188</v>
      </c>
      <c r="AU251">
        <f>0.61365*EXP(17.502*AT251/(240.97+AT251))</f>
        <v>3.3409233935755145</v>
      </c>
      <c r="AV251">
        <f>IF(AS251&lt;&gt;0,(1000-(AR251+U251)/2)/AS251*AL251,0)</f>
        <v>0.10531204261769757</v>
      </c>
      <c r="AW251">
        <f>U251*AA251/1000</f>
        <v>2.3340275953117233</v>
      </c>
      <c r="AX251">
        <f>(AU251-AW251)</f>
        <v>1.0068957982637912</v>
      </c>
      <c r="AY251">
        <f>1/(1.6/F251+1.37/N251)</f>
        <v>6.6172760206937298E-2</v>
      </c>
      <c r="AZ251">
        <f>G251*AA251*0.001</f>
        <v>29.008884543078217</v>
      </c>
      <c r="BA251">
        <f>G251/S251</f>
        <v>0.75873332604567945</v>
      </c>
      <c r="BB251">
        <f>(1-AL251*AA251/AQ251/F251)*100</f>
        <v>68.327021087322521</v>
      </c>
      <c r="BC251">
        <f>(S251-E251/(N251/1.35))</f>
        <v>388.67699873040982</v>
      </c>
      <c r="BD251">
        <f>E251*BB251/100/BC251</f>
        <v>1.0250592785003102E-2</v>
      </c>
    </row>
    <row r="252" spans="1:56" x14ac:dyDescent="0.55000000000000004">
      <c r="A252" s="1" t="s">
        <v>9</v>
      </c>
      <c r="B252" s="1" t="s">
        <v>310</v>
      </c>
    </row>
    <row r="253" spans="1:56" x14ac:dyDescent="0.55000000000000004">
      <c r="A253" s="1" t="s">
        <v>9</v>
      </c>
      <c r="B253" s="1" t="s">
        <v>311</v>
      </c>
    </row>
    <row r="254" spans="1:56" x14ac:dyDescent="0.55000000000000004">
      <c r="A254" s="1" t="s">
        <v>9</v>
      </c>
      <c r="B254" s="1" t="s">
        <v>312</v>
      </c>
    </row>
    <row r="255" spans="1:56" x14ac:dyDescent="0.55000000000000004">
      <c r="A255" s="1" t="s">
        <v>9</v>
      </c>
      <c r="B255" s="1" t="s">
        <v>313</v>
      </c>
    </row>
    <row r="256" spans="1:56" x14ac:dyDescent="0.55000000000000004">
      <c r="A256" s="1" t="s">
        <v>9</v>
      </c>
      <c r="B256" s="1" t="s">
        <v>314</v>
      </c>
    </row>
    <row r="257" spans="1:56" x14ac:dyDescent="0.55000000000000004">
      <c r="A257" s="1" t="s">
        <v>9</v>
      </c>
      <c r="B257" s="1" t="s">
        <v>315</v>
      </c>
    </row>
    <row r="258" spans="1:56" x14ac:dyDescent="0.55000000000000004">
      <c r="A258" s="1" t="s">
        <v>9</v>
      </c>
      <c r="B258" s="1" t="s">
        <v>313</v>
      </c>
    </row>
    <row r="259" spans="1:56" x14ac:dyDescent="0.55000000000000004">
      <c r="A259" s="1" t="s">
        <v>9</v>
      </c>
      <c r="B259" s="1" t="s">
        <v>316</v>
      </c>
    </row>
    <row r="260" spans="1:56" x14ac:dyDescent="0.55000000000000004">
      <c r="A260" s="1">
        <v>141</v>
      </c>
      <c r="B260" s="1" t="s">
        <v>317</v>
      </c>
      <c r="C260" s="1">
        <v>78768.500000078231</v>
      </c>
      <c r="D260" s="1">
        <v>0</v>
      </c>
      <c r="E260">
        <f>(R260-S260*(1000-T260)/(1000-U260))*AK260</f>
        <v>5.8796801663421654</v>
      </c>
      <c r="F260">
        <f>IF(AV260&lt;&gt;0,1/(1/AV260-1/N260),0)</f>
        <v>9.9232675460570088E-2</v>
      </c>
      <c r="G260">
        <f>((AY260-AL260/2)*S260-E260)/(AY260+AL260/2)</f>
        <v>287.83859360126695</v>
      </c>
      <c r="H260">
        <f>AL260*1000</f>
        <v>1.1663079251044881</v>
      </c>
      <c r="I260">
        <f>(AQ260-AW260)</f>
        <v>1.1526691560783147</v>
      </c>
      <c r="J260">
        <f>(P260+AP260*D260)</f>
        <v>26.523216247558594</v>
      </c>
      <c r="K260" s="1">
        <v>6</v>
      </c>
      <c r="L260">
        <f>(K260*AE260+AF260)</f>
        <v>1.4200000166893005</v>
      </c>
      <c r="M260" s="1">
        <v>1</v>
      </c>
      <c r="N260">
        <f>L260*(M260+1)*(M260+1)/(M260*M260+1)</f>
        <v>2.8400000333786011</v>
      </c>
      <c r="O260" s="1">
        <v>25.419868469238281</v>
      </c>
      <c r="P260" s="1">
        <v>26.523216247558594</v>
      </c>
      <c r="Q260" s="1">
        <v>24.985755920410156</v>
      </c>
      <c r="R260" s="1">
        <v>399.66525268554688</v>
      </c>
      <c r="S260" s="1">
        <v>392.06134033203125</v>
      </c>
      <c r="T260" s="1">
        <v>22.465127944946289</v>
      </c>
      <c r="U260" s="1">
        <v>23.831268310546875</v>
      </c>
      <c r="V260" s="1">
        <v>67.300018310546875</v>
      </c>
      <c r="W260" s="1">
        <v>71.393257141113281</v>
      </c>
      <c r="X260" s="1">
        <v>500.02767944335938</v>
      </c>
      <c r="Y260" s="1">
        <v>998.8199462890625</v>
      </c>
      <c r="Z260" s="1">
        <v>424.22900390625</v>
      </c>
      <c r="AA260" s="1">
        <v>97.665008544921875</v>
      </c>
      <c r="AB260" s="1">
        <v>0.36229848861694336</v>
      </c>
      <c r="AC260" s="1">
        <v>0.20869755744934082</v>
      </c>
      <c r="AD260" s="1">
        <v>1</v>
      </c>
      <c r="AE260" s="1">
        <v>-0.21956524252891541</v>
      </c>
      <c r="AF260" s="1">
        <v>2.737391471862793</v>
      </c>
      <c r="AG260" s="1">
        <v>1</v>
      </c>
      <c r="AH260" s="1">
        <v>0</v>
      </c>
      <c r="AI260" s="1">
        <v>0.15999999642372131</v>
      </c>
      <c r="AJ260" s="1">
        <v>111115</v>
      </c>
      <c r="AK260">
        <f>X260*0.000001/(K260*0.0001)</f>
        <v>0.83337946573893218</v>
      </c>
      <c r="AL260">
        <f>(U260-T260)/(1000-U260)*AK260</f>
        <v>1.1663079251044881E-3</v>
      </c>
      <c r="AM260">
        <f>(P260+273.15)</f>
        <v>299.67321624755857</v>
      </c>
      <c r="AN260">
        <f>(O260+273.15)</f>
        <v>298.56986846923826</v>
      </c>
      <c r="AO260">
        <f>(Y260*AG260+Z260*AH260)*AI260</f>
        <v>159.81118783419151</v>
      </c>
      <c r="AP260">
        <f>((AO260+0.00000010773*(AN260^4-AM260^4))-AL260*44100)/(L260*51.4+0.00000043092*AM260^3)</f>
        <v>1.1308421936761084</v>
      </c>
      <c r="AQ260">
        <f>0.61365*EXP(17.502*J260/(240.97+J260))</f>
        <v>3.4801501792642009</v>
      </c>
      <c r="AR260">
        <f>AQ260*1000/AA260</f>
        <v>35.633541952371559</v>
      </c>
      <c r="AS260">
        <f>(AR260-U260)</f>
        <v>11.802273641824684</v>
      </c>
      <c r="AT260">
        <f>IF(D260,P260,(O260+P260)/2)</f>
        <v>25.971542358398438</v>
      </c>
      <c r="AU260">
        <f>0.61365*EXP(17.502*AT260/(240.97+AT260))</f>
        <v>3.3685805925313574</v>
      </c>
      <c r="AV260">
        <f>IF(AS260&lt;&gt;0,(1000-(AR260+U260)/2)/AS260*AL260,0)</f>
        <v>9.5882439240943973E-2</v>
      </c>
      <c r="AW260">
        <f>U260*AA260/1000</f>
        <v>2.3274810231858862</v>
      </c>
      <c r="AX260">
        <f>(AU260-AW260)</f>
        <v>1.0410995693454712</v>
      </c>
      <c r="AY260">
        <f>1/(1.6/F260+1.37/N260)</f>
        <v>6.021877856632795E-2</v>
      </c>
      <c r="AZ260">
        <f>G260*AA260*0.001</f>
        <v>28.11175870362603</v>
      </c>
      <c r="BA260">
        <f>G260/S260</f>
        <v>0.73416724372135356</v>
      </c>
      <c r="BB260">
        <f>(1-AL260*AA260/AQ260/F260)*100</f>
        <v>67.016287763924723</v>
      </c>
      <c r="BC260">
        <f>(S260-E260/(N260/1.35))</f>
        <v>389.26642197594975</v>
      </c>
      <c r="BD260">
        <f>E260*BB260/100/BC260</f>
        <v>1.0122484646563535E-2</v>
      </c>
    </row>
    <row r="261" spans="1:56" x14ac:dyDescent="0.55000000000000004">
      <c r="A261" s="1" t="s">
        <v>9</v>
      </c>
      <c r="B261" s="1" t="s">
        <v>318</v>
      </c>
    </row>
    <row r="262" spans="1:56" x14ac:dyDescent="0.55000000000000004">
      <c r="A262" s="1" t="s">
        <v>9</v>
      </c>
      <c r="B262" s="1" t="s">
        <v>319</v>
      </c>
    </row>
    <row r="263" spans="1:56" x14ac:dyDescent="0.55000000000000004">
      <c r="A263" s="1">
        <v>142</v>
      </c>
      <c r="B263" s="1" t="s">
        <v>320</v>
      </c>
      <c r="C263" s="1">
        <v>78927.000000089407</v>
      </c>
      <c r="D263" s="1">
        <v>0</v>
      </c>
      <c r="E263">
        <f>(R263-S263*(1000-T263)/(1000-U263))*AK263</f>
        <v>3.9536262207934274</v>
      </c>
      <c r="F263">
        <f>IF(AV263&lt;&gt;0,1/(1/AV263-1/N263),0)</f>
        <v>8.9966244198702847E-2</v>
      </c>
      <c r="G263">
        <f>((AY263-AL263/2)*S263-E263)/(AY263+AL263/2)</f>
        <v>216.94384654380715</v>
      </c>
      <c r="H263">
        <f>AL263*1000</f>
        <v>1.0911314014221509</v>
      </c>
      <c r="I263">
        <f>(AQ263-AW263)</f>
        <v>1.1855286899827999</v>
      </c>
      <c r="J263">
        <f>(P263+AP263*D263)</f>
        <v>26.63990592956543</v>
      </c>
      <c r="K263" s="1">
        <v>6</v>
      </c>
      <c r="L263">
        <f>(K263*AE263+AF263)</f>
        <v>1.4200000166893005</v>
      </c>
      <c r="M263" s="1">
        <v>1</v>
      </c>
      <c r="N263">
        <f>L263*(M263+1)*(M263+1)/(M263*M263+1)</f>
        <v>2.8400000333786011</v>
      </c>
      <c r="O263" s="1">
        <v>25.438350677490234</v>
      </c>
      <c r="P263" s="1">
        <v>26.63990592956543</v>
      </c>
      <c r="Q263" s="1">
        <v>24.984331130981445</v>
      </c>
      <c r="R263" s="1">
        <v>299.38772583007813</v>
      </c>
      <c r="S263" s="1">
        <v>294.25863647460938</v>
      </c>
      <c r="T263" s="1">
        <v>22.463855743408203</v>
      </c>
      <c r="U263" s="1">
        <v>23.741989135742188</v>
      </c>
      <c r="V263" s="1">
        <v>67.218025207519531</v>
      </c>
      <c r="W263" s="1">
        <v>71.043716430664063</v>
      </c>
      <c r="X263" s="1">
        <v>500.05380249023438</v>
      </c>
      <c r="Y263" s="1">
        <v>1000.1724243164063</v>
      </c>
      <c r="Z263" s="1">
        <v>424.33914184570313</v>
      </c>
      <c r="AA263" s="1">
        <v>97.659454345703125</v>
      </c>
      <c r="AB263" s="1">
        <v>0.83165884017944336</v>
      </c>
      <c r="AC263" s="1">
        <v>0.21622776985168457</v>
      </c>
      <c r="AD263" s="1">
        <v>1</v>
      </c>
      <c r="AE263" s="1">
        <v>-0.21956524252891541</v>
      </c>
      <c r="AF263" s="1">
        <v>2.737391471862793</v>
      </c>
      <c r="AG263" s="1">
        <v>1</v>
      </c>
      <c r="AH263" s="1">
        <v>0</v>
      </c>
      <c r="AI263" s="1">
        <v>0.15999999642372131</v>
      </c>
      <c r="AJ263" s="1">
        <v>111115</v>
      </c>
      <c r="AK263">
        <f>X263*0.000001/(K263*0.0001)</f>
        <v>0.83342300415039061</v>
      </c>
      <c r="AL263">
        <f>(U263-T263)/(1000-U263)*AK263</f>
        <v>1.0911314014221509E-3</v>
      </c>
      <c r="AM263">
        <f>(P263+273.15)</f>
        <v>299.78990592956541</v>
      </c>
      <c r="AN263">
        <f>(O263+273.15)</f>
        <v>298.58835067749021</v>
      </c>
      <c r="AO263">
        <f>(Y263*AG263+Z263*AH263)*AI263</f>
        <v>160.02758431372968</v>
      </c>
      <c r="AP263">
        <f>((AO263+0.00000010773*(AN263^4-AM263^4))-AL263*44100)/(L263*51.4+0.00000043092*AM263^3)</f>
        <v>1.1589080570917316</v>
      </c>
      <c r="AQ263">
        <f>0.61365*EXP(17.502*J263/(240.97+J263))</f>
        <v>3.5041583940609935</v>
      </c>
      <c r="AR263">
        <f>AQ263*1000/AA263</f>
        <v>35.881404596596248</v>
      </c>
      <c r="AS263">
        <f>(AR263-U263)</f>
        <v>12.13941546085406</v>
      </c>
      <c r="AT263">
        <f>IF(D263,P263,(O263+P263)/2)</f>
        <v>26.039128303527832</v>
      </c>
      <c r="AU263">
        <f>0.61365*EXP(17.502*AT263/(240.97+AT263))</f>
        <v>3.3820789338136099</v>
      </c>
      <c r="AV263">
        <f>IF(AS263&lt;&gt;0,(1000-(AR263+U263)/2)/AS263*AL263,0)</f>
        <v>8.7203780631404312E-2</v>
      </c>
      <c r="AW263">
        <f>U263*AA263/1000</f>
        <v>2.3186297040781936</v>
      </c>
      <c r="AX263">
        <f>(AU263-AW263)</f>
        <v>1.0634492297354163</v>
      </c>
      <c r="AY263">
        <f>1/(1.6/F263+1.37/N263)</f>
        <v>5.4743998728248193E-2</v>
      </c>
      <c r="AZ263">
        <f>G263*AA263*0.001</f>
        <v>21.186617677126161</v>
      </c>
      <c r="BA263">
        <f>G263/S263</f>
        <v>0.73725566441454826</v>
      </c>
      <c r="BB263">
        <f>(1-AL263*AA263/AQ263/F263)*100</f>
        <v>66.199118337716257</v>
      </c>
      <c r="BC263">
        <f>(S263-E263/(N263/1.35))</f>
        <v>292.37927191991201</v>
      </c>
      <c r="BD263">
        <f>E263*BB263/100/BC263</f>
        <v>8.9516116629873004E-3</v>
      </c>
    </row>
    <row r="264" spans="1:56" x14ac:dyDescent="0.55000000000000004">
      <c r="A264" s="1" t="s">
        <v>9</v>
      </c>
      <c r="B264" s="1" t="s">
        <v>321</v>
      </c>
    </row>
    <row r="265" spans="1:56" x14ac:dyDescent="0.55000000000000004">
      <c r="A265" s="1" t="s">
        <v>9</v>
      </c>
      <c r="B265" s="1" t="s">
        <v>322</v>
      </c>
    </row>
    <row r="266" spans="1:56" x14ac:dyDescent="0.55000000000000004">
      <c r="A266" s="1">
        <v>143</v>
      </c>
      <c r="B266" s="1" t="s">
        <v>323</v>
      </c>
      <c r="C266" s="1">
        <v>79086.000000089407</v>
      </c>
      <c r="D266" s="1">
        <v>0</v>
      </c>
      <c r="E266">
        <f>(R266-S266*(1000-T266)/(1000-U266))*AK266</f>
        <v>2.0368789703272321</v>
      </c>
      <c r="F266">
        <f>IF(AV266&lt;&gt;0,1/(1/AV266-1/N266),0)</f>
        <v>8.2818173336081199E-2</v>
      </c>
      <c r="G266">
        <f>((AY266-AL266/2)*S266-E266)/(AY266+AL266/2)</f>
        <v>152.84298281906058</v>
      </c>
      <c r="H266">
        <f>AL266*1000</f>
        <v>1.0192753907358802</v>
      </c>
      <c r="I266">
        <f>(AQ266-AW266)</f>
        <v>1.2001229987758255</v>
      </c>
      <c r="J266">
        <f>(P266+AP266*D266)</f>
        <v>26.658071517944336</v>
      </c>
      <c r="K266" s="1">
        <v>6</v>
      </c>
      <c r="L266">
        <f>(K266*AE266+AF266)</f>
        <v>1.4200000166893005</v>
      </c>
      <c r="M266" s="1">
        <v>1</v>
      </c>
      <c r="N266">
        <f>L266*(M266+1)*(M266+1)/(M266*M266+1)</f>
        <v>2.8400000333786011</v>
      </c>
      <c r="O266" s="1">
        <v>25.437734603881836</v>
      </c>
      <c r="P266" s="1">
        <v>26.658071517944336</v>
      </c>
      <c r="Q266" s="1">
        <v>24.985174179077148</v>
      </c>
      <c r="R266" s="1">
        <v>199.38923645019531</v>
      </c>
      <c r="S266" s="1">
        <v>196.70445251464844</v>
      </c>
      <c r="T266" s="1">
        <v>22.437292098999023</v>
      </c>
      <c r="U266" s="1">
        <v>23.631488800048828</v>
      </c>
      <c r="V266" s="1">
        <v>67.139488220214844</v>
      </c>
      <c r="W266" s="1">
        <v>70.712966918945313</v>
      </c>
      <c r="X266" s="1">
        <v>500.01229858398438</v>
      </c>
      <c r="Y266" s="1">
        <v>999.31512451171875</v>
      </c>
      <c r="Z266" s="1">
        <v>424.371337890625</v>
      </c>
      <c r="AA266" s="1">
        <v>97.657234191894531</v>
      </c>
      <c r="AB266" s="1">
        <v>1.1324858665466309</v>
      </c>
      <c r="AC266" s="1">
        <v>0.20539402961730957</v>
      </c>
      <c r="AD266" s="1">
        <v>1</v>
      </c>
      <c r="AE266" s="1">
        <v>-0.21956524252891541</v>
      </c>
      <c r="AF266" s="1">
        <v>2.737391471862793</v>
      </c>
      <c r="AG266" s="1">
        <v>1</v>
      </c>
      <c r="AH266" s="1">
        <v>0</v>
      </c>
      <c r="AI266" s="1">
        <v>0.15999999642372131</v>
      </c>
      <c r="AJ266" s="1">
        <v>111115</v>
      </c>
      <c r="AK266">
        <f>X266*0.000001/(K266*0.0001)</f>
        <v>0.83335383097330717</v>
      </c>
      <c r="AL266">
        <f>(U266-T266)/(1000-U266)*AK266</f>
        <v>1.0192753907358803E-3</v>
      </c>
      <c r="AM266">
        <f>(P266+273.15)</f>
        <v>299.80807151794431</v>
      </c>
      <c r="AN266">
        <f>(O266+273.15)</f>
        <v>298.58773460388181</v>
      </c>
      <c r="AO266">
        <f>(Y266*AG266+Z266*AH266)*AI266</f>
        <v>159.89041634804562</v>
      </c>
      <c r="AP266">
        <f>((AO266+0.00000010773*(AN266^4-AM266^4))-AL266*44100)/(L266*51.4+0.00000043092*AM266^3)</f>
        <v>1.1921376341676206</v>
      </c>
      <c r="AQ266">
        <f>0.61365*EXP(17.502*J266/(240.97+J266))</f>
        <v>3.5079088348253267</v>
      </c>
      <c r="AR266">
        <f>AQ266*1000/AA266</f>
        <v>35.920624456067998</v>
      </c>
      <c r="AS266">
        <f>(AR266-U266)</f>
        <v>12.28913565601917</v>
      </c>
      <c r="AT266">
        <f>IF(D266,P266,(O266+P266)/2)</f>
        <v>26.047903060913086</v>
      </c>
      <c r="AU266">
        <f>0.61365*EXP(17.502*AT266/(240.97+AT266))</f>
        <v>3.3838348983545248</v>
      </c>
      <c r="AV266">
        <f>IF(AS266&lt;&gt;0,(1000-(AR266+U266)/2)/AS266*AL266,0)</f>
        <v>8.0471517010016133E-2</v>
      </c>
      <c r="AW266">
        <f>U266*AA266/1000</f>
        <v>2.3077858360495012</v>
      </c>
      <c r="AX266">
        <f>(AU266-AW266)</f>
        <v>1.0760490623050236</v>
      </c>
      <c r="AY266">
        <f>1/(1.6/F266+1.37/N266)</f>
        <v>5.0500394425116384E-2</v>
      </c>
      <c r="AZ266">
        <f>G266*AA266*0.001</f>
        <v>14.926222967748712</v>
      </c>
      <c r="BA266">
        <f>G266/S266</f>
        <v>0.77701841958904549</v>
      </c>
      <c r="BB266">
        <f>(1-AL266*AA266/AQ266/F266)*100</f>
        <v>65.737266089693108</v>
      </c>
      <c r="BC266">
        <f>(S266-E266/(N266/1.35))</f>
        <v>195.73621780421766</v>
      </c>
      <c r="BD266">
        <f>E266*BB266/100/BC266</f>
        <v>6.8407807388427104E-3</v>
      </c>
    </row>
    <row r="267" spans="1:56" x14ac:dyDescent="0.55000000000000004">
      <c r="A267" s="1" t="s">
        <v>9</v>
      </c>
      <c r="B267" s="1" t="s">
        <v>324</v>
      </c>
    </row>
    <row r="268" spans="1:56" x14ac:dyDescent="0.55000000000000004">
      <c r="A268" s="1" t="s">
        <v>9</v>
      </c>
      <c r="B268" s="1" t="s">
        <v>325</v>
      </c>
    </row>
    <row r="269" spans="1:56" x14ac:dyDescent="0.55000000000000004">
      <c r="A269" s="1">
        <v>144</v>
      </c>
      <c r="B269" s="1" t="s">
        <v>326</v>
      </c>
      <c r="C269" s="1">
        <v>79245.500000078231</v>
      </c>
      <c r="D269" s="1">
        <v>0</v>
      </c>
      <c r="E269">
        <f>(R269-S269*(1000-T269)/(1000-U269))*AK269</f>
        <v>0.12911738401279069</v>
      </c>
      <c r="F269">
        <f>IF(AV269&lt;&gt;0,1/(1/AV269-1/N269),0)</f>
        <v>8.0336510347035053E-2</v>
      </c>
      <c r="G269">
        <f>((AY269-AL269/2)*S269-E269)/(AY269+AL269/2)</f>
        <v>94.352192348895088</v>
      </c>
      <c r="H269">
        <f>AL269*1000</f>
        <v>1.0078771778119622</v>
      </c>
      <c r="I269">
        <f>(AQ269-AW269)</f>
        <v>1.2221918328222694</v>
      </c>
      <c r="J269">
        <f>(P269+AP269*D269)</f>
        <v>26.766120910644531</v>
      </c>
      <c r="K269" s="1">
        <v>6</v>
      </c>
      <c r="L269">
        <f>(K269*AE269+AF269)</f>
        <v>1.4200000166893005</v>
      </c>
      <c r="M269" s="1">
        <v>1</v>
      </c>
      <c r="N269">
        <f>L269*(M269+1)*(M269+1)/(M269*M269+1)</f>
        <v>2.8400000333786011</v>
      </c>
      <c r="O269" s="1">
        <v>25.461402893066406</v>
      </c>
      <c r="P269" s="1">
        <v>26.766120910644531</v>
      </c>
      <c r="Q269" s="1">
        <v>24.984376907348633</v>
      </c>
      <c r="R269" s="1">
        <v>99.247947692871094</v>
      </c>
      <c r="S269" s="1">
        <v>98.97332763671875</v>
      </c>
      <c r="T269" s="1">
        <v>22.453609466552734</v>
      </c>
      <c r="U269" s="1">
        <v>23.634372711181641</v>
      </c>
      <c r="V269" s="1">
        <v>67.095191955566406</v>
      </c>
      <c r="W269" s="1">
        <v>70.622970581054688</v>
      </c>
      <c r="X269" s="1">
        <v>500.04434204101563</v>
      </c>
      <c r="Y269" s="1">
        <v>999.8433837890625</v>
      </c>
      <c r="Z269" s="1">
        <v>424.25094604492188</v>
      </c>
      <c r="AA269" s="1">
        <v>97.658493041992188</v>
      </c>
      <c r="AB269" s="1">
        <v>1.1069121360778809</v>
      </c>
      <c r="AC269" s="1">
        <v>0.2145378589630127</v>
      </c>
      <c r="AD269" s="1">
        <v>1</v>
      </c>
      <c r="AE269" s="1">
        <v>-0.21956524252891541</v>
      </c>
      <c r="AF269" s="1">
        <v>2.737391471862793</v>
      </c>
      <c r="AG269" s="1">
        <v>1</v>
      </c>
      <c r="AH269" s="1">
        <v>0</v>
      </c>
      <c r="AI269" s="1">
        <v>0.15999999642372131</v>
      </c>
      <c r="AJ269" s="1">
        <v>111115</v>
      </c>
      <c r="AK269">
        <f>X269*0.000001/(K269*0.0001)</f>
        <v>0.83340723673502592</v>
      </c>
      <c r="AL269">
        <f>(U269-T269)/(1000-U269)*AK269</f>
        <v>1.0078771778119621E-3</v>
      </c>
      <c r="AM269">
        <f>(P269+273.15)</f>
        <v>299.91612091064451</v>
      </c>
      <c r="AN269">
        <f>(O269+273.15)</f>
        <v>298.61140289306638</v>
      </c>
      <c r="AO269">
        <f>(Y269*AG269+Z269*AH269)*AI269</f>
        <v>159.97493783053142</v>
      </c>
      <c r="AP269">
        <f>((AO269+0.00000010773*(AN269^4-AM269^4))-AL269*44100)/(L269*51.4+0.00000043092*AM269^3)</f>
        <v>1.18727246837272</v>
      </c>
      <c r="AQ269">
        <f>0.61365*EXP(17.502*J269/(240.97+J269))</f>
        <v>3.5302890557890518</v>
      </c>
      <c r="AR269">
        <f>AQ269*1000/AA269</f>
        <v>36.149329626365038</v>
      </c>
      <c r="AS269">
        <f>(AR269-U269)</f>
        <v>12.514956915183397</v>
      </c>
      <c r="AT269">
        <f>IF(D269,P269,(O269+P269)/2)</f>
        <v>26.113761901855469</v>
      </c>
      <c r="AU269">
        <f>0.61365*EXP(17.502*AT269/(240.97+AT269))</f>
        <v>3.3970397049065011</v>
      </c>
      <c r="AV269">
        <f>IF(AS269&lt;&gt;0,(1000-(AR269+U269)/2)/AS269*AL269,0)</f>
        <v>7.8126506534767035E-2</v>
      </c>
      <c r="AW269">
        <f>U269*AA269/1000</f>
        <v>2.3080972229667824</v>
      </c>
      <c r="AX269">
        <f>(AU269-AW269)</f>
        <v>1.0889424819397187</v>
      </c>
      <c r="AY269">
        <f>1/(1.6/F269+1.37/N269)</f>
        <v>4.9022926108823466E-2</v>
      </c>
      <c r="AZ269">
        <f>G269*AA269*0.001</f>
        <v>9.2142929200012791</v>
      </c>
      <c r="BA269">
        <f>G269/S269</f>
        <v>0.95330928646972923</v>
      </c>
      <c r="BB269">
        <f>(1-AL269*AA269/AQ269/F269)*100</f>
        <v>65.294812076928281</v>
      </c>
      <c r="BC269">
        <f>(S269-E269/(N269/1.35))</f>
        <v>98.911951416166417</v>
      </c>
      <c r="BD269">
        <f>E269*BB269/100/BC269</f>
        <v>8.5234344326178338E-4</v>
      </c>
    </row>
    <row r="270" spans="1:56" x14ac:dyDescent="0.55000000000000004">
      <c r="A270" s="1" t="s">
        <v>9</v>
      </c>
      <c r="B270" s="1" t="s">
        <v>327</v>
      </c>
    </row>
    <row r="271" spans="1:56" x14ac:dyDescent="0.55000000000000004">
      <c r="A271" s="1" t="s">
        <v>9</v>
      </c>
      <c r="B271" s="1" t="s">
        <v>328</v>
      </c>
    </row>
    <row r="272" spans="1:56" x14ac:dyDescent="0.55000000000000004">
      <c r="A272" s="1">
        <v>145</v>
      </c>
      <c r="B272" s="1" t="s">
        <v>329</v>
      </c>
      <c r="C272" s="1">
        <v>79404.000000089407</v>
      </c>
      <c r="D272" s="1">
        <v>0</v>
      </c>
      <c r="E272">
        <f>(R272-S272*(1000-T272)/(1000-U272))*AK272</f>
        <v>-0.90129152997077144</v>
      </c>
      <c r="F272">
        <f>IF(AV272&lt;&gt;0,1/(1/AV272-1/N272),0)</f>
        <v>7.8993378923216631E-2</v>
      </c>
      <c r="G272">
        <f>((AY272-AL272/2)*S272-E272)/(AY272+AL272/2)</f>
        <v>67.795280099690842</v>
      </c>
      <c r="H272">
        <f>AL272*1000</f>
        <v>0.99402651938902298</v>
      </c>
      <c r="I272">
        <f>(AQ272-AW272)</f>
        <v>1.2253315051772162</v>
      </c>
      <c r="J272">
        <f>(P272+AP272*D272)</f>
        <v>26.771421432495117</v>
      </c>
      <c r="K272" s="1">
        <v>6</v>
      </c>
      <c r="L272">
        <f>(K272*AE272+AF272)</f>
        <v>1.4200000166893005</v>
      </c>
      <c r="M272" s="1">
        <v>1</v>
      </c>
      <c r="N272">
        <f>L272*(M272+1)*(M272+1)/(M272*M272+1)</f>
        <v>2.8400000333786011</v>
      </c>
      <c r="O272" s="1">
        <v>25.459152221679688</v>
      </c>
      <c r="P272" s="1">
        <v>26.771421432495117</v>
      </c>
      <c r="Q272" s="1">
        <v>24.985183715820313</v>
      </c>
      <c r="R272" s="1">
        <v>49.300983428955078</v>
      </c>
      <c r="S272" s="1">
        <v>50.322368621826172</v>
      </c>
      <c r="T272" s="1">
        <v>22.449031829833984</v>
      </c>
      <c r="U272" s="1">
        <v>23.61353874206543</v>
      </c>
      <c r="V272" s="1">
        <v>67.089996337890625</v>
      </c>
      <c r="W272" s="1">
        <v>70.571029663085938</v>
      </c>
      <c r="X272" s="1">
        <v>500.06781005859375</v>
      </c>
      <c r="Y272" s="1">
        <v>1000.2219848632813</v>
      </c>
      <c r="Z272" s="1">
        <v>424.05661010742188</v>
      </c>
      <c r="AA272" s="1">
        <v>97.6583251953125</v>
      </c>
      <c r="AB272" s="1">
        <v>1.0808882713317871</v>
      </c>
      <c r="AC272" s="1">
        <v>0.21704983711242676</v>
      </c>
      <c r="AD272" s="1">
        <v>1</v>
      </c>
      <c r="AE272" s="1">
        <v>-0.21956524252891541</v>
      </c>
      <c r="AF272" s="1">
        <v>2.737391471862793</v>
      </c>
      <c r="AG272" s="1">
        <v>1</v>
      </c>
      <c r="AH272" s="1">
        <v>0</v>
      </c>
      <c r="AI272" s="1">
        <v>0.15999999642372131</v>
      </c>
      <c r="AJ272" s="1">
        <v>111115</v>
      </c>
      <c r="AK272">
        <f>X272*0.000001/(K272*0.0001)</f>
        <v>0.83344635009765622</v>
      </c>
      <c r="AL272">
        <f>(U272-T272)/(1000-U272)*AK272</f>
        <v>9.9402651938902296E-4</v>
      </c>
      <c r="AM272">
        <f>(P272+273.15)</f>
        <v>299.92142143249509</v>
      </c>
      <c r="AN272">
        <f>(O272+273.15)</f>
        <v>298.60915222167966</v>
      </c>
      <c r="AO272">
        <f>(Y272*AG272+Z272*AH272)*AI272</f>
        <v>160.03551400105243</v>
      </c>
      <c r="AP272">
        <f>((AO272+0.00000010773*(AN272^4-AM272^4))-AL272*44100)/(L272*51.4+0.00000043092*AM272^3)</f>
        <v>1.1941651321692575</v>
      </c>
      <c r="AQ272">
        <f>0.61365*EXP(17.502*J272/(240.97+J272))</f>
        <v>3.5313901506619523</v>
      </c>
      <c r="AR272">
        <f>AQ272*1000/AA272</f>
        <v>36.160666728610408</v>
      </c>
      <c r="AS272">
        <f>(AR272-U272)</f>
        <v>12.547127986544979</v>
      </c>
      <c r="AT272">
        <f>IF(D272,P272,(O272+P272)/2)</f>
        <v>26.115286827087402</v>
      </c>
      <c r="AU272">
        <f>0.61365*EXP(17.502*AT272/(240.97+AT272))</f>
        <v>3.3973459872484471</v>
      </c>
      <c r="AV272">
        <f>IF(AS272&lt;&gt;0,(1000-(AR272+U272)/2)/AS272*AL272,0)</f>
        <v>7.6855671490438884E-2</v>
      </c>
      <c r="AW272">
        <f>U272*AA272/1000</f>
        <v>2.306058645484736</v>
      </c>
      <c r="AX272">
        <f>(AU272-AW272)</f>
        <v>1.091287341763711</v>
      </c>
      <c r="AY272">
        <f>1/(1.6/F272+1.37/N272)</f>
        <v>4.8222386602236086E-2</v>
      </c>
      <c r="AZ272">
        <f>G272*AA272*0.001</f>
        <v>6.6207735106829064</v>
      </c>
      <c r="BA272">
        <f>G272/S272</f>
        <v>1.3472195756359171</v>
      </c>
      <c r="BB272">
        <f>(1-AL272*AA272/AQ272/F272)*100</f>
        <v>65.200672556647348</v>
      </c>
      <c r="BC272">
        <f>(S272-E272/(N272/1.35))</f>
        <v>50.750799449699457</v>
      </c>
      <c r="BD272">
        <f>E272*BB272/100/BC272</f>
        <v>-1.1579091277556609E-2</v>
      </c>
    </row>
    <row r="273" spans="1:56" x14ac:dyDescent="0.55000000000000004">
      <c r="A273" s="1" t="s">
        <v>9</v>
      </c>
      <c r="B273" s="1" t="s">
        <v>330</v>
      </c>
    </row>
    <row r="274" spans="1:56" x14ac:dyDescent="0.55000000000000004">
      <c r="A274" s="1" t="s">
        <v>9</v>
      </c>
      <c r="B274" s="1" t="s">
        <v>331</v>
      </c>
    </row>
    <row r="275" spans="1:56" x14ac:dyDescent="0.55000000000000004">
      <c r="A275" s="1">
        <v>146</v>
      </c>
      <c r="B275" s="1" t="s">
        <v>332</v>
      </c>
      <c r="C275" s="1">
        <v>79572.000000067055</v>
      </c>
      <c r="D275" s="1">
        <v>0</v>
      </c>
      <c r="E275">
        <f>(R275-S275*(1000-T275)/(1000-U275))*AK275</f>
        <v>-1.8003351581920433</v>
      </c>
      <c r="F275">
        <f>IF(AV275&lt;&gt;0,1/(1/AV275-1/N275),0)</f>
        <v>7.8551495899990623E-2</v>
      </c>
      <c r="G275">
        <f>((AY275-AL275/2)*S275-E275)/(AY275+AL275/2)</f>
        <v>37.71704181306238</v>
      </c>
      <c r="H275">
        <f>AL275*1000</f>
        <v>0.99252639721012292</v>
      </c>
      <c r="I275">
        <f>(AQ275-AW275)</f>
        <v>1.230090254165511</v>
      </c>
      <c r="J275">
        <f>(P275+AP275*D275)</f>
        <v>26.794795989990234</v>
      </c>
      <c r="K275" s="1">
        <v>6</v>
      </c>
      <c r="L275">
        <f>(K275*AE275+AF275)</f>
        <v>1.4200000166893005</v>
      </c>
      <c r="M275" s="1">
        <v>1</v>
      </c>
      <c r="N275">
        <f>L275*(M275+1)*(M275+1)/(M275*M275+1)</f>
        <v>2.8400000333786011</v>
      </c>
      <c r="O275" s="1">
        <v>25.460363388061523</v>
      </c>
      <c r="P275" s="1">
        <v>26.794795989990234</v>
      </c>
      <c r="Q275" s="1">
        <v>24.983737945556641</v>
      </c>
      <c r="R275" s="1">
        <v>-1.5854302644729614</v>
      </c>
      <c r="S275" s="1">
        <v>0.57412165403366089</v>
      </c>
      <c r="T275" s="1">
        <v>22.452798843383789</v>
      </c>
      <c r="U275" s="1">
        <v>23.61561393737793</v>
      </c>
      <c r="V275" s="1">
        <v>67.093551635742188</v>
      </c>
      <c r="W275" s="1">
        <v>70.568031311035156</v>
      </c>
      <c r="X275" s="1">
        <v>500.03854370117188</v>
      </c>
      <c r="Y275" s="1">
        <v>999.84222412109375</v>
      </c>
      <c r="Z275" s="1">
        <v>423.84005737304688</v>
      </c>
      <c r="AA275" s="1">
        <v>97.653999328613281</v>
      </c>
      <c r="AB275" s="1">
        <v>0.76102375984191895</v>
      </c>
      <c r="AC275" s="1">
        <v>0.21281170845031738</v>
      </c>
      <c r="AD275" s="1">
        <v>1</v>
      </c>
      <c r="AE275" s="1">
        <v>-0.21956524252891541</v>
      </c>
      <c r="AF275" s="1">
        <v>2.737391471862793</v>
      </c>
      <c r="AG275" s="1">
        <v>1</v>
      </c>
      <c r="AH275" s="1">
        <v>0</v>
      </c>
      <c r="AI275" s="1">
        <v>0.15999999642372131</v>
      </c>
      <c r="AJ275" s="1">
        <v>111105</v>
      </c>
      <c r="AK275">
        <f>X275*0.000001/(K275*0.0001)</f>
        <v>0.83339757283528626</v>
      </c>
      <c r="AL275">
        <f>(U275-T275)/(1000-U275)*AK275</f>
        <v>9.9252639721012295E-4</v>
      </c>
      <c r="AM275">
        <f>(P275+273.15)</f>
        <v>299.94479598999021</v>
      </c>
      <c r="AN275">
        <f>(O275+273.15)</f>
        <v>298.6103633880615</v>
      </c>
      <c r="AO275">
        <f>(Y275*AG275+Z275*AH275)*AI275</f>
        <v>159.97475228366056</v>
      </c>
      <c r="AP275">
        <f>((AO275+0.00000010773*(AN275^4-AM275^4))-AL275*44100)/(L275*51.4+0.00000043092*AM275^3)</f>
        <v>1.1911428681425047</v>
      </c>
      <c r="AQ275">
        <f>0.61365*EXP(17.502*J275/(240.97+J275))</f>
        <v>3.536249401751006</v>
      </c>
      <c r="AR275">
        <f>AQ275*1000/AA275</f>
        <v>36.212028448023439</v>
      </c>
      <c r="AS275">
        <f>(AR275-U275)</f>
        <v>12.596414510645509</v>
      </c>
      <c r="AT275">
        <f>IF(D275,P275,(O275+P275)/2)</f>
        <v>26.127579689025879</v>
      </c>
      <c r="AU275">
        <f>0.61365*EXP(17.502*AT275/(240.97+AT275))</f>
        <v>3.3998158984683529</v>
      </c>
      <c r="AV275">
        <f>IF(AS275&lt;&gt;0,(1000-(AR275+U275)/2)/AS275*AL275,0)</f>
        <v>7.6437317874957972E-2</v>
      </c>
      <c r="AW275">
        <f>U275*AA275/1000</f>
        <v>2.306159147585495</v>
      </c>
      <c r="AX275">
        <f>(AU275-AW275)</f>
        <v>1.0936567508828579</v>
      </c>
      <c r="AY275">
        <f>1/(1.6/F275+1.37/N275)</f>
        <v>4.7958874943184716E-2</v>
      </c>
      <c r="AZ275">
        <f>G275*AA275*0.001</f>
        <v>3.683219975890073</v>
      </c>
      <c r="BA275">
        <f>G275/S275</f>
        <v>65.695208581787824</v>
      </c>
      <c r="BB275">
        <f>(1-AL275*AA275/AQ275/F275)*100</f>
        <v>65.107285800229448</v>
      </c>
      <c r="BC275">
        <f>(S275-E275/(N275/1.35))</f>
        <v>1.4299147649470698</v>
      </c>
      <c r="BD275">
        <f>E275*BB275/100/BC275</f>
        <v>-0.81973372507241382</v>
      </c>
    </row>
    <row r="276" spans="1:56" x14ac:dyDescent="0.55000000000000004">
      <c r="A276" s="1" t="s">
        <v>9</v>
      </c>
      <c r="B276" s="1" t="s">
        <v>333</v>
      </c>
    </row>
    <row r="277" spans="1:56" x14ac:dyDescent="0.55000000000000004">
      <c r="A277" s="1" t="s">
        <v>9</v>
      </c>
      <c r="B277" s="1" t="s">
        <v>334</v>
      </c>
    </row>
    <row r="278" spans="1:56" x14ac:dyDescent="0.55000000000000004">
      <c r="A278" s="1">
        <v>147</v>
      </c>
      <c r="B278" s="1" t="s">
        <v>335</v>
      </c>
      <c r="C278" s="1">
        <v>79852.000000089407</v>
      </c>
      <c r="D278" s="1">
        <v>0</v>
      </c>
      <c r="E278">
        <f>(R278-S278*(1000-T278)/(1000-U278))*AK278</f>
        <v>5.3556531962882792</v>
      </c>
      <c r="F278">
        <f>IF(AV278&lt;&gt;0,1/(1/AV278-1/N278),0)</f>
        <v>7.5997304920931194E-2</v>
      </c>
      <c r="G278">
        <f>((AY278-AL278/2)*S278-E278)/(AY278+AL278/2)</f>
        <v>270.90248040070952</v>
      </c>
      <c r="H278">
        <f>AL278*1000</f>
        <v>0.95995632338308257</v>
      </c>
      <c r="I278">
        <f>(AQ278-AW278)</f>
        <v>1.2287300476448864</v>
      </c>
      <c r="J278">
        <f>(P278+AP278*D278)</f>
        <v>26.752931594848633</v>
      </c>
      <c r="K278" s="1">
        <v>6</v>
      </c>
      <c r="L278">
        <f>(K278*AE278+AF278)</f>
        <v>1.4200000166893005</v>
      </c>
      <c r="M278" s="1">
        <v>1</v>
      </c>
      <c r="N278">
        <f>L278*(M278+1)*(M278+1)/(M278*M278+1)</f>
        <v>2.8400000333786011</v>
      </c>
      <c r="O278" s="1">
        <v>25.454469680786133</v>
      </c>
      <c r="P278" s="1">
        <v>26.752931594848633</v>
      </c>
      <c r="Q278" s="1">
        <v>24.984378814697266</v>
      </c>
      <c r="R278" s="1">
        <v>399.98321533203125</v>
      </c>
      <c r="S278" s="1">
        <v>393.104248046875</v>
      </c>
      <c r="T278" s="1">
        <v>22.415882110595703</v>
      </c>
      <c r="U278" s="1">
        <v>23.540605545043945</v>
      </c>
      <c r="V278" s="1">
        <v>67.006332397460938</v>
      </c>
      <c r="W278" s="1">
        <v>70.369155883789063</v>
      </c>
      <c r="X278" s="1">
        <v>500.04739379882813</v>
      </c>
      <c r="Y278" s="1">
        <v>999.82061767578125</v>
      </c>
      <c r="Z278" s="1">
        <v>423.16766357421875</v>
      </c>
      <c r="AA278" s="1">
        <v>97.653411865234375</v>
      </c>
      <c r="AB278" s="1">
        <v>0.33097004890441895</v>
      </c>
      <c r="AC278" s="1">
        <v>0.21323704719543457</v>
      </c>
      <c r="AD278" s="1">
        <v>1</v>
      </c>
      <c r="AE278" s="1">
        <v>-0.21956524252891541</v>
      </c>
      <c r="AF278" s="1">
        <v>2.737391471862793</v>
      </c>
      <c r="AG278" s="1">
        <v>1</v>
      </c>
      <c r="AH278" s="1">
        <v>0</v>
      </c>
      <c r="AI278" s="1">
        <v>0.15999999642372131</v>
      </c>
      <c r="AJ278" s="1">
        <v>111115</v>
      </c>
      <c r="AK278">
        <f>X278*0.000001/(K278*0.0001)</f>
        <v>0.83341232299804668</v>
      </c>
      <c r="AL278">
        <f>(U278-T278)/(1000-U278)*AK278</f>
        <v>9.5995632338308256E-4</v>
      </c>
      <c r="AM278">
        <f>(P278+273.15)</f>
        <v>299.90293159484861</v>
      </c>
      <c r="AN278">
        <f>(O278+273.15)</f>
        <v>298.60446968078611</v>
      </c>
      <c r="AO278">
        <f>(Y278*AG278+Z278*AH278)*AI278</f>
        <v>159.97129525248783</v>
      </c>
      <c r="AP278">
        <f>((AO278+0.00000010773*(AN278^4-AM278^4))-AL278*44100)/(L278*51.4+0.00000043092*AM278^3)</f>
        <v>1.2130993870263278</v>
      </c>
      <c r="AQ278">
        <f>0.61365*EXP(17.502*J278/(240.97+J278))</f>
        <v>3.5275504964920827</v>
      </c>
      <c r="AR278">
        <f>AQ278*1000/AA278</f>
        <v>36.123166913617354</v>
      </c>
      <c r="AS278">
        <f>(AR278-U278)</f>
        <v>12.582561368573408</v>
      </c>
      <c r="AT278">
        <f>IF(D278,P278,(O278+P278)/2)</f>
        <v>26.103700637817383</v>
      </c>
      <c r="AU278">
        <f>0.61365*EXP(17.502*AT278/(240.97+AT278))</f>
        <v>3.3950194970816421</v>
      </c>
      <c r="AV278">
        <f>IF(AS278&lt;&gt;0,(1000-(AR278+U278)/2)/AS278*AL278,0)</f>
        <v>7.4016647984319228E-2</v>
      </c>
      <c r="AW278">
        <f>U278*AA278/1000</f>
        <v>2.2988204488471964</v>
      </c>
      <c r="AX278">
        <f>(AU278-AW278)</f>
        <v>1.0961990482344457</v>
      </c>
      <c r="AY278">
        <f>1/(1.6/F278+1.37/N278)</f>
        <v>4.6434368622141758E-2</v>
      </c>
      <c r="AZ278">
        <f>G278*AA278*0.001</f>
        <v>26.454551493884072</v>
      </c>
      <c r="BA278">
        <f>G278/S278</f>
        <v>0.68913648668687566</v>
      </c>
      <c r="BB278">
        <f>(1-AL278*AA278/AQ278/F278)*100</f>
        <v>65.032268028075265</v>
      </c>
      <c r="BC278">
        <f>(S278-E278/(N278/1.35))</f>
        <v>390.5584270151802</v>
      </c>
      <c r="BD278">
        <f>E278*BB278/100/BC278</f>
        <v>8.9177508417428164E-3</v>
      </c>
    </row>
    <row r="279" spans="1:56" x14ac:dyDescent="0.55000000000000004">
      <c r="A279" s="1" t="s">
        <v>9</v>
      </c>
      <c r="B279" s="1" t="s">
        <v>336</v>
      </c>
    </row>
    <row r="280" spans="1:56" x14ac:dyDescent="0.55000000000000004">
      <c r="A280" s="1" t="s">
        <v>9</v>
      </c>
      <c r="B280" s="1" t="s">
        <v>337</v>
      </c>
    </row>
    <row r="281" spans="1:56" x14ac:dyDescent="0.55000000000000004">
      <c r="A281" s="1">
        <v>148</v>
      </c>
      <c r="B281" s="1" t="s">
        <v>338</v>
      </c>
      <c r="C281" s="1">
        <v>80011.000000089407</v>
      </c>
      <c r="D281" s="1">
        <v>0</v>
      </c>
      <c r="E281">
        <f>(R281-S281*(1000-T281)/(1000-U281))*AK281</f>
        <v>6.8114841806421467</v>
      </c>
      <c r="F281">
        <f>IF(AV281&lt;&gt;0,1/(1/AV281-1/N281),0)</f>
        <v>6.9906017145568627E-2</v>
      </c>
      <c r="G281">
        <f>((AY281-AL281/2)*S281-E281)/(AY281+AL281/2)</f>
        <v>324.03029324374569</v>
      </c>
      <c r="H281">
        <f>AL281*1000</f>
        <v>0.89458953745402603</v>
      </c>
      <c r="I281">
        <f>(AQ281-AW281)</f>
        <v>1.2423052043128684</v>
      </c>
      <c r="J281">
        <f>(P281+AP281*D281)</f>
        <v>26.776851654052734</v>
      </c>
      <c r="K281" s="1">
        <v>6</v>
      </c>
      <c r="L281">
        <f>(K281*AE281+AF281)</f>
        <v>1.4200000166893005</v>
      </c>
      <c r="M281" s="1">
        <v>1</v>
      </c>
      <c r="N281">
        <f>L281*(M281+1)*(M281+1)/(M281*M281+1)</f>
        <v>2.8400000333786011</v>
      </c>
      <c r="O281" s="1">
        <v>25.456724166870117</v>
      </c>
      <c r="P281" s="1">
        <v>26.776851654052734</v>
      </c>
      <c r="Q281" s="1">
        <v>24.984516143798828</v>
      </c>
      <c r="R281" s="1">
        <v>500.44454956054688</v>
      </c>
      <c r="S281" s="1">
        <v>491.74411010742188</v>
      </c>
      <c r="T281" s="1">
        <v>22.403461456298828</v>
      </c>
      <c r="U281" s="1">
        <v>23.451644897460938</v>
      </c>
      <c r="V281" s="1">
        <v>66.962577819824219</v>
      </c>
      <c r="W281" s="1">
        <v>70.095771789550781</v>
      </c>
      <c r="X281" s="1">
        <v>500.07083129882813</v>
      </c>
      <c r="Y281" s="1">
        <v>999.7088623046875</v>
      </c>
      <c r="Z281" s="1">
        <v>423.55581665039063</v>
      </c>
      <c r="AA281" s="1">
        <v>97.656829833984375</v>
      </c>
      <c r="AB281" s="1">
        <v>-0.24132609367370605</v>
      </c>
      <c r="AC281" s="1">
        <v>0.2186729907989502</v>
      </c>
      <c r="AD281" s="1">
        <v>1</v>
      </c>
      <c r="AE281" s="1">
        <v>-0.21956524252891541</v>
      </c>
      <c r="AF281" s="1">
        <v>2.737391471862793</v>
      </c>
      <c r="AG281" s="1">
        <v>1</v>
      </c>
      <c r="AH281" s="1">
        <v>0</v>
      </c>
      <c r="AI281" s="1">
        <v>0.15999999642372131</v>
      </c>
      <c r="AJ281" s="1">
        <v>111115</v>
      </c>
      <c r="AK281">
        <f>X281*0.000001/(K281*0.0001)</f>
        <v>0.83345138549804676</v>
      </c>
      <c r="AL281">
        <f>(U281-T281)/(1000-U281)*AK281</f>
        <v>8.9458953745402605E-4</v>
      </c>
      <c r="AM281">
        <f>(P281+273.15)</f>
        <v>299.92685165405271</v>
      </c>
      <c r="AN281">
        <f>(O281+273.15)</f>
        <v>298.60672416687009</v>
      </c>
      <c r="AO281">
        <f>(Y281*AG281+Z281*AH281)*AI281</f>
        <v>159.9534143935125</v>
      </c>
      <c r="AP281">
        <f>((AO281+0.00000010773*(AN281^4-AM281^4))-AL281*44100)/(L281*51.4+0.00000043092*AM281^3)</f>
        <v>1.2439359766716291</v>
      </c>
      <c r="AQ281">
        <f>0.61365*EXP(17.502*J281/(240.97+J281))</f>
        <v>3.5325184993912391</v>
      </c>
      <c r="AR281">
        <f>AQ281*1000/AA281</f>
        <v>36.172774657916754</v>
      </c>
      <c r="AS281">
        <f>(AR281-U281)</f>
        <v>12.721129760455817</v>
      </c>
      <c r="AT281">
        <f>IF(D281,P281,(O281+P281)/2)</f>
        <v>26.116787910461426</v>
      </c>
      <c r="AU281">
        <f>0.61365*EXP(17.502*AT281/(240.97+AT281))</f>
        <v>3.3976475044902292</v>
      </c>
      <c r="AV281">
        <f>IF(AS281&lt;&gt;0,(1000-(AR281+U281)/2)/AS281*AL281,0)</f>
        <v>6.8226632605893803E-2</v>
      </c>
      <c r="AW281">
        <f>U281*AA281/1000</f>
        <v>2.2902132950783707</v>
      </c>
      <c r="AX281">
        <f>(AU281-AW281)</f>
        <v>1.1074342094118585</v>
      </c>
      <c r="AY281">
        <f>1/(1.6/F281+1.37/N281)</f>
        <v>4.2789413167763871E-2</v>
      </c>
      <c r="AZ281">
        <f>G281*AA281*0.001</f>
        <v>31.64377120836053</v>
      </c>
      <c r="BA281">
        <f>G281/S281</f>
        <v>0.65894087307514682</v>
      </c>
      <c r="BB281">
        <f>(1-AL281*AA281/AQ281/F281)*100</f>
        <v>64.622476137300239</v>
      </c>
      <c r="BC281">
        <f>(S281-E281/(N281/1.35))</f>
        <v>488.50625674974867</v>
      </c>
      <c r="BD281">
        <f>E281*BB281/100/BC281</f>
        <v>9.010631242511136E-3</v>
      </c>
    </row>
    <row r="282" spans="1:56" x14ac:dyDescent="0.55000000000000004">
      <c r="A282" s="1" t="s">
        <v>9</v>
      </c>
      <c r="B282" s="1" t="s">
        <v>339</v>
      </c>
    </row>
    <row r="283" spans="1:56" x14ac:dyDescent="0.55000000000000004">
      <c r="A283" s="1" t="s">
        <v>9</v>
      </c>
      <c r="B283" s="1" t="s">
        <v>340</v>
      </c>
    </row>
    <row r="284" spans="1:56" x14ac:dyDescent="0.55000000000000004">
      <c r="A284" s="1">
        <v>149</v>
      </c>
      <c r="B284" s="1" t="s">
        <v>341</v>
      </c>
      <c r="C284" s="1">
        <v>80170.500000078231</v>
      </c>
      <c r="D284" s="1">
        <v>0</v>
      </c>
      <c r="E284">
        <f>(R284-S284*(1000-T284)/(1000-U284))*AK284</f>
        <v>8.1486615915398897</v>
      </c>
      <c r="F284">
        <f>IF(AV284&lt;&gt;0,1/(1/AV284-1/N284),0)</f>
        <v>6.5935863307630793E-2</v>
      </c>
      <c r="G284">
        <f>((AY284-AL284/2)*S284-E284)/(AY284+AL284/2)</f>
        <v>378.22343264441997</v>
      </c>
      <c r="H284">
        <f>AL284*1000</f>
        <v>0.84911391127687719</v>
      </c>
      <c r="I284">
        <f>(AQ284-AW284)</f>
        <v>1.2485203937930929</v>
      </c>
      <c r="J284">
        <f>(P284+AP284*D284)</f>
        <v>26.775299072265625</v>
      </c>
      <c r="K284" s="1">
        <v>6</v>
      </c>
      <c r="L284">
        <f>(K284*AE284+AF284)</f>
        <v>1.4200000166893005</v>
      </c>
      <c r="M284" s="1">
        <v>1</v>
      </c>
      <c r="N284">
        <f>L284*(M284+1)*(M284+1)/(M284*M284+1)</f>
        <v>2.8400000333786011</v>
      </c>
      <c r="O284" s="1">
        <v>25.454307556152344</v>
      </c>
      <c r="P284" s="1">
        <v>26.775299072265625</v>
      </c>
      <c r="Q284" s="1">
        <v>24.985374450683594</v>
      </c>
      <c r="R284" s="1">
        <v>600.4420166015625</v>
      </c>
      <c r="S284" s="1">
        <v>590.06365966796875</v>
      </c>
      <c r="T284" s="1">
        <v>22.389211654663086</v>
      </c>
      <c r="U284" s="1">
        <v>23.384199142456055</v>
      </c>
      <c r="V284" s="1">
        <v>66.931037902832031</v>
      </c>
      <c r="W284" s="1">
        <v>69.905982971191406</v>
      </c>
      <c r="X284" s="1">
        <v>500.0614013671875</v>
      </c>
      <c r="Y284" s="1">
        <v>999.86456298828125</v>
      </c>
      <c r="Z284" s="1">
        <v>423.28814697265625</v>
      </c>
      <c r="AA284" s="1">
        <v>97.658912658691406</v>
      </c>
      <c r="AB284" s="1">
        <v>-1.0516288280487061</v>
      </c>
      <c r="AC284" s="1">
        <v>0.2189934253692627</v>
      </c>
      <c r="AD284" s="1">
        <v>1</v>
      </c>
      <c r="AE284" s="1">
        <v>-0.21956524252891541</v>
      </c>
      <c r="AF284" s="1">
        <v>2.737391471862793</v>
      </c>
      <c r="AG284" s="1">
        <v>1</v>
      </c>
      <c r="AH284" s="1">
        <v>0</v>
      </c>
      <c r="AI284" s="1">
        <v>0.15999999642372131</v>
      </c>
      <c r="AJ284" s="1">
        <v>111115</v>
      </c>
      <c r="AK284">
        <f>X284*0.000001/(K284*0.0001)</f>
        <v>0.83343566894531251</v>
      </c>
      <c r="AL284">
        <f>(U284-T284)/(1000-U284)*AK284</f>
        <v>8.4911391127687717E-4</v>
      </c>
      <c r="AM284">
        <f>(P284+273.15)</f>
        <v>299.9252990722656</v>
      </c>
      <c r="AN284">
        <f>(O284+273.15)</f>
        <v>298.60430755615232</v>
      </c>
      <c r="AO284">
        <f>(Y284*AG284+Z284*AH284)*AI284</f>
        <v>159.97832650233067</v>
      </c>
      <c r="AP284">
        <f>((AO284+0.00000010773*(AN284^4-AM284^4))-AL284*44100)/(L284*51.4+0.00000043092*AM284^3)</f>
        <v>1.267820112530073</v>
      </c>
      <c r="AQ284">
        <f>0.61365*EXP(17.502*J284/(240.97+J284))</f>
        <v>3.5321958554396553</v>
      </c>
      <c r="AR284">
        <f>AQ284*1000/AA284</f>
        <v>36.168699397507559</v>
      </c>
      <c r="AS284">
        <f>(AR284-U284)</f>
        <v>12.784500255051505</v>
      </c>
      <c r="AT284">
        <f>IF(D284,P284,(O284+P284)/2)</f>
        <v>26.114803314208984</v>
      </c>
      <c r="AU284">
        <f>0.61365*EXP(17.502*AT284/(240.97+AT284))</f>
        <v>3.3972488707241029</v>
      </c>
      <c r="AV284">
        <f>IF(AS284&lt;&gt;0,(1000-(AR284+U284)/2)/AS284*AL284,0)</f>
        <v>6.4439774534619576E-2</v>
      </c>
      <c r="AW284">
        <f>U284*AA284/1000</f>
        <v>2.2836754616465624</v>
      </c>
      <c r="AX284">
        <f>(AU284-AW284)</f>
        <v>1.1135734090775404</v>
      </c>
      <c r="AY284">
        <f>1/(1.6/F284+1.37/N284)</f>
        <v>4.0406653315588174E-2</v>
      </c>
      <c r="AZ284">
        <f>G284*AA284*0.001</f>
        <v>36.93688917409186</v>
      </c>
      <c r="BA284">
        <f>G284/S284</f>
        <v>0.64098750439443741</v>
      </c>
      <c r="BB284">
        <f>(1-AL284*AA284/AQ284/F284)*100</f>
        <v>64.394969086991964</v>
      </c>
      <c r="BC284">
        <f>(S284-E284/(N284/1.35))</f>
        <v>586.19017621047317</v>
      </c>
      <c r="BD284">
        <f>E284*BB284/100/BC284</f>
        <v>8.9515797531749021E-3</v>
      </c>
    </row>
    <row r="285" spans="1:56" x14ac:dyDescent="0.55000000000000004">
      <c r="A285" s="1" t="s">
        <v>9</v>
      </c>
      <c r="B285" s="1" t="s">
        <v>342</v>
      </c>
    </row>
    <row r="286" spans="1:56" x14ac:dyDescent="0.55000000000000004">
      <c r="A286" s="1" t="s">
        <v>9</v>
      </c>
      <c r="B286" s="1" t="s">
        <v>343</v>
      </c>
    </row>
    <row r="287" spans="1:56" x14ac:dyDescent="0.55000000000000004">
      <c r="A287" s="1">
        <v>150</v>
      </c>
      <c r="B287" s="1" t="s">
        <v>344</v>
      </c>
      <c r="C287" s="1">
        <v>80328.000000089407</v>
      </c>
      <c r="D287" s="1">
        <v>0</v>
      </c>
      <c r="E287">
        <f>(R287-S287*(1000-T287)/(1000-U287))*AK287</f>
        <v>10.3220173541247</v>
      </c>
      <c r="F287">
        <f>IF(AV287&lt;&gt;0,1/(1/AV287-1/N287),0)</f>
        <v>6.3139919262908156E-2</v>
      </c>
      <c r="G287">
        <f>((AY287-AL287/2)*S287-E287)/(AY287+AL287/2)</f>
        <v>507.50552470755161</v>
      </c>
      <c r="H287">
        <f>AL287*1000</f>
        <v>0.81607196875154653</v>
      </c>
      <c r="I287">
        <f>(AQ287-AW287)</f>
        <v>1.2519967126365734</v>
      </c>
      <c r="J287">
        <f>(P287+AP287*D287)</f>
        <v>26.758172988891602</v>
      </c>
      <c r="K287" s="1">
        <v>6</v>
      </c>
      <c r="L287">
        <f>(K287*AE287+AF287)</f>
        <v>1.4200000166893005</v>
      </c>
      <c r="M287" s="1">
        <v>1</v>
      </c>
      <c r="N287">
        <f>L287*(M287+1)*(M287+1)/(M287*M287+1)</f>
        <v>2.8400000333786011</v>
      </c>
      <c r="O287" s="1">
        <v>25.448125839233398</v>
      </c>
      <c r="P287" s="1">
        <v>26.758172988891602</v>
      </c>
      <c r="Q287" s="1">
        <v>24.985658645629883</v>
      </c>
      <c r="R287" s="1">
        <v>800.85406494140625</v>
      </c>
      <c r="S287" s="1">
        <v>787.697509765625</v>
      </c>
      <c r="T287" s="1">
        <v>22.354707717895508</v>
      </c>
      <c r="U287" s="1">
        <v>23.311075210571289</v>
      </c>
      <c r="V287" s="1">
        <v>66.855728149414063</v>
      </c>
      <c r="W287" s="1">
        <v>69.716941833496094</v>
      </c>
      <c r="X287" s="1">
        <v>500.04739379882813</v>
      </c>
      <c r="Y287" s="1">
        <v>1000.0224609375</v>
      </c>
      <c r="Z287" s="1">
        <v>423.0919189453125</v>
      </c>
      <c r="AA287" s="1">
        <v>97.663528442382813</v>
      </c>
      <c r="AB287" s="1">
        <v>-2.6503226757049561</v>
      </c>
      <c r="AC287" s="1">
        <v>0.21136784553527832</v>
      </c>
      <c r="AD287" s="1">
        <v>1</v>
      </c>
      <c r="AE287" s="1">
        <v>-0.21956524252891541</v>
      </c>
      <c r="AF287" s="1">
        <v>2.737391471862793</v>
      </c>
      <c r="AG287" s="1">
        <v>1</v>
      </c>
      <c r="AH287" s="1">
        <v>0</v>
      </c>
      <c r="AI287" s="1">
        <v>0.15999999642372131</v>
      </c>
      <c r="AJ287" s="1">
        <v>111115</v>
      </c>
      <c r="AK287">
        <f>X287*0.000001/(K287*0.0001)</f>
        <v>0.83341232299804668</v>
      </c>
      <c r="AL287">
        <f>(U287-T287)/(1000-U287)*AK287</f>
        <v>8.1607196875154657E-4</v>
      </c>
      <c r="AM287">
        <f>(P287+273.15)</f>
        <v>299.90817298889158</v>
      </c>
      <c r="AN287">
        <f>(O287+273.15)</f>
        <v>298.59812583923338</v>
      </c>
      <c r="AO287">
        <f>(Y287*AG287+Z287*AH287)*AI287</f>
        <v>160.00359017364099</v>
      </c>
      <c r="AP287">
        <f>((AO287+0.00000010773*(AN287^4-AM287^4))-AL287*44100)/(L287*51.4+0.00000043092*AM287^3)</f>
        <v>1.2868848620234108</v>
      </c>
      <c r="AQ287">
        <f>0.61365*EXP(17.502*J287/(240.97+J287))</f>
        <v>3.5286385694867275</v>
      </c>
      <c r="AR287">
        <f>AQ287*1000/AA287</f>
        <v>36.130566095289801</v>
      </c>
      <c r="AS287">
        <f>(AR287-U287)</f>
        <v>12.819490884718512</v>
      </c>
      <c r="AT287">
        <f>IF(D287,P287,(O287+P287)/2)</f>
        <v>26.1031494140625</v>
      </c>
      <c r="AU287">
        <f>0.61365*EXP(17.502*AT287/(240.97+AT287))</f>
        <v>3.3949088468249586</v>
      </c>
      <c r="AV287">
        <f>IF(AS287&lt;&gt;0,(1000-(AR287+U287)/2)/AS287*AL287,0)</f>
        <v>6.1766699414895251E-2</v>
      </c>
      <c r="AW287">
        <f>U287*AA287/1000</f>
        <v>2.2766418568501541</v>
      </c>
      <c r="AX287">
        <f>(AU287-AW287)</f>
        <v>1.1182669899748046</v>
      </c>
      <c r="AY287">
        <f>1/(1.6/F287+1.37/N287)</f>
        <v>3.8725257601546131E-2</v>
      </c>
      <c r="AZ287">
        <f>G287*AA287*0.001</f>
        <v>49.564780246942377</v>
      </c>
      <c r="BA287">
        <f>G287/S287</f>
        <v>0.64428986814818934</v>
      </c>
      <c r="BB287">
        <f>(1-AL287*AA287/AQ287/F287)*100</f>
        <v>64.227468716638498</v>
      </c>
      <c r="BC287">
        <f>(S287-E287/(N287/1.35))</f>
        <v>782.79091706693021</v>
      </c>
      <c r="BD287">
        <f>E287*BB287/100/BC287</f>
        <v>8.4691458759984517E-3</v>
      </c>
    </row>
    <row r="288" spans="1:56" x14ac:dyDescent="0.55000000000000004">
      <c r="A288" s="1" t="s">
        <v>9</v>
      </c>
      <c r="B288" s="1" t="s">
        <v>345</v>
      </c>
    </row>
    <row r="289" spans="1:56" x14ac:dyDescent="0.55000000000000004">
      <c r="A289" s="1" t="s">
        <v>9</v>
      </c>
      <c r="B289" s="1" t="s">
        <v>346</v>
      </c>
    </row>
    <row r="290" spans="1:56" x14ac:dyDescent="0.55000000000000004">
      <c r="A290" s="1">
        <v>151</v>
      </c>
      <c r="B290" s="1" t="s">
        <v>347</v>
      </c>
      <c r="C290" s="1">
        <v>80487.500000078231</v>
      </c>
      <c r="D290" s="1">
        <v>0</v>
      </c>
      <c r="E290">
        <f>(R290-S290*(1000-T290)/(1000-U290))*AK290</f>
        <v>11.289513055185498</v>
      </c>
      <c r="F290">
        <f>IF(AV290&lt;&gt;0,1/(1/AV290-1/N290),0)</f>
        <v>5.9870832106183408E-2</v>
      </c>
      <c r="G290">
        <f>((AY290-AL290/2)*S290-E290)/(AY290+AL290/2)</f>
        <v>563.1478971679544</v>
      </c>
      <c r="H290">
        <f>AL290*1000</f>
        <v>0.77911728686812032</v>
      </c>
      <c r="I290">
        <f>(AQ290-AW290)</f>
        <v>1.2592316087390052</v>
      </c>
      <c r="J290">
        <f>(P290+AP290*D290)</f>
        <v>26.756931304931641</v>
      </c>
      <c r="K290" s="1">
        <v>6</v>
      </c>
      <c r="L290">
        <f>(K290*AE290+AF290)</f>
        <v>1.4200000166893005</v>
      </c>
      <c r="M290" s="1">
        <v>1</v>
      </c>
      <c r="N290">
        <f>L290*(M290+1)*(M290+1)/(M290*M290+1)</f>
        <v>2.8400000333786011</v>
      </c>
      <c r="O290" s="1">
        <v>25.445163726806641</v>
      </c>
      <c r="P290" s="1">
        <v>26.756931304931641</v>
      </c>
      <c r="Q290" s="1">
        <v>24.985214233398438</v>
      </c>
      <c r="R290" s="1">
        <v>900.02618408203125</v>
      </c>
      <c r="S290" s="1">
        <v>885.65228271484375</v>
      </c>
      <c r="T290" s="1">
        <v>22.320671081542969</v>
      </c>
      <c r="U290" s="1">
        <v>23.233791351318359</v>
      </c>
      <c r="V290" s="1">
        <v>66.767280578613281</v>
      </c>
      <c r="W290" s="1">
        <v>69.499160766601563</v>
      </c>
      <c r="X290" s="1">
        <v>500.05380249023438</v>
      </c>
      <c r="Y290" s="1">
        <v>1000.0210571289063</v>
      </c>
      <c r="Z290" s="1">
        <v>423.357421875</v>
      </c>
      <c r="AA290" s="1">
        <v>97.665901184082031</v>
      </c>
      <c r="AB290" s="1">
        <v>-3.6796805858612061</v>
      </c>
      <c r="AC290" s="1">
        <v>0.20093274116516113</v>
      </c>
      <c r="AD290" s="1">
        <v>1</v>
      </c>
      <c r="AE290" s="1">
        <v>-0.21956524252891541</v>
      </c>
      <c r="AF290" s="1">
        <v>2.737391471862793</v>
      </c>
      <c r="AG290" s="1">
        <v>1</v>
      </c>
      <c r="AH290" s="1">
        <v>0</v>
      </c>
      <c r="AI290" s="1">
        <v>0.15999999642372131</v>
      </c>
      <c r="AJ290" s="1">
        <v>111115</v>
      </c>
      <c r="AK290">
        <f>X290*0.000001/(K290*0.0001)</f>
        <v>0.83342300415039061</v>
      </c>
      <c r="AL290">
        <f>(U290-T290)/(1000-U290)*AK290</f>
        <v>7.7911728686812036E-4</v>
      </c>
      <c r="AM290">
        <f>(P290+273.15)</f>
        <v>299.90693130493162</v>
      </c>
      <c r="AN290">
        <f>(O290+273.15)</f>
        <v>298.59516372680662</v>
      </c>
      <c r="AO290">
        <f>(Y290*AG290+Z290*AH290)*AI290</f>
        <v>160.00336556427101</v>
      </c>
      <c r="AP290">
        <f>((AO290+0.00000010773*(AN290^4-AM290^4))-AL290*44100)/(L290*51.4+0.00000043092*AM290^3)</f>
        <v>1.3059142371396493</v>
      </c>
      <c r="AQ290">
        <f>0.61365*EXP(17.502*J290/(240.97+J290))</f>
        <v>3.5283807789884438</v>
      </c>
      <c r="AR290">
        <f>AQ290*1000/AA290</f>
        <v>36.127048808346153</v>
      </c>
      <c r="AS290">
        <f>(AR290-U290)</f>
        <v>12.893257457027794</v>
      </c>
      <c r="AT290">
        <f>IF(D290,P290,(O290+P290)/2)</f>
        <v>26.101047515869141</v>
      </c>
      <c r="AU290">
        <f>0.61365*EXP(17.502*AT290/(240.97+AT290))</f>
        <v>3.3944869498345214</v>
      </c>
      <c r="AV290">
        <f>IF(AS290&lt;&gt;0,(1000-(AR290+U290)/2)/AS290*AL290,0)</f>
        <v>5.8634736878719701E-2</v>
      </c>
      <c r="AW290">
        <f>U290*AA290/1000</f>
        <v>2.2691491702494386</v>
      </c>
      <c r="AX290">
        <f>(AU290-AW290)</f>
        <v>1.1253377795850827</v>
      </c>
      <c r="AY290">
        <f>1/(1.6/F290+1.37/N290)</f>
        <v>3.6755796879370528E-2</v>
      </c>
      <c r="AZ290">
        <f>G290*AA290*0.001</f>
        <v>55.000346876829028</v>
      </c>
      <c r="BA290">
        <f>G290/S290</f>
        <v>0.6358566540829127</v>
      </c>
      <c r="BB290">
        <f>(1-AL290*AA290/AQ290/F290)*100</f>
        <v>63.979058462667652</v>
      </c>
      <c r="BC290">
        <f>(S290-E290/(N290/1.35))</f>
        <v>880.28578889605001</v>
      </c>
      <c r="BD290">
        <f>E290*BB290/100/BC290</f>
        <v>8.2052036382249914E-3</v>
      </c>
    </row>
    <row r="291" spans="1:56" x14ac:dyDescent="0.55000000000000004">
      <c r="A291" s="1" t="s">
        <v>9</v>
      </c>
      <c r="B291" s="1" t="s">
        <v>348</v>
      </c>
    </row>
    <row r="292" spans="1:56" x14ac:dyDescent="0.55000000000000004">
      <c r="A292" s="1" t="s">
        <v>9</v>
      </c>
      <c r="B292" s="1" t="s">
        <v>349</v>
      </c>
    </row>
    <row r="293" spans="1:56" x14ac:dyDescent="0.55000000000000004">
      <c r="A293" s="1">
        <v>152</v>
      </c>
      <c r="B293" s="1" t="s">
        <v>350</v>
      </c>
      <c r="C293" s="1">
        <v>80646.000000067055</v>
      </c>
      <c r="D293" s="1">
        <v>0</v>
      </c>
      <c r="E293">
        <f>(R293-S293*(1000-T293)/(1000-U293))*AK293</f>
        <v>11.864908478041411</v>
      </c>
      <c r="F293">
        <f>IF(AV293&lt;&gt;0,1/(1/AV293-1/N293),0)</f>
        <v>5.7370279867530752E-2</v>
      </c>
      <c r="G293">
        <f>((AY293-AL293/2)*S293-E293)/(AY293+AL293/2)</f>
        <v>630.83694821503116</v>
      </c>
      <c r="H293">
        <f>AL293*1000</f>
        <v>0.75842683173410652</v>
      </c>
      <c r="I293">
        <f>(AQ293-AW293)</f>
        <v>1.2779883055666077</v>
      </c>
      <c r="J293">
        <f>(P293+AP293*D293)</f>
        <v>26.838396072387695</v>
      </c>
      <c r="K293" s="1">
        <v>6</v>
      </c>
      <c r="L293">
        <f>(K293*AE293+AF293)</f>
        <v>1.4200000166893005</v>
      </c>
      <c r="M293" s="1">
        <v>1</v>
      </c>
      <c r="N293">
        <f>L293*(M293+1)*(M293+1)/(M293*M293+1)</f>
        <v>2.8400000333786011</v>
      </c>
      <c r="O293" s="1">
        <v>25.466259002685547</v>
      </c>
      <c r="P293" s="1">
        <v>26.838396072387695</v>
      </c>
      <c r="Q293" s="1">
        <v>24.985296249389648</v>
      </c>
      <c r="R293" s="1">
        <v>999.97625732421875</v>
      </c>
      <c r="S293" s="1">
        <v>984.84381103515625</v>
      </c>
      <c r="T293" s="1">
        <v>22.326837539672852</v>
      </c>
      <c r="U293" s="1">
        <v>23.215717315673828</v>
      </c>
      <c r="V293" s="1">
        <v>66.700187683105469</v>
      </c>
      <c r="W293" s="1">
        <v>69.356658935546875</v>
      </c>
      <c r="X293" s="1">
        <v>500.0582275390625</v>
      </c>
      <c r="Y293" s="1">
        <v>999.7265625</v>
      </c>
      <c r="Z293" s="1">
        <v>423.37368774414063</v>
      </c>
      <c r="AA293" s="1">
        <v>97.664031982421875</v>
      </c>
      <c r="AB293" s="1">
        <v>-4.6126031875610352</v>
      </c>
      <c r="AC293" s="1">
        <v>0.21933865547180176</v>
      </c>
      <c r="AD293" s="1">
        <v>1</v>
      </c>
      <c r="AE293" s="1">
        <v>-0.21956524252891541</v>
      </c>
      <c r="AF293" s="1">
        <v>2.737391471862793</v>
      </c>
      <c r="AG293" s="1">
        <v>1</v>
      </c>
      <c r="AH293" s="1">
        <v>0</v>
      </c>
      <c r="AI293" s="1">
        <v>0.15999999642372131</v>
      </c>
      <c r="AJ293" s="1">
        <v>111115</v>
      </c>
      <c r="AK293">
        <f>X293*0.000001/(K293*0.0001)</f>
        <v>0.83343037923177077</v>
      </c>
      <c r="AL293">
        <f>(U293-T293)/(1000-U293)*AK293</f>
        <v>7.5842683173410648E-4</v>
      </c>
      <c r="AM293">
        <f>(P293+273.15)</f>
        <v>299.98839607238767</v>
      </c>
      <c r="AN293">
        <f>(O293+273.15)</f>
        <v>298.61625900268552</v>
      </c>
      <c r="AO293">
        <f>(Y293*AG293+Z293*AH293)*AI293</f>
        <v>159.9562464246992</v>
      </c>
      <c r="AP293">
        <f>((AO293+0.00000010773*(AN293^4-AM293^4))-AL293*44100)/(L293*51.4+0.00000043092*AM293^3)</f>
        <v>1.3076591452446902</v>
      </c>
      <c r="AQ293">
        <f>0.61365*EXP(17.502*J293/(240.97+J293))</f>
        <v>3.5453288639794418</v>
      </c>
      <c r="AR293">
        <f>AQ293*1000/AA293</f>
        <v>36.301274809313121</v>
      </c>
      <c r="AS293">
        <f>(AR293-U293)</f>
        <v>13.085557493639293</v>
      </c>
      <c r="AT293">
        <f>IF(D293,P293,(O293+P293)/2)</f>
        <v>26.152327537536621</v>
      </c>
      <c r="AU293">
        <f>0.61365*EXP(17.502*AT293/(240.97+AT293))</f>
        <v>3.4047930522795085</v>
      </c>
      <c r="AV293">
        <f>IF(AS293&lt;&gt;0,(1000-(AR293+U293)/2)/AS293*AL293,0)</f>
        <v>5.6234301840479291E-2</v>
      </c>
      <c r="AW293">
        <f>U293*AA293/1000</f>
        <v>2.2673405584128341</v>
      </c>
      <c r="AX293">
        <f>(AU293-AW293)</f>
        <v>1.1374524938666744</v>
      </c>
      <c r="AY293">
        <f>1/(1.6/F293+1.37/N293)</f>
        <v>3.5246763857364416E-2</v>
      </c>
      <c r="AZ293">
        <f>G293*AA293*0.001</f>
        <v>61.610079886166211</v>
      </c>
      <c r="BA293">
        <f>G293/S293</f>
        <v>0.64054517188057136</v>
      </c>
      <c r="BB293">
        <f>(1-AL293*AA293/AQ293/F293)*100</f>
        <v>63.582943158297375</v>
      </c>
      <c r="BC293">
        <f>(S293-E293/(N293/1.35))</f>
        <v>979.20380178969845</v>
      </c>
      <c r="BD293">
        <f>E293*BB293/100/BC293</f>
        <v>7.7042776994827259E-3</v>
      </c>
    </row>
    <row r="294" spans="1:56" x14ac:dyDescent="0.55000000000000004">
      <c r="A294" s="1" t="s">
        <v>9</v>
      </c>
      <c r="B294" s="1" t="s">
        <v>351</v>
      </c>
    </row>
    <row r="295" spans="1:56" x14ac:dyDescent="0.55000000000000004">
      <c r="A295" s="1" t="s">
        <v>9</v>
      </c>
      <c r="B295" s="1" t="s">
        <v>352</v>
      </c>
    </row>
    <row r="296" spans="1:56" x14ac:dyDescent="0.55000000000000004">
      <c r="A296" s="1">
        <v>153</v>
      </c>
      <c r="B296" s="1" t="s">
        <v>353</v>
      </c>
      <c r="C296" s="1">
        <v>80839.49999929592</v>
      </c>
      <c r="D296" s="1">
        <v>0</v>
      </c>
      <c r="E296">
        <f>(R296-S296*(1000-T296)/(1000-U296))*AK296</f>
        <v>13.121995558237158</v>
      </c>
      <c r="F296">
        <f>IF(AV296&lt;&gt;0,1/(1/AV296-1/N296),0)</f>
        <v>5.223436927437828E-2</v>
      </c>
      <c r="G296">
        <f>((AY296-AL296/2)*S296-E296)/(AY296+AL296/2)</f>
        <v>754.04745633715947</v>
      </c>
      <c r="H296">
        <f>AL296*1000</f>
        <v>0.70059785561324894</v>
      </c>
      <c r="I296">
        <f>(AQ296-AW296)</f>
        <v>1.2942678566455363</v>
      </c>
      <c r="J296">
        <f>(P296+AP296*D296)</f>
        <v>26.89082145690918</v>
      </c>
      <c r="K296" s="1">
        <v>6</v>
      </c>
      <c r="L296">
        <f>(K296*AE296+AF296)</f>
        <v>1.4200000166893005</v>
      </c>
      <c r="M296" s="1">
        <v>1</v>
      </c>
      <c r="N296">
        <f>L296*(M296+1)*(M296+1)/(M296*M296+1)</f>
        <v>2.8400000333786011</v>
      </c>
      <c r="O296" s="1">
        <v>25.473833084106445</v>
      </c>
      <c r="P296" s="1">
        <v>26.89082145690918</v>
      </c>
      <c r="Q296" s="1">
        <v>24.983850479125977</v>
      </c>
      <c r="R296" s="1">
        <v>1200.1766357421875</v>
      </c>
      <c r="S296" s="1">
        <v>1183.436279296875</v>
      </c>
      <c r="T296" s="1">
        <v>22.340152740478516</v>
      </c>
      <c r="U296" s="1">
        <v>23.161350250244141</v>
      </c>
      <c r="V296" s="1">
        <v>66.709114074707031</v>
      </c>
      <c r="W296" s="1">
        <v>69.161865234375</v>
      </c>
      <c r="X296" s="1">
        <v>500.02908325195313</v>
      </c>
      <c r="Y296" s="1">
        <v>1000.2505493164063</v>
      </c>
      <c r="Z296" s="1">
        <v>423.48297119140625</v>
      </c>
      <c r="AA296" s="1">
        <v>97.662925720214844</v>
      </c>
      <c r="AB296" s="1">
        <v>-7.0992975234985352</v>
      </c>
      <c r="AC296" s="1">
        <v>0.22533154487609863</v>
      </c>
      <c r="AD296" s="1">
        <v>1</v>
      </c>
      <c r="AE296" s="1">
        <v>-0.21956524252891541</v>
      </c>
      <c r="AF296" s="1">
        <v>2.737391471862793</v>
      </c>
      <c r="AG296" s="1">
        <v>1</v>
      </c>
      <c r="AH296" s="1">
        <v>0</v>
      </c>
      <c r="AI296" s="1">
        <v>0.15999999642372131</v>
      </c>
      <c r="AJ296" s="1">
        <v>111115</v>
      </c>
      <c r="AK296">
        <f>X296*0.000001/(K296*0.0001)</f>
        <v>0.8333818054199218</v>
      </c>
      <c r="AL296">
        <f>(U296-T296)/(1000-U296)*AK296</f>
        <v>7.0059785561324894E-4</v>
      </c>
      <c r="AM296">
        <f>(P296+273.15)</f>
        <v>300.04082145690916</v>
      </c>
      <c r="AN296">
        <f>(O296+273.15)</f>
        <v>298.62383308410642</v>
      </c>
      <c r="AO296">
        <f>(Y296*AG296+Z296*AH296)*AI296</f>
        <v>160.04008431345028</v>
      </c>
      <c r="AP296">
        <f>((AO296+0.00000010773*(AN296^4-AM296^4))-AL296*44100)/(L296*51.4+0.00000043092*AM296^3)</f>
        <v>1.3325089772719569</v>
      </c>
      <c r="AQ296">
        <f>0.61365*EXP(17.502*J296/(240.97+J296))</f>
        <v>3.5562730857150093</v>
      </c>
      <c r="AR296">
        <f>AQ296*1000/AA296</f>
        <v>36.413747176723291</v>
      </c>
      <c r="AS296">
        <f>(AR296-U296)</f>
        <v>13.25239692647915</v>
      </c>
      <c r="AT296">
        <f>IF(D296,P296,(O296+P296)/2)</f>
        <v>26.182327270507813</v>
      </c>
      <c r="AU296">
        <f>0.61365*EXP(17.502*AT296/(240.97+AT296))</f>
        <v>3.4108349680206445</v>
      </c>
      <c r="AV296">
        <f>IF(AS296&lt;&gt;0,(1000-(AR296+U296)/2)/AS296*AL296,0)</f>
        <v>5.1291005440869702E-2</v>
      </c>
      <c r="AW296">
        <f>U296*AA296/1000</f>
        <v>2.262005229069473</v>
      </c>
      <c r="AX296">
        <f>(AU296-AW296)</f>
        <v>1.1488297389511715</v>
      </c>
      <c r="AY296">
        <f>1/(1.6/F296+1.37/N296)</f>
        <v>3.2140319671914899E-2</v>
      </c>
      <c r="AZ296">
        <f>G296*AA296*0.001</f>
        <v>73.642480717772955</v>
      </c>
      <c r="BA296">
        <f>G296/S296</f>
        <v>0.63716777111579515</v>
      </c>
      <c r="BB296">
        <f>(1-AL296*AA296/AQ296/F296)*100</f>
        <v>63.166153309888614</v>
      </c>
      <c r="BC296">
        <f>(S296-E296/(N296/1.35))</f>
        <v>1177.1987110590514</v>
      </c>
      <c r="BD296">
        <f>E296*BB296/100/BC296</f>
        <v>7.0410031490571994E-3</v>
      </c>
    </row>
    <row r="297" spans="1:56" x14ac:dyDescent="0.55000000000000004">
      <c r="A297" s="1" t="s">
        <v>9</v>
      </c>
      <c r="B297" s="1" t="s">
        <v>354</v>
      </c>
    </row>
    <row r="298" spans="1:56" x14ac:dyDescent="0.55000000000000004">
      <c r="A298" s="1" t="s">
        <v>9</v>
      </c>
      <c r="B298" s="1" t="s">
        <v>355</v>
      </c>
    </row>
    <row r="299" spans="1:56" x14ac:dyDescent="0.55000000000000004">
      <c r="A299" s="1" t="s">
        <v>9</v>
      </c>
      <c r="B299" s="1" t="s">
        <v>356</v>
      </c>
    </row>
    <row r="300" spans="1:56" x14ac:dyDescent="0.55000000000000004">
      <c r="A300" s="1" t="s">
        <v>9</v>
      </c>
      <c r="B300" s="1" t="s">
        <v>357</v>
      </c>
    </row>
    <row r="301" spans="1:56" x14ac:dyDescent="0.55000000000000004">
      <c r="A301" s="1" t="s">
        <v>9</v>
      </c>
      <c r="B301" s="1" t="s">
        <v>358</v>
      </c>
    </row>
    <row r="302" spans="1:56" x14ac:dyDescent="0.55000000000000004">
      <c r="A302" s="1" t="s">
        <v>9</v>
      </c>
      <c r="B302" s="1" t="s">
        <v>359</v>
      </c>
    </row>
    <row r="303" spans="1:56" x14ac:dyDescent="0.55000000000000004">
      <c r="A303" s="1">
        <v>154</v>
      </c>
      <c r="B303" s="1" t="s">
        <v>360</v>
      </c>
      <c r="C303" s="1">
        <v>81586.499983850867</v>
      </c>
      <c r="D303" s="1">
        <v>0</v>
      </c>
      <c r="E303">
        <f>(R303-S303*(1000-T303)/(1000-U303))*AK303</f>
        <v>10.944498520443945</v>
      </c>
      <c r="F303">
        <f>IF(AV303&lt;&gt;0,1/(1/AV303-1/N303),0)</f>
        <v>0.11177727300841593</v>
      </c>
      <c r="G303">
        <f>((AY303-AL303/2)*S303-E303)/(AY303+AL303/2)</f>
        <v>219.30236745102536</v>
      </c>
      <c r="H303">
        <f>AL303*1000</f>
        <v>1.145313628493092</v>
      </c>
      <c r="I303">
        <f>(AQ303-AW303)</f>
        <v>1.010094099707501</v>
      </c>
      <c r="J303">
        <f>(P303+AP303*D303)</f>
        <v>25.715749740600586</v>
      </c>
      <c r="K303" s="1">
        <v>6</v>
      </c>
      <c r="L303">
        <f>(K303*AE303+AF303)</f>
        <v>1.4200000166893005</v>
      </c>
      <c r="M303" s="1">
        <v>1</v>
      </c>
      <c r="N303">
        <f>L303*(M303+1)*(M303+1)/(M303*M303+1)</f>
        <v>2.8400000333786011</v>
      </c>
      <c r="O303" s="1">
        <v>25.435718536376953</v>
      </c>
      <c r="P303" s="1">
        <v>25.715749740600586</v>
      </c>
      <c r="Q303" s="1">
        <v>24.984111785888672</v>
      </c>
      <c r="R303" s="1">
        <v>400.0391845703125</v>
      </c>
      <c r="S303" s="1">
        <v>386.37557983398438</v>
      </c>
      <c r="T303" s="1">
        <v>22.289318084716797</v>
      </c>
      <c r="U303" s="1">
        <v>23.631135940551758</v>
      </c>
      <c r="V303" s="1">
        <v>66.70599365234375</v>
      </c>
      <c r="W303" s="1">
        <v>70.721931457519531</v>
      </c>
      <c r="X303" s="1">
        <v>500.02996826171875</v>
      </c>
      <c r="Y303" s="1">
        <v>350.4002685546875</v>
      </c>
      <c r="Z303" s="1">
        <v>446.7835693359375</v>
      </c>
      <c r="AA303" s="1">
        <v>97.660324096679688</v>
      </c>
      <c r="AB303" s="1">
        <v>-7.0992975234985352</v>
      </c>
      <c r="AC303" s="1">
        <v>0.22533154487609863</v>
      </c>
      <c r="AD303" s="1">
        <v>1</v>
      </c>
      <c r="AE303" s="1">
        <v>-0.21956524252891541</v>
      </c>
      <c r="AF303" s="1">
        <v>2.737391471862793</v>
      </c>
      <c r="AG303" s="1">
        <v>1</v>
      </c>
      <c r="AH303" s="1">
        <v>0</v>
      </c>
      <c r="AI303" s="1">
        <v>0.15999999642372131</v>
      </c>
      <c r="AJ303" s="1">
        <v>111115</v>
      </c>
      <c r="AK303">
        <f>X303*0.000001/(K303*0.0001)</f>
        <v>0.83338328043619792</v>
      </c>
      <c r="AL303">
        <f>(U303-T303)/(1000-U303)*AK303</f>
        <v>1.145313628493092E-3</v>
      </c>
      <c r="AM303">
        <f>(P303+273.15)</f>
        <v>298.86574974060056</v>
      </c>
      <c r="AN303">
        <f>(O303+273.15)</f>
        <v>298.58571853637693</v>
      </c>
      <c r="AO303">
        <f>(Y303*AG303+Z303*AH303)*AI303</f>
        <v>56.064041715620988</v>
      </c>
      <c r="AP303">
        <f>((AO303+0.00000010773*(AN303^4-AM303^4))-AL303*44100)/(L303*51.4+0.00000043092*AM303^3)</f>
        <v>2.7682504160297567E-2</v>
      </c>
      <c r="AQ303">
        <f>0.61365*EXP(17.502*J303/(240.97+J303))</f>
        <v>3.3179184944344811</v>
      </c>
      <c r="AR303">
        <f>AQ303*1000/AA303</f>
        <v>33.97406802735857</v>
      </c>
      <c r="AS303">
        <f>(AR303-U303)</f>
        <v>10.342932086806812</v>
      </c>
      <c r="AT303">
        <f>IF(D303,P303,(O303+P303)/2)</f>
        <v>25.57573413848877</v>
      </c>
      <c r="AU303">
        <f>0.61365*EXP(17.502*AT303/(240.97+AT303))</f>
        <v>3.2904699944446922</v>
      </c>
      <c r="AV303">
        <f>IF(AS303&lt;&gt;0,(1000-(AR303+U303)/2)/AS303*AL303,0)</f>
        <v>0.10754451509196905</v>
      </c>
      <c r="AW303">
        <f>U303*AA303/1000</f>
        <v>2.3078243947269801</v>
      </c>
      <c r="AX303">
        <f>(AU303-AW303)</f>
        <v>0.98264559971771215</v>
      </c>
      <c r="AY303">
        <f>1/(1.6/F303+1.37/N303)</f>
        <v>6.7583210756216081E-2</v>
      </c>
      <c r="AZ303">
        <f>G303*AA303*0.001</f>
        <v>21.417140280436278</v>
      </c>
      <c r="BA303">
        <f>G303/S303</f>
        <v>0.567588581931741</v>
      </c>
      <c r="BB303">
        <f>(1-AL303*AA303/AQ303/F303)*100</f>
        <v>69.840553531578635</v>
      </c>
      <c r="BC303">
        <f>(S303-E303/(N303/1.35))</f>
        <v>381.17308940125639</v>
      </c>
      <c r="BD303">
        <f>E303*BB303/100/BC303</f>
        <v>2.0053090211431621E-2</v>
      </c>
    </row>
    <row r="304" spans="1:56" x14ac:dyDescent="0.55000000000000004">
      <c r="A304" s="1" t="s">
        <v>9</v>
      </c>
      <c r="B304" s="1" t="s">
        <v>361</v>
      </c>
    </row>
    <row r="305" spans="1:56" x14ac:dyDescent="0.55000000000000004">
      <c r="A305" s="1">
        <v>155</v>
      </c>
      <c r="B305" s="1" t="s">
        <v>362</v>
      </c>
      <c r="C305" s="1">
        <v>81626.50000018999</v>
      </c>
      <c r="D305" s="1">
        <v>0</v>
      </c>
      <c r="E305">
        <f>(R305-S305*(1000-T305)/(1000-U305))*AK305</f>
        <v>4.8969362502986096</v>
      </c>
      <c r="F305">
        <f>IF(AV305&lt;&gt;0,1/(1/AV305-1/N305),0)</f>
        <v>0.10932748870735526</v>
      </c>
      <c r="G305">
        <f>((AY305-AL305/2)*S305-E305)/(AY305+AL305/2)</f>
        <v>313.6324629980823</v>
      </c>
      <c r="H305">
        <f>AL305*1000</f>
        <v>1.1149436068513408</v>
      </c>
      <c r="I305">
        <f>(AQ305-AW305)</f>
        <v>1.0045957827419136</v>
      </c>
      <c r="J305">
        <f>(P305+AP305*D305)</f>
        <v>25.669643402099609</v>
      </c>
      <c r="K305" s="1">
        <v>6</v>
      </c>
      <c r="L305">
        <f>(K305*AE305+AF305)</f>
        <v>1.4200000166893005</v>
      </c>
      <c r="M305" s="1">
        <v>1</v>
      </c>
      <c r="N305">
        <f>L305*(M305+1)*(M305+1)/(M305*M305+1)</f>
        <v>2.8400000333786011</v>
      </c>
      <c r="O305" s="1">
        <v>25.424097061157227</v>
      </c>
      <c r="P305" s="1">
        <v>25.669643402099609</v>
      </c>
      <c r="Q305" s="1">
        <v>24.983705520629883</v>
      </c>
      <c r="R305" s="1">
        <v>400.02371215820313</v>
      </c>
      <c r="S305" s="1">
        <v>393.62139892578125</v>
      </c>
      <c r="T305" s="1">
        <v>22.287973403930664</v>
      </c>
      <c r="U305" s="1">
        <v>23.594205856323242</v>
      </c>
      <c r="V305" s="1">
        <v>66.749725341796875</v>
      </c>
      <c r="W305" s="1">
        <v>70.660369873046875</v>
      </c>
      <c r="X305" s="1">
        <v>500.05068969726563</v>
      </c>
      <c r="Y305" s="1">
        <v>350.5904541015625</v>
      </c>
      <c r="Z305" s="1">
        <v>445.63644409179688</v>
      </c>
      <c r="AA305" s="1">
        <v>97.662200927734375</v>
      </c>
      <c r="AB305" s="1">
        <v>0.18015193939208984</v>
      </c>
      <c r="AC305" s="1">
        <v>0.19926762580871582</v>
      </c>
      <c r="AD305" s="1">
        <v>1</v>
      </c>
      <c r="AE305" s="1">
        <v>-0.21956524252891541</v>
      </c>
      <c r="AF305" s="1">
        <v>2.737391471862793</v>
      </c>
      <c r="AG305" s="1">
        <v>1</v>
      </c>
      <c r="AH305" s="1">
        <v>0</v>
      </c>
      <c r="AI305" s="1">
        <v>0.15999999642372131</v>
      </c>
      <c r="AJ305" s="1">
        <v>111115</v>
      </c>
      <c r="AK305">
        <f>X305*0.000001/(K305*0.0001)</f>
        <v>0.83341781616210919</v>
      </c>
      <c r="AL305">
        <f>(U305-T305)/(1000-U305)*AK305</f>
        <v>1.1149436068513408E-3</v>
      </c>
      <c r="AM305">
        <f>(P305+273.15)</f>
        <v>298.81964340209959</v>
      </c>
      <c r="AN305">
        <f>(O305+273.15)</f>
        <v>298.5740970611572</v>
      </c>
      <c r="AO305">
        <f>(Y305*AG305+Z305*AH305)*AI305</f>
        <v>56.094471402440831</v>
      </c>
      <c r="AP305">
        <f>((AO305+0.00000010773*(AN305^4-AM305^4))-AL305*44100)/(L305*51.4+0.00000043092*AM305^3)</f>
        <v>4.8595396664841597E-2</v>
      </c>
      <c r="AQ305">
        <f>0.61365*EXP(17.502*J305/(240.97+J305))</f>
        <v>3.308857855812481</v>
      </c>
      <c r="AR305">
        <f>AQ305*1000/AA305</f>
        <v>33.880639842029431</v>
      </c>
      <c r="AS305">
        <f>(AR305-U305)</f>
        <v>10.286433985706189</v>
      </c>
      <c r="AT305">
        <f>IF(D305,P305,(O305+P305)/2)</f>
        <v>25.546870231628418</v>
      </c>
      <c r="AU305">
        <f>0.61365*EXP(17.502*AT305/(240.97+AT305))</f>
        <v>3.2848362750050892</v>
      </c>
      <c r="AV305">
        <f>IF(AS305&lt;&gt;0,(1000-(AR305+U305)/2)/AS305*AL305,0)</f>
        <v>0.10527487003494573</v>
      </c>
      <c r="AW305">
        <f>U305*AA305/1000</f>
        <v>2.3042620730705674</v>
      </c>
      <c r="AX305">
        <f>(AU305-AW305)</f>
        <v>0.98057420193452183</v>
      </c>
      <c r="AY305">
        <f>1/(1.6/F305+1.37/N305)</f>
        <v>6.6149277707203649E-2</v>
      </c>
      <c r="AZ305">
        <f>G305*AA305*0.001</f>
        <v>30.630036618778931</v>
      </c>
      <c r="BA305">
        <f>G305/S305</f>
        <v>0.79678712553231601</v>
      </c>
      <c r="BB305">
        <f>(1-AL305*AA305/AQ305/F305)*100</f>
        <v>69.899623640862302</v>
      </c>
      <c r="BC305">
        <f>(S305-E305/(N305/1.35))</f>
        <v>391.29362996092016</v>
      </c>
      <c r="BD305">
        <f>E305*BB305/100/BC305</f>
        <v>8.7477529578836831E-3</v>
      </c>
    </row>
    <row r="306" spans="1:56" x14ac:dyDescent="0.55000000000000004">
      <c r="A306" s="1" t="s">
        <v>9</v>
      </c>
      <c r="B306" s="1" t="s">
        <v>363</v>
      </c>
    </row>
    <row r="307" spans="1:56" x14ac:dyDescent="0.55000000000000004">
      <c r="A307" s="1" t="s">
        <v>9</v>
      </c>
      <c r="B307" s="1" t="s">
        <v>364</v>
      </c>
    </row>
    <row r="308" spans="1:56" x14ac:dyDescent="0.55000000000000004">
      <c r="A308" s="1">
        <v>156</v>
      </c>
      <c r="B308" s="1" t="s">
        <v>365</v>
      </c>
      <c r="C308" s="1">
        <v>81877.999997161329</v>
      </c>
      <c r="D308" s="1">
        <v>0</v>
      </c>
      <c r="E308">
        <f>(R308-S308*(1000-T308)/(1000-U308))*AK308</f>
        <v>6.0393661441295965</v>
      </c>
      <c r="F308">
        <f>IF(AV308&lt;&gt;0,1/(1/AV308-1/N308),0)</f>
        <v>0.10278903536816358</v>
      </c>
      <c r="G308">
        <f>((AY308-AL308/2)*S308-E308)/(AY308+AL308/2)</f>
        <v>288.42083189398994</v>
      </c>
      <c r="H308">
        <f>AL308*1000</f>
        <v>1.226057323644391</v>
      </c>
      <c r="I308">
        <f>(AQ308-AW308)</f>
        <v>1.1713405905344358</v>
      </c>
      <c r="J308">
        <f>(P308+AP308*D308)</f>
        <v>26.535102844238281</v>
      </c>
      <c r="K308" s="1">
        <v>6</v>
      </c>
      <c r="L308">
        <f>(K308*AE308+AF308)</f>
        <v>1.4200000166893005</v>
      </c>
      <c r="M308" s="1">
        <v>1</v>
      </c>
      <c r="N308">
        <f>L308*(M308+1)*(M308+1)/(M308*M308+1)</f>
        <v>2.8400000333786011</v>
      </c>
      <c r="O308" s="1">
        <v>25.414756774902344</v>
      </c>
      <c r="P308" s="1">
        <v>26.535102844238281</v>
      </c>
      <c r="Q308" s="1">
        <v>24.984455108642578</v>
      </c>
      <c r="R308" s="1">
        <v>399.86016845703125</v>
      </c>
      <c r="S308" s="1">
        <v>392.0364990234375</v>
      </c>
      <c r="T308" s="1">
        <v>22.227815628051758</v>
      </c>
      <c r="U308" s="1">
        <v>23.664201736450195</v>
      </c>
      <c r="V308" s="1">
        <v>66.611686706542969</v>
      </c>
      <c r="W308" s="1">
        <v>70.917587280273438</v>
      </c>
      <c r="X308" s="1">
        <v>500.0230712890625</v>
      </c>
      <c r="Y308" s="1">
        <v>998.68939208984375</v>
      </c>
      <c r="Z308" s="1">
        <v>447.04776000976563</v>
      </c>
      <c r="AA308" s="1">
        <v>97.668563842773438</v>
      </c>
      <c r="AB308" s="1">
        <v>0.26138973236083984</v>
      </c>
      <c r="AC308" s="1">
        <v>0.20865178108215332</v>
      </c>
      <c r="AD308" s="1">
        <v>0.66666668653488159</v>
      </c>
      <c r="AE308" s="1">
        <v>-0.21956524252891541</v>
      </c>
      <c r="AF308" s="1">
        <v>2.737391471862793</v>
      </c>
      <c r="AG308" s="1">
        <v>1</v>
      </c>
      <c r="AH308" s="1">
        <v>0</v>
      </c>
      <c r="AI308" s="1">
        <v>0.15999999642372131</v>
      </c>
      <c r="AJ308" s="1">
        <v>111115</v>
      </c>
      <c r="AK308">
        <f>X308*0.000001/(K308*0.0001)</f>
        <v>0.83337178548177071</v>
      </c>
      <c r="AL308">
        <f>(U308-T308)/(1000-U308)*AK308</f>
        <v>1.226057323644391E-3</v>
      </c>
      <c r="AM308">
        <f>(P308+273.15)</f>
        <v>299.68510284423826</v>
      </c>
      <c r="AN308">
        <f>(O308+273.15)</f>
        <v>298.56475677490232</v>
      </c>
      <c r="AO308">
        <f>(Y308*AG308+Z308*AH308)*AI308</f>
        <v>159.79029916278341</v>
      </c>
      <c r="AP308">
        <f>((AO308+0.00000010773*(AN308^4-AM308^4))-AL308*44100)/(L308*51.4+0.00000043092*AM308^3)</f>
        <v>1.0971029136901986</v>
      </c>
      <c r="AQ308">
        <f>0.61365*EXP(17.502*J308/(240.97+J308))</f>
        <v>3.4825891886191918</v>
      </c>
      <c r="AR308">
        <f>AQ308*1000/AA308</f>
        <v>35.65721713923687</v>
      </c>
      <c r="AS308">
        <f>(AR308-U308)</f>
        <v>11.993015402786675</v>
      </c>
      <c r="AT308">
        <f>IF(D308,P308,(O308+P308)/2)</f>
        <v>25.974929809570313</v>
      </c>
      <c r="AU308">
        <f>0.61365*EXP(17.502*AT308/(240.97+AT308))</f>
        <v>3.3692560162959566</v>
      </c>
      <c r="AV308">
        <f>IF(AS308&lt;&gt;0,(1000-(AR308+U308)/2)/AS308*AL308,0)</f>
        <v>9.9198704717514172E-2</v>
      </c>
      <c r="AW308">
        <f>U308*AA308/1000</f>
        <v>2.3112485980847559</v>
      </c>
      <c r="AX308">
        <f>(AU308-AW308)</f>
        <v>1.0580074182112007</v>
      </c>
      <c r="AY308">
        <f>1/(1.6/F308+1.37/N308)</f>
        <v>6.2312063127122112E-2</v>
      </c>
      <c r="AZ308">
        <f>G308*AA308*0.001</f>
        <v>28.169648433423983</v>
      </c>
      <c r="BA308">
        <f>G308/S308</f>
        <v>0.73569892755507693</v>
      </c>
      <c r="BB308">
        <f>(1-AL308*AA308/AQ308/F308)*100</f>
        <v>66.54842736812499</v>
      </c>
      <c r="BC308">
        <f>(S308-E308/(N308/1.35))</f>
        <v>389.16567360134212</v>
      </c>
      <c r="BD308">
        <f>E308*BB308/100/BC308</f>
        <v>1.0327486375477065E-2</v>
      </c>
    </row>
    <row r="309" spans="1:56" x14ac:dyDescent="0.55000000000000004">
      <c r="A309" s="1" t="s">
        <v>9</v>
      </c>
      <c r="B309" s="1" t="s">
        <v>366</v>
      </c>
    </row>
    <row r="310" spans="1:56" x14ac:dyDescent="0.55000000000000004">
      <c r="A310" s="1" t="s">
        <v>9</v>
      </c>
      <c r="B310" s="1" t="s">
        <v>367</v>
      </c>
    </row>
    <row r="311" spans="1:56" x14ac:dyDescent="0.55000000000000004">
      <c r="A311" s="1" t="s">
        <v>9</v>
      </c>
      <c r="B311" s="1" t="s">
        <v>368</v>
      </c>
    </row>
    <row r="312" spans="1:56" x14ac:dyDescent="0.55000000000000004">
      <c r="A312" s="1" t="s">
        <v>9</v>
      </c>
      <c r="B312" s="1" t="s">
        <v>369</v>
      </c>
    </row>
    <row r="313" spans="1:56" x14ac:dyDescent="0.55000000000000004">
      <c r="A313" s="1" t="s">
        <v>9</v>
      </c>
      <c r="B313" s="1" t="s">
        <v>370</v>
      </c>
    </row>
    <row r="314" spans="1:56" x14ac:dyDescent="0.55000000000000004">
      <c r="A314" s="1" t="s">
        <v>9</v>
      </c>
      <c r="B314" s="1" t="s">
        <v>368</v>
      </c>
    </row>
    <row r="315" spans="1:56" x14ac:dyDescent="0.55000000000000004">
      <c r="A315" s="1" t="s">
        <v>9</v>
      </c>
      <c r="B315" s="1" t="s">
        <v>371</v>
      </c>
    </row>
    <row r="316" spans="1:56" x14ac:dyDescent="0.55000000000000004">
      <c r="A316" s="1">
        <v>157</v>
      </c>
      <c r="B316" s="1" t="s">
        <v>372</v>
      </c>
      <c r="C316" s="1">
        <v>82049.500000078231</v>
      </c>
      <c r="D316" s="1">
        <v>0</v>
      </c>
      <c r="E316">
        <f>(R316-S316*(1000-T316)/(1000-U316))*AK316</f>
        <v>5.9528609866042625</v>
      </c>
      <c r="F316">
        <f>IF(AV316&lt;&gt;0,1/(1/AV316-1/N316),0)</f>
        <v>9.1450013473959466E-2</v>
      </c>
      <c r="G316">
        <f>((AY316-AL316/2)*S316-E316)/(AY316+AL316/2)</f>
        <v>278.16304446982633</v>
      </c>
      <c r="H316">
        <f>AL316*1000</f>
        <v>1.1358028257124213</v>
      </c>
      <c r="I316">
        <f>(AQ316-AW316)</f>
        <v>1.2147292799269365</v>
      </c>
      <c r="J316">
        <f>(P316+AP316*D316)</f>
        <v>26.698583602905273</v>
      </c>
      <c r="K316" s="1">
        <v>6</v>
      </c>
      <c r="L316">
        <f>(K316*AE316+AF316)</f>
        <v>1.4200000166893005</v>
      </c>
      <c r="M316" s="1">
        <v>1</v>
      </c>
      <c r="N316">
        <f>L316*(M316+1)*(M316+1)/(M316*M316+1)</f>
        <v>2.8400000333786011</v>
      </c>
      <c r="O316" s="1">
        <v>25.456867218017578</v>
      </c>
      <c r="P316" s="1">
        <v>26.698583602905273</v>
      </c>
      <c r="Q316" s="1">
        <v>24.985515594482422</v>
      </c>
      <c r="R316" s="1">
        <v>399.70501708984375</v>
      </c>
      <c r="S316" s="1">
        <v>392.02789306640625</v>
      </c>
      <c r="T316" s="1">
        <v>22.235664367675781</v>
      </c>
      <c r="U316" s="1">
        <v>23.566398620605469</v>
      </c>
      <c r="V316" s="1">
        <v>66.464370727539063</v>
      </c>
      <c r="W316" s="1">
        <v>70.443183898925781</v>
      </c>
      <c r="X316" s="1">
        <v>500.04095458984375</v>
      </c>
      <c r="Y316" s="1">
        <v>998.767333984375</v>
      </c>
      <c r="Z316" s="1">
        <v>448.21029663085938</v>
      </c>
      <c r="AA316" s="1">
        <v>97.662620544433594</v>
      </c>
      <c r="AB316" s="1">
        <v>0.24268245697021484</v>
      </c>
      <c r="AC316" s="1">
        <v>0.20612072944641113</v>
      </c>
      <c r="AD316" s="1">
        <v>1</v>
      </c>
      <c r="AE316" s="1">
        <v>-0.21956524252891541</v>
      </c>
      <c r="AF316" s="1">
        <v>2.737391471862793</v>
      </c>
      <c r="AG316" s="1">
        <v>1</v>
      </c>
      <c r="AH316" s="1">
        <v>0</v>
      </c>
      <c r="AI316" s="1">
        <v>0.15999999642372131</v>
      </c>
      <c r="AJ316" s="1">
        <v>111115</v>
      </c>
      <c r="AK316">
        <f>X316*0.000001/(K316*0.0001)</f>
        <v>0.83340159098307276</v>
      </c>
      <c r="AL316">
        <f>(U316-T316)/(1000-U316)*AK316</f>
        <v>1.1358028257124214E-3</v>
      </c>
      <c r="AM316">
        <f>(P316+273.15)</f>
        <v>299.84858360290525</v>
      </c>
      <c r="AN316">
        <f>(O316+273.15)</f>
        <v>298.60686721801756</v>
      </c>
      <c r="AO316">
        <f>(Y316*AG316+Z316*AH316)*AI316</f>
        <v>159.80276986562967</v>
      </c>
      <c r="AP316">
        <f>((AO316+0.00000010773*(AN316^4-AM316^4))-AL316*44100)/(L316*51.4+0.00000043092*AM316^3)</f>
        <v>1.1273288176467504</v>
      </c>
      <c r="AQ316">
        <f>0.61365*EXP(17.502*J316/(240.97+J316))</f>
        <v>3.5162855260099914</v>
      </c>
      <c r="AR316">
        <f>AQ316*1000/AA316</f>
        <v>36.004415060828578</v>
      </c>
      <c r="AS316">
        <f>(AR316-U316)</f>
        <v>12.438016440223109</v>
      </c>
      <c r="AT316">
        <f>IF(D316,P316,(O316+P316)/2)</f>
        <v>26.077725410461426</v>
      </c>
      <c r="AU316">
        <f>0.61365*EXP(17.502*AT316/(240.97+AT316))</f>
        <v>3.3898087644991555</v>
      </c>
      <c r="AV316">
        <f>IF(AS316&lt;&gt;0,(1000-(AR316+U316)/2)/AS316*AL316,0)</f>
        <v>8.8597123323787316E-2</v>
      </c>
      <c r="AW316">
        <f>U316*AA316/1000</f>
        <v>2.301556246083055</v>
      </c>
      <c r="AX316">
        <f>(AU316-AW316)</f>
        <v>1.0882525184161005</v>
      </c>
      <c r="AY316">
        <f>1/(1.6/F316+1.37/N316)</f>
        <v>5.5622638988032248E-2</v>
      </c>
      <c r="AZ316">
        <f>G316*AA316*0.001</f>
        <v>27.166131861541057</v>
      </c>
      <c r="BA316">
        <f>G316/S316</f>
        <v>0.70954911471747706</v>
      </c>
      <c r="BB316">
        <f>(1-AL316*AA316/AQ316/F316)*100</f>
        <v>65.504423183500421</v>
      </c>
      <c r="BC316">
        <f>(S316-E316/(N316/1.35))</f>
        <v>389.19818805321466</v>
      </c>
      <c r="BD316">
        <f>E316*BB316/100/BC316</f>
        <v>1.0019027251117611E-2</v>
      </c>
    </row>
    <row r="317" spans="1:56" x14ac:dyDescent="0.55000000000000004">
      <c r="A317" s="1" t="s">
        <v>9</v>
      </c>
      <c r="B317" s="1" t="s">
        <v>373</v>
      </c>
    </row>
    <row r="318" spans="1:56" x14ac:dyDescent="0.55000000000000004">
      <c r="A318" s="1" t="s">
        <v>9</v>
      </c>
      <c r="B318" s="1" t="s">
        <v>374</v>
      </c>
    </row>
    <row r="319" spans="1:56" x14ac:dyDescent="0.55000000000000004">
      <c r="A319" s="1">
        <v>158</v>
      </c>
      <c r="B319" s="1" t="s">
        <v>375</v>
      </c>
      <c r="C319" s="1">
        <v>82208.000000089407</v>
      </c>
      <c r="D319" s="1">
        <v>0</v>
      </c>
      <c r="E319">
        <f>(R319-S319*(1000-T319)/(1000-U319))*AK319</f>
        <v>4.0929089203115865</v>
      </c>
      <c r="F319">
        <f>IF(AV319&lt;&gt;0,1/(1/AV319-1/N319),0)</f>
        <v>8.7508277891985356E-2</v>
      </c>
      <c r="G319">
        <f>((AY319-AL319/2)*S319-E319)/(AY319+AL319/2)</f>
        <v>212.07017596787577</v>
      </c>
      <c r="H319">
        <f>AL319*1000</f>
        <v>1.107972723527378</v>
      </c>
      <c r="I319">
        <f>(AQ319-AW319)</f>
        <v>1.2364787165949447</v>
      </c>
      <c r="J319">
        <f>(P319+AP319*D319)</f>
        <v>26.787347793579102</v>
      </c>
      <c r="K319" s="1">
        <v>6</v>
      </c>
      <c r="L319">
        <f>(K319*AE319+AF319)</f>
        <v>1.4200000166893005</v>
      </c>
      <c r="M319" s="1">
        <v>1</v>
      </c>
      <c r="N319">
        <f>L319*(M319+1)*(M319+1)/(M319*M319+1)</f>
        <v>2.8400000333786011</v>
      </c>
      <c r="O319" s="1">
        <v>25.477577209472656</v>
      </c>
      <c r="P319" s="1">
        <v>26.787347793579102</v>
      </c>
      <c r="Q319" s="1">
        <v>24.985095977783203</v>
      </c>
      <c r="R319" s="1">
        <v>299.4443359375</v>
      </c>
      <c r="S319" s="1">
        <v>294.14199829101563</v>
      </c>
      <c r="T319" s="1">
        <v>22.235858917236328</v>
      </c>
      <c r="U319" s="1">
        <v>23.534078598022461</v>
      </c>
      <c r="V319" s="1">
        <v>66.378143310546875</v>
      </c>
      <c r="W319" s="1">
        <v>70.2535400390625</v>
      </c>
      <c r="X319" s="1">
        <v>500.02212524414063</v>
      </c>
      <c r="Y319" s="1">
        <v>999.70806884765625</v>
      </c>
      <c r="Z319" s="1">
        <v>448.10092163085938</v>
      </c>
      <c r="AA319" s="1">
        <v>97.655052185058594</v>
      </c>
      <c r="AB319" s="1">
        <v>0.74564266204833984</v>
      </c>
      <c r="AC319" s="1">
        <v>0.21009182929992676</v>
      </c>
      <c r="AD319" s="1">
        <v>1</v>
      </c>
      <c r="AE319" s="1">
        <v>-0.21956524252891541</v>
      </c>
      <c r="AF319" s="1">
        <v>2.737391471862793</v>
      </c>
      <c r="AG319" s="1">
        <v>1</v>
      </c>
      <c r="AH319" s="1">
        <v>0</v>
      </c>
      <c r="AI319" s="1">
        <v>0.15999999642372131</v>
      </c>
      <c r="AJ319" s="1">
        <v>111115</v>
      </c>
      <c r="AK319">
        <f>X319*0.000001/(K319*0.0001)</f>
        <v>0.83337020874023426</v>
      </c>
      <c r="AL319">
        <f>(U319-T319)/(1000-U319)*AK319</f>
        <v>1.107972723527378E-3</v>
      </c>
      <c r="AM319">
        <f>(P319+273.15)</f>
        <v>299.93734779357908</v>
      </c>
      <c r="AN319">
        <f>(O319+273.15)</f>
        <v>298.62757720947263</v>
      </c>
      <c r="AO319">
        <f>(Y319*AG319+Z319*AH319)*AI319</f>
        <v>159.95328744039034</v>
      </c>
      <c r="AP319">
        <f>((AO319+0.00000010773*(AN319^4-AM319^4))-AL319*44100)/(L319*51.4+0.00000043092*AM319^3)</f>
        <v>1.1340909257375158</v>
      </c>
      <c r="AQ319">
        <f>0.61365*EXP(17.502*J319/(240.97+J319))</f>
        <v>3.5347003902120986</v>
      </c>
      <c r="AR319">
        <f>AQ319*1000/AA319</f>
        <v>36.195775959586392</v>
      </c>
      <c r="AS319">
        <f>(AR319-U319)</f>
        <v>12.661697361563931</v>
      </c>
      <c r="AT319">
        <f>IF(D319,P319,(O319+P319)/2)</f>
        <v>26.132462501525879</v>
      </c>
      <c r="AU319">
        <f>0.61365*EXP(17.502*AT319/(240.97+AT319))</f>
        <v>3.400797399910231</v>
      </c>
      <c r="AV319">
        <f>IF(AS319&lt;&gt;0,(1000-(AR319+U319)/2)/AS319*AL319,0)</f>
        <v>8.4892504379015424E-2</v>
      </c>
      <c r="AW319">
        <f>U319*AA319/1000</f>
        <v>2.2982216736171539</v>
      </c>
      <c r="AX319">
        <f>(AU319-AW319)</f>
        <v>1.1025757262930771</v>
      </c>
      <c r="AY319">
        <f>1/(1.6/F319+1.37/N319)</f>
        <v>5.3286785125724066E-2</v>
      </c>
      <c r="AZ319">
        <f>G319*AA319*0.001</f>
        <v>20.70972410103747</v>
      </c>
      <c r="BA319">
        <f>G319/S319</f>
        <v>0.72097890542668996</v>
      </c>
      <c r="BB319">
        <f>(1-AL319*AA319/AQ319/F319)*100</f>
        <v>65.019819976575889</v>
      </c>
      <c r="BC319">
        <f>(S319-E319/(N319/1.35))</f>
        <v>292.19642541162119</v>
      </c>
      <c r="BD319">
        <f>E319*BB319/100/BC319</f>
        <v>9.1075789446874184E-3</v>
      </c>
    </row>
    <row r="320" spans="1:56" x14ac:dyDescent="0.55000000000000004">
      <c r="A320" s="1" t="s">
        <v>9</v>
      </c>
      <c r="B320" s="1" t="s">
        <v>376</v>
      </c>
    </row>
    <row r="321" spans="1:56" x14ac:dyDescent="0.55000000000000004">
      <c r="A321" s="1" t="s">
        <v>9</v>
      </c>
      <c r="B321" s="1" t="s">
        <v>377</v>
      </c>
    </row>
    <row r="322" spans="1:56" x14ac:dyDescent="0.55000000000000004">
      <c r="A322" s="1">
        <v>159</v>
      </c>
      <c r="B322" s="1" t="s">
        <v>378</v>
      </c>
      <c r="C322" s="1">
        <v>82367.000000089407</v>
      </c>
      <c r="D322" s="1">
        <v>0</v>
      </c>
      <c r="E322">
        <f>(R322-S322*(1000-T322)/(1000-U322))*AK322</f>
        <v>2.1806812026854132</v>
      </c>
      <c r="F322">
        <f>IF(AV322&lt;&gt;0,1/(1/AV322-1/N322),0)</f>
        <v>8.5303927068945337E-2</v>
      </c>
      <c r="G322">
        <f>((AY322-AL322/2)*S322-E322)/(AY322+AL322/2)</f>
        <v>150.91933327561418</v>
      </c>
      <c r="H322">
        <f>AL322*1000</f>
        <v>1.089628504446303</v>
      </c>
      <c r="I322">
        <f>(AQ322-AW322)</f>
        <v>1.2463007314562464</v>
      </c>
      <c r="J322">
        <f>(P322+AP322*D322)</f>
        <v>26.826976776123047</v>
      </c>
      <c r="K322" s="1">
        <v>6</v>
      </c>
      <c r="L322">
        <f>(K322*AE322+AF322)</f>
        <v>1.4200000166893005</v>
      </c>
      <c r="M322" s="1">
        <v>1</v>
      </c>
      <c r="N322">
        <f>L322*(M322+1)*(M322+1)/(M322*M322+1)</f>
        <v>2.8400000333786011</v>
      </c>
      <c r="O322" s="1">
        <v>25.487852096557617</v>
      </c>
      <c r="P322" s="1">
        <v>26.826976776123047</v>
      </c>
      <c r="Q322" s="1">
        <v>24.984411239624023</v>
      </c>
      <c r="R322" s="1">
        <v>199.38827514648438</v>
      </c>
      <c r="S322" s="1">
        <v>196.51481628417969</v>
      </c>
      <c r="T322" s="1">
        <v>22.243976593017578</v>
      </c>
      <c r="U322" s="1">
        <v>23.520637512207031</v>
      </c>
      <c r="V322" s="1">
        <v>66.3538818359375</v>
      </c>
      <c r="W322" s="1">
        <v>70.162376403808594</v>
      </c>
      <c r="X322" s="1">
        <v>500.05435180664063</v>
      </c>
      <c r="Y322" s="1">
        <v>999.47625732421875</v>
      </c>
      <c r="Z322" s="1">
        <v>449.17022705078125</v>
      </c>
      <c r="AA322" s="1">
        <v>97.643959045410156</v>
      </c>
      <c r="AB322" s="1">
        <v>1.0057897567749023</v>
      </c>
      <c r="AC322" s="1">
        <v>0.20711064338684082</v>
      </c>
      <c r="AD322" s="1">
        <v>1</v>
      </c>
      <c r="AE322" s="1">
        <v>-0.21956524252891541</v>
      </c>
      <c r="AF322" s="1">
        <v>2.737391471862793</v>
      </c>
      <c r="AG322" s="1">
        <v>1</v>
      </c>
      <c r="AH322" s="1">
        <v>0</v>
      </c>
      <c r="AI322" s="1">
        <v>0.15999999642372131</v>
      </c>
      <c r="AJ322" s="1">
        <v>111115</v>
      </c>
      <c r="AK322">
        <f>X322*0.000001/(K322*0.0001)</f>
        <v>0.83342391967773422</v>
      </c>
      <c r="AL322">
        <f>(U322-T322)/(1000-U322)*AK322</f>
        <v>1.0896285044463029E-3</v>
      </c>
      <c r="AM322">
        <f>(P322+273.15)</f>
        <v>299.97697677612302</v>
      </c>
      <c r="AN322">
        <f>(O322+273.15)</f>
        <v>298.63785209655759</v>
      </c>
      <c r="AO322">
        <f>(Y322*AG322+Z322*AH322)*AI322</f>
        <v>159.91619759746936</v>
      </c>
      <c r="AP322">
        <f>((AO322+0.00000010773*(AN322^4-AM322^4))-AL322*44100)/(L322*51.4+0.00000043092*AM322^3)</f>
        <v>1.1390980404003856</v>
      </c>
      <c r="AQ322">
        <f>0.61365*EXP(17.502*J322/(240.97+J322))</f>
        <v>3.5429488974201275</v>
      </c>
      <c r="AR322">
        <f>AQ322*1000/AA322</f>
        <v>36.284363436886544</v>
      </c>
      <c r="AS322">
        <f>(AR322-U322)</f>
        <v>12.763725924679513</v>
      </c>
      <c r="AT322">
        <f>IF(D322,P322,(O322+P322)/2)</f>
        <v>26.157414436340332</v>
      </c>
      <c r="AU322">
        <f>0.61365*EXP(17.502*AT322/(240.97+AT322))</f>
        <v>3.4058168899708825</v>
      </c>
      <c r="AV322">
        <f>IF(AS322&lt;&gt;0,(1000-(AR322+U322)/2)/AS322*AL322,0)</f>
        <v>8.2816404380099476E-2</v>
      </c>
      <c r="AW322">
        <f>U322*AA322/1000</f>
        <v>2.2966481659638811</v>
      </c>
      <c r="AX322">
        <f>(AU322-AW322)</f>
        <v>1.1091687240070014</v>
      </c>
      <c r="AY322">
        <f>1/(1.6/F322+1.37/N322)</f>
        <v>5.197813736569909E-2</v>
      </c>
      <c r="AZ322">
        <f>G322*AA322*0.001</f>
        <v>14.736361197524676</v>
      </c>
      <c r="BA322">
        <f>G322/S322</f>
        <v>0.76797941310119855</v>
      </c>
      <c r="BB322">
        <f>(1-AL322*AA322/AQ322/F322)*100</f>
        <v>64.796169398277328</v>
      </c>
      <c r="BC322">
        <f>(S322-E322/(N322/1.35))</f>
        <v>195.47822487959331</v>
      </c>
      <c r="BD322">
        <f>E322*BB322/100/BC322</f>
        <v>7.2284157839001325E-3</v>
      </c>
    </row>
    <row r="323" spans="1:56" x14ac:dyDescent="0.55000000000000004">
      <c r="A323" s="1" t="s">
        <v>9</v>
      </c>
      <c r="B323" s="1" t="s">
        <v>379</v>
      </c>
    </row>
    <row r="324" spans="1:56" x14ac:dyDescent="0.55000000000000004">
      <c r="A324" s="1" t="s">
        <v>9</v>
      </c>
      <c r="B324" s="1" t="s">
        <v>380</v>
      </c>
    </row>
    <row r="325" spans="1:56" x14ac:dyDescent="0.55000000000000004">
      <c r="A325" s="1">
        <v>160</v>
      </c>
      <c r="B325" s="1" t="s">
        <v>381</v>
      </c>
      <c r="C325" s="1">
        <v>82526.500000078231</v>
      </c>
      <c r="D325" s="1">
        <v>0</v>
      </c>
      <c r="E325">
        <f>(R325-S325*(1000-T325)/(1000-U325))*AK325</f>
        <v>0.13978418879719337</v>
      </c>
      <c r="F325">
        <f>IF(AV325&lt;&gt;0,1/(1/AV325-1/N325),0)</f>
        <v>8.3808101801211815E-2</v>
      </c>
      <c r="G325">
        <f>((AY325-AL325/2)*S325-E325)/(AY325+AL325/2)</f>
        <v>94.192588800866147</v>
      </c>
      <c r="H325">
        <f>AL325*1000</f>
        <v>1.0734237864276397</v>
      </c>
      <c r="I325">
        <f>(AQ325-AW325)</f>
        <v>1.2491406705318497</v>
      </c>
      <c r="J325">
        <f>(P325+AP325*D325)</f>
        <v>26.829240798950195</v>
      </c>
      <c r="K325" s="1">
        <v>6</v>
      </c>
      <c r="L325">
        <f>(K325*AE325+AF325)</f>
        <v>1.4200000166893005</v>
      </c>
      <c r="M325" s="1">
        <v>1</v>
      </c>
      <c r="N325">
        <f>L325*(M325+1)*(M325+1)/(M325*M325+1)</f>
        <v>2.8400000333786011</v>
      </c>
      <c r="O325" s="1">
        <v>25.484260559082031</v>
      </c>
      <c r="P325" s="1">
        <v>26.829240798950195</v>
      </c>
      <c r="Q325" s="1">
        <v>24.984626770019531</v>
      </c>
      <c r="R325" s="1">
        <v>99.252967834472656</v>
      </c>
      <c r="S325" s="1">
        <v>98.957794189453125</v>
      </c>
      <c r="T325" s="1">
        <v>22.237091064453125</v>
      </c>
      <c r="U325" s="1">
        <v>23.494783401489258</v>
      </c>
      <c r="V325" s="1">
        <v>66.35235595703125</v>
      </c>
      <c r="W325" s="1">
        <v>70.105644226074219</v>
      </c>
      <c r="X325" s="1">
        <v>500.06057739257813</v>
      </c>
      <c r="Y325" s="1">
        <v>999.65106201171875</v>
      </c>
      <c r="Z325" s="1">
        <v>449.19528198242188</v>
      </c>
      <c r="AA325" s="1">
        <v>97.650611877441406</v>
      </c>
      <c r="AB325" s="1">
        <v>1.1049642562866211</v>
      </c>
      <c r="AC325" s="1">
        <v>0.20247960090637207</v>
      </c>
      <c r="AD325" s="1">
        <v>1</v>
      </c>
      <c r="AE325" s="1">
        <v>-0.21956524252891541</v>
      </c>
      <c r="AF325" s="1">
        <v>2.737391471862793</v>
      </c>
      <c r="AG325" s="1">
        <v>1</v>
      </c>
      <c r="AH325" s="1">
        <v>0</v>
      </c>
      <c r="AI325" s="1">
        <v>0.15999999642372131</v>
      </c>
      <c r="AJ325" s="1">
        <v>111115</v>
      </c>
      <c r="AK325">
        <f>X325*0.000001/(K325*0.0001)</f>
        <v>0.83343429565429672</v>
      </c>
      <c r="AL325">
        <f>(U325-T325)/(1000-U325)*AK325</f>
        <v>1.0734237864276396E-3</v>
      </c>
      <c r="AM325">
        <f>(P325+273.15)</f>
        <v>299.97924079895017</v>
      </c>
      <c r="AN325">
        <f>(O325+273.15)</f>
        <v>298.63426055908201</v>
      </c>
      <c r="AO325">
        <f>(Y325*AG325+Z325*AH325)*AI325</f>
        <v>159.94416634684421</v>
      </c>
      <c r="AP325">
        <f>((AO325+0.00000010773*(AN325^4-AM325^4))-AL325*44100)/(L325*51.4+0.00000043092*AM325^3)</f>
        <v>1.1470717821788821</v>
      </c>
      <c r="AQ325">
        <f>0.61365*EXP(17.502*J325/(240.97+J325))</f>
        <v>3.54342064561523</v>
      </c>
      <c r="AR325">
        <f>AQ325*1000/AA325</f>
        <v>36.286722402338654</v>
      </c>
      <c r="AS325">
        <f>(AR325-U325)</f>
        <v>12.791939000849396</v>
      </c>
      <c r="AT325">
        <f>IF(D325,P325,(O325+P325)/2)</f>
        <v>26.156750679016113</v>
      </c>
      <c r="AU325">
        <f>0.61365*EXP(17.502*AT325/(240.97+AT325))</f>
        <v>3.4056832806004507</v>
      </c>
      <c r="AV325">
        <f>IF(AS325&lt;&gt;0,(1000-(AR325+U325)/2)/AS325*AL325,0)</f>
        <v>8.1405824496141546E-2</v>
      </c>
      <c r="AW325">
        <f>U325*AA325/1000</f>
        <v>2.2942799750833802</v>
      </c>
      <c r="AX325">
        <f>(AU325-AW325)</f>
        <v>1.1114033055170705</v>
      </c>
      <c r="AY325">
        <f>1/(1.6/F325+1.37/N325)</f>
        <v>5.1089150765669784E-2</v>
      </c>
      <c r="AZ325">
        <f>G325*AA325*0.001</f>
        <v>9.1979639307248142</v>
      </c>
      <c r="BA325">
        <f>G325/S325</f>
        <v>0.95184608319518449</v>
      </c>
      <c r="BB325">
        <f>(1-AL325*AA325/AQ325/F325)*100</f>
        <v>64.703026559368453</v>
      </c>
      <c r="BC325">
        <f>(S325-E325/(N325/1.35))</f>
        <v>98.891347480770619</v>
      </c>
      <c r="BD325">
        <f>E325*BB325/100/BC325</f>
        <v>9.1458558415166377E-4</v>
      </c>
    </row>
    <row r="326" spans="1:56" x14ac:dyDescent="0.55000000000000004">
      <c r="A326" s="1" t="s">
        <v>9</v>
      </c>
      <c r="B326" s="1" t="s">
        <v>382</v>
      </c>
    </row>
    <row r="327" spans="1:56" x14ac:dyDescent="0.55000000000000004">
      <c r="A327" s="1" t="s">
        <v>9</v>
      </c>
      <c r="B327" s="1" t="s">
        <v>383</v>
      </c>
    </row>
    <row r="328" spans="1:56" x14ac:dyDescent="0.55000000000000004">
      <c r="A328" s="1">
        <v>161</v>
      </c>
      <c r="B328" s="1" t="s">
        <v>384</v>
      </c>
      <c r="C328" s="1">
        <v>82685.000000089407</v>
      </c>
      <c r="D328" s="1">
        <v>0</v>
      </c>
      <c r="E328">
        <f>(R328-S328*(1000-T328)/(1000-U328))*AK328</f>
        <v>-0.82521773160769807</v>
      </c>
      <c r="F328">
        <f>IF(AV328&lt;&gt;0,1/(1/AV328-1/N328),0)</f>
        <v>8.3974365614559468E-2</v>
      </c>
      <c r="G328">
        <f>((AY328-AL328/2)*S328-E328)/(AY328+AL328/2)</f>
        <v>65.630204417153152</v>
      </c>
      <c r="H328">
        <f>AL328*1000</f>
        <v>1.0760442056882533</v>
      </c>
      <c r="I328">
        <f>(AQ328-AW328)</f>
        <v>1.2497810548160744</v>
      </c>
      <c r="J328">
        <f>(P328+AP328*D328)</f>
        <v>26.834802627563477</v>
      </c>
      <c r="K328" s="1">
        <v>6</v>
      </c>
      <c r="L328">
        <f>(K328*AE328+AF328)</f>
        <v>1.4200000166893005</v>
      </c>
      <c r="M328" s="1">
        <v>1</v>
      </c>
      <c r="N328">
        <f>L328*(M328+1)*(M328+1)/(M328*M328+1)</f>
        <v>2.8400000333786011</v>
      </c>
      <c r="O328" s="1">
        <v>25.482542037963867</v>
      </c>
      <c r="P328" s="1">
        <v>26.834802627563477</v>
      </c>
      <c r="Q328" s="1">
        <v>24.985012054443359</v>
      </c>
      <c r="R328" s="1">
        <v>49.807277679443359</v>
      </c>
      <c r="S328" s="1">
        <v>50.731941223144531</v>
      </c>
      <c r="T328" s="1">
        <v>22.23912239074707</v>
      </c>
      <c r="U328" s="1">
        <v>23.499908447265625</v>
      </c>
      <c r="V328" s="1">
        <v>66.3656005859375</v>
      </c>
      <c r="W328" s="1">
        <v>70.127189636230469</v>
      </c>
      <c r="X328" s="1">
        <v>500.04864501953125</v>
      </c>
      <c r="Y328" s="1">
        <v>999.5194091796875</v>
      </c>
      <c r="Z328" s="1">
        <v>449.479248046875</v>
      </c>
      <c r="AA328" s="1">
        <v>97.651390075683594</v>
      </c>
      <c r="AB328" s="1">
        <v>0.99407863616943359</v>
      </c>
      <c r="AC328" s="1">
        <v>0.20792126655578613</v>
      </c>
      <c r="AD328" s="1">
        <v>1</v>
      </c>
      <c r="AE328" s="1">
        <v>-0.21956524252891541</v>
      </c>
      <c r="AF328" s="1">
        <v>2.737391471862793</v>
      </c>
      <c r="AG328" s="1">
        <v>1</v>
      </c>
      <c r="AH328" s="1">
        <v>0</v>
      </c>
      <c r="AI328" s="1">
        <v>0.15999999642372131</v>
      </c>
      <c r="AJ328" s="1">
        <v>111115</v>
      </c>
      <c r="AK328">
        <f>X328*0.000001/(K328*0.0001)</f>
        <v>0.83341440836588521</v>
      </c>
      <c r="AL328">
        <f>(U328-T328)/(1000-U328)*AK328</f>
        <v>1.0760442056882533E-3</v>
      </c>
      <c r="AM328">
        <f>(P328+273.15)</f>
        <v>299.98480262756345</v>
      </c>
      <c r="AN328">
        <f>(O328+273.15)</f>
        <v>298.63254203796384</v>
      </c>
      <c r="AO328">
        <f>(Y328*AG328+Z328*AH328)*AI328</f>
        <v>159.92310189419004</v>
      </c>
      <c r="AP328">
        <f>((AO328+0.00000010773*(AN328^4-AM328^4))-AL328*44100)/(L328*51.4+0.00000043092*AM328^3)</f>
        <v>1.1444508132683613</v>
      </c>
      <c r="AQ328">
        <f>0.61365*EXP(17.502*J328/(240.97+J328))</f>
        <v>3.5445797813428617</v>
      </c>
      <c r="AR328">
        <f>AQ328*1000/AA328</f>
        <v>36.298303368704488</v>
      </c>
      <c r="AS328">
        <f>(AR328-U328)</f>
        <v>12.798394921438863</v>
      </c>
      <c r="AT328">
        <f>IF(D328,P328,(O328+P328)/2)</f>
        <v>26.158672332763672</v>
      </c>
      <c r="AU328">
        <f>0.61365*EXP(17.502*AT328/(240.97+AT328))</f>
        <v>3.4060701076431616</v>
      </c>
      <c r="AV328">
        <f>IF(AS328&lt;&gt;0,(1000-(AR328+U328)/2)/AS328*AL328,0)</f>
        <v>8.1562684416941644E-2</v>
      </c>
      <c r="AW328">
        <f>U328*AA328/1000</f>
        <v>2.2947987265267873</v>
      </c>
      <c r="AX328">
        <f>(AU328-AW328)</f>
        <v>1.1112713811163744</v>
      </c>
      <c r="AY328">
        <f>1/(1.6/F328+1.37/N328)</f>
        <v>5.1188001942772558E-2</v>
      </c>
      <c r="AZ328">
        <f>G328*AA328*0.001</f>
        <v>6.4088806922862753</v>
      </c>
      <c r="BA328">
        <f>G328/S328</f>
        <v>1.293666333966575</v>
      </c>
      <c r="BB328">
        <f>(1-AL328*AA328/AQ328/F328)*100</f>
        <v>64.698183300815742</v>
      </c>
      <c r="BC328">
        <f>(S328-E328/(N328/1.35))</f>
        <v>51.124210210671642</v>
      </c>
      <c r="BD328">
        <f>E328*BB328/100/BC328</f>
        <v>-1.0443210338630052E-2</v>
      </c>
    </row>
    <row r="329" spans="1:56" x14ac:dyDescent="0.55000000000000004">
      <c r="A329" s="1" t="s">
        <v>9</v>
      </c>
      <c r="B329" s="1" t="s">
        <v>385</v>
      </c>
    </row>
    <row r="330" spans="1:56" x14ac:dyDescent="0.55000000000000004">
      <c r="A330" s="1" t="s">
        <v>9</v>
      </c>
      <c r="B330" s="1" t="s">
        <v>386</v>
      </c>
    </row>
    <row r="331" spans="1:56" x14ac:dyDescent="0.55000000000000004">
      <c r="A331" s="1">
        <v>162</v>
      </c>
      <c r="B331" s="1" t="s">
        <v>387</v>
      </c>
      <c r="C331" s="1">
        <v>82842.500000078231</v>
      </c>
      <c r="D331" s="1">
        <v>0</v>
      </c>
      <c r="E331">
        <f>(R331-S331*(1000-T331)/(1000-U331))*AK331</f>
        <v>-1.9033314710155131</v>
      </c>
      <c r="F331">
        <f>IF(AV331&lt;&gt;0,1/(1/AV331-1/N331),0)</f>
        <v>8.4953957337935024E-2</v>
      </c>
      <c r="G331">
        <f>((AY331-AL331/2)*S331-E331)/(AY331+AL331/2)</f>
        <v>37.173250944582293</v>
      </c>
      <c r="H331">
        <f>AL331*1000</f>
        <v>1.0853648590946168</v>
      </c>
      <c r="I331">
        <f>(AQ331-AW331)</f>
        <v>1.2465167979035927</v>
      </c>
      <c r="J331">
        <f>(P331+AP331*D331)</f>
        <v>26.821151733398438</v>
      </c>
      <c r="K331" s="1">
        <v>6</v>
      </c>
      <c r="L331">
        <f>(K331*AE331+AF331)</f>
        <v>1.4200000166893005</v>
      </c>
      <c r="M331" s="1">
        <v>1</v>
      </c>
      <c r="N331">
        <f>L331*(M331+1)*(M331+1)/(M331*M331+1)</f>
        <v>2.8400000333786011</v>
      </c>
      <c r="O331" s="1">
        <v>25.476202011108398</v>
      </c>
      <c r="P331" s="1">
        <v>26.821151733398438</v>
      </c>
      <c r="Q331" s="1">
        <v>24.983715057373047</v>
      </c>
      <c r="R331" s="1">
        <v>-1.4763764142990112</v>
      </c>
      <c r="S331" s="1">
        <v>0.80638355016708374</v>
      </c>
      <c r="T331" s="1">
        <v>22.232255935668945</v>
      </c>
      <c r="U331" s="1">
        <v>23.503976821899414</v>
      </c>
      <c r="V331" s="1">
        <v>66.370407104492188</v>
      </c>
      <c r="W331" s="1">
        <v>70.167160034179688</v>
      </c>
      <c r="X331" s="1">
        <v>500.04107666015625</v>
      </c>
      <c r="Y331" s="1">
        <v>999.7181396484375</v>
      </c>
      <c r="Z331" s="1">
        <v>449.24301147460938</v>
      </c>
      <c r="AA331" s="1">
        <v>97.652351379394531</v>
      </c>
      <c r="AB331" s="1">
        <v>0.77199625968933105</v>
      </c>
      <c r="AC331" s="1">
        <v>0.21569371223449707</v>
      </c>
      <c r="AD331" s="1">
        <v>1</v>
      </c>
      <c r="AE331" s="1">
        <v>-0.21956524252891541</v>
      </c>
      <c r="AF331" s="1">
        <v>2.737391471862793</v>
      </c>
      <c r="AG331" s="1">
        <v>1</v>
      </c>
      <c r="AH331" s="1">
        <v>0</v>
      </c>
      <c r="AI331" s="1">
        <v>0.15999999642372131</v>
      </c>
      <c r="AJ331" s="1">
        <v>111105</v>
      </c>
      <c r="AK331">
        <f>X331*0.000001/(K331*0.0001)</f>
        <v>0.83340179443359363</v>
      </c>
      <c r="AL331">
        <f>(U331-T331)/(1000-U331)*AK331</f>
        <v>1.0853648590946167E-3</v>
      </c>
      <c r="AM331">
        <f>(P331+273.15)</f>
        <v>299.97115173339841</v>
      </c>
      <c r="AN331">
        <f>(O331+273.15)</f>
        <v>298.62620201110838</v>
      </c>
      <c r="AO331">
        <f>(Y331*AG331+Z331*AH331)*AI331</f>
        <v>159.95489876847932</v>
      </c>
      <c r="AP331">
        <f>((AO331+0.00000010773*(AN331^4-AM331^4))-AL331*44100)/(L331*51.4+0.00000043092*AM331^3)</f>
        <v>1.1410072294025526</v>
      </c>
      <c r="AQ331">
        <f>0.61365*EXP(17.502*J331/(240.97+J331))</f>
        <v>3.5417354013288591</v>
      </c>
      <c r="AR331">
        <f>AQ331*1000/AA331</f>
        <v>36.268818428843232</v>
      </c>
      <c r="AS331">
        <f>(AR331-U331)</f>
        <v>12.764841606943818</v>
      </c>
      <c r="AT331">
        <f>IF(D331,P331,(O331+P331)/2)</f>
        <v>26.148676872253418</v>
      </c>
      <c r="AU331">
        <f>0.61365*EXP(17.502*AT331/(240.97+AT331))</f>
        <v>3.404058450302001</v>
      </c>
      <c r="AV331">
        <f>IF(AS331&lt;&gt;0,(1000-(AR331+U331)/2)/AS331*AL331,0)</f>
        <v>8.2486508314708634E-2</v>
      </c>
      <c r="AW331">
        <f>U331*AA331/1000</f>
        <v>2.2952186034252664</v>
      </c>
      <c r="AX331">
        <f>(AU331-AW331)</f>
        <v>1.1088398468767346</v>
      </c>
      <c r="AY331">
        <f>1/(1.6/F331+1.37/N331)</f>
        <v>5.1770216287139147E-2</v>
      </c>
      <c r="AZ331">
        <f>G331*AA331*0.001</f>
        <v>3.6300553631547596</v>
      </c>
      <c r="BA331">
        <f>G331/S331</f>
        <v>46.098721801653745</v>
      </c>
      <c r="BB331">
        <f>(1-AL331*AA331/AQ331/F331)*100</f>
        <v>64.774372767869082</v>
      </c>
      <c r="BC331">
        <f>(S331-E331/(N331/1.35))</f>
        <v>1.7111361754035506</v>
      </c>
      <c r="BD331">
        <f>E331*BB331/100/BC331</f>
        <v>-0.72049848502150748</v>
      </c>
    </row>
    <row r="332" spans="1:56" x14ac:dyDescent="0.55000000000000004">
      <c r="A332" s="1" t="s">
        <v>9</v>
      </c>
      <c r="B332" s="1" t="s">
        <v>388</v>
      </c>
    </row>
    <row r="333" spans="1:56" x14ac:dyDescent="0.55000000000000004">
      <c r="A333" s="1" t="s">
        <v>9</v>
      </c>
      <c r="B333" s="1" t="s">
        <v>389</v>
      </c>
    </row>
    <row r="334" spans="1:56" x14ac:dyDescent="0.55000000000000004">
      <c r="A334" s="1">
        <v>163</v>
      </c>
      <c r="B334" s="1" t="s">
        <v>390</v>
      </c>
      <c r="C334" s="1">
        <v>83123.000000089407</v>
      </c>
      <c r="D334" s="1">
        <v>0</v>
      </c>
      <c r="E334">
        <f>(R334-S334*(1000-T334)/(1000-U334))*AK334</f>
        <v>5.6735774478228809</v>
      </c>
      <c r="F334">
        <f>IF(AV334&lt;&gt;0,1/(1/AV334-1/N334),0)</f>
        <v>8.4017226358208713E-2</v>
      </c>
      <c r="G334">
        <f>((AY334-AL334/2)*S334-E334)/(AY334+AL334/2)</f>
        <v>274.90636602048306</v>
      </c>
      <c r="H334">
        <f>AL334*1000</f>
        <v>1.0670809042151543</v>
      </c>
      <c r="I334">
        <f>(AQ334-AW334)</f>
        <v>1.2391063698770268</v>
      </c>
      <c r="J334">
        <f>(P334+AP334*D334)</f>
        <v>26.753265380859375</v>
      </c>
      <c r="K334" s="1">
        <v>6</v>
      </c>
      <c r="L334">
        <f>(K334*AE334+AF334)</f>
        <v>1.4200000166893005</v>
      </c>
      <c r="M334" s="1">
        <v>1</v>
      </c>
      <c r="N334">
        <f>L334*(M334+1)*(M334+1)/(M334*M334+1)</f>
        <v>2.8400000333786011</v>
      </c>
      <c r="O334" s="1">
        <v>25.465042114257813</v>
      </c>
      <c r="P334" s="1">
        <v>26.753265380859375</v>
      </c>
      <c r="Q334" s="1">
        <v>24.985414505004883</v>
      </c>
      <c r="R334" s="1">
        <v>399.9541015625</v>
      </c>
      <c r="S334" s="1">
        <v>392.64376831054688</v>
      </c>
      <c r="T334" s="1">
        <v>22.181545257568359</v>
      </c>
      <c r="U334" s="1">
        <v>23.431911468505859</v>
      </c>
      <c r="V334" s="1">
        <v>66.272506713867188</v>
      </c>
      <c r="W334" s="1">
        <v>70.009391784667969</v>
      </c>
      <c r="X334" s="1">
        <v>500.050537109375</v>
      </c>
      <c r="Y334" s="1">
        <v>999.669677734375</v>
      </c>
      <c r="Z334" s="1">
        <v>448.88897705078125</v>
      </c>
      <c r="AA334" s="1">
        <v>97.666526794433594</v>
      </c>
      <c r="AB334" s="1">
        <v>0.33565592765808105</v>
      </c>
      <c r="AC334" s="1">
        <v>0.2027428150177002</v>
      </c>
      <c r="AD334" s="1">
        <v>1</v>
      </c>
      <c r="AE334" s="1">
        <v>-0.21956524252891541</v>
      </c>
      <c r="AF334" s="1">
        <v>2.737391471862793</v>
      </c>
      <c r="AG334" s="1">
        <v>1</v>
      </c>
      <c r="AH334" s="1">
        <v>0</v>
      </c>
      <c r="AI334" s="1">
        <v>0.15999999642372131</v>
      </c>
      <c r="AJ334" s="1">
        <v>111115</v>
      </c>
      <c r="AK334">
        <f>X334*0.000001/(K334*0.0001)</f>
        <v>0.83341756184895832</v>
      </c>
      <c r="AL334">
        <f>(U334-T334)/(1000-U334)*AK334</f>
        <v>1.0670809042151543E-3</v>
      </c>
      <c r="AM334">
        <f>(P334+273.15)</f>
        <v>299.90326538085935</v>
      </c>
      <c r="AN334">
        <f>(O334+273.15)</f>
        <v>298.61504211425779</v>
      </c>
      <c r="AO334">
        <f>(Y334*AG334+Z334*AH334)*AI334</f>
        <v>159.94714486240264</v>
      </c>
      <c r="AP334">
        <f>((AO334+0.00000010773*(AN334^4-AM334^4))-AL334*44100)/(L334*51.4+0.00000043092*AM334^3)</f>
        <v>1.1583673470196971</v>
      </c>
      <c r="AQ334">
        <f>0.61365*EXP(17.502*J334/(240.97+J334))</f>
        <v>3.5276197791606503</v>
      </c>
      <c r="AR334">
        <f>AQ334*1000/AA334</f>
        <v>36.119025575523004</v>
      </c>
      <c r="AS334">
        <f>(AR334-U334)</f>
        <v>12.687114107017145</v>
      </c>
      <c r="AT334">
        <f>IF(D334,P334,(O334+P334)/2)</f>
        <v>26.109153747558594</v>
      </c>
      <c r="AU334">
        <f>0.61365*EXP(17.502*AT334/(240.97+AT334))</f>
        <v>3.3961143003033971</v>
      </c>
      <c r="AV334">
        <f>IF(AS334&lt;&gt;0,(1000-(AR334+U334)/2)/AS334*AL334,0)</f>
        <v>8.1603118062021085E-2</v>
      </c>
      <c r="AW334">
        <f>U334*AA334/1000</f>
        <v>2.2885134092836235</v>
      </c>
      <c r="AX334">
        <f>(AU334-AW334)</f>
        <v>1.1076008910197737</v>
      </c>
      <c r="AY334">
        <f>1/(1.6/F334+1.37/N334)</f>
        <v>5.1213482980057248E-2</v>
      </c>
      <c r="AZ334">
        <f>G334*AA334*0.001</f>
        <v>26.84914996289988</v>
      </c>
      <c r="BA334">
        <f>G334/S334</f>
        <v>0.70014193069544961</v>
      </c>
      <c r="BB334">
        <f>(1-AL334*AA334/AQ334/F334)*100</f>
        <v>64.836428218995295</v>
      </c>
      <c r="BC334">
        <f>(S334-E334/(N334/1.35))</f>
        <v>389.94682131599035</v>
      </c>
      <c r="BD334">
        <f>E334*BB334/100/BC334</f>
        <v>9.4334528923519737E-3</v>
      </c>
    </row>
    <row r="335" spans="1:56" x14ac:dyDescent="0.55000000000000004">
      <c r="A335" s="1" t="s">
        <v>9</v>
      </c>
      <c r="B335" s="1" t="s">
        <v>391</v>
      </c>
    </row>
    <row r="336" spans="1:56" x14ac:dyDescent="0.55000000000000004">
      <c r="A336" s="1" t="s">
        <v>9</v>
      </c>
      <c r="B336" s="1" t="s">
        <v>392</v>
      </c>
    </row>
    <row r="337" spans="1:56" x14ac:dyDescent="0.55000000000000004">
      <c r="A337" s="1">
        <v>164</v>
      </c>
      <c r="B337" s="1" t="s">
        <v>393</v>
      </c>
      <c r="C337" s="1">
        <v>83282.500000078231</v>
      </c>
      <c r="D337" s="1">
        <v>0</v>
      </c>
      <c r="E337">
        <f>(R337-S337*(1000-T337)/(1000-U337))*AK337</f>
        <v>7.3337967146845031</v>
      </c>
      <c r="F337">
        <f>IF(AV337&lt;&gt;0,1/(1/AV337-1/N337),0)</f>
        <v>8.2577895506746893E-2</v>
      </c>
      <c r="G337">
        <f>((AY337-AL337/2)*S337-E337)/(AY337+AL337/2)</f>
        <v>337.51219289097361</v>
      </c>
      <c r="H337">
        <f>AL337*1000</f>
        <v>1.0625957530635839</v>
      </c>
      <c r="I337">
        <f>(AQ337-AW337)</f>
        <v>1.2546685961422348</v>
      </c>
      <c r="J337">
        <f>(P337+AP337*D337)</f>
        <v>26.839195251464844</v>
      </c>
      <c r="K337" s="1">
        <v>6</v>
      </c>
      <c r="L337">
        <f>(K337*AE337+AF337)</f>
        <v>1.4200000166893005</v>
      </c>
      <c r="M337" s="1">
        <v>1</v>
      </c>
      <c r="N337">
        <f>L337*(M337+1)*(M337+1)/(M337*M337+1)</f>
        <v>2.8400000333786011</v>
      </c>
      <c r="O337" s="1">
        <v>25.495038986206055</v>
      </c>
      <c r="P337" s="1">
        <v>26.839195251464844</v>
      </c>
      <c r="Q337" s="1">
        <v>24.985023498535156</v>
      </c>
      <c r="R337" s="1">
        <v>501.32476806640625</v>
      </c>
      <c r="S337" s="1">
        <v>491.89773559570313</v>
      </c>
      <c r="T337" s="1">
        <v>22.210214614868164</v>
      </c>
      <c r="U337" s="1">
        <v>23.455322265625</v>
      </c>
      <c r="V337" s="1">
        <v>66.24114990234375</v>
      </c>
      <c r="W337" s="1">
        <v>69.95391845703125</v>
      </c>
      <c r="X337" s="1">
        <v>500.03976440429688</v>
      </c>
      <c r="Y337" s="1">
        <v>999.7314453125</v>
      </c>
      <c r="Z337" s="1">
        <v>449.14999389648438</v>
      </c>
      <c r="AA337" s="1">
        <v>97.667678833007813</v>
      </c>
      <c r="AB337" s="1">
        <v>-0.32971882820129395</v>
      </c>
      <c r="AC337" s="1">
        <v>0.20627522468566895</v>
      </c>
      <c r="AD337" s="1">
        <v>1</v>
      </c>
      <c r="AE337" s="1">
        <v>-0.21956524252891541</v>
      </c>
      <c r="AF337" s="1">
        <v>2.737391471862793</v>
      </c>
      <c r="AG337" s="1">
        <v>1</v>
      </c>
      <c r="AH337" s="1">
        <v>0</v>
      </c>
      <c r="AI337" s="1">
        <v>0.15999999642372131</v>
      </c>
      <c r="AJ337" s="1">
        <v>111115</v>
      </c>
      <c r="AK337">
        <f>X337*0.000001/(K337*0.0001)</f>
        <v>0.83339960734049479</v>
      </c>
      <c r="AL337">
        <f>(U337-T337)/(1000-U337)*AK337</f>
        <v>1.0625957530635839E-3</v>
      </c>
      <c r="AM337">
        <f>(P337+273.15)</f>
        <v>299.98919525146482</v>
      </c>
      <c r="AN337">
        <f>(O337+273.15)</f>
        <v>298.64503898620603</v>
      </c>
      <c r="AO337">
        <f>(Y337*AG337+Z337*AH337)*AI337</f>
        <v>159.95702767468174</v>
      </c>
      <c r="AP337">
        <f>((AO337+0.00000010773*(AN337^4-AM337^4))-AL337*44100)/(L337*51.4+0.00000043092*AM337^3)</f>
        <v>1.1529444692529447</v>
      </c>
      <c r="AQ337">
        <f>0.61365*EXP(17.502*J337/(240.97+J337))</f>
        <v>3.5454954781059946</v>
      </c>
      <c r="AR337">
        <f>AQ337*1000/AA337</f>
        <v>36.301625271222861</v>
      </c>
      <c r="AS337">
        <f>(AR337-U337)</f>
        <v>12.846303005597861</v>
      </c>
      <c r="AT337">
        <f>IF(D337,P337,(O337+P337)/2)</f>
        <v>26.167117118835449</v>
      </c>
      <c r="AU337">
        <f>0.61365*EXP(17.502*AT337/(240.97+AT337))</f>
        <v>3.4077704897793208</v>
      </c>
      <c r="AV337">
        <f>IF(AS337&lt;&gt;0,(1000-(AR337+U337)/2)/AS337*AL337,0)</f>
        <v>8.0244644181289862E-2</v>
      </c>
      <c r="AW337">
        <f>U337*AA337/1000</f>
        <v>2.2908268819637598</v>
      </c>
      <c r="AX337">
        <f>(AU337-AW337)</f>
        <v>1.116943607815561</v>
      </c>
      <c r="AY337">
        <f>1/(1.6/F337+1.37/N337)</f>
        <v>5.0357438347274033E-2</v>
      </c>
      <c r="AZ337">
        <f>G337*AA337*0.001</f>
        <v>32.964032457499798</v>
      </c>
      <c r="BA337">
        <f>G337/S337</f>
        <v>0.68614300995355482</v>
      </c>
      <c r="BB337">
        <f>(1-AL337*AA337/AQ337/F337)*100</f>
        <v>64.553105253439085</v>
      </c>
      <c r="BC337">
        <f>(S337-E337/(N337/1.35))</f>
        <v>488.41159987441375</v>
      </c>
      <c r="BD337">
        <f>E337*BB337/100/BC337</f>
        <v>9.6930406925651597E-3</v>
      </c>
    </row>
    <row r="338" spans="1:56" x14ac:dyDescent="0.55000000000000004">
      <c r="A338" s="1" t="s">
        <v>9</v>
      </c>
      <c r="B338" s="1" t="s">
        <v>394</v>
      </c>
    </row>
    <row r="339" spans="1:56" x14ac:dyDescent="0.55000000000000004">
      <c r="A339" s="1" t="s">
        <v>9</v>
      </c>
      <c r="B339" s="1" t="s">
        <v>395</v>
      </c>
    </row>
    <row r="340" spans="1:56" x14ac:dyDescent="0.55000000000000004">
      <c r="A340" s="1">
        <v>165</v>
      </c>
      <c r="B340" s="1" t="s">
        <v>396</v>
      </c>
      <c r="C340" s="1">
        <v>83441.500000078231</v>
      </c>
      <c r="D340" s="1">
        <v>0</v>
      </c>
      <c r="E340">
        <f>(R340-S340*(1000-T340)/(1000-U340))*AK340</f>
        <v>8.4884605386527294</v>
      </c>
      <c r="F340">
        <f>IF(AV340&lt;&gt;0,1/(1/AV340-1/N340),0)</f>
        <v>8.2861339766655287E-2</v>
      </c>
      <c r="G340">
        <f>((AY340-AL340/2)*S340-E340)/(AY340+AL340/2)</f>
        <v>410.86316430871148</v>
      </c>
      <c r="H340">
        <f>AL340*1000</f>
        <v>1.0675352556831446</v>
      </c>
      <c r="I340">
        <f>(AQ340-AW340)</f>
        <v>1.256165452913204</v>
      </c>
      <c r="J340">
        <f>(P340+AP340*D340)</f>
        <v>26.859081268310547</v>
      </c>
      <c r="K340" s="1">
        <v>6</v>
      </c>
      <c r="L340">
        <f>(K340*AE340+AF340)</f>
        <v>1.4200000166893005</v>
      </c>
      <c r="M340" s="1">
        <v>1</v>
      </c>
      <c r="N340">
        <f>L340*(M340+1)*(M340+1)/(M340*M340+1)</f>
        <v>2.8400000333786011</v>
      </c>
      <c r="O340" s="1">
        <v>25.503833770751953</v>
      </c>
      <c r="P340" s="1">
        <v>26.859081268310547</v>
      </c>
      <c r="Q340" s="1">
        <v>24.984010696411133</v>
      </c>
      <c r="R340" s="1">
        <v>600.3724365234375</v>
      </c>
      <c r="S340" s="1">
        <v>589.43206787109375</v>
      </c>
      <c r="T340" s="1">
        <v>22.233430862426758</v>
      </c>
      <c r="U340" s="1">
        <v>23.484289169311523</v>
      </c>
      <c r="V340" s="1">
        <v>66.270561218261719</v>
      </c>
      <c r="W340" s="1">
        <v>69.998283386230469</v>
      </c>
      <c r="X340" s="1">
        <v>500.03982543945313</v>
      </c>
      <c r="Y340" s="1">
        <v>999.5262451171875</v>
      </c>
      <c r="Z340" s="1">
        <v>449.08145141601563</v>
      </c>
      <c r="AA340" s="1">
        <v>97.660102844238281</v>
      </c>
      <c r="AB340" s="1">
        <v>-0.91632771492004395</v>
      </c>
      <c r="AC340" s="1">
        <v>0.21971631050109863</v>
      </c>
      <c r="AD340" s="1">
        <v>1</v>
      </c>
      <c r="AE340" s="1">
        <v>-0.21956524252891541</v>
      </c>
      <c r="AF340" s="1">
        <v>2.737391471862793</v>
      </c>
      <c r="AG340" s="1">
        <v>1</v>
      </c>
      <c r="AH340" s="1">
        <v>0</v>
      </c>
      <c r="AI340" s="1">
        <v>0.15999999642372131</v>
      </c>
      <c r="AJ340" s="1">
        <v>111115</v>
      </c>
      <c r="AK340">
        <f>X340*0.000001/(K340*0.0001)</f>
        <v>0.83339970906575511</v>
      </c>
      <c r="AL340">
        <f>(U340-T340)/(1000-U340)*AK340</f>
        <v>1.0675352556831445E-3</v>
      </c>
      <c r="AM340">
        <f>(P340+273.15)</f>
        <v>300.00908126831052</v>
      </c>
      <c r="AN340">
        <f>(O340+273.15)</f>
        <v>298.65383377075193</v>
      </c>
      <c r="AO340">
        <f>(Y340*AG340+Z340*AH340)*AI340</f>
        <v>159.92419564416559</v>
      </c>
      <c r="AP340">
        <f>((AO340+0.00000010773*(AN340^4-AM340^4))-AL340*44100)/(L340*51.4+0.00000043092*AM340^3)</f>
        <v>1.1484096965591233</v>
      </c>
      <c r="AQ340">
        <f>0.61365*EXP(17.502*J340/(240.97+J340))</f>
        <v>3.5496435484119986</v>
      </c>
      <c r="AR340">
        <f>AQ340*1000/AA340</f>
        <v>36.346915936321061</v>
      </c>
      <c r="AS340">
        <f>(AR340-U340)</f>
        <v>12.862626767009537</v>
      </c>
      <c r="AT340">
        <f>IF(D340,P340,(O340+P340)/2)</f>
        <v>26.18145751953125</v>
      </c>
      <c r="AU340">
        <f>0.61365*EXP(17.502*AT340/(240.97+AT340))</f>
        <v>3.4106596693516034</v>
      </c>
      <c r="AV340">
        <f>IF(AS340&lt;&gt;0,(1000-(AR340+U340)/2)/AS340*AL340,0)</f>
        <v>8.0512271250779463E-2</v>
      </c>
      <c r="AW340">
        <f>U340*AA340/1000</f>
        <v>2.2934780954987946</v>
      </c>
      <c r="AX340">
        <f>(AU340-AW340)</f>
        <v>1.1171815738528088</v>
      </c>
      <c r="AY340">
        <f>1/(1.6/F340+1.37/N340)</f>
        <v>5.0526074651752843E-2</v>
      </c>
      <c r="AZ340">
        <f>G340*AA340*0.001</f>
        <v>40.124938881297929</v>
      </c>
      <c r="BA340">
        <f>G340/S340</f>
        <v>0.69704922196151275</v>
      </c>
      <c r="BB340">
        <f>(1-AL340*AA340/AQ340/F340)*100</f>
        <v>64.554369241097447</v>
      </c>
      <c r="BC340">
        <f>(S340-E340/(N340/1.35))</f>
        <v>585.39706026810143</v>
      </c>
      <c r="BD340">
        <f>E340*BB340/100/BC340</f>
        <v>9.3606075788920766E-3</v>
      </c>
    </row>
    <row r="341" spans="1:56" x14ac:dyDescent="0.55000000000000004">
      <c r="A341" s="1" t="s">
        <v>9</v>
      </c>
      <c r="B341" s="1" t="s">
        <v>397</v>
      </c>
    </row>
    <row r="342" spans="1:56" x14ac:dyDescent="0.55000000000000004">
      <c r="A342" s="1" t="s">
        <v>9</v>
      </c>
      <c r="B342" s="1" t="s">
        <v>398</v>
      </c>
    </row>
    <row r="343" spans="1:56" x14ac:dyDescent="0.55000000000000004">
      <c r="A343" s="1">
        <v>166</v>
      </c>
      <c r="B343" s="1" t="s">
        <v>399</v>
      </c>
      <c r="C343" s="1">
        <v>83600.000000089407</v>
      </c>
      <c r="D343" s="1">
        <v>0</v>
      </c>
      <c r="E343">
        <f>(R343-S343*(1000-T343)/(1000-U343))*AK343</f>
        <v>10.111005841759635</v>
      </c>
      <c r="F343">
        <f>IF(AV343&lt;&gt;0,1/(1/AV343-1/N343),0)</f>
        <v>8.14325707607223E-2</v>
      </c>
      <c r="G343">
        <f>((AY343-AL343/2)*S343-E343)/(AY343+AL343/2)</f>
        <v>568.72748220184758</v>
      </c>
      <c r="H343">
        <f>AL343*1000</f>
        <v>1.0418859897746506</v>
      </c>
      <c r="I343">
        <f>(AQ343-AW343)</f>
        <v>1.2469586545833273</v>
      </c>
      <c r="J343">
        <f>(P343+AP343*D343)</f>
        <v>26.785409927368164</v>
      </c>
      <c r="K343" s="1">
        <v>6</v>
      </c>
      <c r="L343">
        <f>(K343*AE343+AF343)</f>
        <v>1.4200000166893005</v>
      </c>
      <c r="M343" s="1">
        <v>1</v>
      </c>
      <c r="N343">
        <f>L343*(M343+1)*(M343+1)/(M343*M343+1)</f>
        <v>2.8400000333786011</v>
      </c>
      <c r="O343" s="1">
        <v>25.479349136352539</v>
      </c>
      <c r="P343" s="1">
        <v>26.785409927368164</v>
      </c>
      <c r="Q343" s="1">
        <v>24.983558654785156</v>
      </c>
      <c r="R343" s="1">
        <v>799.59490966796875</v>
      </c>
      <c r="S343" s="1">
        <v>786.4794921875</v>
      </c>
      <c r="T343" s="1">
        <v>22.201776504516602</v>
      </c>
      <c r="U343" s="1">
        <v>23.422653198242188</v>
      </c>
      <c r="V343" s="1">
        <v>66.268928527832031</v>
      </c>
      <c r="W343" s="1">
        <v>69.913551330566406</v>
      </c>
      <c r="X343" s="1">
        <v>500.04177856445313</v>
      </c>
      <c r="Y343" s="1">
        <v>1000.898681640625</v>
      </c>
      <c r="Z343" s="1">
        <v>448.93740844726563</v>
      </c>
      <c r="AA343" s="1">
        <v>97.654983520507813</v>
      </c>
      <c r="AB343" s="1">
        <v>-2.6833565235137939</v>
      </c>
      <c r="AC343" s="1">
        <v>0.21471333503723145</v>
      </c>
      <c r="AD343" s="1">
        <v>1</v>
      </c>
      <c r="AE343" s="1">
        <v>-0.21956524252891541</v>
      </c>
      <c r="AF343" s="1">
        <v>2.737391471862793</v>
      </c>
      <c r="AG343" s="1">
        <v>1</v>
      </c>
      <c r="AH343" s="1">
        <v>0</v>
      </c>
      <c r="AI343" s="1">
        <v>0.15999999642372131</v>
      </c>
      <c r="AJ343" s="1">
        <v>111115</v>
      </c>
      <c r="AK343">
        <f>X343*0.000001/(K343*0.0001)</f>
        <v>0.83340296427408855</v>
      </c>
      <c r="AL343">
        <f>(U343-T343)/(1000-U343)*AK343</f>
        <v>1.0418859897746507E-3</v>
      </c>
      <c r="AM343">
        <f>(P343+273.15)</f>
        <v>299.93540992736814</v>
      </c>
      <c r="AN343">
        <f>(O343+273.15)</f>
        <v>298.62934913635252</v>
      </c>
      <c r="AO343">
        <f>(Y343*AG343+Z343*AH343)*AI343</f>
        <v>160.14378548300738</v>
      </c>
      <c r="AP343">
        <f>((AO343+0.00000010773*(AN343^4-AM343^4))-AL343*44100)/(L343*51.4+0.00000043092*AM343^3)</f>
        <v>1.1712951265210991</v>
      </c>
      <c r="AQ343">
        <f>0.61365*EXP(17.502*J343/(240.97+J343))</f>
        <v>3.5342974666642379</v>
      </c>
      <c r="AR343">
        <f>AQ343*1000/AA343</f>
        <v>36.191675419432393</v>
      </c>
      <c r="AS343">
        <f>(AR343-U343)</f>
        <v>12.769022221190205</v>
      </c>
      <c r="AT343">
        <f>IF(D343,P343,(O343+P343)/2)</f>
        <v>26.132379531860352</v>
      </c>
      <c r="AU343">
        <f>0.61365*EXP(17.502*AT343/(240.97+AT343))</f>
        <v>3.4007807199871944</v>
      </c>
      <c r="AV343">
        <f>IF(AS343&lt;&gt;0,(1000-(AR343+U343)/2)/AS343*AL343,0)</f>
        <v>7.9162703719701286E-2</v>
      </c>
      <c r="AW343">
        <f>U343*AA343/1000</f>
        <v>2.2873388120809106</v>
      </c>
      <c r="AX343">
        <f>(AU343-AW343)</f>
        <v>1.1134419079062838</v>
      </c>
      <c r="AY343">
        <f>1/(1.6/F343+1.37/N343)</f>
        <v>4.967573627633997E-2</v>
      </c>
      <c r="AZ343">
        <f>G343*AA343*0.001</f>
        <v>55.539072902081323</v>
      </c>
      <c r="BA343">
        <f>G343/S343</f>
        <v>0.72313072095497255</v>
      </c>
      <c r="BB343">
        <f>(1-AL343*AA343/AQ343/F343)*100</f>
        <v>64.648050803861693</v>
      </c>
      <c r="BC343">
        <f>(S343-E343/(N343/1.35))</f>
        <v>781.67320425582807</v>
      </c>
      <c r="BD343">
        <f>E343*BB343/100/BC343</f>
        <v>8.3622774297158666E-3</v>
      </c>
    </row>
    <row r="344" spans="1:56" x14ac:dyDescent="0.55000000000000004">
      <c r="A344" s="1" t="s">
        <v>9</v>
      </c>
      <c r="B344" s="1" t="s">
        <v>400</v>
      </c>
    </row>
    <row r="345" spans="1:56" x14ac:dyDescent="0.55000000000000004">
      <c r="A345" s="1" t="s">
        <v>9</v>
      </c>
      <c r="B345" s="1" t="s">
        <v>401</v>
      </c>
    </row>
    <row r="346" spans="1:56" x14ac:dyDescent="0.55000000000000004">
      <c r="A346" s="1">
        <v>167</v>
      </c>
      <c r="B346" s="1" t="s">
        <v>402</v>
      </c>
      <c r="C346" s="1">
        <v>83759.500000078231</v>
      </c>
      <c r="D346" s="1">
        <v>0</v>
      </c>
      <c r="E346">
        <f>(R346-S346*(1000-T346)/(1000-U346))*AK346</f>
        <v>10.498430120628017</v>
      </c>
      <c r="F346">
        <f>IF(AV346&lt;&gt;0,1/(1/AV346-1/N346),0)</f>
        <v>8.0554988929945379E-2</v>
      </c>
      <c r="G346">
        <f>((AY346-AL346/2)*S346-E346)/(AY346+AL346/2)</f>
        <v>657.60565019515764</v>
      </c>
      <c r="H346">
        <f>AL346*1000</f>
        <v>1.0262335871695025</v>
      </c>
      <c r="I346">
        <f>(AQ346-AW346)</f>
        <v>1.2412484769624674</v>
      </c>
      <c r="J346">
        <f>(P346+AP346*D346)</f>
        <v>26.734176635742188</v>
      </c>
      <c r="K346" s="1">
        <v>6</v>
      </c>
      <c r="L346">
        <f>(K346*AE346+AF346)</f>
        <v>1.4200000166893005</v>
      </c>
      <c r="M346" s="1">
        <v>1</v>
      </c>
      <c r="N346">
        <f>L346*(M346+1)*(M346+1)/(M346*M346+1)</f>
        <v>2.8400000333786011</v>
      </c>
      <c r="O346" s="1">
        <v>25.465417861938477</v>
      </c>
      <c r="P346" s="1">
        <v>26.734176635742188</v>
      </c>
      <c r="Q346" s="1">
        <v>24.985000610351563</v>
      </c>
      <c r="R346" s="1">
        <v>901.00970458984375</v>
      </c>
      <c r="S346" s="1">
        <v>887.31976318359375</v>
      </c>
      <c r="T346" s="1">
        <v>22.171154022216797</v>
      </c>
      <c r="U346" s="1">
        <v>23.373771667480469</v>
      </c>
      <c r="V346" s="1">
        <v>66.228080749511719</v>
      </c>
      <c r="W346" s="1">
        <v>69.821121215820313</v>
      </c>
      <c r="X346" s="1">
        <v>500.03256225585938</v>
      </c>
      <c r="Y346" s="1">
        <v>1000.6005859375</v>
      </c>
      <c r="Z346" s="1">
        <v>449.03765869140625</v>
      </c>
      <c r="AA346" s="1">
        <v>97.648384094238281</v>
      </c>
      <c r="AB346" s="1">
        <v>-3.4987862110137939</v>
      </c>
      <c r="AC346" s="1">
        <v>0.2163078784942627</v>
      </c>
      <c r="AD346" s="1">
        <v>1</v>
      </c>
      <c r="AE346" s="1">
        <v>-0.21956524252891541</v>
      </c>
      <c r="AF346" s="1">
        <v>2.737391471862793</v>
      </c>
      <c r="AG346" s="1">
        <v>1</v>
      </c>
      <c r="AH346" s="1">
        <v>0</v>
      </c>
      <c r="AI346" s="1">
        <v>0.15999999642372131</v>
      </c>
      <c r="AJ346" s="1">
        <v>111115</v>
      </c>
      <c r="AK346">
        <f>X346*0.000001/(K346*0.0001)</f>
        <v>0.83338760375976551</v>
      </c>
      <c r="AL346">
        <f>(U346-T346)/(1000-U346)*AK346</f>
        <v>1.0262335871695026E-3</v>
      </c>
      <c r="AM346">
        <f>(P346+273.15)</f>
        <v>299.88417663574216</v>
      </c>
      <c r="AN346">
        <f>(O346+273.15)</f>
        <v>298.61541786193845</v>
      </c>
      <c r="AO346">
        <f>(Y346*AG346+Z346*AH346)*AI346</f>
        <v>160.09609017157345</v>
      </c>
      <c r="AP346">
        <f>((AO346+0.00000010773*(AN346^4-AM346^4))-AL346*44100)/(L346*51.4+0.00000043092*AM346^3)</f>
        <v>1.1841216207722216</v>
      </c>
      <c r="AQ346">
        <f>0.61365*EXP(17.502*J346/(240.97+J346))</f>
        <v>3.5236595104796247</v>
      </c>
      <c r="AR346">
        <f>AQ346*1000/AA346</f>
        <v>36.085179935789</v>
      </c>
      <c r="AS346">
        <f>(AR346-U346)</f>
        <v>12.711408268308531</v>
      </c>
      <c r="AT346">
        <f>IF(D346,P346,(O346+P346)/2)</f>
        <v>26.099797248840332</v>
      </c>
      <c r="AU346">
        <f>0.61365*EXP(17.502*AT346/(240.97+AT346))</f>
        <v>3.3942360155860793</v>
      </c>
      <c r="AV346">
        <f>IF(AS346&lt;&gt;0,(1000-(AR346+U346)/2)/AS346*AL346,0)</f>
        <v>7.8333114597177525E-2</v>
      </c>
      <c r="AW346">
        <f>U346*AA346/1000</f>
        <v>2.2824110335171572</v>
      </c>
      <c r="AX346">
        <f>(AU346-AW346)</f>
        <v>1.1118249820689221</v>
      </c>
      <c r="AY346">
        <f>1/(1.6/F346+1.37/N346)</f>
        <v>4.9153084885284873E-2</v>
      </c>
      <c r="AZ346">
        <f>G346*AA346*0.001</f>
        <v>64.214129112798048</v>
      </c>
      <c r="BA346">
        <f>G346/S346</f>
        <v>0.74111462122262417</v>
      </c>
      <c r="BB346">
        <f>(1-AL346*AA346/AQ346/F346)*100</f>
        <v>64.695919324249701</v>
      </c>
      <c r="BC346">
        <f>(S346-E346/(N346/1.35))</f>
        <v>882.32931230462418</v>
      </c>
      <c r="BD346">
        <f>E346*BB346/100/BC346</f>
        <v>7.6978694762089859E-3</v>
      </c>
    </row>
    <row r="347" spans="1:56" x14ac:dyDescent="0.55000000000000004">
      <c r="A347" s="1" t="s">
        <v>9</v>
      </c>
      <c r="B347" s="1" t="s">
        <v>403</v>
      </c>
    </row>
    <row r="348" spans="1:56" x14ac:dyDescent="0.55000000000000004">
      <c r="A348" s="1" t="s">
        <v>9</v>
      </c>
      <c r="B348" s="1" t="s">
        <v>404</v>
      </c>
    </row>
    <row r="349" spans="1:56" x14ac:dyDescent="0.55000000000000004">
      <c r="A349" s="1">
        <v>168</v>
      </c>
      <c r="B349" s="1" t="s">
        <v>405</v>
      </c>
      <c r="C349" s="1">
        <v>83921.000000089407</v>
      </c>
      <c r="D349" s="1">
        <v>0</v>
      </c>
      <c r="E349">
        <f>(R349-S349*(1000-T349)/(1000-U349))*AK349</f>
        <v>10.90661569209386</v>
      </c>
      <c r="F349">
        <f>IF(AV349&lt;&gt;0,1/(1/AV349-1/N349),0)</f>
        <v>7.8843137578025135E-2</v>
      </c>
      <c r="G349">
        <f>((AY349-AL349/2)*S349-E349)/(AY349+AL349/2)</f>
        <v>740.53901651196156</v>
      </c>
      <c r="H349">
        <f>AL349*1000</f>
        <v>1.0154271117138227</v>
      </c>
      <c r="I349">
        <f>(AQ349-AW349)</f>
        <v>1.2542422633365424</v>
      </c>
      <c r="J349">
        <f>(P349+AP349*D349)</f>
        <v>26.794631958007813</v>
      </c>
      <c r="K349" s="1">
        <v>6</v>
      </c>
      <c r="L349">
        <f>(K349*AE349+AF349)</f>
        <v>1.4200000166893005</v>
      </c>
      <c r="M349" s="1">
        <v>1</v>
      </c>
      <c r="N349">
        <f>L349*(M349+1)*(M349+1)/(M349*M349+1)</f>
        <v>2.8400000333786011</v>
      </c>
      <c r="O349" s="1">
        <v>25.484142303466797</v>
      </c>
      <c r="P349" s="1">
        <v>26.794631958007813</v>
      </c>
      <c r="Q349" s="1">
        <v>24.984588623046875</v>
      </c>
      <c r="R349" s="1">
        <v>999.625244140625</v>
      </c>
      <c r="S349" s="1">
        <v>985.338134765625</v>
      </c>
      <c r="T349" s="1">
        <v>22.175502777099609</v>
      </c>
      <c r="U349" s="1">
        <v>23.365421295166016</v>
      </c>
      <c r="V349" s="1">
        <v>66.178863525390625</v>
      </c>
      <c r="W349" s="1">
        <v>69.730224609375</v>
      </c>
      <c r="X349" s="1">
        <v>500.05166625976563</v>
      </c>
      <c r="Y349" s="1">
        <v>999.54144287109375</v>
      </c>
      <c r="Z349" s="1">
        <v>447.39678955078125</v>
      </c>
      <c r="AA349" s="1">
        <v>97.664535522460938</v>
      </c>
      <c r="AB349" s="1">
        <v>-4.6547307968139648</v>
      </c>
      <c r="AC349" s="1">
        <v>0.20922207832336426</v>
      </c>
      <c r="AD349" s="1">
        <v>1</v>
      </c>
      <c r="AE349" s="1">
        <v>-0.21956524252891541</v>
      </c>
      <c r="AF349" s="1">
        <v>2.737391471862793</v>
      </c>
      <c r="AG349" s="1">
        <v>1</v>
      </c>
      <c r="AH349" s="1">
        <v>0</v>
      </c>
      <c r="AI349" s="1">
        <v>0.15999999642372131</v>
      </c>
      <c r="AJ349" s="1">
        <v>111115</v>
      </c>
      <c r="AK349">
        <f>X349*0.000001/(K349*0.0001)</f>
        <v>0.83341944376627597</v>
      </c>
      <c r="AL349">
        <f>(U349-T349)/(1000-U349)*AK349</f>
        <v>1.0154271117138228E-3</v>
      </c>
      <c r="AM349">
        <f>(P349+273.15)</f>
        <v>299.94463195800779</v>
      </c>
      <c r="AN349">
        <f>(O349+273.15)</f>
        <v>298.63414230346677</v>
      </c>
      <c r="AO349">
        <f>(Y349*AG349+Z349*AH349)*AI349</f>
        <v>159.92662728473624</v>
      </c>
      <c r="AP349">
        <f>((AO349+0.00000010773*(AN349^4-AM349^4))-AL349*44100)/(L349*51.4+0.00000043092*AM349^3)</f>
        <v>1.1818864270010956</v>
      </c>
      <c r="AQ349">
        <f>0.61365*EXP(17.502*J349/(240.97+J349))</f>
        <v>3.536215281415549</v>
      </c>
      <c r="AR349">
        <f>AQ349*1000/AA349</f>
        <v>36.207772478498995</v>
      </c>
      <c r="AS349">
        <f>(AR349-U349)</f>
        <v>12.84235118333298</v>
      </c>
      <c r="AT349">
        <f>IF(D349,P349,(O349+P349)/2)</f>
        <v>26.139387130737305</v>
      </c>
      <c r="AU349">
        <f>0.61365*EXP(17.502*AT349/(240.97+AT349))</f>
        <v>3.4021897542955619</v>
      </c>
      <c r="AV349">
        <f>IF(AS349&lt;&gt;0,(1000-(AR349+U349)/2)/AS349*AL349,0)</f>
        <v>7.6713444415678886E-2</v>
      </c>
      <c r="AW349">
        <f>U349*AA349/1000</f>
        <v>2.2819730180790065</v>
      </c>
      <c r="AX349">
        <f>(AU349-AW349)</f>
        <v>1.1202167362165554</v>
      </c>
      <c r="AY349">
        <f>1/(1.6/F349+1.37/N349)</f>
        <v>4.8132799666915707E-2</v>
      </c>
      <c r="AZ349">
        <f>G349*AA349*0.001</f>
        <v>72.324399083900758</v>
      </c>
      <c r="BA349">
        <f>G349/S349</f>
        <v>0.75155826247210866</v>
      </c>
      <c r="BB349">
        <f>(1-AL349*AA349/AQ349/F349)*100</f>
        <v>64.430066896319786</v>
      </c>
      <c r="BC349">
        <f>(S349-E349/(N349/1.35))</f>
        <v>980.15365201517568</v>
      </c>
      <c r="BD349">
        <f>E349*BB349/100/BC349</f>
        <v>7.1694267241599633E-3</v>
      </c>
    </row>
    <row r="350" spans="1:56" x14ac:dyDescent="0.55000000000000004">
      <c r="A350" s="1" t="s">
        <v>9</v>
      </c>
      <c r="B350" s="1" t="s">
        <v>406</v>
      </c>
    </row>
    <row r="351" spans="1:56" x14ac:dyDescent="0.55000000000000004">
      <c r="A351" s="1" t="s">
        <v>9</v>
      </c>
      <c r="B351" s="1" t="s">
        <v>407</v>
      </c>
    </row>
    <row r="352" spans="1:56" x14ac:dyDescent="0.55000000000000004">
      <c r="A352" s="1">
        <v>169</v>
      </c>
      <c r="B352" s="1" t="s">
        <v>408</v>
      </c>
      <c r="C352" s="1">
        <v>84080.000000089407</v>
      </c>
      <c r="D352" s="1">
        <v>0</v>
      </c>
      <c r="E352">
        <f>(R352-S352*(1000-T352)/(1000-U352))*AK352</f>
        <v>11.746452656913664</v>
      </c>
      <c r="F352">
        <f>IF(AV352&lt;&gt;0,1/(1/AV352-1/N352),0)</f>
        <v>7.7303019955193689E-2</v>
      </c>
      <c r="G352">
        <f>((AY352-AL352/2)*S352-E352)/(AY352+AL352/2)</f>
        <v>914.84358353005109</v>
      </c>
      <c r="H352">
        <f>AL352*1000</f>
        <v>1.0021924921530125</v>
      </c>
      <c r="I352">
        <f>(AQ352-AW352)</f>
        <v>1.2616021643250752</v>
      </c>
      <c r="J352">
        <f>(P352+AP352*D352)</f>
        <v>26.834968566894531</v>
      </c>
      <c r="K352" s="1">
        <v>6</v>
      </c>
      <c r="L352">
        <f>(K352*AE352+AF352)</f>
        <v>1.4200000166893005</v>
      </c>
      <c r="M352" s="1">
        <v>1</v>
      </c>
      <c r="N352">
        <f>L352*(M352+1)*(M352+1)/(M352*M352+1)</f>
        <v>2.8400000333786011</v>
      </c>
      <c r="O352" s="1">
        <v>25.497819900512695</v>
      </c>
      <c r="P352" s="1">
        <v>26.834968566894531</v>
      </c>
      <c r="Q352" s="1">
        <v>24.984169006347656</v>
      </c>
      <c r="R352" s="1">
        <v>1201.45263671875</v>
      </c>
      <c r="S352" s="1">
        <v>1185.9315185546875</v>
      </c>
      <c r="T352" s="1">
        <v>22.205686569213867</v>
      </c>
      <c r="U352" s="1">
        <v>23.380134582519531</v>
      </c>
      <c r="V352" s="1">
        <v>66.202842712402344</v>
      </c>
      <c r="W352" s="1">
        <v>69.704170227050781</v>
      </c>
      <c r="X352" s="1">
        <v>500.02780151367188</v>
      </c>
      <c r="Y352" s="1">
        <v>999.2830810546875</v>
      </c>
      <c r="Z352" s="1">
        <v>448.75064086914063</v>
      </c>
      <c r="AA352" s="1">
        <v>97.64752197265625</v>
      </c>
      <c r="AB352" s="1">
        <v>-7.0221624374389648</v>
      </c>
      <c r="AC352" s="1">
        <v>0.2108604907989502</v>
      </c>
      <c r="AD352" s="1">
        <v>1</v>
      </c>
      <c r="AE352" s="1">
        <v>-0.21956524252891541</v>
      </c>
      <c r="AF352" s="1">
        <v>2.737391471862793</v>
      </c>
      <c r="AG352" s="1">
        <v>1</v>
      </c>
      <c r="AH352" s="1">
        <v>0</v>
      </c>
      <c r="AI352" s="1">
        <v>0.15999999642372131</v>
      </c>
      <c r="AJ352" s="1">
        <v>111115</v>
      </c>
      <c r="AK352">
        <f>X352*0.000001/(K352*0.0001)</f>
        <v>0.83337966918945294</v>
      </c>
      <c r="AL352">
        <f>(U352-T352)/(1000-U352)*AK352</f>
        <v>1.0021924921530126E-3</v>
      </c>
      <c r="AM352">
        <f>(P352+273.15)</f>
        <v>299.98496856689451</v>
      </c>
      <c r="AN352">
        <f>(O352+273.15)</f>
        <v>298.64781990051267</v>
      </c>
      <c r="AO352">
        <f>(Y352*AG352+Z352*AH352)*AI352</f>
        <v>159.88528939503522</v>
      </c>
      <c r="AP352">
        <f>((AO352+0.00000010773*(AN352^4-AM352^4))-AL352*44100)/(L352*51.4+0.00000043092*AM352^3)</f>
        <v>1.1845406393283084</v>
      </c>
      <c r="AQ352">
        <f>0.61365*EXP(17.502*J352/(240.97+J352))</f>
        <v>3.5446143696953114</v>
      </c>
      <c r="AR352">
        <f>AQ352*1000/AA352</f>
        <v>36.300095466712328</v>
      </c>
      <c r="AS352">
        <f>(AR352-U352)</f>
        <v>12.919960884192797</v>
      </c>
      <c r="AT352">
        <f>IF(D352,P352,(O352+P352)/2)</f>
        <v>26.166394233703613</v>
      </c>
      <c r="AU352">
        <f>0.61365*EXP(17.502*AT352/(240.97+AT352))</f>
        <v>3.4076249057564834</v>
      </c>
      <c r="AV352">
        <f>IF(AS352&lt;&gt;0,(1000-(AR352+U352)/2)/AS352*AL352,0)</f>
        <v>7.525463595636156E-2</v>
      </c>
      <c r="AW352">
        <f>U352*AA352/1000</f>
        <v>2.2830122053702362</v>
      </c>
      <c r="AX352">
        <f>(AU352-AW352)</f>
        <v>1.1246127003862472</v>
      </c>
      <c r="AY352">
        <f>1/(1.6/F352+1.37/N352)</f>
        <v>4.7213990446517404E-2</v>
      </c>
      <c r="AZ352">
        <f>G352*AA352*0.001</f>
        <v>89.33220892429425</v>
      </c>
      <c r="BA352">
        <f>G352/S352</f>
        <v>0.77141350003496378</v>
      </c>
      <c r="BB352">
        <f>(1-AL352*AA352/AQ352/F352)*100</f>
        <v>64.285307344332395</v>
      </c>
      <c r="BC352">
        <f>(S352-E352/(N352/1.35))</f>
        <v>1180.3478175333996</v>
      </c>
      <c r="BD352">
        <f>E352*BB352/100/BC352</f>
        <v>6.3974729146646422E-3</v>
      </c>
    </row>
    <row r="353" spans="1:56" x14ac:dyDescent="0.55000000000000004">
      <c r="A353" s="1" t="s">
        <v>9</v>
      </c>
      <c r="B353" s="1" t="s">
        <v>409</v>
      </c>
    </row>
    <row r="354" spans="1:56" x14ac:dyDescent="0.55000000000000004">
      <c r="A354" s="1" t="s">
        <v>9</v>
      </c>
      <c r="B354" s="1" t="s">
        <v>410</v>
      </c>
    </row>
    <row r="355" spans="1:56" x14ac:dyDescent="0.55000000000000004">
      <c r="A355" s="1" t="s">
        <v>9</v>
      </c>
      <c r="B355" s="1" t="s">
        <v>411</v>
      </c>
    </row>
    <row r="356" spans="1:56" x14ac:dyDescent="0.55000000000000004">
      <c r="A356" s="1" t="s">
        <v>9</v>
      </c>
      <c r="B356" s="1" t="s">
        <v>412</v>
      </c>
    </row>
    <row r="357" spans="1:56" x14ac:dyDescent="0.55000000000000004">
      <c r="A357" s="1" t="s">
        <v>9</v>
      </c>
      <c r="B357" s="1" t="s">
        <v>413</v>
      </c>
    </row>
    <row r="358" spans="1:56" x14ac:dyDescent="0.55000000000000004">
      <c r="A358" s="1" t="s">
        <v>9</v>
      </c>
      <c r="B358" s="1" t="s">
        <v>414</v>
      </c>
    </row>
    <row r="359" spans="1:56" x14ac:dyDescent="0.55000000000000004">
      <c r="A359" s="1" t="s">
        <v>9</v>
      </c>
      <c r="B359" s="1" t="s">
        <v>415</v>
      </c>
    </row>
    <row r="360" spans="1:56" x14ac:dyDescent="0.55000000000000004">
      <c r="A360" s="1" t="s">
        <v>9</v>
      </c>
      <c r="B360" s="1" t="s">
        <v>416</v>
      </c>
    </row>
    <row r="361" spans="1:56" x14ac:dyDescent="0.55000000000000004">
      <c r="A361" s="1" t="s">
        <v>9</v>
      </c>
      <c r="B361" s="1" t="s">
        <v>417</v>
      </c>
    </row>
    <row r="362" spans="1:56" x14ac:dyDescent="0.55000000000000004">
      <c r="A362" s="1" t="s">
        <v>9</v>
      </c>
      <c r="B362" s="1" t="s">
        <v>418</v>
      </c>
    </row>
    <row r="363" spans="1:56" x14ac:dyDescent="0.55000000000000004">
      <c r="A363" s="1" t="s">
        <v>9</v>
      </c>
      <c r="B363" s="1" t="s">
        <v>419</v>
      </c>
    </row>
    <row r="364" spans="1:56" x14ac:dyDescent="0.55000000000000004">
      <c r="A364" s="1" t="s">
        <v>9</v>
      </c>
      <c r="B364" s="1" t="s">
        <v>420</v>
      </c>
    </row>
    <row r="365" spans="1:56" x14ac:dyDescent="0.55000000000000004">
      <c r="A365" s="1" t="s">
        <v>9</v>
      </c>
      <c r="B365" s="1" t="s">
        <v>421</v>
      </c>
    </row>
    <row r="366" spans="1:56" x14ac:dyDescent="0.55000000000000004">
      <c r="A366" s="1">
        <v>170</v>
      </c>
      <c r="B366" s="1" t="s">
        <v>422</v>
      </c>
      <c r="C366" s="1">
        <v>84460.500000011176</v>
      </c>
      <c r="D366" s="1">
        <v>0</v>
      </c>
      <c r="E366">
        <f>(R366-S366*(1000-T366)/(1000-U366))*AK366</f>
        <v>4.3108865992503986</v>
      </c>
      <c r="F366">
        <f>IF(AV366&lt;&gt;0,1/(1/AV366-1/N366),0)</f>
        <v>9.502247850650454E-2</v>
      </c>
      <c r="G366">
        <f>((AY366-AL366/2)*S366-E366)/(AY366+AL366/2)</f>
        <v>313.3148332672792</v>
      </c>
      <c r="H366">
        <f>AL366*1000</f>
        <v>1.0133687597954486</v>
      </c>
      <c r="I366">
        <f>(AQ366-AW366)</f>
        <v>1.0451851438748436</v>
      </c>
      <c r="J366">
        <f>(P366+AP366*D366)</f>
        <v>25.739337921142578</v>
      </c>
      <c r="K366" s="1">
        <v>6</v>
      </c>
      <c r="L366">
        <f>(K366*AE366+AF366)</f>
        <v>1.4200000166893005</v>
      </c>
      <c r="M366" s="1">
        <v>1</v>
      </c>
      <c r="N366">
        <f>L366*(M366+1)*(M366+1)/(M366*M366+1)</f>
        <v>2.8400000333786011</v>
      </c>
      <c r="O366" s="1">
        <v>25.413873672485352</v>
      </c>
      <c r="P366" s="1">
        <v>25.739337921142578</v>
      </c>
      <c r="Q366" s="1">
        <v>24.98436164855957</v>
      </c>
      <c r="R366" s="1">
        <v>399.84246826171875</v>
      </c>
      <c r="S366" s="1">
        <v>394.19070434570313</v>
      </c>
      <c r="T366" s="1">
        <v>22.138389587402344</v>
      </c>
      <c r="U366" s="1">
        <v>23.325929641723633</v>
      </c>
      <c r="V366" s="1">
        <v>66.321487426757813</v>
      </c>
      <c r="W366" s="1">
        <v>69.880050659179688</v>
      </c>
      <c r="X366" s="1">
        <v>500.0577392578125</v>
      </c>
      <c r="Y366" s="1">
        <v>438.58297729492188</v>
      </c>
      <c r="Z366" s="1">
        <v>439.03103637695313</v>
      </c>
      <c r="AA366" s="1">
        <v>97.632858276367188</v>
      </c>
      <c r="AB366" s="1">
        <v>0.22036075592041016</v>
      </c>
      <c r="AC366" s="1">
        <v>0.20067906379699707</v>
      </c>
      <c r="AD366" s="1">
        <v>0.66666668653488159</v>
      </c>
      <c r="AE366" s="1">
        <v>-0.21956524252891541</v>
      </c>
      <c r="AF366" s="1">
        <v>2.737391471862793</v>
      </c>
      <c r="AG366" s="1">
        <v>1</v>
      </c>
      <c r="AH366" s="1">
        <v>0</v>
      </c>
      <c r="AI366" s="1">
        <v>0.15999999642372131</v>
      </c>
      <c r="AJ366" s="1">
        <v>111115</v>
      </c>
      <c r="AK366">
        <f>X366*0.000001/(K366*0.0001)</f>
        <v>0.83342956542968738</v>
      </c>
      <c r="AL366">
        <f>(U366-T366)/(1000-U366)*AK366</f>
        <v>1.0133687597954485E-3</v>
      </c>
      <c r="AM366">
        <f>(P366+273.15)</f>
        <v>298.88933792114256</v>
      </c>
      <c r="AN366">
        <f>(O366+273.15)</f>
        <v>298.56387367248533</v>
      </c>
      <c r="AO366">
        <f>(Y366*AG366+Z366*AH366)*AI366</f>
        <v>70.173274798692546</v>
      </c>
      <c r="AP366">
        <f>((AO366+0.00000010773*(AN366^4-AM366^4))-AL366*44100)/(L366*51.4+0.00000043092*AM366^3)</f>
        <v>0.25735529193499024</v>
      </c>
      <c r="AQ366">
        <f>0.61365*EXP(17.502*J366/(240.97+J366))</f>
        <v>3.3225623267497597</v>
      </c>
      <c r="AR366">
        <f>AQ366*1000/AA366</f>
        <v>34.031189759339583</v>
      </c>
      <c r="AS366">
        <f>(AR366-U366)</f>
        <v>10.70526011761595</v>
      </c>
      <c r="AT366">
        <f>IF(D366,P366,(O366+P366)/2)</f>
        <v>25.576605796813965</v>
      </c>
      <c r="AU366">
        <f>0.61365*EXP(17.502*AT366/(240.97+AT366))</f>
        <v>3.2906402578116927</v>
      </c>
      <c r="AV366">
        <f>IF(AS366&lt;&gt;0,(1000-(AR366+U366)/2)/AS366*AL366,0)</f>
        <v>9.1946089352773722E-2</v>
      </c>
      <c r="AW366">
        <f>U366*AA366/1000</f>
        <v>2.2773771828749161</v>
      </c>
      <c r="AX366">
        <f>(AU366-AW366)</f>
        <v>1.0132630749367766</v>
      </c>
      <c r="AY366">
        <f>1/(1.6/F366+1.37/N366)</f>
        <v>5.7735002313882136E-2</v>
      </c>
      <c r="AZ366">
        <f>G366*AA366*0.001</f>
        <v>30.589822712267885</v>
      </c>
      <c r="BA366">
        <f>G366/S366</f>
        <v>0.79483059801558331</v>
      </c>
      <c r="BB366">
        <f>(1-AL366*AA366/AQ366/F366)*100</f>
        <v>68.662523236581265</v>
      </c>
      <c r="BC366">
        <f>(S366-E366/(N366/1.35))</f>
        <v>392.14151531732671</v>
      </c>
      <c r="BD366">
        <f>E366*BB366/100/BC366</f>
        <v>7.5482023639290687E-3</v>
      </c>
    </row>
    <row r="367" spans="1:56" x14ac:dyDescent="0.55000000000000004">
      <c r="A367" s="1">
        <v>171</v>
      </c>
      <c r="B367" s="1" t="s">
        <v>423</v>
      </c>
      <c r="C367" s="1">
        <v>85037.499987114221</v>
      </c>
      <c r="D367" s="1">
        <v>0</v>
      </c>
      <c r="E367">
        <f>(R367-S367*(1000-T367)/(1000-U367))*AK367</f>
        <v>4.3049909998268987</v>
      </c>
      <c r="F367">
        <f>IF(AV367&lt;&gt;0,1/(1/AV367-1/N367),0)</f>
        <v>6.4519393101606107E-2</v>
      </c>
      <c r="G367">
        <f>((AY367-AL367/2)*S367-E367)/(AY367+AL367/2)</f>
        <v>279.03298847194026</v>
      </c>
      <c r="H367">
        <f>AL367*1000</f>
        <v>0.71470176794974438</v>
      </c>
      <c r="I367">
        <f>(AQ367-AW367)</f>
        <v>1.0745986638916176</v>
      </c>
      <c r="J367">
        <f>(P367+AP367*D367)</f>
        <v>25.694126129150391</v>
      </c>
      <c r="K367" s="1">
        <v>6</v>
      </c>
      <c r="L367">
        <f>(K367*AE367+AF367)</f>
        <v>1.4200000166893005</v>
      </c>
      <c r="M367" s="1">
        <v>1</v>
      </c>
      <c r="N367">
        <f>L367*(M367+1)*(M367+1)/(M367*M367+1)</f>
        <v>2.8400000333786011</v>
      </c>
      <c r="O367" s="1">
        <v>25.371269226074219</v>
      </c>
      <c r="P367" s="1">
        <v>25.694126129150391</v>
      </c>
      <c r="Q367" s="1">
        <v>24.984869003295898</v>
      </c>
      <c r="R367" s="1">
        <v>399.45120239257813</v>
      </c>
      <c r="S367" s="1">
        <v>393.94793701171875</v>
      </c>
      <c r="T367" s="1">
        <v>22.096242904663086</v>
      </c>
      <c r="U367" s="1">
        <v>22.934125900268555</v>
      </c>
      <c r="V367" s="1">
        <v>66.362586975097656</v>
      </c>
      <c r="W367" s="1">
        <v>68.879920959472656</v>
      </c>
      <c r="X367" s="1">
        <v>500.05361938476563</v>
      </c>
      <c r="Y367" s="1">
        <v>440.68548583984375</v>
      </c>
      <c r="Z367" s="1">
        <v>440.96987915039063</v>
      </c>
      <c r="AA367" s="1">
        <v>97.630393981933594</v>
      </c>
      <c r="AB367" s="1">
        <v>0.22036075592041016</v>
      </c>
      <c r="AC367" s="1">
        <v>0.20067906379699707</v>
      </c>
      <c r="AD367" s="1">
        <v>1</v>
      </c>
      <c r="AE367" s="1">
        <v>-0.21956524252891541</v>
      </c>
      <c r="AF367" s="1">
        <v>2.737391471862793</v>
      </c>
      <c r="AG367" s="1">
        <v>1</v>
      </c>
      <c r="AH367" s="1">
        <v>0</v>
      </c>
      <c r="AI367" s="1">
        <v>0.15999999642372131</v>
      </c>
      <c r="AJ367" s="1">
        <v>111115</v>
      </c>
      <c r="AK367">
        <f>X367*0.000001/(K367*0.0001)</f>
        <v>0.83342269897460919</v>
      </c>
      <c r="AL367">
        <f>(U367-T367)/(1000-U367)*AK367</f>
        <v>7.1470176794974436E-4</v>
      </c>
      <c r="AM367">
        <f>(P367+273.15)</f>
        <v>298.84412612915037</v>
      </c>
      <c r="AN367">
        <f>(O367+273.15)</f>
        <v>298.5212692260742</v>
      </c>
      <c r="AO367">
        <f>(Y367*AG367+Z367*AH367)*AI367</f>
        <v>70.50967615836089</v>
      </c>
      <c r="AP367">
        <f>((AO367+0.00000010773*(AN367^4-AM367^4))-AL367*44100)/(L367*51.4+0.00000043092*AM367^3)</f>
        <v>0.41761953904825849</v>
      </c>
      <c r="AQ367">
        <f>0.61365*EXP(17.502*J367/(240.97+J367))</f>
        <v>3.3136664111661043</v>
      </c>
      <c r="AR367">
        <f>AQ367*1000/AA367</f>
        <v>33.940930442002468</v>
      </c>
      <c r="AS367">
        <f>(AR367-U367)</f>
        <v>11.006804541733914</v>
      </c>
      <c r="AT367">
        <f>IF(D367,P367,(O367+P367)/2)</f>
        <v>25.532697677612305</v>
      </c>
      <c r="AU367">
        <f>0.61365*EXP(17.502*AT367/(240.97+AT367))</f>
        <v>3.2820731313290286</v>
      </c>
      <c r="AV367">
        <f>IF(AS367&lt;&gt;0,(1000-(AR367+U367)/2)/AS367*AL367,0)</f>
        <v>6.3086194876712798E-2</v>
      </c>
      <c r="AW367">
        <f>U367*AA367/1000</f>
        <v>2.2390677472744867</v>
      </c>
      <c r="AX367">
        <f>(AU367-AW367)</f>
        <v>1.0430053840545419</v>
      </c>
      <c r="AY367">
        <f>1/(1.6/F367+1.37/N367)</f>
        <v>3.9555178731801512E-2</v>
      </c>
      <c r="AZ367">
        <f>G367*AA367*0.001</f>
        <v>27.242100598471861</v>
      </c>
      <c r="BA367">
        <f>G367/S367</f>
        <v>0.70829914883813661</v>
      </c>
      <c r="BB367">
        <f>(1-AL367*AA367/AQ367/F367)*100</f>
        <v>67.362954334375885</v>
      </c>
      <c r="BC367">
        <f>(S367-E367/(N367/1.35))</f>
        <v>391.90155046895086</v>
      </c>
      <c r="BD367">
        <f>E367*BB367/100/BC367</f>
        <v>7.3997388319649963E-3</v>
      </c>
    </row>
    <row r="368" spans="1:56" x14ac:dyDescent="0.55000000000000004">
      <c r="A368" s="1">
        <v>172</v>
      </c>
      <c r="B368" s="1" t="s">
        <v>424</v>
      </c>
      <c r="C368" s="1">
        <v>85637.999973692</v>
      </c>
      <c r="D368" s="1">
        <v>0</v>
      </c>
      <c r="E368">
        <f>(R368-S368*(1000-T368)/(1000-U368))*AK368</f>
        <v>4.0157712893547606</v>
      </c>
      <c r="F368">
        <f>IF(AV368&lt;&gt;0,1/(1/AV368-1/N368),0)</f>
        <v>4.8732434880971072E-2</v>
      </c>
      <c r="G368">
        <f>((AY368-AL368/2)*S368-E368)/(AY368+AL368/2)</f>
        <v>254.46943460404341</v>
      </c>
      <c r="H368">
        <f>AL368*1000</f>
        <v>0.55749131360525206</v>
      </c>
      <c r="I368">
        <f>(AQ368-AW368)</f>
        <v>1.1040001670151178</v>
      </c>
      <c r="J368">
        <f>(P368+AP368*D368)</f>
        <v>25.724380493164063</v>
      </c>
      <c r="K368" s="1">
        <v>6</v>
      </c>
      <c r="L368">
        <f>(K368*AE368+AF368)</f>
        <v>1.4200000166893005</v>
      </c>
      <c r="M368" s="1">
        <v>1</v>
      </c>
      <c r="N368">
        <f>L368*(M368+1)*(M368+1)/(M368*M368+1)</f>
        <v>2.8400000333786011</v>
      </c>
      <c r="O368" s="1">
        <v>25.364339828491211</v>
      </c>
      <c r="P368" s="1">
        <v>25.724380493164063</v>
      </c>
      <c r="Q368" s="1">
        <v>24.984844207763672</v>
      </c>
      <c r="R368" s="1">
        <v>399.3603515625</v>
      </c>
      <c r="S368" s="1">
        <v>394.27828979492188</v>
      </c>
      <c r="T368" s="1">
        <v>22.036930084228516</v>
      </c>
      <c r="U368" s="1">
        <v>22.690658569335938</v>
      </c>
      <c r="V368" s="1">
        <v>66.221366882324219</v>
      </c>
      <c r="W368" s="1">
        <v>68.185646057128906</v>
      </c>
      <c r="X368" s="1">
        <v>500.06216430664063</v>
      </c>
      <c r="Y368" s="1">
        <v>440.82830810546875</v>
      </c>
      <c r="Z368" s="1">
        <v>439.77911376953125</v>
      </c>
      <c r="AA368" s="1">
        <v>97.644447326660156</v>
      </c>
      <c r="AB368" s="1">
        <v>0.22036075592041016</v>
      </c>
      <c r="AC368" s="1">
        <v>0.20067906379699707</v>
      </c>
      <c r="AD368" s="1">
        <v>1</v>
      </c>
      <c r="AE368" s="1">
        <v>-0.21956524252891541</v>
      </c>
      <c r="AF368" s="1">
        <v>2.737391471862793</v>
      </c>
      <c r="AG368" s="1">
        <v>1</v>
      </c>
      <c r="AH368" s="1">
        <v>0</v>
      </c>
      <c r="AI368" s="1">
        <v>0.15999999642372131</v>
      </c>
      <c r="AJ368" s="1">
        <v>111115</v>
      </c>
      <c r="AK368">
        <f>X368*0.000001/(K368*0.0001)</f>
        <v>0.83343694051106754</v>
      </c>
      <c r="AL368">
        <f>(U368-T368)/(1000-U368)*AK368</f>
        <v>5.5749131360525203E-4</v>
      </c>
      <c r="AM368">
        <f>(P368+273.15)</f>
        <v>298.87438049316404</v>
      </c>
      <c r="AN368">
        <f>(O368+273.15)</f>
        <v>298.51433982849119</v>
      </c>
      <c r="AO368">
        <f>(Y368*AG368+Z368*AH368)*AI368</f>
        <v>70.532527720350117</v>
      </c>
      <c r="AP368">
        <f>((AO368+0.00000010773*(AN368^4-AM368^4))-AL368*44100)/(L368*51.4+0.00000043092*AM368^3)</f>
        <v>0.49486836168630977</v>
      </c>
      <c r="AQ368">
        <f>0.61365*EXP(17.502*J368/(240.97+J368))</f>
        <v>3.3196169824958708</v>
      </c>
      <c r="AR368">
        <f>AQ368*1000/AA368</f>
        <v>33.996986755328848</v>
      </c>
      <c r="AS368">
        <f>(AR368-U368)</f>
        <v>11.306328185992911</v>
      </c>
      <c r="AT368">
        <f>IF(D368,P368,(O368+P368)/2)</f>
        <v>25.544360160827637</v>
      </c>
      <c r="AU368">
        <f>0.61365*EXP(17.502*AT368/(240.97+AT368))</f>
        <v>3.2843467524855079</v>
      </c>
      <c r="AV368">
        <f>IF(AS368&lt;&gt;0,(1000-(AR368+U368)/2)/AS368*AL368,0)</f>
        <v>4.7910326833402753E-2</v>
      </c>
      <c r="AW368">
        <f>U368*AA368/1000</f>
        <v>2.215616815480753</v>
      </c>
      <c r="AX368">
        <f>(AU368-AW368)</f>
        <v>1.0687299370047549</v>
      </c>
      <c r="AY368">
        <f>1/(1.6/F368+1.37/N368)</f>
        <v>3.0016746036307992E-2</v>
      </c>
      <c r="AZ368">
        <f>G368*AA368*0.001</f>
        <v>24.847527303439506</v>
      </c>
      <c r="BA368">
        <f>G368/S368</f>
        <v>0.645405646697925</v>
      </c>
      <c r="BB368">
        <f>(1-AL368*AA368/AQ368/F368)*100</f>
        <v>66.350426211397462</v>
      </c>
      <c r="BC368">
        <f>(S368-E368/(N368/1.35))</f>
        <v>392.36938445093864</v>
      </c>
      <c r="BD368">
        <f>E368*BB368/100/BC368</f>
        <v>6.7907473716134915E-3</v>
      </c>
    </row>
    <row r="369" spans="1:56" x14ac:dyDescent="0.55000000000000004">
      <c r="A369" s="1">
        <v>173</v>
      </c>
      <c r="B369" s="1" t="s">
        <v>425</v>
      </c>
      <c r="C369" s="1">
        <v>86238.499960269779</v>
      </c>
      <c r="D369" s="1">
        <v>0</v>
      </c>
      <c r="E369">
        <f>(R369-S369*(1000-T369)/(1000-U369))*AK369</f>
        <v>3.8440937996866396</v>
      </c>
      <c r="F369">
        <f>IF(AV369&lt;&gt;0,1/(1/AV369-1/N369),0)</f>
        <v>4.0765261150469079E-2</v>
      </c>
      <c r="G369">
        <f>((AY369-AL369/2)*S369-E369)/(AY369+AL369/2)</f>
        <v>235.79721537492426</v>
      </c>
      <c r="H369">
        <f>AL369*1000</f>
        <v>0.48200275701958806</v>
      </c>
      <c r="I369">
        <f>(AQ369-AW369)</f>
        <v>1.1377079042175642</v>
      </c>
      <c r="J369">
        <f>(P369+AP369*D369)</f>
        <v>25.867551803588867</v>
      </c>
      <c r="K369" s="1">
        <v>6</v>
      </c>
      <c r="L369">
        <f>(K369*AE369+AF369)</f>
        <v>1.4200000166893005</v>
      </c>
      <c r="M369" s="1">
        <v>1</v>
      </c>
      <c r="N369">
        <f>L369*(M369+1)*(M369+1)/(M369*M369+1)</f>
        <v>2.8400000333786011</v>
      </c>
      <c r="O369" s="1">
        <v>25.398441314697266</v>
      </c>
      <c r="P369" s="1">
        <v>25.867551803588867</v>
      </c>
      <c r="Q369" s="1">
        <v>24.983453750610352</v>
      </c>
      <c r="R369" s="1">
        <v>399.40475463867188</v>
      </c>
      <c r="S369" s="1">
        <v>394.56475830078125</v>
      </c>
      <c r="T369" s="1">
        <v>22.071269989013672</v>
      </c>
      <c r="U369" s="1">
        <v>22.636447906494141</v>
      </c>
      <c r="V369" s="1">
        <v>66.185585021972656</v>
      </c>
      <c r="W369" s="1">
        <v>67.880966186523438</v>
      </c>
      <c r="X369" s="1">
        <v>500.11712646484375</v>
      </c>
      <c r="Y369" s="1">
        <v>438.9696044921875</v>
      </c>
      <c r="Z369" s="1">
        <v>439.56137084960938</v>
      </c>
      <c r="AA369" s="1">
        <v>97.6387939453125</v>
      </c>
      <c r="AB369" s="1">
        <v>0.22036075592041016</v>
      </c>
      <c r="AC369" s="1">
        <v>0.20067906379699707</v>
      </c>
      <c r="AD369" s="1">
        <v>1</v>
      </c>
      <c r="AE369" s="1">
        <v>-0.21956524252891541</v>
      </c>
      <c r="AF369" s="1">
        <v>2.737391471862793</v>
      </c>
      <c r="AG369" s="1">
        <v>1</v>
      </c>
      <c r="AH369" s="1">
        <v>0</v>
      </c>
      <c r="AI369" s="1">
        <v>0.15999999642372131</v>
      </c>
      <c r="AJ369" s="1">
        <v>111115</v>
      </c>
      <c r="AK369">
        <f>X369*0.000001/(K369*0.0001)</f>
        <v>0.83352854410807276</v>
      </c>
      <c r="AL369">
        <f>(U369-T369)/(1000-U369)*AK369</f>
        <v>4.8200275701958806E-4</v>
      </c>
      <c r="AM369">
        <f>(P369+273.15)</f>
        <v>299.01755180358884</v>
      </c>
      <c r="AN369">
        <f>(O369+273.15)</f>
        <v>298.54844131469724</v>
      </c>
      <c r="AO369">
        <f>(Y369*AG369+Z369*AH369)*AI369</f>
        <v>70.235135148872359</v>
      </c>
      <c r="AP369">
        <f>((AO369+0.00000010773*(AN369^4-AM369^4))-AL369*44100)/(L369*51.4+0.00000043092*AM369^3)</f>
        <v>0.51576740004119015</v>
      </c>
      <c r="AQ369">
        <f>0.61365*EXP(17.502*J369/(240.97+J369))</f>
        <v>3.3479033770135462</v>
      </c>
      <c r="AR369">
        <f>AQ369*1000/AA369</f>
        <v>34.288659678536249</v>
      </c>
      <c r="AS369">
        <f>(AR369-U369)</f>
        <v>11.652211772042108</v>
      </c>
      <c r="AT369">
        <f>IF(D369,P369,(O369+P369)/2)</f>
        <v>25.632996559143066</v>
      </c>
      <c r="AU369">
        <f>0.61365*EXP(17.502*AT369/(240.97+AT369))</f>
        <v>3.3016715854047778</v>
      </c>
      <c r="AV369">
        <f>IF(AS369&lt;&gt;0,(1000-(AR369+U369)/2)/AS369*AL369,0)</f>
        <v>4.018839828704112E-2</v>
      </c>
      <c r="AW369">
        <f>U369*AA369/1000</f>
        <v>2.2101954727959821</v>
      </c>
      <c r="AX369">
        <f>(AU369-AW369)</f>
        <v>1.0914761126087957</v>
      </c>
      <c r="AY369">
        <f>1/(1.6/F369+1.37/N369)</f>
        <v>2.5168947195767465E-2</v>
      </c>
      <c r="AZ369">
        <f>G369*AA369*0.001</f>
        <v>23.022955724870702</v>
      </c>
      <c r="BA369">
        <f>G369/S369</f>
        <v>0.59761347260307862</v>
      </c>
      <c r="BB369">
        <f>(1-AL369*AA369/AQ369/F369)*100</f>
        <v>65.516702866135574</v>
      </c>
      <c r="BC369">
        <f>(S369-E369/(N369/1.35))</f>
        <v>392.73746021325155</v>
      </c>
      <c r="BD369">
        <f>E369*BB369/100/BC369</f>
        <v>6.4127407435713157E-3</v>
      </c>
    </row>
    <row r="370" spans="1:56" x14ac:dyDescent="0.55000000000000004">
      <c r="A370" s="1" t="s">
        <v>9</v>
      </c>
      <c r="B370" s="1" t="s">
        <v>426</v>
      </c>
    </row>
    <row r="371" spans="1:56" x14ac:dyDescent="0.55000000000000004">
      <c r="A371" s="1">
        <v>174</v>
      </c>
      <c r="B371" s="1" t="s">
        <v>427</v>
      </c>
      <c r="C371" s="1">
        <v>86838.999946847558</v>
      </c>
      <c r="D371" s="1">
        <v>0</v>
      </c>
      <c r="E371">
        <f>(R371-S371*(1000-T371)/(1000-U371))*AK371</f>
        <v>3.9329762493440383</v>
      </c>
      <c r="F371">
        <f>IF(AV371&lt;&gt;0,1/(1/AV371-1/N371),0)</f>
        <v>1.6545368108527747E-2</v>
      </c>
      <c r="G371">
        <f>((AY371-AL371/2)*S371-E371)/(AY371+AL371/2)</f>
        <v>9.3819912136374626</v>
      </c>
      <c r="H371">
        <f>AL371*1000</f>
        <v>0.14458373560807922</v>
      </c>
      <c r="I371">
        <f>(AQ371-AW371)</f>
        <v>0.83550174030071478</v>
      </c>
      <c r="J371">
        <f>(P371+AP371*D371)</f>
        <v>24.075456619262695</v>
      </c>
      <c r="K371" s="1">
        <v>6</v>
      </c>
      <c r="L371">
        <f>(K371*AE371+AF371)</f>
        <v>1.4200000166893005</v>
      </c>
      <c r="M371" s="1">
        <v>1</v>
      </c>
      <c r="N371">
        <f>L371*(M371+1)*(M371+1)/(M371*M371+1)</f>
        <v>2.8400000333786011</v>
      </c>
      <c r="O371" s="1">
        <v>22.198949813842773</v>
      </c>
      <c r="P371" s="1">
        <v>24.075456619262695</v>
      </c>
      <c r="Q371" s="1">
        <v>21.071857452392578</v>
      </c>
      <c r="R371" s="1">
        <v>399.23748779296875</v>
      </c>
      <c r="S371" s="1">
        <v>394.45022583007813</v>
      </c>
      <c r="T371" s="1">
        <v>22.084720611572266</v>
      </c>
      <c r="U371" s="1">
        <v>22.25433349609375</v>
      </c>
      <c r="V371" s="1">
        <v>80.289695739746094</v>
      </c>
      <c r="W371" s="1">
        <v>80.906517028808594</v>
      </c>
      <c r="X371" s="1">
        <v>500.0780029296875</v>
      </c>
      <c r="Y371" s="1">
        <v>441.10635375976563</v>
      </c>
      <c r="Z371" s="1">
        <v>439.78265380859375</v>
      </c>
      <c r="AA371" s="1">
        <v>97.647270202636719</v>
      </c>
      <c r="AB371" s="1">
        <v>0.22036075592041016</v>
      </c>
      <c r="AC371" s="1">
        <v>0.20067906379699707</v>
      </c>
      <c r="AD371" s="1">
        <v>1</v>
      </c>
      <c r="AE371" s="1">
        <v>-0.21956524252891541</v>
      </c>
      <c r="AF371" s="1">
        <v>2.737391471862793</v>
      </c>
      <c r="AG371" s="1">
        <v>1</v>
      </c>
      <c r="AH371" s="1">
        <v>0</v>
      </c>
      <c r="AI371" s="1">
        <v>0.15999999642372131</v>
      </c>
      <c r="AJ371" s="1">
        <v>111115</v>
      </c>
      <c r="AK371">
        <f>X371*0.000001/(K371*0.0001)</f>
        <v>0.83346333821614571</v>
      </c>
      <c r="AL371">
        <f>(U371-T371)/(1000-U371)*AK371</f>
        <v>1.4458373560807922E-4</v>
      </c>
      <c r="AM371">
        <f>(P371+273.15)</f>
        <v>297.22545661926267</v>
      </c>
      <c r="AN371">
        <f>(O371+273.15)</f>
        <v>295.34894981384275</v>
      </c>
      <c r="AO371">
        <f>(Y371*AG371+Z371*AH371)*AI371</f>
        <v>70.577015024043249</v>
      </c>
      <c r="AP371">
        <f>((AO371+0.00000010773*(AN371^4-AM371^4))-AL371*44100)/(L371*51.4+0.00000043092*AM371^3)</f>
        <v>0.51206270261765263</v>
      </c>
      <c r="AQ371">
        <f>0.61365*EXP(17.502*J371/(240.97+J371))</f>
        <v>3.0085766563733705</v>
      </c>
      <c r="AR371">
        <f>AQ371*1000/AA371</f>
        <v>30.81065809755869</v>
      </c>
      <c r="AS371">
        <f>(AR371-U371)</f>
        <v>8.5563246014649401</v>
      </c>
      <c r="AT371">
        <f>IF(D371,P371,(O371+P371)/2)</f>
        <v>23.137203216552734</v>
      </c>
      <c r="AU371">
        <f>0.61365*EXP(17.502*AT371/(240.97+AT371))</f>
        <v>2.8432229193026446</v>
      </c>
      <c r="AV371">
        <f>IF(AS371&lt;&gt;0,(1000-(AR371+U371)/2)/AS371*AL371,0)</f>
        <v>1.6449535847047086E-2</v>
      </c>
      <c r="AW371">
        <f>U371*AA371/1000</f>
        <v>2.1730749160726557</v>
      </c>
      <c r="AX371">
        <f>(AU371-AW371)</f>
        <v>0.67014800322998891</v>
      </c>
      <c r="AY371">
        <f>1/(1.6/F371+1.37/N371)</f>
        <v>1.0289527097814803E-2</v>
      </c>
      <c r="AZ371">
        <f>G371*AA371*0.001</f>
        <v>0.91612583107682088</v>
      </c>
      <c r="BA371">
        <f>G371/S371</f>
        <v>2.3784981220112297E-2</v>
      </c>
      <c r="BB371">
        <f>(1-AL371*AA371/AQ371/F371)*100</f>
        <v>71.637661709162884</v>
      </c>
      <c r="BC371">
        <f>(S371-E371/(N371/1.35))</f>
        <v>392.58067728282055</v>
      </c>
      <c r="BD371">
        <f>E371*BB371/100/BC371</f>
        <v>7.1768489476038188E-3</v>
      </c>
    </row>
    <row r="372" spans="1:56" x14ac:dyDescent="0.55000000000000004">
      <c r="A372" s="1">
        <v>175</v>
      </c>
      <c r="B372" s="1" t="s">
        <v>428</v>
      </c>
      <c r="C372" s="1">
        <v>87439.499933425337</v>
      </c>
      <c r="D372" s="1">
        <v>0</v>
      </c>
      <c r="E372">
        <f>(R372-S372*(1000-T372)/(1000-U372))*AK372</f>
        <v>-0.50122843422776997</v>
      </c>
      <c r="F372">
        <f>IF(AV372&lt;&gt;0,1/(1/AV372-1/N372),0)</f>
        <v>1.3276754311636529E-2</v>
      </c>
      <c r="G372">
        <f>((AY372-AL372/2)*S372-E372)/(AY372+AL372/2)</f>
        <v>455.45072121444258</v>
      </c>
      <c r="H372">
        <f>AL372*1000</f>
        <v>8.5615884051053415E-2</v>
      </c>
      <c r="I372">
        <f>(AQ372-AW372)</f>
        <v>0.61751552568583534</v>
      </c>
      <c r="J372">
        <f>(P372+AP372*D372)</f>
        <v>21.960941314697266</v>
      </c>
      <c r="K372" s="1">
        <v>6</v>
      </c>
      <c r="L372">
        <f>(K372*AE372+AF372)</f>
        <v>1.4200000166893005</v>
      </c>
      <c r="M372" s="1">
        <v>1</v>
      </c>
      <c r="N372">
        <f>L372*(M372+1)*(M372+1)/(M372*M372+1)</f>
        <v>2.8400000333786011</v>
      </c>
      <c r="O372" s="1">
        <v>21.679073333740234</v>
      </c>
      <c r="P372" s="1">
        <v>21.960941314697266</v>
      </c>
      <c r="Q372" s="1">
        <v>21.077190399169922</v>
      </c>
      <c r="R372" s="1">
        <v>398.67178344726563</v>
      </c>
      <c r="S372" s="1">
        <v>399.23202514648438</v>
      </c>
      <c r="T372" s="1">
        <v>20.683990478515625</v>
      </c>
      <c r="U372" s="1">
        <v>20.784555435180664</v>
      </c>
      <c r="V372" s="1">
        <v>77.631019592285156</v>
      </c>
      <c r="W372" s="1">
        <v>78.009567260742188</v>
      </c>
      <c r="X372" s="1">
        <v>500.1925048828125</v>
      </c>
      <c r="Y372" s="1">
        <v>8.6180277168750763E-2</v>
      </c>
      <c r="Z372" s="1">
        <v>0.19196492433547974</v>
      </c>
      <c r="AA372" s="1">
        <v>97.65313720703125</v>
      </c>
      <c r="AB372" s="1">
        <v>0.22036075592041016</v>
      </c>
      <c r="AC372" s="1">
        <v>0.20067906379699707</v>
      </c>
      <c r="AD372" s="1">
        <v>0.66666668653488159</v>
      </c>
      <c r="AE372" s="1">
        <v>-0.21956524252891541</v>
      </c>
      <c r="AF372" s="1">
        <v>2.737391471862793</v>
      </c>
      <c r="AG372" s="1">
        <v>1</v>
      </c>
      <c r="AH372" s="1">
        <v>0</v>
      </c>
      <c r="AI372" s="1">
        <v>0.15999999642372131</v>
      </c>
      <c r="AJ372" s="1">
        <v>111115</v>
      </c>
      <c r="AK372">
        <f>X372*0.000001/(K372*0.0001)</f>
        <v>0.83365417480468751</v>
      </c>
      <c r="AL372">
        <f>(U372-T372)/(1000-U372)*AK372</f>
        <v>8.5615884051053418E-5</v>
      </c>
      <c r="AM372">
        <f>(P372+273.15)</f>
        <v>295.11094131469724</v>
      </c>
      <c r="AN372">
        <f>(O372+273.15)</f>
        <v>294.82907333374021</v>
      </c>
      <c r="AO372">
        <f>(Y372*AG372+Z372*AH372)*AI372</f>
        <v>1.3788844038795434E-2</v>
      </c>
      <c r="AP372">
        <f>((AO372+0.00000010773*(AN372^4-AM372^4))-AL372*44100)/(L372*51.4+0.00000043092*AM372^3)</f>
        <v>-8.1833088987060446E-2</v>
      </c>
      <c r="AQ372">
        <f>0.61365*EXP(17.502*J372/(240.97+J372))</f>
        <v>2.6471925693846798</v>
      </c>
      <c r="AR372">
        <f>AQ372*1000/AA372</f>
        <v>27.108115981696038</v>
      </c>
      <c r="AS372">
        <f>(AR372-U372)</f>
        <v>6.3235605465153739</v>
      </c>
      <c r="AT372">
        <f>IF(D372,P372,(O372+P372)/2)</f>
        <v>21.82000732421875</v>
      </c>
      <c r="AU372">
        <f>0.61365*EXP(17.502*AT372/(240.97+AT372))</f>
        <v>2.6245182235757802</v>
      </c>
      <c r="AV372">
        <f>IF(AS372&lt;&gt;0,(1000-(AR372+U372)/2)/AS372*AL372,0)</f>
        <v>1.3214975445382809E-2</v>
      </c>
      <c r="AW372">
        <f>U372*AA372/1000</f>
        <v>2.0296770436988445</v>
      </c>
      <c r="AX372">
        <f>(AU372-AW372)</f>
        <v>0.59484117987693574</v>
      </c>
      <c r="AY372">
        <f>1/(1.6/F372+1.37/N372)</f>
        <v>8.2648879691138172E-3</v>
      </c>
      <c r="AZ372">
        <f>G372*AA372*0.001</f>
        <v>44.476191769795307</v>
      </c>
      <c r="BA372">
        <f>G372/S372</f>
        <v>1.1408171001495451</v>
      </c>
      <c r="BB372">
        <f>(1-AL372*AA372/AQ372/F372)*100</f>
        <v>76.211717260821601</v>
      </c>
      <c r="BC372">
        <f>(S372-E372/(N372/1.35))</f>
        <v>399.47028513882759</v>
      </c>
      <c r="BD372">
        <f>E372*BB372/100/BC372</f>
        <v>-9.5625334683343687E-4</v>
      </c>
    </row>
    <row r="373" spans="1:56" x14ac:dyDescent="0.55000000000000004">
      <c r="A373" s="1" t="s">
        <v>9</v>
      </c>
      <c r="B373" s="1" t="s">
        <v>429</v>
      </c>
    </row>
    <row r="374" spans="1:56" x14ac:dyDescent="0.55000000000000004">
      <c r="A374" s="1">
        <v>176</v>
      </c>
      <c r="B374" s="1" t="s">
        <v>430</v>
      </c>
      <c r="C374" s="1">
        <v>88052.500000525266</v>
      </c>
      <c r="D374" s="1">
        <v>0</v>
      </c>
      <c r="E374">
        <f t="shared" ref="E374:E379" si="0">(R374-S374*(1000-T374)/(1000-U374))*AK374</f>
        <v>-0.15929365583828412</v>
      </c>
      <c r="F374">
        <f t="shared" ref="F374:F379" si="1">IF(AV374&lt;&gt;0,1/(1/AV374-1/N374),0)</f>
        <v>8.6894328741327954E-5</v>
      </c>
      <c r="G374">
        <f t="shared" ref="G374:G379" si="2">((AY374-AL374/2)*S374-E374)/(AY374+AL374/2)</f>
        <v>3311.1324356995324</v>
      </c>
      <c r="H374">
        <f t="shared" ref="H374:H379" si="3">AL374*1000</f>
        <v>6.4072047073447257E-4</v>
      </c>
      <c r="I374">
        <f t="shared" ref="I374:I379" si="4">(AQ374-AW374)</f>
        <v>0.70322219709848333</v>
      </c>
      <c r="J374">
        <f t="shared" ref="J374:J379" si="5">(P374+AP374*D374)</f>
        <v>21.932060241699219</v>
      </c>
      <c r="K374" s="1">
        <v>6</v>
      </c>
      <c r="L374">
        <f t="shared" ref="L374:L379" si="6">(K374*AE374+AF374)</f>
        <v>1.4200000166893005</v>
      </c>
      <c r="M374" s="1">
        <v>1</v>
      </c>
      <c r="N374">
        <f t="shared" ref="N374:N379" si="7">L374*(M374+1)*(M374+1)/(M374*M374+1)</f>
        <v>2.8400000333786011</v>
      </c>
      <c r="O374" s="1">
        <v>21.691816329956055</v>
      </c>
      <c r="P374" s="1">
        <v>21.932060241699219</v>
      </c>
      <c r="Q374" s="1">
        <v>21.079198837280273</v>
      </c>
      <c r="R374" s="1">
        <v>399.65478515625</v>
      </c>
      <c r="S374" s="1">
        <v>399.8455810546875</v>
      </c>
      <c r="T374" s="1">
        <v>19.857261657714844</v>
      </c>
      <c r="U374" s="1">
        <v>19.858015060424805</v>
      </c>
      <c r="V374" s="1">
        <v>74.470619201660156</v>
      </c>
      <c r="W374" s="1">
        <v>74.469200134277344</v>
      </c>
      <c r="X374" s="1">
        <v>500.12857055664063</v>
      </c>
      <c r="Y374" s="1">
        <v>0.10652069002389908</v>
      </c>
      <c r="Z374" s="1">
        <v>9.1176383197307587E-2</v>
      </c>
      <c r="AA374" s="1">
        <v>97.658798217773438</v>
      </c>
      <c r="AB374" s="1">
        <v>0.14098453521728516</v>
      </c>
      <c r="AC374" s="1">
        <v>0.23481869697570801</v>
      </c>
      <c r="AD374" s="1">
        <v>1</v>
      </c>
      <c r="AE374" s="1">
        <v>-0.21956524252891541</v>
      </c>
      <c r="AF374" s="1">
        <v>2.737391471862793</v>
      </c>
      <c r="AG374" s="1">
        <v>1</v>
      </c>
      <c r="AH374" s="1">
        <v>0</v>
      </c>
      <c r="AI374" s="1">
        <v>0.15999999642372131</v>
      </c>
      <c r="AJ374" s="1">
        <v>111115</v>
      </c>
      <c r="AK374">
        <f t="shared" ref="AK374:AK379" si="8">X374*0.000001/(K374*0.0001)</f>
        <v>0.83354761759440099</v>
      </c>
      <c r="AL374">
        <f t="shared" ref="AL374:AL379" si="9">(U374-T374)/(1000-U374)*AK374</f>
        <v>6.4072047073447253E-7</v>
      </c>
      <c r="AM374">
        <f t="shared" ref="AM374:AM379" si="10">(P374+273.15)</f>
        <v>295.0820602416992</v>
      </c>
      <c r="AN374">
        <f t="shared" ref="AN374:AN379" si="11">(O374+273.15)</f>
        <v>294.84181632995603</v>
      </c>
      <c r="AO374">
        <f t="shared" ref="AO374:AO379" si="12">(Y374*AG374+Z374*AH374)*AI374</f>
        <v>1.7043310022876179E-2</v>
      </c>
      <c r="AP374">
        <f t="shared" ref="AP374:AP379" si="13">((AO374+0.00000010773*(AN374^4-AM374^4))-AL374*44100)/(L374*51.4+0.00000043092*AM374^3)</f>
        <v>-3.1738531781193624E-2</v>
      </c>
      <c r="AQ374">
        <f t="shared" ref="AQ374:AQ379" si="14">0.61365*EXP(17.502*J374/(240.97+J374))</f>
        <v>2.6425320828900154</v>
      </c>
      <c r="AR374">
        <f t="shared" ref="AR374:AR379" si="15">AQ374*1000/AA374</f>
        <v>27.058822462645121</v>
      </c>
      <c r="AS374">
        <f t="shared" ref="AS374:AS379" si="16">(AR374-U374)</f>
        <v>7.2008074022203168</v>
      </c>
      <c r="AT374">
        <f t="shared" ref="AT374:AT379" si="17">IF(D374,P374,(O374+P374)/2)</f>
        <v>21.811938285827637</v>
      </c>
      <c r="AU374">
        <f t="shared" ref="AU374:AU379" si="18">0.61365*EXP(17.502*AT374/(240.97+AT374))</f>
        <v>2.6232251874228627</v>
      </c>
      <c r="AV374">
        <f t="shared" ref="AV374:AV379" si="19">IF(AS374&lt;&gt;0,(1000-(AR374+U374)/2)/AS374*AL374,0)</f>
        <v>8.6891670152151063E-5</v>
      </c>
      <c r="AW374">
        <f t="shared" ref="AW374:AW379" si="20">U374*AA374/1000</f>
        <v>1.9393098857915321</v>
      </c>
      <c r="AX374">
        <f t="shared" ref="AX374:AX379" si="21">(AU374-AW374)</f>
        <v>0.68391530163133063</v>
      </c>
      <c r="AY374">
        <f t="shared" ref="AY374:AY379" si="22">1/(1.6/F374+1.37/N374)</f>
        <v>5.4307532696458274E-5</v>
      </c>
      <c r="AZ374">
        <f t="shared" ref="AZ374:AZ379" si="23">G374*AA374*0.001</f>
        <v>323.36121441030531</v>
      </c>
      <c r="BA374">
        <f t="shared" ref="BA374:BA379" si="24">G374/S374</f>
        <v>8.2810279582573738</v>
      </c>
      <c r="BB374">
        <f t="shared" ref="BB374:BB379" si="25">(1-AL374*AA374/AQ374/F374)*100</f>
        <v>72.749889110248461</v>
      </c>
      <c r="BC374">
        <f t="shared" ref="BC374:BC379" si="26">(S374-E374/(N374/1.35))</f>
        <v>399.92130162963616</v>
      </c>
      <c r="BD374">
        <f t="shared" ref="BD374:BD379" si="27">E374*BB374/100/BC374</f>
        <v>-2.8977190639705797E-4</v>
      </c>
    </row>
    <row r="375" spans="1:56" x14ac:dyDescent="0.55000000000000004">
      <c r="A375" s="1">
        <v>177</v>
      </c>
      <c r="B375" s="1" t="s">
        <v>431</v>
      </c>
      <c r="C375" s="1">
        <v>88652.999987103045</v>
      </c>
      <c r="D375" s="1">
        <v>0</v>
      </c>
      <c r="E375">
        <f t="shared" si="0"/>
        <v>-0.49788565426571479</v>
      </c>
      <c r="F375">
        <f t="shared" si="1"/>
        <v>4.5506269745836901E-3</v>
      </c>
      <c r="G375">
        <f t="shared" si="2"/>
        <v>569.30719121720915</v>
      </c>
      <c r="H375">
        <f t="shared" si="3"/>
        <v>3.4466051419253713E-2</v>
      </c>
      <c r="I375">
        <f t="shared" si="4"/>
        <v>0.72377277506354099</v>
      </c>
      <c r="J375">
        <f t="shared" si="5"/>
        <v>21.814403533935547</v>
      </c>
      <c r="K375" s="1">
        <v>6</v>
      </c>
      <c r="L375">
        <f t="shared" si="6"/>
        <v>1.4200000166893005</v>
      </c>
      <c r="M375" s="1">
        <v>1</v>
      </c>
      <c r="N375">
        <f t="shared" si="7"/>
        <v>2.8400000333786011</v>
      </c>
      <c r="O375" s="1">
        <v>21.647323608398438</v>
      </c>
      <c r="P375" s="1">
        <v>21.814403533935547</v>
      </c>
      <c r="Q375" s="1">
        <v>21.080419540405273</v>
      </c>
      <c r="R375" s="1">
        <v>399.31027221679688</v>
      </c>
      <c r="S375" s="1">
        <v>399.89102172851563</v>
      </c>
      <c r="T375" s="1">
        <v>19.411128997802734</v>
      </c>
      <c r="U375" s="1">
        <v>19.451671600341797</v>
      </c>
      <c r="V375" s="1">
        <v>73.004768371582031</v>
      </c>
      <c r="W375" s="1">
        <v>73.158233642578125</v>
      </c>
      <c r="X375" s="1">
        <v>500.14987182617188</v>
      </c>
      <c r="Y375" s="1">
        <v>0.11462885141372681</v>
      </c>
      <c r="Z375" s="1">
        <v>9.4811901450157166E-2</v>
      </c>
      <c r="AA375" s="1">
        <v>97.670135498046875</v>
      </c>
      <c r="AB375" s="1">
        <v>0.14098453521728516</v>
      </c>
      <c r="AC375" s="1">
        <v>0.23481869697570801</v>
      </c>
      <c r="AD375" s="1">
        <v>1</v>
      </c>
      <c r="AE375" s="1">
        <v>-0.21956524252891541</v>
      </c>
      <c r="AF375" s="1">
        <v>2.737391471862793</v>
      </c>
      <c r="AG375" s="1">
        <v>1</v>
      </c>
      <c r="AH375" s="1">
        <v>0</v>
      </c>
      <c r="AI375" s="1">
        <v>0.15999999642372131</v>
      </c>
      <c r="AJ375" s="1">
        <v>111115</v>
      </c>
      <c r="AK375">
        <f t="shared" si="8"/>
        <v>0.83358311971028642</v>
      </c>
      <c r="AL375">
        <f t="shared" si="9"/>
        <v>3.4466051419253714E-5</v>
      </c>
      <c r="AM375">
        <f t="shared" si="10"/>
        <v>294.96440353393552</v>
      </c>
      <c r="AN375">
        <f t="shared" si="11"/>
        <v>294.79732360839841</v>
      </c>
      <c r="AO375">
        <f t="shared" si="12"/>
        <v>1.8340615816251571E-2</v>
      </c>
      <c r="AP375">
        <f t="shared" si="13"/>
        <v>-3.9831834007779301E-2</v>
      </c>
      <c r="AQ375">
        <f t="shared" si="14"/>
        <v>2.6236201759324347</v>
      </c>
      <c r="AR375">
        <f t="shared" si="15"/>
        <v>26.862051153649723</v>
      </c>
      <c r="AS375">
        <f t="shared" si="16"/>
        <v>7.4103795533079264</v>
      </c>
      <c r="AT375">
        <f t="shared" si="17"/>
        <v>21.730863571166992</v>
      </c>
      <c r="AU375">
        <f t="shared" si="18"/>
        <v>2.6102641568630371</v>
      </c>
      <c r="AV375">
        <f t="shared" si="19"/>
        <v>4.543347017805126E-3</v>
      </c>
      <c r="AW375">
        <f t="shared" si="20"/>
        <v>1.8998474008688937</v>
      </c>
      <c r="AX375">
        <f t="shared" si="21"/>
        <v>0.71041675599414345</v>
      </c>
      <c r="AY375">
        <f t="shared" si="22"/>
        <v>2.8402450486074166E-3</v>
      </c>
      <c r="AZ375">
        <f t="shared" si="23"/>
        <v>55.604310506197301</v>
      </c>
      <c r="BA375">
        <f t="shared" si="24"/>
        <v>1.4236558469264895</v>
      </c>
      <c r="BB375">
        <f t="shared" si="25"/>
        <v>71.804414141534195</v>
      </c>
      <c r="BC375">
        <f t="shared" si="26"/>
        <v>400.12769272336033</v>
      </c>
      <c r="BD375">
        <f t="shared" si="27"/>
        <v>-8.9347446738062054E-4</v>
      </c>
    </row>
    <row r="376" spans="1:56" x14ac:dyDescent="0.55000000000000004">
      <c r="A376" s="1">
        <v>178</v>
      </c>
      <c r="B376" s="1" t="s">
        <v>432</v>
      </c>
      <c r="C376" s="1">
        <v>89253.499973680824</v>
      </c>
      <c r="D376" s="1">
        <v>0</v>
      </c>
      <c r="E376">
        <f t="shared" si="0"/>
        <v>-0.51015068521053708</v>
      </c>
      <c r="F376">
        <f t="shared" si="1"/>
        <v>3.7536434977301818E-3</v>
      </c>
      <c r="G376">
        <f t="shared" si="2"/>
        <v>611.27570301745152</v>
      </c>
      <c r="H376">
        <f t="shared" si="3"/>
        <v>2.9607609835556419E-2</v>
      </c>
      <c r="I376">
        <f t="shared" si="4"/>
        <v>0.75362817380838254</v>
      </c>
      <c r="J376">
        <f t="shared" si="5"/>
        <v>21.813364028930664</v>
      </c>
      <c r="K376" s="1">
        <v>6</v>
      </c>
      <c r="L376">
        <f t="shared" si="6"/>
        <v>1.4200000166893005</v>
      </c>
      <c r="M376" s="1">
        <v>1</v>
      </c>
      <c r="N376">
        <f t="shared" si="7"/>
        <v>2.8400000333786011</v>
      </c>
      <c r="O376" s="1">
        <v>21.644393920898438</v>
      </c>
      <c r="P376" s="1">
        <v>21.813364028930664</v>
      </c>
      <c r="Q376" s="1">
        <v>21.080295562744141</v>
      </c>
      <c r="R376" s="1">
        <v>399.36712646484375</v>
      </c>
      <c r="S376" s="1">
        <v>399.96490478515625</v>
      </c>
      <c r="T376" s="1">
        <v>19.110406875610352</v>
      </c>
      <c r="U376" s="1">
        <v>19.145244598388672</v>
      </c>
      <c r="V376" s="1">
        <v>71.883010864257813</v>
      </c>
      <c r="W376" s="1">
        <v>72.013442993164063</v>
      </c>
      <c r="X376" s="1">
        <v>500.16067504882813</v>
      </c>
      <c r="Y376" s="1">
        <v>0.1306006908416748</v>
      </c>
      <c r="Z376" s="1">
        <v>5.9470709413290024E-2</v>
      </c>
      <c r="AA376" s="1">
        <v>97.665267944335938</v>
      </c>
      <c r="AB376" s="1">
        <v>0.14098453521728516</v>
      </c>
      <c r="AC376" s="1">
        <v>0.23481869697570801</v>
      </c>
      <c r="AD376" s="1">
        <v>1</v>
      </c>
      <c r="AE376" s="1">
        <v>-0.21956524252891541</v>
      </c>
      <c r="AF376" s="1">
        <v>2.737391471862793</v>
      </c>
      <c r="AG376" s="1">
        <v>1</v>
      </c>
      <c r="AH376" s="1">
        <v>0</v>
      </c>
      <c r="AI376" s="1">
        <v>0.15999999642372131</v>
      </c>
      <c r="AJ376" s="1">
        <v>111115</v>
      </c>
      <c r="AK376">
        <f t="shared" si="8"/>
        <v>0.83360112508138007</v>
      </c>
      <c r="AL376">
        <f t="shared" si="9"/>
        <v>2.9607609835556419E-5</v>
      </c>
      <c r="AM376">
        <f t="shared" si="10"/>
        <v>294.96336402893064</v>
      </c>
      <c r="AN376">
        <f t="shared" si="11"/>
        <v>294.79439392089841</v>
      </c>
      <c r="AO376">
        <f t="shared" si="12"/>
        <v>2.0896110067603502E-2</v>
      </c>
      <c r="AP376">
        <f t="shared" si="13"/>
        <v>-3.7500264582713272E-2</v>
      </c>
      <c r="AQ376">
        <f t="shared" si="14"/>
        <v>2.6234536173698624</v>
      </c>
      <c r="AR376">
        <f t="shared" si="15"/>
        <v>26.861684533186281</v>
      </c>
      <c r="AS376">
        <f t="shared" si="16"/>
        <v>7.7164399347976094</v>
      </c>
      <c r="AT376">
        <f t="shared" si="17"/>
        <v>21.728878974914551</v>
      </c>
      <c r="AU376">
        <f t="shared" si="18"/>
        <v>2.6099475930795912</v>
      </c>
      <c r="AV376">
        <f t="shared" si="19"/>
        <v>3.7486888352984029E-3</v>
      </c>
      <c r="AW376">
        <f t="shared" si="20"/>
        <v>1.8698254435614798</v>
      </c>
      <c r="AX376">
        <f t="shared" si="21"/>
        <v>0.74012214951811139</v>
      </c>
      <c r="AY376">
        <f t="shared" si="22"/>
        <v>2.3433751643081534E-3</v>
      </c>
      <c r="AZ376">
        <f t="shared" si="23"/>
        <v>59.700405323061723</v>
      </c>
      <c r="BA376">
        <f t="shared" si="24"/>
        <v>1.5283233496343942</v>
      </c>
      <c r="BB376">
        <f t="shared" si="25"/>
        <v>70.635873824089231</v>
      </c>
      <c r="BC376">
        <f t="shared" si="26"/>
        <v>400.20740598830412</v>
      </c>
      <c r="BD376">
        <f t="shared" si="27"/>
        <v>-9.0040661148727637E-4</v>
      </c>
    </row>
    <row r="377" spans="1:56" x14ac:dyDescent="0.55000000000000004">
      <c r="A377" s="1">
        <v>179</v>
      </c>
      <c r="B377" s="1" t="s">
        <v>433</v>
      </c>
      <c r="C377" s="1">
        <v>89853.999960258603</v>
      </c>
      <c r="D377" s="1">
        <v>0</v>
      </c>
      <c r="E377">
        <f t="shared" si="0"/>
        <v>-0.40767488430085197</v>
      </c>
      <c r="F377">
        <f t="shared" si="1"/>
        <v>3.8335119491418159E-3</v>
      </c>
      <c r="G377">
        <f t="shared" si="2"/>
        <v>563.98846796821726</v>
      </c>
      <c r="H377">
        <f t="shared" si="3"/>
        <v>3.0952625159587459E-2</v>
      </c>
      <c r="I377">
        <f t="shared" si="4"/>
        <v>0.7715915683642478</v>
      </c>
      <c r="J377">
        <f t="shared" si="5"/>
        <v>21.824329376220703</v>
      </c>
      <c r="K377" s="1">
        <v>6</v>
      </c>
      <c r="L377">
        <f t="shared" si="6"/>
        <v>1.4200000166893005</v>
      </c>
      <c r="M377" s="1">
        <v>1</v>
      </c>
      <c r="N377">
        <f t="shared" si="7"/>
        <v>2.8400000333786011</v>
      </c>
      <c r="O377" s="1">
        <v>21.651386260986328</v>
      </c>
      <c r="P377" s="1">
        <v>21.824329376220703</v>
      </c>
      <c r="Q377" s="1">
        <v>21.079349517822266</v>
      </c>
      <c r="R377" s="1">
        <v>399.39862060546875</v>
      </c>
      <c r="S377" s="1">
        <v>399.8729248046875</v>
      </c>
      <c r="T377" s="1">
        <v>18.941385269165039</v>
      </c>
      <c r="U377" s="1">
        <v>18.977819442749023</v>
      </c>
      <c r="V377" s="1">
        <v>71.222419738769531</v>
      </c>
      <c r="W377" s="1">
        <v>71.35980224609375</v>
      </c>
      <c r="X377" s="1">
        <v>500.05599975585938</v>
      </c>
      <c r="Y377" s="1">
        <v>8.0571182072162628E-2</v>
      </c>
      <c r="Z377" s="1">
        <v>6.36105015873909E-2</v>
      </c>
      <c r="AA377" s="1">
        <v>97.672943115234375</v>
      </c>
      <c r="AB377" s="1">
        <v>0.14098453521728516</v>
      </c>
      <c r="AC377" s="1">
        <v>0.23481869697570801</v>
      </c>
      <c r="AD377" s="1">
        <v>0.66666668653488159</v>
      </c>
      <c r="AE377" s="1">
        <v>-0.21956524252891541</v>
      </c>
      <c r="AF377" s="1">
        <v>2.737391471862793</v>
      </c>
      <c r="AG377" s="1">
        <v>1</v>
      </c>
      <c r="AH377" s="1">
        <v>0</v>
      </c>
      <c r="AI377" s="1">
        <v>0.15999999642372131</v>
      </c>
      <c r="AJ377" s="1">
        <v>111115</v>
      </c>
      <c r="AK377">
        <f t="shared" si="8"/>
        <v>0.83342666625976558</v>
      </c>
      <c r="AL377">
        <f t="shared" si="9"/>
        <v>3.0952625159587459E-5</v>
      </c>
      <c r="AM377">
        <f t="shared" si="10"/>
        <v>294.97432937622068</v>
      </c>
      <c r="AN377">
        <f t="shared" si="11"/>
        <v>294.80138626098631</v>
      </c>
      <c r="AO377">
        <f t="shared" si="12"/>
        <v>1.2891388843401019E-2</v>
      </c>
      <c r="AP377">
        <f t="shared" si="13"/>
        <v>-3.8825062789653343E-2</v>
      </c>
      <c r="AQ377">
        <f t="shared" si="14"/>
        <v>2.625211047247062</v>
      </c>
      <c r="AR377">
        <f t="shared" si="15"/>
        <v>26.87756673974534</v>
      </c>
      <c r="AS377">
        <f t="shared" si="16"/>
        <v>7.8997472969963169</v>
      </c>
      <c r="AT377">
        <f t="shared" si="17"/>
        <v>21.737857818603516</v>
      </c>
      <c r="AU377">
        <f t="shared" si="18"/>
        <v>2.6113800802070304</v>
      </c>
      <c r="AV377">
        <f t="shared" si="19"/>
        <v>3.8283443422372707E-3</v>
      </c>
      <c r="AW377">
        <f t="shared" si="20"/>
        <v>1.8536194788828142</v>
      </c>
      <c r="AX377">
        <f t="shared" si="21"/>
        <v>0.75776060132421619</v>
      </c>
      <c r="AY377">
        <f t="shared" si="22"/>
        <v>2.3931789550935305E-3</v>
      </c>
      <c r="AZ377">
        <f t="shared" si="23"/>
        <v>55.086413549507867</v>
      </c>
      <c r="BA377">
        <f t="shared" si="24"/>
        <v>1.4104192431725397</v>
      </c>
      <c r="BB377">
        <f t="shared" si="25"/>
        <v>69.959253662784533</v>
      </c>
      <c r="BC377">
        <f t="shared" si="26"/>
        <v>400.06671391994729</v>
      </c>
      <c r="BD377">
        <f t="shared" si="27"/>
        <v>-7.128968657076672E-4</v>
      </c>
    </row>
    <row r="378" spans="1:56" x14ac:dyDescent="0.55000000000000004">
      <c r="A378" s="1">
        <v>180</v>
      </c>
      <c r="B378" s="1" t="s">
        <v>434</v>
      </c>
      <c r="C378" s="1">
        <v>90454.499946836382</v>
      </c>
      <c r="D378" s="1">
        <v>0</v>
      </c>
      <c r="E378">
        <f t="shared" si="0"/>
        <v>-0.36972826450855434</v>
      </c>
      <c r="F378">
        <f t="shared" si="1"/>
        <v>2.9794489594567011E-3</v>
      </c>
      <c r="G378">
        <f t="shared" si="2"/>
        <v>592.06246129642773</v>
      </c>
      <c r="H378">
        <f t="shared" si="3"/>
        <v>2.4416035362064728E-2</v>
      </c>
      <c r="I378">
        <f t="shared" si="4"/>
        <v>0.78292949729719341</v>
      </c>
      <c r="J378">
        <f t="shared" si="5"/>
        <v>21.858867645263672</v>
      </c>
      <c r="K378" s="1">
        <v>6</v>
      </c>
      <c r="L378">
        <f t="shared" si="6"/>
        <v>1.4200000166893005</v>
      </c>
      <c r="M378" s="1">
        <v>1</v>
      </c>
      <c r="N378">
        <f t="shared" si="7"/>
        <v>2.8400000333786011</v>
      </c>
      <c r="O378" s="1">
        <v>21.660615921020508</v>
      </c>
      <c r="P378" s="1">
        <v>21.858867645263672</v>
      </c>
      <c r="Q378" s="1">
        <v>21.080589294433594</v>
      </c>
      <c r="R378" s="1">
        <v>399.412353515625</v>
      </c>
      <c r="S378" s="1">
        <v>399.84420776367188</v>
      </c>
      <c r="T378" s="1">
        <v>18.888614654541016</v>
      </c>
      <c r="U378" s="1">
        <v>18.917352676391602</v>
      </c>
      <c r="V378" s="1">
        <v>70.987274169921875</v>
      </c>
      <c r="W378" s="1">
        <v>71.095771789550781</v>
      </c>
      <c r="X378" s="1">
        <v>500.12103271484375</v>
      </c>
      <c r="Y378" s="1">
        <v>8.6953163146972656E-2</v>
      </c>
      <c r="Z378" s="1">
        <v>9.9058665335178375E-2</v>
      </c>
      <c r="AA378" s="1">
        <v>97.67877197265625</v>
      </c>
      <c r="AB378" s="1">
        <v>0.14098453521728516</v>
      </c>
      <c r="AC378" s="1">
        <v>0.23481869697570801</v>
      </c>
      <c r="AD378" s="1">
        <v>0.66666668653488159</v>
      </c>
      <c r="AE378" s="1">
        <v>-0.21956524252891541</v>
      </c>
      <c r="AF378" s="1">
        <v>2.737391471862793</v>
      </c>
      <c r="AG378" s="1">
        <v>1</v>
      </c>
      <c r="AH378" s="1">
        <v>0</v>
      </c>
      <c r="AI378" s="1">
        <v>0.15999999642372131</v>
      </c>
      <c r="AJ378" s="1">
        <v>111115</v>
      </c>
      <c r="AK378">
        <f t="shared" si="8"/>
        <v>0.83353505452473942</v>
      </c>
      <c r="AL378">
        <f t="shared" si="9"/>
        <v>2.4416035362064728E-5</v>
      </c>
      <c r="AM378">
        <f t="shared" si="10"/>
        <v>295.00886764526365</v>
      </c>
      <c r="AN378">
        <f t="shared" si="11"/>
        <v>294.81061592102049</v>
      </c>
      <c r="AO378">
        <f t="shared" si="12"/>
        <v>1.3912505792546881E-2</v>
      </c>
      <c r="AP378">
        <f t="shared" si="13"/>
        <v>-3.871460277324084E-2</v>
      </c>
      <c r="AQ378">
        <f t="shared" si="14"/>
        <v>2.630753275700767</v>
      </c>
      <c r="AR378">
        <f t="shared" si="15"/>
        <v>26.932702188733579</v>
      </c>
      <c r="AS378">
        <f t="shared" si="16"/>
        <v>8.0153495123419773</v>
      </c>
      <c r="AT378">
        <f t="shared" si="17"/>
        <v>21.75974178314209</v>
      </c>
      <c r="AU378">
        <f t="shared" si="18"/>
        <v>2.6148743372137804</v>
      </c>
      <c r="AV378">
        <f t="shared" si="19"/>
        <v>2.9763264901750347E-3</v>
      </c>
      <c r="AW378">
        <f t="shared" si="20"/>
        <v>1.8478237784035736</v>
      </c>
      <c r="AX378">
        <f t="shared" si="21"/>
        <v>0.76705055881020678</v>
      </c>
      <c r="AY378">
        <f t="shared" si="22"/>
        <v>1.860484338932947E-3</v>
      </c>
      <c r="AZ378">
        <f t="shared" si="23"/>
        <v>57.831934150543383</v>
      </c>
      <c r="BA378">
        <f t="shared" si="24"/>
        <v>1.480732869954106</v>
      </c>
      <c r="BB378">
        <f t="shared" si="25"/>
        <v>69.572990756467874</v>
      </c>
      <c r="BC378">
        <f t="shared" si="26"/>
        <v>400.01995887325648</v>
      </c>
      <c r="BD378">
        <f t="shared" si="27"/>
        <v>-6.4304544207027282E-4</v>
      </c>
    </row>
    <row r="379" spans="1:56" x14ac:dyDescent="0.55000000000000004">
      <c r="A379" s="1">
        <v>181</v>
      </c>
      <c r="B379" s="1" t="s">
        <v>435</v>
      </c>
      <c r="C379" s="1">
        <v>91054.999933414161</v>
      </c>
      <c r="D379" s="1">
        <v>0</v>
      </c>
      <c r="E379">
        <f t="shared" si="0"/>
        <v>-0.34139161177148314</v>
      </c>
      <c r="F379">
        <f t="shared" si="1"/>
        <v>2.9176464341989779E-3</v>
      </c>
      <c r="G379">
        <f t="shared" si="2"/>
        <v>580.66492625541423</v>
      </c>
      <c r="H379">
        <f t="shared" si="3"/>
        <v>2.4083004340411187E-2</v>
      </c>
      <c r="I379">
        <f t="shared" si="4"/>
        <v>0.78870606280147748</v>
      </c>
      <c r="J379">
        <f t="shared" si="5"/>
        <v>21.860208511352539</v>
      </c>
      <c r="K379" s="1">
        <v>6</v>
      </c>
      <c r="L379">
        <f t="shared" si="6"/>
        <v>1.4200000166893005</v>
      </c>
      <c r="M379" s="1">
        <v>1</v>
      </c>
      <c r="N379">
        <f t="shared" si="7"/>
        <v>2.8400000333786011</v>
      </c>
      <c r="O379" s="1">
        <v>21.658927917480469</v>
      </c>
      <c r="P379" s="1">
        <v>21.860208511352539</v>
      </c>
      <c r="Q379" s="1">
        <v>21.080377578735352</v>
      </c>
      <c r="R379" s="1">
        <v>399.3673095703125</v>
      </c>
      <c r="S379" s="1">
        <v>399.76531982421875</v>
      </c>
      <c r="T379" s="1">
        <v>18.82990837097168</v>
      </c>
      <c r="U379" s="1">
        <v>18.858255386352539</v>
      </c>
      <c r="V379" s="1">
        <v>70.781883239746094</v>
      </c>
      <c r="W379" s="1">
        <v>70.888557434082031</v>
      </c>
      <c r="X379" s="1">
        <v>500.13394165039063</v>
      </c>
      <c r="Y379" s="1">
        <v>0.1017410084605217</v>
      </c>
      <c r="Z379" s="1">
        <v>5.3317923098802567E-2</v>
      </c>
      <c r="AA379" s="1">
        <v>97.689979553222656</v>
      </c>
      <c r="AB379" s="1">
        <v>0.14098453521728516</v>
      </c>
      <c r="AC379" s="1">
        <v>0.23481869697570801</v>
      </c>
      <c r="AD379" s="1">
        <v>1</v>
      </c>
      <c r="AE379" s="1">
        <v>-0.21956524252891541</v>
      </c>
      <c r="AF379" s="1">
        <v>2.737391471862793</v>
      </c>
      <c r="AG379" s="1">
        <v>1</v>
      </c>
      <c r="AH379" s="1">
        <v>0</v>
      </c>
      <c r="AI379" s="1">
        <v>0.15999999642372131</v>
      </c>
      <c r="AJ379" s="1">
        <v>111115</v>
      </c>
      <c r="AK379">
        <f t="shared" si="8"/>
        <v>0.83355656941731759</v>
      </c>
      <c r="AL379">
        <f t="shared" si="9"/>
        <v>2.4083004340411188E-5</v>
      </c>
      <c r="AM379">
        <f t="shared" si="10"/>
        <v>295.01020851135252</v>
      </c>
      <c r="AN379">
        <f t="shared" si="11"/>
        <v>294.80892791748045</v>
      </c>
      <c r="AO379">
        <f t="shared" si="12"/>
        <v>1.6278560989829272E-2</v>
      </c>
      <c r="AP379">
        <f t="shared" si="13"/>
        <v>-3.8909891303790523E-2</v>
      </c>
      <c r="AQ379">
        <f t="shared" si="14"/>
        <v>2.630968645903708</v>
      </c>
      <c r="AR379">
        <f t="shared" si="15"/>
        <v>26.931816936969724</v>
      </c>
      <c r="AS379">
        <f t="shared" si="16"/>
        <v>8.0735615506171854</v>
      </c>
      <c r="AT379">
        <f t="shared" si="17"/>
        <v>21.759568214416504</v>
      </c>
      <c r="AU379">
        <f t="shared" si="18"/>
        <v>2.6148466070483258</v>
      </c>
      <c r="AV379">
        <f t="shared" si="19"/>
        <v>2.9146520946950797E-3</v>
      </c>
      <c r="AW379">
        <f t="shared" si="20"/>
        <v>1.8422625831022306</v>
      </c>
      <c r="AX379">
        <f t="shared" si="21"/>
        <v>0.77258402394609527</v>
      </c>
      <c r="AY379">
        <f t="shared" si="22"/>
        <v>1.8219263454336847E-3</v>
      </c>
      <c r="AZ379">
        <f t="shared" si="23"/>
        <v>56.725144773164963</v>
      </c>
      <c r="BA379">
        <f t="shared" si="24"/>
        <v>1.4525145065378333</v>
      </c>
      <c r="BB379">
        <f t="shared" si="25"/>
        <v>69.351279542966338</v>
      </c>
      <c r="BC379">
        <f t="shared" si="26"/>
        <v>399.92760104621692</v>
      </c>
      <c r="BD379">
        <f t="shared" si="27"/>
        <v>-5.9200577903728872E-4</v>
      </c>
    </row>
    <row r="380" spans="1:56" x14ac:dyDescent="0.55000000000000004">
      <c r="A380" s="1" t="s">
        <v>9</v>
      </c>
      <c r="B380" s="1" t="s">
        <v>436</v>
      </c>
    </row>
    <row r="381" spans="1:56" x14ac:dyDescent="0.55000000000000004">
      <c r="A381" s="1">
        <v>182</v>
      </c>
      <c r="B381" s="1" t="s">
        <v>437</v>
      </c>
      <c r="C381" s="1">
        <v>91653.00000051409</v>
      </c>
      <c r="D381" s="1">
        <v>0</v>
      </c>
      <c r="E381">
        <f t="shared" ref="E381:E386" si="28">(R381-S381*(1000-T381)/(1000-U381))*AK381</f>
        <v>-0.20347671593170111</v>
      </c>
      <c r="F381">
        <f t="shared" ref="F381:F386" si="29">IF(AV381&lt;&gt;0,1/(1/AV381-1/N381),0)</f>
        <v>1.5005982008616417E-3</v>
      </c>
      <c r="G381">
        <f t="shared" ref="G381:G386" si="30">((AY381-AL381/2)*S381-E381)/(AY381+AL381/2)</f>
        <v>609.95655119246089</v>
      </c>
      <c r="H381">
        <f t="shared" ref="H381:H386" si="31">AL381*1000</f>
        <v>1.2430212791433633E-2</v>
      </c>
      <c r="I381">
        <f t="shared" ref="I381:I386" si="32">(AQ381-AW381)</f>
        <v>0.79110608734851695</v>
      </c>
      <c r="J381">
        <f t="shared" ref="J381:J386" si="33">(P381+AP381*D381)</f>
        <v>21.816848754882813</v>
      </c>
      <c r="K381" s="1">
        <v>6</v>
      </c>
      <c r="L381">
        <f t="shared" ref="L381:L386" si="34">(K381*AE381+AF381)</f>
        <v>1.4200000166893005</v>
      </c>
      <c r="M381" s="1">
        <v>1</v>
      </c>
      <c r="N381">
        <f t="shared" ref="N381:N386" si="35">L381*(M381+1)*(M381+1)/(M381*M381+1)</f>
        <v>2.8400000333786011</v>
      </c>
      <c r="O381" s="1">
        <v>21.646352767944336</v>
      </c>
      <c r="P381" s="1">
        <v>21.816848754882813</v>
      </c>
      <c r="Q381" s="1">
        <v>21.081094741821289</v>
      </c>
      <c r="R381" s="1">
        <v>399.35809326171875</v>
      </c>
      <c r="S381" s="1">
        <v>399.59622192382813</v>
      </c>
      <c r="T381" s="1">
        <v>18.749414443969727</v>
      </c>
      <c r="U381" s="1">
        <v>18.764045715332031</v>
      </c>
      <c r="V381" s="1">
        <v>70.529388427734375</v>
      </c>
      <c r="W381" s="1">
        <v>70.582313537597656</v>
      </c>
      <c r="X381" s="1">
        <v>500.17410278320313</v>
      </c>
      <c r="Y381" s="1">
        <v>0.1104833260178566</v>
      </c>
      <c r="Z381" s="1">
        <v>0.10452455282211304</v>
      </c>
      <c r="AA381" s="1">
        <v>97.681808471679688</v>
      </c>
      <c r="AB381" s="1">
        <v>-0.18561458587646484</v>
      </c>
      <c r="AC381" s="1">
        <v>0.21984219551086426</v>
      </c>
      <c r="AD381" s="1">
        <v>0.66666668653488159</v>
      </c>
      <c r="AE381" s="1">
        <v>-0.21956524252891541</v>
      </c>
      <c r="AF381" s="1">
        <v>2.737391471862793</v>
      </c>
      <c r="AG381" s="1">
        <v>1</v>
      </c>
      <c r="AH381" s="1">
        <v>0</v>
      </c>
      <c r="AI381" s="1">
        <v>0.15999999642372131</v>
      </c>
      <c r="AJ381" s="1">
        <v>111115</v>
      </c>
      <c r="AK381">
        <f t="shared" ref="AK381:AK386" si="36">X381*0.000001/(K381*0.0001)</f>
        <v>0.83362350463867174</v>
      </c>
      <c r="AL381">
        <f t="shared" ref="AL381:AL386" si="37">(U381-T381)/(1000-U381)*AK381</f>
        <v>1.2430212791433633E-5</v>
      </c>
      <c r="AM381">
        <f t="shared" ref="AM381:AM386" si="38">(P381+273.15)</f>
        <v>294.96684875488279</v>
      </c>
      <c r="AN381">
        <f t="shared" ref="AN381:AN386" si="39">(O381+273.15)</f>
        <v>294.79635276794431</v>
      </c>
      <c r="AO381">
        <f t="shared" ref="AO381:AO386" si="40">(Y381*AG381+Z381*AH381)*AI381</f>
        <v>1.7677331767737892E-2</v>
      </c>
      <c r="AP381">
        <f t="shared" ref="AP381:AP386" si="41">((AO381+0.00000010773*(AN381^4-AM381^4))-AL381*44100)/(L381*51.4+0.00000043092*AM381^3)</f>
        <v>-2.8726516063242342E-2</v>
      </c>
      <c r="AQ381">
        <f t="shared" ref="AQ381:AQ386" si="42">0.61365*EXP(17.502*J381/(240.97+J381))</f>
        <v>2.6240120070674222</v>
      </c>
      <c r="AR381">
        <f t="shared" ref="AR381:AR386" si="43">AQ381*1000/AA381</f>
        <v>26.862852440208314</v>
      </c>
      <c r="AS381">
        <f t="shared" ref="AS381:AS386" si="44">(AR381-U381)</f>
        <v>8.0988067248762832</v>
      </c>
      <c r="AT381">
        <f t="shared" ref="AT381:AT386" si="45">IF(D381,P381,(O381+P381)/2)</f>
        <v>21.731600761413574</v>
      </c>
      <c r="AU381">
        <f t="shared" ref="AU381:AU386" si="46">0.61365*EXP(17.502*AT381/(240.97+AT381))</f>
        <v>2.6103817549510739</v>
      </c>
      <c r="AV381">
        <f t="shared" ref="AV381:AV386" si="47">IF(AS381&lt;&gt;0,(1000-(AR381+U381)/2)/AS381*AL381,0)</f>
        <v>1.4998057340448465E-3</v>
      </c>
      <c r="AW381">
        <f t="shared" ref="AW381:AW386" si="48">U381*AA381/1000</f>
        <v>1.8329059197189053</v>
      </c>
      <c r="AX381">
        <f t="shared" ref="AX381:AX386" si="49">(AU381-AW381)</f>
        <v>0.77747583523216868</v>
      </c>
      <c r="AY381">
        <f t="shared" ref="AY381:AY386" si="50">1/(1.6/F381+1.37/N381)</f>
        <v>9.3744974977132091E-4</v>
      </c>
      <c r="AZ381">
        <f t="shared" ref="AZ381:AZ386" si="51">G381*AA381*0.001</f>
        <v>59.581659009628254</v>
      </c>
      <c r="BA381">
        <f t="shared" ref="BA381:BA386" si="52">G381/S381</f>
        <v>1.5264322276518723</v>
      </c>
      <c r="BB381">
        <f t="shared" ref="BB381:BB386" si="53">(1-AL381*AA381/AQ381/F381)*100</f>
        <v>69.163717518519917</v>
      </c>
      <c r="BC381">
        <f t="shared" ref="BC381:BC386" si="54">(S381-E381/(N381/1.35))</f>
        <v>399.69294500948985</v>
      </c>
      <c r="BD381">
        <f t="shared" ref="BD381:BD386" si="55">E381*BB381/100/BC381</f>
        <v>-3.5210043804906685E-4</v>
      </c>
    </row>
    <row r="382" spans="1:56" x14ac:dyDescent="0.55000000000000004">
      <c r="A382" s="1">
        <v>183</v>
      </c>
      <c r="B382" s="1" t="s">
        <v>438</v>
      </c>
      <c r="C382" s="1">
        <v>92253.499987091869</v>
      </c>
      <c r="D382" s="1">
        <v>0</v>
      </c>
      <c r="E382">
        <f t="shared" si="28"/>
        <v>-9.5395216419529888E-2</v>
      </c>
      <c r="F382">
        <f t="shared" si="29"/>
        <v>1.4178441999032235E-3</v>
      </c>
      <c r="G382">
        <f t="shared" si="30"/>
        <v>501.16072251983172</v>
      </c>
      <c r="H382">
        <f t="shared" si="31"/>
        <v>1.1836437559802186E-2</v>
      </c>
      <c r="I382">
        <f t="shared" si="32"/>
        <v>0.79739776498510784</v>
      </c>
      <c r="J382">
        <f t="shared" si="33"/>
        <v>21.835582733154297</v>
      </c>
      <c r="K382" s="1">
        <v>6</v>
      </c>
      <c r="L382">
        <f t="shared" si="34"/>
        <v>1.4200000166893005</v>
      </c>
      <c r="M382" s="1">
        <v>1</v>
      </c>
      <c r="N382">
        <f t="shared" si="35"/>
        <v>2.8400000333786011</v>
      </c>
      <c r="O382" s="1">
        <v>21.651226043701172</v>
      </c>
      <c r="P382" s="1">
        <v>21.835582733154297</v>
      </c>
      <c r="Q382" s="1">
        <v>21.08128547668457</v>
      </c>
      <c r="R382" s="1">
        <v>399.37249755859375</v>
      </c>
      <c r="S382" s="1">
        <v>399.48126220703125</v>
      </c>
      <c r="T382" s="1">
        <v>18.713336944580078</v>
      </c>
      <c r="U382" s="1">
        <v>18.727270126342773</v>
      </c>
      <c r="V382" s="1">
        <v>70.38262939453125</v>
      </c>
      <c r="W382" s="1">
        <v>70.433731079101563</v>
      </c>
      <c r="X382" s="1">
        <v>500.16314697265625</v>
      </c>
      <c r="Y382" s="1">
        <v>8.4338918328285217E-2</v>
      </c>
      <c r="Z382" s="1">
        <v>8.3569280803203583E-2</v>
      </c>
      <c r="AA382" s="1">
        <v>97.69805908203125</v>
      </c>
      <c r="AB382" s="1">
        <v>-0.18561458587646484</v>
      </c>
      <c r="AC382" s="1">
        <v>0.21984219551086426</v>
      </c>
      <c r="AD382" s="1">
        <v>1</v>
      </c>
      <c r="AE382" s="1">
        <v>-0.21956524252891541</v>
      </c>
      <c r="AF382" s="1">
        <v>2.737391471862793</v>
      </c>
      <c r="AG382" s="1">
        <v>1</v>
      </c>
      <c r="AH382" s="1">
        <v>0</v>
      </c>
      <c r="AI382" s="1">
        <v>0.15999999642372131</v>
      </c>
      <c r="AJ382" s="1">
        <v>111115</v>
      </c>
      <c r="AK382">
        <f t="shared" si="36"/>
        <v>0.833605244954427</v>
      </c>
      <c r="AL382">
        <f t="shared" si="37"/>
        <v>1.1836437559802186E-5</v>
      </c>
      <c r="AM382">
        <f t="shared" si="38"/>
        <v>294.98558273315427</v>
      </c>
      <c r="AN382">
        <f t="shared" si="39"/>
        <v>294.80122604370115</v>
      </c>
      <c r="AO382">
        <f t="shared" si="40"/>
        <v>1.3494226630906159E-2</v>
      </c>
      <c r="AP382">
        <f t="shared" si="41"/>
        <v>-3.0289108819412238E-2</v>
      </c>
      <c r="AQ382">
        <f t="shared" si="42"/>
        <v>2.6270157082337029</v>
      </c>
      <c r="AR382">
        <f t="shared" si="43"/>
        <v>26.889128943983973</v>
      </c>
      <c r="AS382">
        <f t="shared" si="44"/>
        <v>8.1618588176411997</v>
      </c>
      <c r="AT382">
        <f t="shared" si="45"/>
        <v>21.743404388427734</v>
      </c>
      <c r="AU382">
        <f t="shared" si="46"/>
        <v>2.6122653253135919</v>
      </c>
      <c r="AV382">
        <f t="shared" si="47"/>
        <v>1.4171367072844637E-3</v>
      </c>
      <c r="AW382">
        <f t="shared" si="48"/>
        <v>1.8296179432485951</v>
      </c>
      <c r="AX382">
        <f t="shared" si="49"/>
        <v>0.78264738206499684</v>
      </c>
      <c r="AY382">
        <f t="shared" si="50"/>
        <v>8.8577397868243378E-4</v>
      </c>
      <c r="AZ382">
        <f t="shared" si="51"/>
        <v>48.962429878335996</v>
      </c>
      <c r="BA382">
        <f t="shared" si="52"/>
        <v>1.2545287349675618</v>
      </c>
      <c r="BB382">
        <f t="shared" si="53"/>
        <v>68.953277011015771</v>
      </c>
      <c r="BC382">
        <f t="shared" si="54"/>
        <v>399.5266085241625</v>
      </c>
      <c r="BD382">
        <f t="shared" si="55"/>
        <v>-1.6464016771247999E-4</v>
      </c>
    </row>
    <row r="383" spans="1:56" x14ac:dyDescent="0.55000000000000004">
      <c r="A383" s="1">
        <v>184</v>
      </c>
      <c r="B383" s="1" t="s">
        <v>439</v>
      </c>
      <c r="C383" s="1">
        <v>92853.999973669648</v>
      </c>
      <c r="D383" s="1">
        <v>0</v>
      </c>
      <c r="E383">
        <f t="shared" si="28"/>
        <v>-6.0764817399329291E-2</v>
      </c>
      <c r="F383">
        <f t="shared" si="29"/>
        <v>1.2323655641351063E-3</v>
      </c>
      <c r="G383">
        <f t="shared" si="30"/>
        <v>472.53711334076917</v>
      </c>
      <c r="H383">
        <f t="shared" si="31"/>
        <v>1.0288731716166817E-2</v>
      </c>
      <c r="I383">
        <f t="shared" si="32"/>
        <v>0.79748810035971962</v>
      </c>
      <c r="J383">
        <f t="shared" si="33"/>
        <v>21.808345794677734</v>
      </c>
      <c r="K383" s="1">
        <v>6</v>
      </c>
      <c r="L383">
        <f t="shared" si="34"/>
        <v>1.4200000166893005</v>
      </c>
      <c r="M383" s="1">
        <v>1</v>
      </c>
      <c r="N383">
        <f t="shared" si="35"/>
        <v>2.8400000333786011</v>
      </c>
      <c r="O383" s="1">
        <v>21.643421173095703</v>
      </c>
      <c r="P383" s="1">
        <v>21.808345794677734</v>
      </c>
      <c r="Q383" s="1">
        <v>21.081151962280273</v>
      </c>
      <c r="R383" s="1">
        <v>399.3740234375</v>
      </c>
      <c r="S383" s="1">
        <v>399.44198608398438</v>
      </c>
      <c r="T383" s="1">
        <v>18.668380737304688</v>
      </c>
      <c r="U383" s="1">
        <v>18.680492401123047</v>
      </c>
      <c r="V383" s="1">
        <v>70.252159118652344</v>
      </c>
      <c r="W383" s="1">
        <v>70.297988891601563</v>
      </c>
      <c r="X383" s="1">
        <v>500.17239379882813</v>
      </c>
      <c r="Y383" s="1">
        <v>0.10342413932085037</v>
      </c>
      <c r="Z383" s="1">
        <v>4.4310994446277618E-2</v>
      </c>
      <c r="AA383" s="1">
        <v>97.704147338867188</v>
      </c>
      <c r="AB383" s="1">
        <v>-0.18561458587646484</v>
      </c>
      <c r="AC383" s="1">
        <v>0.21984219551086426</v>
      </c>
      <c r="AD383" s="1">
        <v>1</v>
      </c>
      <c r="AE383" s="1">
        <v>-0.21956524252891541</v>
      </c>
      <c r="AF383" s="1">
        <v>2.737391471862793</v>
      </c>
      <c r="AG383" s="1">
        <v>1</v>
      </c>
      <c r="AH383" s="1">
        <v>0</v>
      </c>
      <c r="AI383" s="1">
        <v>0.15999999642372131</v>
      </c>
      <c r="AJ383" s="1">
        <v>111115</v>
      </c>
      <c r="AK383">
        <f t="shared" si="36"/>
        <v>0.83362065633138005</v>
      </c>
      <c r="AL383">
        <f t="shared" si="37"/>
        <v>1.0288731716166818E-5</v>
      </c>
      <c r="AM383">
        <f t="shared" si="38"/>
        <v>294.95834579467771</v>
      </c>
      <c r="AN383">
        <f t="shared" si="39"/>
        <v>294.79342117309568</v>
      </c>
      <c r="AO383">
        <f t="shared" si="40"/>
        <v>1.6547861921462514E-2</v>
      </c>
      <c r="AP383">
        <f t="shared" si="41"/>
        <v>-2.6882898722500145E-2</v>
      </c>
      <c r="AQ383">
        <f t="shared" si="42"/>
        <v>2.6226496822816348</v>
      </c>
      <c r="AR383">
        <f t="shared" si="43"/>
        <v>26.842767208084851</v>
      </c>
      <c r="AS383">
        <f t="shared" si="44"/>
        <v>8.1622748069618041</v>
      </c>
      <c r="AT383">
        <f t="shared" si="45"/>
        <v>21.725883483886719</v>
      </c>
      <c r="AU383">
        <f t="shared" si="46"/>
        <v>2.6094698446933497</v>
      </c>
      <c r="AV383">
        <f t="shared" si="47"/>
        <v>1.2318310338079741E-3</v>
      </c>
      <c r="AW383">
        <f t="shared" si="48"/>
        <v>1.8251615819219151</v>
      </c>
      <c r="AX383">
        <f t="shared" si="49"/>
        <v>0.78430826277143462</v>
      </c>
      <c r="AY383">
        <f t="shared" si="50"/>
        <v>7.6994240250210827E-4</v>
      </c>
      <c r="AZ383">
        <f t="shared" si="51"/>
        <v>46.168835744929495</v>
      </c>
      <c r="BA383">
        <f t="shared" si="52"/>
        <v>1.1829930998826355</v>
      </c>
      <c r="BB383">
        <f t="shared" si="53"/>
        <v>68.897521142227419</v>
      </c>
      <c r="BC383">
        <f t="shared" si="54"/>
        <v>399.47087076797203</v>
      </c>
      <c r="BD383">
        <f t="shared" si="55"/>
        <v>-1.0480226714466958E-4</v>
      </c>
    </row>
    <row r="384" spans="1:56" x14ac:dyDescent="0.55000000000000004">
      <c r="A384" s="1">
        <v>185</v>
      </c>
      <c r="B384" s="1" t="s">
        <v>440</v>
      </c>
      <c r="C384" s="1">
        <v>93454.499960247427</v>
      </c>
      <c r="D384" s="1">
        <v>0</v>
      </c>
      <c r="E384">
        <f t="shared" si="28"/>
        <v>-0.10381795315867705</v>
      </c>
      <c r="F384">
        <f t="shared" si="29"/>
        <v>1.4826755869940306E-3</v>
      </c>
      <c r="G384">
        <f t="shared" si="30"/>
        <v>505.48506647270216</v>
      </c>
      <c r="H384">
        <f t="shared" si="31"/>
        <v>1.2421715171996611E-2</v>
      </c>
      <c r="I384">
        <f t="shared" si="32"/>
        <v>0.8004091752426894</v>
      </c>
      <c r="J384">
        <f t="shared" si="33"/>
        <v>21.809352874755859</v>
      </c>
      <c r="K384" s="1">
        <v>6</v>
      </c>
      <c r="L384">
        <f t="shared" si="34"/>
        <v>1.4200000166893005</v>
      </c>
      <c r="M384" s="1">
        <v>1</v>
      </c>
      <c r="N384">
        <f t="shared" si="35"/>
        <v>2.8400000333786011</v>
      </c>
      <c r="O384" s="1">
        <v>21.641881942749023</v>
      </c>
      <c r="P384" s="1">
        <v>21.809352874755859</v>
      </c>
      <c r="Q384" s="1">
        <v>21.080806732177734</v>
      </c>
      <c r="R384" s="1">
        <v>399.351318359375</v>
      </c>
      <c r="S384" s="1">
        <v>399.46990966796875</v>
      </c>
      <c r="T384" s="1">
        <v>18.636341094970703</v>
      </c>
      <c r="U384" s="1">
        <v>18.650964736938477</v>
      </c>
      <c r="V384" s="1">
        <v>70.142829895019531</v>
      </c>
      <c r="W384" s="1">
        <v>70.197265625</v>
      </c>
      <c r="X384" s="1">
        <v>500.15057373046875</v>
      </c>
      <c r="Y384" s="1">
        <v>8.8681332767009735E-2</v>
      </c>
      <c r="Z384" s="1">
        <v>8.7670966982841492E-2</v>
      </c>
      <c r="AA384" s="1">
        <v>97.710861206054688</v>
      </c>
      <c r="AB384" s="1">
        <v>-0.18561458587646484</v>
      </c>
      <c r="AC384" s="1">
        <v>0.21984219551086426</v>
      </c>
      <c r="AD384" s="1">
        <v>1</v>
      </c>
      <c r="AE384" s="1">
        <v>-0.21956524252891541</v>
      </c>
      <c r="AF384" s="1">
        <v>2.737391471862793</v>
      </c>
      <c r="AG384" s="1">
        <v>1</v>
      </c>
      <c r="AH384" s="1">
        <v>0</v>
      </c>
      <c r="AI384" s="1">
        <v>0.15999999642372131</v>
      </c>
      <c r="AJ384" s="1">
        <v>111115</v>
      </c>
      <c r="AK384">
        <f t="shared" si="36"/>
        <v>0.83358428955078112</v>
      </c>
      <c r="AL384">
        <f t="shared" si="37"/>
        <v>1.2421715171996611E-5</v>
      </c>
      <c r="AM384">
        <f t="shared" si="38"/>
        <v>294.95935287475584</v>
      </c>
      <c r="AN384">
        <f t="shared" si="39"/>
        <v>294.791881942749</v>
      </c>
      <c r="AO384">
        <f t="shared" si="40"/>
        <v>1.4189012925572397E-2</v>
      </c>
      <c r="AP384">
        <f t="shared" si="41"/>
        <v>-2.8364810440330065E-2</v>
      </c>
      <c r="AQ384">
        <f t="shared" si="42"/>
        <v>2.6228110020127051</v>
      </c>
      <c r="AR384">
        <f t="shared" si="43"/>
        <v>26.842573790048448</v>
      </c>
      <c r="AS384">
        <f t="shared" si="44"/>
        <v>8.1916090531099712</v>
      </c>
      <c r="AT384">
        <f t="shared" si="45"/>
        <v>21.725617408752441</v>
      </c>
      <c r="AU384">
        <f t="shared" si="46"/>
        <v>2.6094274122926251</v>
      </c>
      <c r="AV384">
        <f t="shared" si="47"/>
        <v>1.4819019321379474E-3</v>
      </c>
      <c r="AW384">
        <f t="shared" si="48"/>
        <v>1.8224018267700157</v>
      </c>
      <c r="AX384">
        <f t="shared" si="49"/>
        <v>0.78702558552260937</v>
      </c>
      <c r="AY384">
        <f t="shared" si="50"/>
        <v>9.262581845819848E-4</v>
      </c>
      <c r="AZ384">
        <f t="shared" si="51"/>
        <v>49.391381171847527</v>
      </c>
      <c r="BA384">
        <f t="shared" si="52"/>
        <v>1.2653895931557173</v>
      </c>
      <c r="BB384">
        <f t="shared" si="53"/>
        <v>68.788741953615911</v>
      </c>
      <c r="BC384">
        <f t="shared" si="54"/>
        <v>399.51925975075642</v>
      </c>
      <c r="BD384">
        <f t="shared" si="55"/>
        <v>-1.7875249354537028E-4</v>
      </c>
    </row>
    <row r="385" spans="1:56" x14ac:dyDescent="0.55000000000000004">
      <c r="A385" s="1">
        <v>186</v>
      </c>
      <c r="B385" s="1" t="s">
        <v>441</v>
      </c>
      <c r="C385" s="1">
        <v>94054.999946825206</v>
      </c>
      <c r="D385" s="1">
        <v>0</v>
      </c>
      <c r="E385">
        <f t="shared" si="28"/>
        <v>-0.12807787131637863</v>
      </c>
      <c r="F385">
        <f t="shared" si="29"/>
        <v>1.3474907186195194E-3</v>
      </c>
      <c r="G385">
        <f t="shared" si="30"/>
        <v>545.24610772120263</v>
      </c>
      <c r="H385">
        <f t="shared" si="31"/>
        <v>1.1311840693889529E-2</v>
      </c>
      <c r="I385">
        <f t="shared" si="32"/>
        <v>0.80205394885342907</v>
      </c>
      <c r="J385">
        <f t="shared" si="33"/>
        <v>21.805999755859375</v>
      </c>
      <c r="K385" s="1">
        <v>6</v>
      </c>
      <c r="L385">
        <f t="shared" si="34"/>
        <v>1.4200000166893005</v>
      </c>
      <c r="M385" s="1">
        <v>1</v>
      </c>
      <c r="N385">
        <f t="shared" si="35"/>
        <v>2.8400000333786011</v>
      </c>
      <c r="O385" s="1">
        <v>21.642374038696289</v>
      </c>
      <c r="P385" s="1">
        <v>21.805999755859375</v>
      </c>
      <c r="Q385" s="1">
        <v>21.080829620361328</v>
      </c>
      <c r="R385" s="1">
        <v>399.30441284179688</v>
      </c>
      <c r="S385" s="1">
        <v>399.45263671875</v>
      </c>
      <c r="T385" s="1">
        <v>18.613895416259766</v>
      </c>
      <c r="U385" s="1">
        <v>18.627212524414063</v>
      </c>
      <c r="V385" s="1">
        <v>70.061470031738281</v>
      </c>
      <c r="W385" s="1">
        <v>70.112716674804688</v>
      </c>
      <c r="X385" s="1">
        <v>500.15960693359375</v>
      </c>
      <c r="Y385" s="1">
        <v>9.6068769693374634E-2</v>
      </c>
      <c r="Z385" s="1">
        <v>8.5508972406387329E-2</v>
      </c>
      <c r="AA385" s="1">
        <v>97.71832275390625</v>
      </c>
      <c r="AB385" s="1">
        <v>-0.18561458587646484</v>
      </c>
      <c r="AC385" s="1">
        <v>0.21984219551086426</v>
      </c>
      <c r="AD385" s="1">
        <v>1</v>
      </c>
      <c r="AE385" s="1">
        <v>-0.21956524252891541</v>
      </c>
      <c r="AF385" s="1">
        <v>2.737391471862793</v>
      </c>
      <c r="AG385" s="1">
        <v>1</v>
      </c>
      <c r="AH385" s="1">
        <v>0</v>
      </c>
      <c r="AI385" s="1">
        <v>0.15999999642372131</v>
      </c>
      <c r="AJ385" s="1">
        <v>111115</v>
      </c>
      <c r="AK385">
        <f t="shared" si="36"/>
        <v>0.83359934488932275</v>
      </c>
      <c r="AL385">
        <f t="shared" si="37"/>
        <v>1.1311840693889529E-5</v>
      </c>
      <c r="AM385">
        <f t="shared" si="38"/>
        <v>294.95599975585935</v>
      </c>
      <c r="AN385">
        <f t="shared" si="39"/>
        <v>294.79237403869627</v>
      </c>
      <c r="AO385">
        <f t="shared" si="40"/>
        <v>1.5371002807371248E-2</v>
      </c>
      <c r="AP385">
        <f t="shared" si="41"/>
        <v>-2.7262698085671021E-2</v>
      </c>
      <c r="AQ385">
        <f t="shared" si="42"/>
        <v>2.6222739143197273</v>
      </c>
      <c r="AR385">
        <f t="shared" si="43"/>
        <v>26.83502786804538</v>
      </c>
      <c r="AS385">
        <f t="shared" si="44"/>
        <v>8.2078153436313173</v>
      </c>
      <c r="AT385">
        <f t="shared" si="45"/>
        <v>21.724186897277832</v>
      </c>
      <c r="AU385">
        <f t="shared" si="46"/>
        <v>2.609199291459352</v>
      </c>
      <c r="AV385">
        <f t="shared" si="47"/>
        <v>1.3468516798460621E-3</v>
      </c>
      <c r="AW385">
        <f t="shared" si="48"/>
        <v>1.8202199654662983</v>
      </c>
      <c r="AX385">
        <f t="shared" si="49"/>
        <v>0.78897932599305376</v>
      </c>
      <c r="AY385">
        <f t="shared" si="50"/>
        <v>8.418396902279857E-4</v>
      </c>
      <c r="AZ385">
        <f t="shared" si="51"/>
        <v>53.280535134611618</v>
      </c>
      <c r="BA385">
        <f t="shared" si="52"/>
        <v>1.3649831234062029</v>
      </c>
      <c r="BB385">
        <f t="shared" si="53"/>
        <v>68.717212315243998</v>
      </c>
      <c r="BC385">
        <f t="shared" si="54"/>
        <v>399.51351880475175</v>
      </c>
      <c r="BD385">
        <f t="shared" si="55"/>
        <v>-2.2029678250846238E-4</v>
      </c>
    </row>
    <row r="386" spans="1:56" x14ac:dyDescent="0.55000000000000004">
      <c r="A386" s="1">
        <v>187</v>
      </c>
      <c r="B386" s="1" t="s">
        <v>442</v>
      </c>
      <c r="C386" s="1">
        <v>94655.499933402985</v>
      </c>
      <c r="D386" s="1">
        <v>0</v>
      </c>
      <c r="E386">
        <f t="shared" si="28"/>
        <v>-0.11869311679488112</v>
      </c>
      <c r="F386">
        <f t="shared" si="29"/>
        <v>1.4029680390997452E-3</v>
      </c>
      <c r="G386">
        <f t="shared" si="30"/>
        <v>528.62125099549269</v>
      </c>
      <c r="H386">
        <f t="shared" si="31"/>
        <v>1.1832304281989253E-2</v>
      </c>
      <c r="I386">
        <f t="shared" si="32"/>
        <v>0.80583228662007822</v>
      </c>
      <c r="J386">
        <f t="shared" si="33"/>
        <v>21.862220764160156</v>
      </c>
      <c r="K386" s="1">
        <v>6</v>
      </c>
      <c r="L386">
        <f t="shared" si="34"/>
        <v>1.4200000166893005</v>
      </c>
      <c r="M386" s="1">
        <v>1</v>
      </c>
      <c r="N386">
        <f t="shared" si="35"/>
        <v>2.8400000333786011</v>
      </c>
      <c r="O386" s="1">
        <v>21.661281585693359</v>
      </c>
      <c r="P386" s="1">
        <v>21.862220764160156</v>
      </c>
      <c r="Q386" s="1">
        <v>21.080501556396484</v>
      </c>
      <c r="R386" s="1">
        <v>399.32943725585938</v>
      </c>
      <c r="S386" s="1">
        <v>399.46615600585938</v>
      </c>
      <c r="T386" s="1">
        <v>18.664760589599609</v>
      </c>
      <c r="U386" s="1">
        <v>18.678689956665039</v>
      </c>
      <c r="V386" s="1">
        <v>70.179428100585938</v>
      </c>
      <c r="W386" s="1">
        <v>70.232009887695313</v>
      </c>
      <c r="X386" s="1">
        <v>500.15017700195313</v>
      </c>
      <c r="Y386" s="1">
        <v>8.6985871195793152E-2</v>
      </c>
      <c r="Z386" s="1">
        <v>0.13435749709606171</v>
      </c>
      <c r="AA386" s="1">
        <v>97.729530334472656</v>
      </c>
      <c r="AB386" s="1">
        <v>-0.18561458587646484</v>
      </c>
      <c r="AC386" s="1">
        <v>0.21984219551086426</v>
      </c>
      <c r="AD386" s="1">
        <v>1</v>
      </c>
      <c r="AE386" s="1">
        <v>-0.21956524252891541</v>
      </c>
      <c r="AF386" s="1">
        <v>2.737391471862793</v>
      </c>
      <c r="AG386" s="1">
        <v>1</v>
      </c>
      <c r="AH386" s="1">
        <v>0</v>
      </c>
      <c r="AI386" s="1">
        <v>0.15999999642372131</v>
      </c>
      <c r="AJ386" s="1">
        <v>111115</v>
      </c>
      <c r="AK386">
        <f t="shared" si="36"/>
        <v>0.8335836283365885</v>
      </c>
      <c r="AL386">
        <f t="shared" si="37"/>
        <v>1.1832304281989253E-5</v>
      </c>
      <c r="AM386">
        <f t="shared" si="38"/>
        <v>295.01222076416013</v>
      </c>
      <c r="AN386">
        <f t="shared" si="39"/>
        <v>294.81128158569334</v>
      </c>
      <c r="AO386">
        <f t="shared" si="40"/>
        <v>1.3917739080241187E-2</v>
      </c>
      <c r="AP386">
        <f t="shared" si="41"/>
        <v>-3.2465936191282449E-2</v>
      </c>
      <c r="AQ386">
        <f t="shared" si="42"/>
        <v>2.631291883348184</v>
      </c>
      <c r="AR386">
        <f t="shared" si="43"/>
        <v>26.924225199310452</v>
      </c>
      <c r="AS386">
        <f t="shared" si="44"/>
        <v>8.2455352426454134</v>
      </c>
      <c r="AT386">
        <f t="shared" si="45"/>
        <v>21.761751174926758</v>
      </c>
      <c r="AU386">
        <f t="shared" si="46"/>
        <v>2.6151953859482697</v>
      </c>
      <c r="AV386">
        <f t="shared" si="47"/>
        <v>1.4022753111348092E-3</v>
      </c>
      <c r="AW386">
        <f t="shared" si="48"/>
        <v>1.8254595967281058</v>
      </c>
      <c r="AX386">
        <f t="shared" si="49"/>
        <v>0.78973578922016396</v>
      </c>
      <c r="AY386">
        <f t="shared" si="50"/>
        <v>8.7648428042274489E-4</v>
      </c>
      <c r="AZ386">
        <f t="shared" si="51"/>
        <v>51.66190658461089</v>
      </c>
      <c r="BA386">
        <f t="shared" si="52"/>
        <v>1.3233192425636651</v>
      </c>
      <c r="BB386">
        <f t="shared" si="53"/>
        <v>68.675919052045771</v>
      </c>
      <c r="BC386">
        <f t="shared" si="54"/>
        <v>399.52257702902483</v>
      </c>
      <c r="BD386">
        <f t="shared" si="55"/>
        <v>-2.0402749055275753E-4</v>
      </c>
    </row>
    <row r="387" spans="1:56" x14ac:dyDescent="0.55000000000000004">
      <c r="A387" s="1" t="s">
        <v>9</v>
      </c>
      <c r="B387" s="1" t="s">
        <v>443</v>
      </c>
    </row>
    <row r="388" spans="1:56" x14ac:dyDescent="0.55000000000000004">
      <c r="A388" s="1">
        <v>188</v>
      </c>
      <c r="B388" s="1" t="s">
        <v>444</v>
      </c>
      <c r="C388" s="1">
        <v>95254.000000491738</v>
      </c>
      <c r="D388" s="1">
        <v>0</v>
      </c>
      <c r="E388">
        <f t="shared" ref="E388:E393" si="56">(R388-S388*(1000-T388)/(1000-U388))*AK388</f>
        <v>-2.0495947762341864E-2</v>
      </c>
      <c r="F388">
        <f t="shared" ref="F388:F393" si="57">IF(AV388&lt;&gt;0,1/(1/AV388-1/N388),0)</f>
        <v>6.0423575922874265E-4</v>
      </c>
      <c r="G388">
        <f t="shared" ref="G388:G393" si="58">((AY388-AL388/2)*S388-E388)/(AY388+AL388/2)</f>
        <v>447.96577210160632</v>
      </c>
      <c r="H388">
        <f t="shared" ref="H388:H393" si="59">AL388*1000</f>
        <v>5.0776057355494076E-3</v>
      </c>
      <c r="I388">
        <f t="shared" ref="I388:I393" si="60">(AQ388-AW388)</f>
        <v>0.802683169597739</v>
      </c>
      <c r="J388">
        <f t="shared" ref="J388:J393" si="61">(P388+AP388*D388)</f>
        <v>21.851663589477539</v>
      </c>
      <c r="K388" s="1">
        <v>6</v>
      </c>
      <c r="L388">
        <f t="shared" ref="L388:L393" si="62">(K388*AE388+AF388)</f>
        <v>1.4200000166893005</v>
      </c>
      <c r="M388" s="1">
        <v>1</v>
      </c>
      <c r="N388">
        <f t="shared" ref="N388:N393" si="63">L388*(M388+1)*(M388+1)/(M388*M388+1)</f>
        <v>2.8400000333786011</v>
      </c>
      <c r="O388" s="1">
        <v>21.657642364501953</v>
      </c>
      <c r="P388" s="1">
        <v>21.851663589477539</v>
      </c>
      <c r="Q388" s="1">
        <v>21.079351425170898</v>
      </c>
      <c r="R388" s="1">
        <v>399.35848999023438</v>
      </c>
      <c r="S388" s="1">
        <v>399.38064575195313</v>
      </c>
      <c r="T388" s="1">
        <v>18.688005447387695</v>
      </c>
      <c r="U388" s="1">
        <v>18.69398307800293</v>
      </c>
      <c r="V388" s="1">
        <v>70.281539916992188</v>
      </c>
      <c r="W388" s="1">
        <v>70.302459716796875</v>
      </c>
      <c r="X388" s="1">
        <v>500.13311767578125</v>
      </c>
      <c r="Y388" s="1">
        <v>7.1146532893180847E-2</v>
      </c>
      <c r="Z388" s="1">
        <v>0.1418195366859436</v>
      </c>
      <c r="AA388" s="1">
        <v>97.727340698242188</v>
      </c>
      <c r="AB388" s="1">
        <v>-0.26962947845458984</v>
      </c>
      <c r="AC388" s="1">
        <v>0.21952366828918457</v>
      </c>
      <c r="AD388" s="1">
        <v>1</v>
      </c>
      <c r="AE388" s="1">
        <v>-0.21956524252891541</v>
      </c>
      <c r="AF388" s="1">
        <v>2.737391471862793</v>
      </c>
      <c r="AG388" s="1">
        <v>1</v>
      </c>
      <c r="AH388" s="1">
        <v>0</v>
      </c>
      <c r="AI388" s="1">
        <v>0.15999999642372131</v>
      </c>
      <c r="AJ388" s="1">
        <v>111115</v>
      </c>
      <c r="AK388">
        <f t="shared" ref="AK388:AK393" si="64">X388*0.000001/(K388*0.0001)</f>
        <v>0.83355519612630202</v>
      </c>
      <c r="AL388">
        <f t="shared" ref="AL388:AL393" si="65">(U388-T388)/(1000-U388)*AK388</f>
        <v>5.0776057355494081E-6</v>
      </c>
      <c r="AM388">
        <f t="shared" ref="AM388:AM393" si="66">(P388+273.15)</f>
        <v>295.00166358947752</v>
      </c>
      <c r="AN388">
        <f t="shared" ref="AN388:AN393" si="67">(O388+273.15)</f>
        <v>294.80764236450193</v>
      </c>
      <c r="AO388">
        <f t="shared" ref="AO388:AO393" si="68">(Y388*AG388+Z388*AH388)*AI388</f>
        <v>1.1383445008469106E-2</v>
      </c>
      <c r="AP388">
        <f t="shared" ref="AP388:AP393" si="69">((AO388+0.00000010773*(AN388^4-AM388^4))-AL388*44100)/(L388*51.4+0.00000043092*AM388^3)</f>
        <v>-2.8040915735430473E-2</v>
      </c>
      <c r="AQ388">
        <f t="shared" ref="AQ388:AQ393" si="70">0.61365*EXP(17.502*J388/(240.97+J388))</f>
        <v>2.6295964228689055</v>
      </c>
      <c r="AR388">
        <f t="shared" ref="AR388:AR393" si="71">AQ388*1000/AA388</f>
        <v>26.907479565912343</v>
      </c>
      <c r="AS388">
        <f t="shared" ref="AS388:AS393" si="72">(AR388-U388)</f>
        <v>8.2134964879094134</v>
      </c>
      <c r="AT388">
        <f t="shared" ref="AT388:AT393" si="73">IF(D388,P388,(O388+P388)/2)</f>
        <v>21.754652976989746</v>
      </c>
      <c r="AU388">
        <f t="shared" ref="AU388:AU393" si="74">0.61365*EXP(17.502*AT388/(240.97+AT388))</f>
        <v>2.6140614321915283</v>
      </c>
      <c r="AV388">
        <f t="shared" ref="AV388:AV393" si="75">IF(AS388&lt;&gt;0,(1000-(AR388+U388)/2)/AS388*AL388,0)</f>
        <v>6.0410722993774028E-4</v>
      </c>
      <c r="AW388">
        <f t="shared" ref="AW388:AW393" si="76">U388*AA388/1000</f>
        <v>1.8269132532711665</v>
      </c>
      <c r="AX388">
        <f t="shared" ref="AX388:AX393" si="77">(AU388-AW388)</f>
        <v>0.78714817892036182</v>
      </c>
      <c r="AY388">
        <f t="shared" ref="AY388:AY393" si="78">1/(1.6/F388+1.37/N388)</f>
        <v>3.7757856416128431E-4</v>
      </c>
      <c r="AZ388">
        <f t="shared" ref="AZ388:AZ393" si="79">G388*AA388*0.001</f>
        <v>43.778503631324796</v>
      </c>
      <c r="BA388">
        <f t="shared" ref="BA388:BA393" si="80">G388/S388</f>
        <v>1.1216511788100727</v>
      </c>
      <c r="BB388">
        <f t="shared" ref="BB388:BB393" si="81">(1-AL388*AA388/AQ388/F388)*100</f>
        <v>68.769457158468825</v>
      </c>
      <c r="BC388">
        <f t="shared" ref="BC388:BC393" si="82">(S388-E388/(N388/1.35))</f>
        <v>399.39038854390873</v>
      </c>
      <c r="BD388">
        <f t="shared" ref="BD388:BD393" si="83">E388*BB388/100/BC388</f>
        <v>-3.5291164784993937E-5</v>
      </c>
    </row>
    <row r="389" spans="1:56" x14ac:dyDescent="0.55000000000000004">
      <c r="A389" s="1">
        <v>189</v>
      </c>
      <c r="B389" s="1" t="s">
        <v>445</v>
      </c>
      <c r="C389" s="1">
        <v>95854.499987069517</v>
      </c>
      <c r="D389" s="1">
        <v>0</v>
      </c>
      <c r="E389">
        <f t="shared" si="56"/>
        <v>-4.5043152434725252E-2</v>
      </c>
      <c r="F389">
        <f t="shared" si="57"/>
        <v>1.7525497088055426E-3</v>
      </c>
      <c r="G389">
        <f t="shared" si="58"/>
        <v>434.94455156541471</v>
      </c>
      <c r="H389">
        <f t="shared" si="59"/>
        <v>1.4689981547332958E-2</v>
      </c>
      <c r="I389">
        <f t="shared" si="60"/>
        <v>0.80113308868524302</v>
      </c>
      <c r="J389">
        <f t="shared" si="61"/>
        <v>21.819906234741211</v>
      </c>
      <c r="K389" s="1">
        <v>6</v>
      </c>
      <c r="L389">
        <f t="shared" si="62"/>
        <v>1.4200000166893005</v>
      </c>
      <c r="M389" s="1">
        <v>1</v>
      </c>
      <c r="N389">
        <f t="shared" si="63"/>
        <v>2.8400000333786011</v>
      </c>
      <c r="O389" s="1">
        <v>21.648899078369141</v>
      </c>
      <c r="P389" s="1">
        <v>21.819906234741211</v>
      </c>
      <c r="Q389" s="1">
        <v>21.081634521484375</v>
      </c>
      <c r="R389" s="1">
        <v>399.3511962890625</v>
      </c>
      <c r="S389" s="1">
        <v>399.398193359375</v>
      </c>
      <c r="T389" s="1">
        <v>18.637609481811523</v>
      </c>
      <c r="U389" s="1">
        <v>18.654903411865234</v>
      </c>
      <c r="V389" s="1">
        <v>70.139884948730469</v>
      </c>
      <c r="W389" s="1">
        <v>70.204566955566406</v>
      </c>
      <c r="X389" s="1">
        <v>500.15032958984375</v>
      </c>
      <c r="Y389" s="1">
        <v>0.10158146917819977</v>
      </c>
      <c r="Z389" s="1">
        <v>7.1191564202308655E-2</v>
      </c>
      <c r="AA389" s="1">
        <v>97.742073059082031</v>
      </c>
      <c r="AB389" s="1">
        <v>-0.26962947845458984</v>
      </c>
      <c r="AC389" s="1">
        <v>0.21952366828918457</v>
      </c>
      <c r="AD389" s="1">
        <v>1</v>
      </c>
      <c r="AE389" s="1">
        <v>-0.21956524252891541</v>
      </c>
      <c r="AF389" s="1">
        <v>2.737391471862793</v>
      </c>
      <c r="AG389" s="1">
        <v>1</v>
      </c>
      <c r="AH389" s="1">
        <v>0</v>
      </c>
      <c r="AI389" s="1">
        <v>0.15999999642372131</v>
      </c>
      <c r="AJ389" s="1">
        <v>111115</v>
      </c>
      <c r="AK389">
        <f t="shared" si="64"/>
        <v>0.83358388264973937</v>
      </c>
      <c r="AL389">
        <f t="shared" si="65"/>
        <v>1.4689981547332958E-5</v>
      </c>
      <c r="AM389">
        <f t="shared" si="66"/>
        <v>294.96990623474119</v>
      </c>
      <c r="AN389">
        <f t="shared" si="67"/>
        <v>294.79889907836912</v>
      </c>
      <c r="AO389">
        <f t="shared" si="68"/>
        <v>1.625303470522832E-2</v>
      </c>
      <c r="AP389">
        <f t="shared" si="69"/>
        <v>-2.9996897641295442E-2</v>
      </c>
      <c r="AQ389">
        <f t="shared" si="70"/>
        <v>2.6245020208778933</v>
      </c>
      <c r="AR389">
        <f t="shared" si="71"/>
        <v>26.85130301350846</v>
      </c>
      <c r="AS389">
        <f t="shared" si="72"/>
        <v>8.1963996016432255</v>
      </c>
      <c r="AT389">
        <f t="shared" si="73"/>
        <v>21.734402656555176</v>
      </c>
      <c r="AU389">
        <f t="shared" si="74"/>
        <v>2.610828761280239</v>
      </c>
      <c r="AV389">
        <f t="shared" si="75"/>
        <v>1.7514688861821682E-3</v>
      </c>
      <c r="AW389">
        <f t="shared" si="76"/>
        <v>1.8233689321926503</v>
      </c>
      <c r="AX389">
        <f t="shared" si="77"/>
        <v>0.78745982908758871</v>
      </c>
      <c r="AY389">
        <f t="shared" si="78"/>
        <v>1.0947651077393632E-3</v>
      </c>
      <c r="AZ389">
        <f t="shared" si="79"/>
        <v>42.51238213575644</v>
      </c>
      <c r="BA389">
        <f t="shared" si="80"/>
        <v>1.0889997971875036</v>
      </c>
      <c r="BB389">
        <f t="shared" si="81"/>
        <v>68.783404300185296</v>
      </c>
      <c r="BC389">
        <f t="shared" si="82"/>
        <v>399.41960471679477</v>
      </c>
      <c r="BD389">
        <f t="shared" si="83"/>
        <v>-7.7568084497738938E-5</v>
      </c>
    </row>
    <row r="390" spans="1:56" x14ac:dyDescent="0.55000000000000004">
      <c r="A390" s="1">
        <v>190</v>
      </c>
      <c r="B390" s="1" t="s">
        <v>446</v>
      </c>
      <c r="C390" s="1">
        <v>96454.999973647296</v>
      </c>
      <c r="D390" s="1">
        <v>0</v>
      </c>
      <c r="E390">
        <f t="shared" si="56"/>
        <v>-3.4126987223101535E-2</v>
      </c>
      <c r="F390">
        <f t="shared" si="57"/>
        <v>1.2158288097825387E-3</v>
      </c>
      <c r="G390">
        <f t="shared" si="58"/>
        <v>438.61219628666686</v>
      </c>
      <c r="H390">
        <f t="shared" si="59"/>
        <v>1.022518508863767E-2</v>
      </c>
      <c r="I390">
        <f t="shared" si="60"/>
        <v>0.80372444764123174</v>
      </c>
      <c r="J390">
        <f t="shared" si="61"/>
        <v>21.850622177124023</v>
      </c>
      <c r="K390" s="1">
        <v>6</v>
      </c>
      <c r="L390">
        <f t="shared" si="62"/>
        <v>1.4200000166893005</v>
      </c>
      <c r="M390" s="1">
        <v>1</v>
      </c>
      <c r="N390">
        <f t="shared" si="63"/>
        <v>2.8400000333786011</v>
      </c>
      <c r="O390" s="1">
        <v>21.654655456542969</v>
      </c>
      <c r="P390" s="1">
        <v>21.850622177124023</v>
      </c>
      <c r="Q390" s="1">
        <v>21.080850601196289</v>
      </c>
      <c r="R390" s="1">
        <v>399.2891845703125</v>
      </c>
      <c r="S390" s="1">
        <v>399.32522583007813</v>
      </c>
      <c r="T390" s="1">
        <v>18.664527893066406</v>
      </c>
      <c r="U390" s="1">
        <v>18.676565170288086</v>
      </c>
      <c r="V390" s="1">
        <v>70.2242431640625</v>
      </c>
      <c r="W390" s="1">
        <v>70.270065307617188</v>
      </c>
      <c r="X390" s="1">
        <v>500.156982421875</v>
      </c>
      <c r="Y390" s="1">
        <v>7.6818659901618958E-2</v>
      </c>
      <c r="Z390" s="1">
        <v>8.8805757462978363E-2</v>
      </c>
      <c r="AA390" s="1">
        <v>97.753776550292969</v>
      </c>
      <c r="AB390" s="1">
        <v>-0.26962947845458984</v>
      </c>
      <c r="AC390" s="1">
        <v>0.21952366828918457</v>
      </c>
      <c r="AD390" s="1">
        <v>1</v>
      </c>
      <c r="AE390" s="1">
        <v>-0.21956524252891541</v>
      </c>
      <c r="AF390" s="1">
        <v>2.737391471862793</v>
      </c>
      <c r="AG390" s="1">
        <v>1</v>
      </c>
      <c r="AH390" s="1">
        <v>0</v>
      </c>
      <c r="AI390" s="1">
        <v>0.15999999642372131</v>
      </c>
      <c r="AJ390" s="1">
        <v>111115</v>
      </c>
      <c r="AK390">
        <f t="shared" si="64"/>
        <v>0.83359497070312483</v>
      </c>
      <c r="AL390">
        <f t="shared" si="65"/>
        <v>1.022518508863767E-5</v>
      </c>
      <c r="AM390">
        <f t="shared" si="66"/>
        <v>295.000622177124</v>
      </c>
      <c r="AN390">
        <f t="shared" si="67"/>
        <v>294.80465545654295</v>
      </c>
      <c r="AO390">
        <f t="shared" si="68"/>
        <v>1.2290985309534097E-2</v>
      </c>
      <c r="AP390">
        <f t="shared" si="69"/>
        <v>-3.0986292138896077E-2</v>
      </c>
      <c r="AQ390">
        <f t="shared" si="70"/>
        <v>2.6294292260245578</v>
      </c>
      <c r="AR390">
        <f t="shared" si="71"/>
        <v>26.898492506545288</v>
      </c>
      <c r="AS390">
        <f t="shared" si="72"/>
        <v>8.2219273362572025</v>
      </c>
      <c r="AT390">
        <f t="shared" si="73"/>
        <v>21.752638816833496</v>
      </c>
      <c r="AU390">
        <f t="shared" si="74"/>
        <v>2.6137397437927339</v>
      </c>
      <c r="AV390">
        <f t="shared" si="75"/>
        <v>1.2153085255921083E-3</v>
      </c>
      <c r="AW390">
        <f t="shared" si="76"/>
        <v>1.825704778383326</v>
      </c>
      <c r="AX390">
        <f t="shared" si="77"/>
        <v>0.78803496540940787</v>
      </c>
      <c r="AY390">
        <f t="shared" si="78"/>
        <v>7.5961455564911736E-4</v>
      </c>
      <c r="AZ390">
        <f t="shared" si="79"/>
        <v>42.875998628040072</v>
      </c>
      <c r="BA390">
        <f t="shared" si="80"/>
        <v>1.0983833925716133</v>
      </c>
      <c r="BB390">
        <f t="shared" si="81"/>
        <v>68.734109193714275</v>
      </c>
      <c r="BC390">
        <f t="shared" si="82"/>
        <v>399.34144816536326</v>
      </c>
      <c r="BD390">
        <f t="shared" si="83"/>
        <v>-5.8738908195520625E-5</v>
      </c>
    </row>
    <row r="391" spans="1:56" x14ac:dyDescent="0.55000000000000004">
      <c r="A391" s="1">
        <v>191</v>
      </c>
      <c r="B391" s="1" t="s">
        <v>447</v>
      </c>
      <c r="C391" s="1">
        <v>97055.499960225075</v>
      </c>
      <c r="D391" s="1">
        <v>0</v>
      </c>
      <c r="E391">
        <f t="shared" si="56"/>
        <v>-6.7809843412946255E-2</v>
      </c>
      <c r="F391">
        <f t="shared" si="57"/>
        <v>1.4777283174350522E-3</v>
      </c>
      <c r="G391">
        <f t="shared" si="58"/>
        <v>466.9974845602369</v>
      </c>
      <c r="H391">
        <f t="shared" si="59"/>
        <v>1.2330805616067976E-2</v>
      </c>
      <c r="I391">
        <f t="shared" si="60"/>
        <v>0.79770325611884108</v>
      </c>
      <c r="J391">
        <f t="shared" si="61"/>
        <v>21.784116744995117</v>
      </c>
      <c r="K391" s="1">
        <v>6</v>
      </c>
      <c r="L391">
        <f t="shared" si="62"/>
        <v>1.4200000166893005</v>
      </c>
      <c r="M391" s="1">
        <v>1</v>
      </c>
      <c r="N391">
        <f t="shared" si="63"/>
        <v>2.8400000333786011</v>
      </c>
      <c r="O391" s="1">
        <v>21.638147354125977</v>
      </c>
      <c r="P391" s="1">
        <v>21.784116744995117</v>
      </c>
      <c r="Q391" s="1">
        <v>21.081272125244141</v>
      </c>
      <c r="R391" s="1">
        <v>399.25448608398438</v>
      </c>
      <c r="S391" s="1">
        <v>399.32992553710938</v>
      </c>
      <c r="T391" s="1">
        <v>18.612045288085938</v>
      </c>
      <c r="U391" s="1">
        <v>18.626562118530273</v>
      </c>
      <c r="V391" s="1">
        <v>70.107803344726563</v>
      </c>
      <c r="W391" s="1">
        <v>70.161552429199219</v>
      </c>
      <c r="X391" s="1">
        <v>500.15567016601563</v>
      </c>
      <c r="Y391" s="1">
        <v>0.14748400449752808</v>
      </c>
      <c r="Z391" s="1">
        <v>0.10180463641881943</v>
      </c>
      <c r="AA391" s="1">
        <v>97.767257690429688</v>
      </c>
      <c r="AB391" s="1">
        <v>-0.26962947845458984</v>
      </c>
      <c r="AC391" s="1">
        <v>0.21952366828918457</v>
      </c>
      <c r="AD391" s="1">
        <v>1</v>
      </c>
      <c r="AE391" s="1">
        <v>-0.21956524252891541</v>
      </c>
      <c r="AF391" s="1">
        <v>2.737391471862793</v>
      </c>
      <c r="AG391" s="1">
        <v>1</v>
      </c>
      <c r="AH391" s="1">
        <v>0</v>
      </c>
      <c r="AI391" s="1">
        <v>0.15999999642372131</v>
      </c>
      <c r="AJ391" s="1">
        <v>111115</v>
      </c>
      <c r="AK391">
        <f t="shared" si="64"/>
        <v>0.83359278361002598</v>
      </c>
      <c r="AL391">
        <f t="shared" si="65"/>
        <v>1.2330805616067977E-5</v>
      </c>
      <c r="AM391">
        <f t="shared" si="66"/>
        <v>294.93411674499509</v>
      </c>
      <c r="AN391">
        <f t="shared" si="67"/>
        <v>294.78814735412595</v>
      </c>
      <c r="AO391">
        <f t="shared" si="68"/>
        <v>2.359744019216059E-2</v>
      </c>
      <c r="AP391">
        <f t="shared" si="69"/>
        <v>-2.5376590494348726E-2</v>
      </c>
      <c r="AQ391">
        <f t="shared" si="70"/>
        <v>2.6187711546479862</v>
      </c>
      <c r="AR391">
        <f t="shared" si="71"/>
        <v>26.785768738037689</v>
      </c>
      <c r="AS391">
        <f t="shared" si="72"/>
        <v>8.1592066195074153</v>
      </c>
      <c r="AT391">
        <f t="shared" si="73"/>
        <v>21.711132049560547</v>
      </c>
      <c r="AU391">
        <f t="shared" si="74"/>
        <v>2.6071182672650259</v>
      </c>
      <c r="AV391">
        <f t="shared" si="75"/>
        <v>1.4769598155626865E-3</v>
      </c>
      <c r="AW391">
        <f t="shared" si="76"/>
        <v>1.8210678985291451</v>
      </c>
      <c r="AX391">
        <f t="shared" si="77"/>
        <v>0.78605036873588086</v>
      </c>
      <c r="AY391">
        <f t="shared" si="78"/>
        <v>9.2316889906882268E-4</v>
      </c>
      <c r="AZ391">
        <f t="shared" si="79"/>
        <v>45.657063413783135</v>
      </c>
      <c r="BA391">
        <f t="shared" si="80"/>
        <v>1.1694527624798288</v>
      </c>
      <c r="BB391">
        <f t="shared" si="81"/>
        <v>68.84751174731592</v>
      </c>
      <c r="BC391">
        <f t="shared" si="82"/>
        <v>399.36215908905712</v>
      </c>
      <c r="BD391">
        <f t="shared" si="83"/>
        <v>-1.1689988359451436E-4</v>
      </c>
    </row>
    <row r="392" spans="1:56" x14ac:dyDescent="0.55000000000000004">
      <c r="A392" s="1">
        <v>192</v>
      </c>
      <c r="B392" s="1" t="s">
        <v>448</v>
      </c>
      <c r="C392" s="1">
        <v>97655.999946802855</v>
      </c>
      <c r="D392" s="1">
        <v>0</v>
      </c>
      <c r="E392">
        <f t="shared" si="56"/>
        <v>-5.2694529373011369E-2</v>
      </c>
      <c r="F392">
        <f t="shared" si="57"/>
        <v>9.8371326711582489E-4</v>
      </c>
      <c r="G392">
        <f t="shared" si="58"/>
        <v>479.25792740502857</v>
      </c>
      <c r="H392">
        <f t="shared" si="59"/>
        <v>8.2384206819318198E-3</v>
      </c>
      <c r="I392">
        <f t="shared" si="60"/>
        <v>0.80045125339730627</v>
      </c>
      <c r="J392">
        <f t="shared" si="61"/>
        <v>21.793476104736328</v>
      </c>
      <c r="K392" s="1">
        <v>6</v>
      </c>
      <c r="L392">
        <f t="shared" si="62"/>
        <v>1.4200000166893005</v>
      </c>
      <c r="M392" s="1">
        <v>1</v>
      </c>
      <c r="N392">
        <f t="shared" si="63"/>
        <v>2.8400000333786011</v>
      </c>
      <c r="O392" s="1">
        <v>21.645380020141602</v>
      </c>
      <c r="P392" s="1">
        <v>21.793476104736328</v>
      </c>
      <c r="Q392" s="1">
        <v>21.081855773925781</v>
      </c>
      <c r="R392" s="1">
        <v>399.35482788085938</v>
      </c>
      <c r="S392" s="1">
        <v>399.41409301757813</v>
      </c>
      <c r="T392" s="1">
        <v>18.604450225830078</v>
      </c>
      <c r="U392" s="1">
        <v>18.61414909362793</v>
      </c>
      <c r="V392" s="1">
        <v>70.046424865722656</v>
      </c>
      <c r="W392" s="1">
        <v>70.084205627441406</v>
      </c>
      <c r="X392" s="1">
        <v>500.165771484375</v>
      </c>
      <c r="Y392" s="1">
        <v>8.3927802741527557E-2</v>
      </c>
      <c r="Z392" s="1">
        <v>0.11920196563005447</v>
      </c>
      <c r="AA392" s="1">
        <v>97.765281677246094</v>
      </c>
      <c r="AB392" s="1">
        <v>-0.26962947845458984</v>
      </c>
      <c r="AC392" s="1">
        <v>0.21952366828918457</v>
      </c>
      <c r="AD392" s="1">
        <v>1</v>
      </c>
      <c r="AE392" s="1">
        <v>-0.21956524252891541</v>
      </c>
      <c r="AF392" s="1">
        <v>2.737391471862793</v>
      </c>
      <c r="AG392" s="1">
        <v>1</v>
      </c>
      <c r="AH392" s="1">
        <v>0</v>
      </c>
      <c r="AI392" s="1">
        <v>0.15999999642372131</v>
      </c>
      <c r="AJ392" s="1">
        <v>111115</v>
      </c>
      <c r="AK392">
        <f t="shared" si="64"/>
        <v>0.83360961914062492</v>
      </c>
      <c r="AL392">
        <f t="shared" si="65"/>
        <v>8.2384206819318198E-6</v>
      </c>
      <c r="AM392">
        <f t="shared" si="66"/>
        <v>294.94347610473631</v>
      </c>
      <c r="AN392">
        <f t="shared" si="67"/>
        <v>294.79538002014158</v>
      </c>
      <c r="AO392">
        <f t="shared" si="68"/>
        <v>1.3428448138495197E-2</v>
      </c>
      <c r="AP392">
        <f t="shared" si="69"/>
        <v>-2.3631084862438211E-2</v>
      </c>
      <c r="AQ392">
        <f t="shared" si="70"/>
        <v>2.6202687827180959</v>
      </c>
      <c r="AR392">
        <f t="shared" si="71"/>
        <v>26.801628735325757</v>
      </c>
      <c r="AS392">
        <f t="shared" si="72"/>
        <v>8.187479641697827</v>
      </c>
      <c r="AT392">
        <f t="shared" si="73"/>
        <v>21.719428062438965</v>
      </c>
      <c r="AU392">
        <f t="shared" si="74"/>
        <v>2.6084405351248603</v>
      </c>
      <c r="AV392">
        <f t="shared" si="75"/>
        <v>9.8337264855612974E-4</v>
      </c>
      <c r="AW392">
        <f t="shared" si="76"/>
        <v>1.8198175293207897</v>
      </c>
      <c r="AX392">
        <f t="shared" si="77"/>
        <v>0.78862300580407063</v>
      </c>
      <c r="AY392">
        <f t="shared" si="78"/>
        <v>6.1463849872273437E-4</v>
      </c>
      <c r="AZ392">
        <f t="shared" si="79"/>
        <v>46.854786268805782</v>
      </c>
      <c r="BA392">
        <f t="shared" si="80"/>
        <v>1.199902396493397</v>
      </c>
      <c r="BB392">
        <f t="shared" si="81"/>
        <v>68.752573932499118</v>
      </c>
      <c r="BC392">
        <f t="shared" si="82"/>
        <v>399.43914147314769</v>
      </c>
      <c r="BD392">
        <f t="shared" si="83"/>
        <v>-9.0699286834907233E-5</v>
      </c>
    </row>
    <row r="393" spans="1:56" x14ac:dyDescent="0.55000000000000004">
      <c r="A393" s="1">
        <v>193</v>
      </c>
      <c r="B393" s="1" t="s">
        <v>449</v>
      </c>
      <c r="C393" s="1">
        <v>98256.499933380634</v>
      </c>
      <c r="D393" s="1">
        <v>0</v>
      </c>
      <c r="E393">
        <f t="shared" si="56"/>
        <v>-3.4873684835619687E-2</v>
      </c>
      <c r="F393">
        <f t="shared" si="57"/>
        <v>1.3656443232961007E-3</v>
      </c>
      <c r="G393">
        <f t="shared" si="58"/>
        <v>434.59064227129886</v>
      </c>
      <c r="H393">
        <f t="shared" si="59"/>
        <v>1.1459361745961936E-2</v>
      </c>
      <c r="I393">
        <f t="shared" si="60"/>
        <v>0.80212732977286261</v>
      </c>
      <c r="J393">
        <f t="shared" si="61"/>
        <v>21.828683853149414</v>
      </c>
      <c r="K393" s="1">
        <v>6</v>
      </c>
      <c r="L393">
        <f t="shared" si="62"/>
        <v>1.4200000166893005</v>
      </c>
      <c r="M393" s="1">
        <v>1</v>
      </c>
      <c r="N393">
        <f t="shared" si="63"/>
        <v>2.8400000333786011</v>
      </c>
      <c r="O393" s="1">
        <v>21.653106689453125</v>
      </c>
      <c r="P393" s="1">
        <v>21.828683853149414</v>
      </c>
      <c r="Q393" s="1">
        <v>21.081178665161133</v>
      </c>
      <c r="R393" s="1">
        <v>399.27944946289063</v>
      </c>
      <c r="S393" s="1">
        <v>399.3157958984375</v>
      </c>
      <c r="T393" s="1">
        <v>18.640180587768555</v>
      </c>
      <c r="U393" s="1">
        <v>18.653671264648438</v>
      </c>
      <c r="V393" s="1">
        <v>70.1517333984375</v>
      </c>
      <c r="W393" s="1">
        <v>70.202728271484375</v>
      </c>
      <c r="X393" s="1">
        <v>500.14996337890625</v>
      </c>
      <c r="Y393" s="1">
        <v>0.12292088568210602</v>
      </c>
      <c r="Z393" s="1">
        <v>0.10565093159675598</v>
      </c>
      <c r="AA393" s="1">
        <v>97.770668029785156</v>
      </c>
      <c r="AB393" s="1">
        <v>-0.26962947845458984</v>
      </c>
      <c r="AC393" s="1">
        <v>0.21952366828918457</v>
      </c>
      <c r="AD393" s="1">
        <v>1</v>
      </c>
      <c r="AE393" s="1">
        <v>-0.21956524252891541</v>
      </c>
      <c r="AF393" s="1">
        <v>2.737391471862793</v>
      </c>
      <c r="AG393" s="1">
        <v>1</v>
      </c>
      <c r="AH393" s="1">
        <v>0</v>
      </c>
      <c r="AI393" s="1">
        <v>0.15999999642372131</v>
      </c>
      <c r="AJ393" s="1">
        <v>111115</v>
      </c>
      <c r="AK393">
        <f t="shared" si="64"/>
        <v>0.83358327229817697</v>
      </c>
      <c r="AL393">
        <f t="shared" si="65"/>
        <v>1.1459361745961936E-5</v>
      </c>
      <c r="AM393">
        <f t="shared" si="66"/>
        <v>294.97868385314939</v>
      </c>
      <c r="AN393">
        <f t="shared" si="67"/>
        <v>294.8031066894531</v>
      </c>
      <c r="AO393">
        <f t="shared" si="68"/>
        <v>1.9667341269537619E-2</v>
      </c>
      <c r="AP393">
        <f t="shared" si="69"/>
        <v>-2.8863160818442299E-2</v>
      </c>
      <c r="AQ393">
        <f t="shared" si="70"/>
        <v>2.6259092305255476</v>
      </c>
      <c r="AR393">
        <f t="shared" si="71"/>
        <v>26.857842780879665</v>
      </c>
      <c r="AS393">
        <f t="shared" si="72"/>
        <v>8.2041715162312272</v>
      </c>
      <c r="AT393">
        <f t="shared" si="73"/>
        <v>21.74089527130127</v>
      </c>
      <c r="AU393">
        <f t="shared" si="74"/>
        <v>2.6118648320021456</v>
      </c>
      <c r="AV393">
        <f t="shared" si="75"/>
        <v>1.3649879542717311E-3</v>
      </c>
      <c r="AW393">
        <f t="shared" si="76"/>
        <v>1.823781900752685</v>
      </c>
      <c r="AX393">
        <f t="shared" si="77"/>
        <v>0.78808293124946061</v>
      </c>
      <c r="AY393">
        <f t="shared" si="78"/>
        <v>8.5317641780396057E-4</v>
      </c>
      <c r="AZ393">
        <f t="shared" si="79"/>
        <v>42.490217414358277</v>
      </c>
      <c r="BA393">
        <f t="shared" si="80"/>
        <v>1.0883382193621842</v>
      </c>
      <c r="BB393">
        <f t="shared" si="81"/>
        <v>68.75707413472702</v>
      </c>
      <c r="BC393">
        <f t="shared" si="82"/>
        <v>399.33237317800609</v>
      </c>
      <c r="BD393">
        <f t="shared" si="83"/>
        <v>-6.0045533361377672E-5</v>
      </c>
    </row>
    <row r="394" spans="1:56" x14ac:dyDescent="0.55000000000000004">
      <c r="A394" s="1" t="s">
        <v>9</v>
      </c>
      <c r="B394" s="1" t="s">
        <v>450</v>
      </c>
    </row>
    <row r="395" spans="1:56" x14ac:dyDescent="0.55000000000000004">
      <c r="A395" s="1">
        <v>194</v>
      </c>
      <c r="B395" s="1" t="s">
        <v>451</v>
      </c>
      <c r="C395" s="1">
        <v>98854.500000480562</v>
      </c>
      <c r="D395" s="1">
        <v>0</v>
      </c>
      <c r="E395">
        <f t="shared" ref="E395:E400" si="84">(R395-S395*(1000-T395)/(1000-U395))*AK395</f>
        <v>7.8534967489810002E-3</v>
      </c>
      <c r="F395">
        <f t="shared" ref="F395:F400" si="85">IF(AV395&lt;&gt;0,1/(1/AV395-1/N395),0)</f>
        <v>6.9335800151271198E-4</v>
      </c>
      <c r="G395">
        <f t="shared" ref="G395:G400" si="86">((AY395-AL395/2)*S395-E395)/(AY395+AL395/2)</f>
        <v>376.04449721237529</v>
      </c>
      <c r="H395">
        <f t="shared" ref="H395:H400" si="87">AL395*1000</f>
        <v>5.8169912972018661E-3</v>
      </c>
      <c r="I395">
        <f t="shared" ref="I395:I400" si="88">(AQ395-AW395)</f>
        <v>0.80176687436999172</v>
      </c>
      <c r="J395">
        <f t="shared" ref="J395:J400" si="89">(P395+AP395*D395)</f>
        <v>21.827110290527344</v>
      </c>
      <c r="K395" s="1">
        <v>6</v>
      </c>
      <c r="L395">
        <f t="shared" ref="L395:L400" si="90">(K395*AE395+AF395)</f>
        <v>1.4200000166893005</v>
      </c>
      <c r="M395" s="1">
        <v>1</v>
      </c>
      <c r="N395">
        <f t="shared" ref="N395:N400" si="91">L395*(M395+1)*(M395+1)/(M395*M395+1)</f>
        <v>2.8400000333786011</v>
      </c>
      <c r="O395" s="1">
        <v>21.651924133300781</v>
      </c>
      <c r="P395" s="1">
        <v>21.827110290527344</v>
      </c>
      <c r="Q395" s="1">
        <v>21.081865310668945</v>
      </c>
      <c r="R395" s="1">
        <v>399.38876342773438</v>
      </c>
      <c r="S395" s="1">
        <v>399.37655639648438</v>
      </c>
      <c r="T395" s="1">
        <v>18.648384094238281</v>
      </c>
      <c r="U395" s="1">
        <v>18.655231475830078</v>
      </c>
      <c r="V395" s="1">
        <v>70.187248229980469</v>
      </c>
      <c r="W395" s="1">
        <v>70.210014343261719</v>
      </c>
      <c r="X395" s="1">
        <v>500.20352172851563</v>
      </c>
      <c r="Y395" s="1">
        <v>0.10014171153306961</v>
      </c>
      <c r="Z395" s="1">
        <v>0.11400249600410461</v>
      </c>
      <c r="AA395" s="1">
        <v>97.768287658691406</v>
      </c>
      <c r="AB395" s="1">
        <v>-0.11304378509521484</v>
      </c>
      <c r="AC395" s="1">
        <v>0.22251057624816895</v>
      </c>
      <c r="AD395" s="1">
        <v>1</v>
      </c>
      <c r="AE395" s="1">
        <v>-0.21956524252891541</v>
      </c>
      <c r="AF395" s="1">
        <v>2.737391471862793</v>
      </c>
      <c r="AG395" s="1">
        <v>1</v>
      </c>
      <c r="AH395" s="1">
        <v>0</v>
      </c>
      <c r="AI395" s="1">
        <v>0.15999999642372131</v>
      </c>
      <c r="AJ395" s="1">
        <v>111115</v>
      </c>
      <c r="AK395">
        <f t="shared" ref="AK395:AK400" si="92">X395*0.000001/(K395*0.0001)</f>
        <v>0.83367253621419257</v>
      </c>
      <c r="AL395">
        <f t="shared" ref="AL395:AL400" si="93">(U395-T395)/(1000-U395)*AK395</f>
        <v>5.8169912972018662E-6</v>
      </c>
      <c r="AM395">
        <f t="shared" ref="AM395:AM400" si="94">(P395+273.15)</f>
        <v>294.97711029052732</v>
      </c>
      <c r="AN395">
        <f t="shared" ref="AN395:AN400" si="95">(O395+273.15)</f>
        <v>294.80192413330076</v>
      </c>
      <c r="AO395">
        <f t="shared" ref="AO395:AO400" si="96">(Y395*AG395+Z395*AH395)*AI395</f>
        <v>1.6022673487156469E-2</v>
      </c>
      <c r="AP395">
        <f t="shared" ref="AP395:AP400" si="97">((AO395+0.00000010773*(AN395^4-AM395^4))-AL395*44100)/(L395*51.4+0.00000043092*AM395^3)</f>
        <v>-2.5894307137327301E-2</v>
      </c>
      <c r="AQ395">
        <f t="shared" ref="AQ395:AQ400" si="98">0.61365*EXP(17.502*J395/(240.97+J395))</f>
        <v>2.625656911638421</v>
      </c>
      <c r="AR395">
        <f t="shared" ref="AR395:AR400" si="99">AQ395*1000/AA395</f>
        <v>26.85591590603055</v>
      </c>
      <c r="AS395">
        <f t="shared" ref="AS395:AS400" si="100">(AR395-U395)</f>
        <v>8.2006844302004716</v>
      </c>
      <c r="AT395">
        <f t="shared" ref="AT395:AT400" si="101">IF(D395,P395,(O395+P395)/2)</f>
        <v>21.739517211914063</v>
      </c>
      <c r="AU395">
        <f t="shared" ref="AU395:AU400" si="102">0.61365*EXP(17.502*AT395/(240.97+AT395))</f>
        <v>2.6116448956021223</v>
      </c>
      <c r="AV395">
        <f t="shared" ref="AV395:AV400" si="103">IF(AS395&lt;&gt;0,(1000-(AR395+U395)/2)/AS395*AL395,0)</f>
        <v>6.9318876631129238E-4</v>
      </c>
      <c r="AW395">
        <f t="shared" ref="AW395:AW400" si="104">U395*AA395/1000</f>
        <v>1.8238900372684292</v>
      </c>
      <c r="AX395">
        <f t="shared" ref="AX395:AX400" si="105">(AU395-AW395)</f>
        <v>0.78775485833369308</v>
      </c>
      <c r="AY395">
        <f t="shared" ref="AY395:AY400" si="106">1/(1.6/F395+1.37/N395)</f>
        <v>4.3325818049187785E-4</v>
      </c>
      <c r="AZ395">
        <f t="shared" ref="AZ395:AZ400" si="107">G395*AA395*0.001</f>
        <v>36.765226575927493</v>
      </c>
      <c r="BA395">
        <f t="shared" ref="BA395:BA400" si="108">G395/S395</f>
        <v>0.94157879622521956</v>
      </c>
      <c r="BB395">
        <f t="shared" ref="BB395:BB400" si="109">(1-AL395*AA395/AQ395/F395)*100</f>
        <v>68.760727322819832</v>
      </c>
      <c r="BC395">
        <f t="shared" ref="BC395:BC400" si="110">(S395-E395/(N395/1.35))</f>
        <v>399.37282322025675</v>
      </c>
      <c r="BD395">
        <f t="shared" ref="BD395:BD400" si="111">E395*BB395/100/BC395</f>
        <v>1.3521504646537111E-5</v>
      </c>
    </row>
    <row r="396" spans="1:56" x14ac:dyDescent="0.55000000000000004">
      <c r="A396" s="1">
        <v>195</v>
      </c>
      <c r="B396" s="1" t="s">
        <v>452</v>
      </c>
      <c r="C396" s="1">
        <v>99454.999987058342</v>
      </c>
      <c r="D396" s="1">
        <v>0</v>
      </c>
      <c r="E396">
        <f t="shared" si="84"/>
        <v>-0.17804106560598276</v>
      </c>
      <c r="F396">
        <f t="shared" si="85"/>
        <v>1.4044081529068634E-3</v>
      </c>
      <c r="G396">
        <f t="shared" si="86"/>
        <v>595.80471195130804</v>
      </c>
      <c r="H396">
        <f t="shared" si="87"/>
        <v>1.1748068160518281E-2</v>
      </c>
      <c r="I396">
        <f t="shared" si="88"/>
        <v>0.79973414358422512</v>
      </c>
      <c r="J396">
        <f t="shared" si="89"/>
        <v>21.809474945068359</v>
      </c>
      <c r="K396" s="1">
        <v>6</v>
      </c>
      <c r="L396">
        <f t="shared" si="90"/>
        <v>1.4200000166893005</v>
      </c>
      <c r="M396" s="1">
        <v>1</v>
      </c>
      <c r="N396">
        <f t="shared" si="91"/>
        <v>2.8400000333786011</v>
      </c>
      <c r="O396" s="1">
        <v>21.646770477294922</v>
      </c>
      <c r="P396" s="1">
        <v>21.809474945068359</v>
      </c>
      <c r="Q396" s="1">
        <v>21.080820083618164</v>
      </c>
      <c r="R396" s="1">
        <v>399.33786010742188</v>
      </c>
      <c r="S396" s="1">
        <v>399.54580688476563</v>
      </c>
      <c r="T396" s="1">
        <v>18.631254196166992</v>
      </c>
      <c r="U396" s="1">
        <v>18.645084381103516</v>
      </c>
      <c r="V396" s="1">
        <v>70.151458740234375</v>
      </c>
      <c r="W396" s="1">
        <v>70.2034912109375</v>
      </c>
      <c r="X396" s="1">
        <v>500.16790771484375</v>
      </c>
      <c r="Y396" s="1">
        <v>9.6216268837451935E-2</v>
      </c>
      <c r="Z396" s="1">
        <v>7.6463386416435242E-2</v>
      </c>
      <c r="AA396" s="1">
        <v>97.7789306640625</v>
      </c>
      <c r="AB396" s="1">
        <v>-0.11304378509521484</v>
      </c>
      <c r="AC396" s="1">
        <v>0.22251057624816895</v>
      </c>
      <c r="AD396" s="1">
        <v>1</v>
      </c>
      <c r="AE396" s="1">
        <v>-0.21956524252891541</v>
      </c>
      <c r="AF396" s="1">
        <v>2.737391471862793</v>
      </c>
      <c r="AG396" s="1">
        <v>1</v>
      </c>
      <c r="AH396" s="1">
        <v>0</v>
      </c>
      <c r="AI396" s="1">
        <v>0.15999999642372131</v>
      </c>
      <c r="AJ396" s="1">
        <v>111115</v>
      </c>
      <c r="AK396">
        <f t="shared" si="92"/>
        <v>0.83361317952473957</v>
      </c>
      <c r="AL396">
        <f t="shared" si="93"/>
        <v>1.1748068160518281E-5</v>
      </c>
      <c r="AM396">
        <f t="shared" si="94"/>
        <v>294.95947494506834</v>
      </c>
      <c r="AN396">
        <f t="shared" si="95"/>
        <v>294.7967704772949</v>
      </c>
      <c r="AO396">
        <f t="shared" si="96"/>
        <v>1.5394602669896118E-2</v>
      </c>
      <c r="AP396">
        <f t="shared" si="97"/>
        <v>-2.737093439143623E-2</v>
      </c>
      <c r="AQ396">
        <f t="shared" si="98"/>
        <v>2.6228305565097405</v>
      </c>
      <c r="AR396">
        <f t="shared" si="99"/>
        <v>26.824087139191132</v>
      </c>
      <c r="AS396">
        <f t="shared" si="100"/>
        <v>8.1790027580876163</v>
      </c>
      <c r="AT396">
        <f t="shared" si="101"/>
        <v>21.728122711181641</v>
      </c>
      <c r="AU396">
        <f t="shared" si="102"/>
        <v>2.6098269699774366</v>
      </c>
      <c r="AV396">
        <f t="shared" si="103"/>
        <v>1.4037140024258119E-3</v>
      </c>
      <c r="AW396">
        <f t="shared" si="104"/>
        <v>1.8230964129255154</v>
      </c>
      <c r="AX396">
        <f t="shared" si="105"/>
        <v>0.78673055705192119</v>
      </c>
      <c r="AY396">
        <f t="shared" si="106"/>
        <v>8.7738359020271149E-4</v>
      </c>
      <c r="AZ396">
        <f t="shared" si="107"/>
        <v>58.257147619208681</v>
      </c>
      <c r="BA396">
        <f t="shared" si="108"/>
        <v>1.4912050175091591</v>
      </c>
      <c r="BB396">
        <f t="shared" si="109"/>
        <v>68.814826519067324</v>
      </c>
      <c r="BC396">
        <f t="shared" si="110"/>
        <v>399.63043908044983</v>
      </c>
      <c r="BD396">
        <f t="shared" si="111"/>
        <v>-3.0657987592579643E-4</v>
      </c>
    </row>
    <row r="397" spans="1:56" x14ac:dyDescent="0.55000000000000004">
      <c r="A397" s="1">
        <v>196</v>
      </c>
      <c r="B397" s="1" t="s">
        <v>453</v>
      </c>
      <c r="C397" s="1">
        <v>100055.49997363612</v>
      </c>
      <c r="D397" s="1">
        <v>0</v>
      </c>
      <c r="E397">
        <f t="shared" si="84"/>
        <v>-0.1479666358434138</v>
      </c>
      <c r="F397">
        <f t="shared" si="85"/>
        <v>1.7351988409614774E-3</v>
      </c>
      <c r="G397">
        <f t="shared" si="86"/>
        <v>529.73659805029286</v>
      </c>
      <c r="H397">
        <f t="shared" si="87"/>
        <v>1.4549982813364925E-2</v>
      </c>
      <c r="I397">
        <f t="shared" si="88"/>
        <v>0.80191531197127075</v>
      </c>
      <c r="J397">
        <f t="shared" si="89"/>
        <v>21.797269821166992</v>
      </c>
      <c r="K397" s="1">
        <v>6</v>
      </c>
      <c r="L397">
        <f t="shared" si="90"/>
        <v>1.4200000166893005</v>
      </c>
      <c r="M397" s="1">
        <v>1</v>
      </c>
      <c r="N397">
        <f t="shared" si="91"/>
        <v>2.8400000333786011</v>
      </c>
      <c r="O397" s="1">
        <v>21.64349365234375</v>
      </c>
      <c r="P397" s="1">
        <v>21.797269821166992</v>
      </c>
      <c r="Q397" s="1">
        <v>21.081497192382813</v>
      </c>
      <c r="R397" s="1">
        <v>399.29342651367188</v>
      </c>
      <c r="S397" s="1">
        <v>399.46395874023438</v>
      </c>
      <c r="T397" s="1">
        <v>18.582378387451172</v>
      </c>
      <c r="U397" s="1">
        <v>18.599508285522461</v>
      </c>
      <c r="V397" s="1">
        <v>69.993988037109375</v>
      </c>
      <c r="W397" s="1">
        <v>70.058761596679688</v>
      </c>
      <c r="X397" s="1">
        <v>500.15570068359375</v>
      </c>
      <c r="Y397" s="1">
        <v>0.10536584258079529</v>
      </c>
      <c r="Z397" s="1">
        <v>0.11059539020061493</v>
      </c>
      <c r="AA397" s="1">
        <v>97.796173095703125</v>
      </c>
      <c r="AB397" s="1">
        <v>-0.11304378509521484</v>
      </c>
      <c r="AC397" s="1">
        <v>0.22251057624816895</v>
      </c>
      <c r="AD397" s="1">
        <v>1</v>
      </c>
      <c r="AE397" s="1">
        <v>-0.21956524252891541</v>
      </c>
      <c r="AF397" s="1">
        <v>2.737391471862793</v>
      </c>
      <c r="AG397" s="1">
        <v>1</v>
      </c>
      <c r="AH397" s="1">
        <v>0</v>
      </c>
      <c r="AI397" s="1">
        <v>0.15999999642372131</v>
      </c>
      <c r="AJ397" s="1">
        <v>111115</v>
      </c>
      <c r="AK397">
        <f t="shared" si="92"/>
        <v>0.83359283447265609</v>
      </c>
      <c r="AL397">
        <f t="shared" si="93"/>
        <v>1.4549982813364924E-5</v>
      </c>
      <c r="AM397">
        <f t="shared" si="94"/>
        <v>294.94726982116697</v>
      </c>
      <c r="AN397">
        <f t="shared" si="95"/>
        <v>294.79349365234373</v>
      </c>
      <c r="AO397">
        <f t="shared" si="96"/>
        <v>1.6858534436109629E-2</v>
      </c>
      <c r="AP397">
        <f t="shared" si="97"/>
        <v>-2.7648823884403758E-2</v>
      </c>
      <c r="AQ397">
        <f t="shared" si="98"/>
        <v>2.6208760437571899</v>
      </c>
      <c r="AR397">
        <f t="shared" si="99"/>
        <v>26.799372212575296</v>
      </c>
      <c r="AS397">
        <f t="shared" si="100"/>
        <v>8.1998639270528351</v>
      </c>
      <c r="AT397">
        <f t="shared" si="101"/>
        <v>21.720381736755371</v>
      </c>
      <c r="AU397">
        <f t="shared" si="102"/>
        <v>2.6085925750245909</v>
      </c>
      <c r="AV397">
        <f t="shared" si="103"/>
        <v>1.7341393069895802E-3</v>
      </c>
      <c r="AW397">
        <f t="shared" si="104"/>
        <v>1.8189607317859191</v>
      </c>
      <c r="AX397">
        <f t="shared" si="105"/>
        <v>0.78963184323867175</v>
      </c>
      <c r="AY397">
        <f t="shared" si="106"/>
        <v>1.0839322095992528E-3</v>
      </c>
      <c r="AZ397">
        <f t="shared" si="107"/>
        <v>51.806212038055357</v>
      </c>
      <c r="BA397">
        <f t="shared" si="108"/>
        <v>1.3261186308794704</v>
      </c>
      <c r="BB397">
        <f t="shared" si="109"/>
        <v>68.711221356281655</v>
      </c>
      <c r="BC397">
        <f t="shared" si="110"/>
        <v>399.53429499236142</v>
      </c>
      <c r="BD397">
        <f t="shared" si="111"/>
        <v>-2.5447047715830009E-4</v>
      </c>
    </row>
    <row r="398" spans="1:56" x14ac:dyDescent="0.55000000000000004">
      <c r="A398" s="1">
        <v>197</v>
      </c>
      <c r="B398" s="1" t="s">
        <v>454</v>
      </c>
      <c r="C398" s="1">
        <v>100655.9999602139</v>
      </c>
      <c r="D398" s="1">
        <v>0</v>
      </c>
      <c r="E398">
        <f t="shared" si="84"/>
        <v>-0.1444158651249339</v>
      </c>
      <c r="F398">
        <f t="shared" si="85"/>
        <v>1.3089492291898093E-3</v>
      </c>
      <c r="G398">
        <f t="shared" si="86"/>
        <v>569.53475648598908</v>
      </c>
      <c r="H398">
        <f t="shared" si="87"/>
        <v>1.1052897146797091E-2</v>
      </c>
      <c r="I398">
        <f t="shared" si="88"/>
        <v>0.80744308017842781</v>
      </c>
      <c r="J398">
        <f t="shared" si="89"/>
        <v>21.833652496337891</v>
      </c>
      <c r="K398" s="1">
        <v>6</v>
      </c>
      <c r="L398">
        <f t="shared" si="90"/>
        <v>1.4200000166893005</v>
      </c>
      <c r="M398" s="1">
        <v>1</v>
      </c>
      <c r="N398">
        <f t="shared" si="91"/>
        <v>2.8400000333786011</v>
      </c>
      <c r="O398" s="1">
        <v>21.65325927734375</v>
      </c>
      <c r="P398" s="1">
        <v>21.833652496337891</v>
      </c>
      <c r="Q398" s="1">
        <v>21.081897735595703</v>
      </c>
      <c r="R398" s="1">
        <v>399.318359375</v>
      </c>
      <c r="S398" s="1">
        <v>399.48629760742188</v>
      </c>
      <c r="T398" s="1">
        <v>18.588649749755859</v>
      </c>
      <c r="U398" s="1">
        <v>18.601661682128906</v>
      </c>
      <c r="V398" s="1">
        <v>69.97882080078125</v>
      </c>
      <c r="W398" s="1">
        <v>70.028541564941406</v>
      </c>
      <c r="X398" s="1">
        <v>500.18527221679688</v>
      </c>
      <c r="Y398" s="1">
        <v>4.512961208820343E-2</v>
      </c>
      <c r="Z398" s="1">
        <v>8.7924353778362274E-2</v>
      </c>
      <c r="AA398" s="1">
        <v>97.801101684570313</v>
      </c>
      <c r="AB398" s="1">
        <v>-0.11304378509521484</v>
      </c>
      <c r="AC398" s="1">
        <v>0.22251057624816895</v>
      </c>
      <c r="AD398" s="1">
        <v>1</v>
      </c>
      <c r="AE398" s="1">
        <v>-0.21956524252891541</v>
      </c>
      <c r="AF398" s="1">
        <v>2.737391471862793</v>
      </c>
      <c r="AG398" s="1">
        <v>1</v>
      </c>
      <c r="AH398" s="1">
        <v>0</v>
      </c>
      <c r="AI398" s="1">
        <v>0.15999999642372131</v>
      </c>
      <c r="AJ398" s="1">
        <v>111115</v>
      </c>
      <c r="AK398">
        <f t="shared" si="92"/>
        <v>0.83364212036132801</v>
      </c>
      <c r="AL398">
        <f t="shared" si="93"/>
        <v>1.105289714679709E-5</v>
      </c>
      <c r="AM398">
        <f t="shared" si="94"/>
        <v>294.98365249633787</v>
      </c>
      <c r="AN398">
        <f t="shared" si="95"/>
        <v>294.80325927734373</v>
      </c>
      <c r="AO398">
        <f t="shared" si="96"/>
        <v>7.220737772716479E-3</v>
      </c>
      <c r="AP398">
        <f t="shared" si="97"/>
        <v>-2.9431603699991683E-2</v>
      </c>
      <c r="AQ398">
        <f t="shared" si="98"/>
        <v>2.6267060858542921</v>
      </c>
      <c r="AR398">
        <f t="shared" si="99"/>
        <v>26.857632895854149</v>
      </c>
      <c r="AS398">
        <f t="shared" si="100"/>
        <v>8.2559712137252426</v>
      </c>
      <c r="AT398">
        <f t="shared" si="101"/>
        <v>21.74345588684082</v>
      </c>
      <c r="AU398">
        <f t="shared" si="102"/>
        <v>2.612273545807712</v>
      </c>
      <c r="AV398">
        <f t="shared" si="103"/>
        <v>1.3083462155453645E-3</v>
      </c>
      <c r="AW398">
        <f t="shared" si="104"/>
        <v>1.8192630056758643</v>
      </c>
      <c r="AX398">
        <f t="shared" si="105"/>
        <v>0.79301054013184769</v>
      </c>
      <c r="AY398">
        <f t="shared" si="106"/>
        <v>8.177705403507972E-4</v>
      </c>
      <c r="AZ398">
        <f t="shared" si="107"/>
        <v>55.701126631983207</v>
      </c>
      <c r="BA398">
        <f t="shared" si="108"/>
        <v>1.4256678136321839</v>
      </c>
      <c r="BB398">
        <f t="shared" si="109"/>
        <v>68.55977874644374</v>
      </c>
      <c r="BC398">
        <f t="shared" si="110"/>
        <v>399.5549459932061</v>
      </c>
      <c r="BD398">
        <f t="shared" si="111"/>
        <v>-2.4780370909512116E-4</v>
      </c>
    </row>
    <row r="399" spans="1:56" x14ac:dyDescent="0.55000000000000004">
      <c r="A399" s="1">
        <v>198</v>
      </c>
      <c r="B399" s="1" t="s">
        <v>455</v>
      </c>
      <c r="C399" s="1">
        <v>101256.49994679168</v>
      </c>
      <c r="D399" s="1">
        <v>0</v>
      </c>
      <c r="E399">
        <f t="shared" si="84"/>
        <v>-0.24631726460082773</v>
      </c>
      <c r="F399">
        <f t="shared" si="85"/>
        <v>1.6357332689551291E-3</v>
      </c>
      <c r="G399">
        <f t="shared" si="86"/>
        <v>633.63263795978162</v>
      </c>
      <c r="H399">
        <f t="shared" si="87"/>
        <v>1.377174511956265E-2</v>
      </c>
      <c r="I399">
        <f t="shared" si="88"/>
        <v>0.80519222382184585</v>
      </c>
      <c r="J399">
        <f t="shared" si="89"/>
        <v>21.845819473266602</v>
      </c>
      <c r="K399" s="1">
        <v>6</v>
      </c>
      <c r="L399">
        <f t="shared" si="90"/>
        <v>1.4200000166893005</v>
      </c>
      <c r="M399" s="1">
        <v>1</v>
      </c>
      <c r="N399">
        <f t="shared" si="91"/>
        <v>2.8400000333786011</v>
      </c>
      <c r="O399" s="1">
        <v>21.663589477539063</v>
      </c>
      <c r="P399" s="1">
        <v>21.845819473266602</v>
      </c>
      <c r="Q399" s="1">
        <v>21.080142974853516</v>
      </c>
      <c r="R399" s="1">
        <v>399.25088500976563</v>
      </c>
      <c r="S399" s="1">
        <v>399.53976440429688</v>
      </c>
      <c r="T399" s="1">
        <v>18.627227783203125</v>
      </c>
      <c r="U399" s="1">
        <v>18.643440246582031</v>
      </c>
      <c r="V399" s="1">
        <v>70.084976196289063</v>
      </c>
      <c r="W399" s="1">
        <v>70.145011901855469</v>
      </c>
      <c r="X399" s="1">
        <v>500.17047119140625</v>
      </c>
      <c r="Y399" s="1">
        <v>8.1984236836433411E-2</v>
      </c>
      <c r="Z399" s="1">
        <v>0.11926981061697006</v>
      </c>
      <c r="AA399" s="1">
        <v>97.807380676269531</v>
      </c>
      <c r="AB399" s="1">
        <v>-0.11304378509521484</v>
      </c>
      <c r="AC399" s="1">
        <v>0.22251057624816895</v>
      </c>
      <c r="AD399" s="1">
        <v>1</v>
      </c>
      <c r="AE399" s="1">
        <v>-0.21956524252891541</v>
      </c>
      <c r="AF399" s="1">
        <v>2.737391471862793</v>
      </c>
      <c r="AG399" s="1">
        <v>1</v>
      </c>
      <c r="AH399" s="1">
        <v>0</v>
      </c>
      <c r="AI399" s="1">
        <v>0.15999999642372131</v>
      </c>
      <c r="AJ399" s="1">
        <v>111115</v>
      </c>
      <c r="AK399">
        <f t="shared" si="92"/>
        <v>0.83361745198567694</v>
      </c>
      <c r="AL399">
        <f t="shared" si="93"/>
        <v>1.377174511956265E-5</v>
      </c>
      <c r="AM399">
        <f t="shared" si="94"/>
        <v>294.99581947326658</v>
      </c>
      <c r="AN399">
        <f t="shared" si="95"/>
        <v>294.81358947753904</v>
      </c>
      <c r="AO399">
        <f t="shared" si="96"/>
        <v>1.3117477600630867E-2</v>
      </c>
      <c r="AP399">
        <f t="shared" si="97"/>
        <v>-3.1031746151386614E-2</v>
      </c>
      <c r="AQ399">
        <f t="shared" si="98"/>
        <v>2.6286582811345789</v>
      </c>
      <c r="AR399">
        <f t="shared" si="99"/>
        <v>26.875868292957524</v>
      </c>
      <c r="AS399">
        <f t="shared" si="100"/>
        <v>8.2324280463754924</v>
      </c>
      <c r="AT399">
        <f t="shared" si="101"/>
        <v>21.754704475402832</v>
      </c>
      <c r="AU399">
        <f t="shared" si="102"/>
        <v>2.6140696576333946</v>
      </c>
      <c r="AV399">
        <f t="shared" si="103"/>
        <v>1.6347916903902159E-3</v>
      </c>
      <c r="AW399">
        <f t="shared" si="104"/>
        <v>1.823466057312733</v>
      </c>
      <c r="AX399">
        <f t="shared" si="105"/>
        <v>0.79060360032066157</v>
      </c>
      <c r="AY399">
        <f t="shared" si="106"/>
        <v>1.0218293597441346E-3</v>
      </c>
      <c r="AZ399">
        <f t="shared" si="107"/>
        <v>61.973948629841232</v>
      </c>
      <c r="BA399">
        <f t="shared" si="108"/>
        <v>1.5859063212506794</v>
      </c>
      <c r="BB399">
        <f t="shared" si="109"/>
        <v>68.673347797306789</v>
      </c>
      <c r="BC399">
        <f t="shared" si="110"/>
        <v>399.65685183503734</v>
      </c>
      <c r="BD399">
        <f t="shared" si="111"/>
        <v>-4.2324887219488764E-4</v>
      </c>
    </row>
    <row r="400" spans="1:56" x14ac:dyDescent="0.55000000000000004">
      <c r="A400" s="1">
        <v>199</v>
      </c>
      <c r="B400" s="1" t="s">
        <v>456</v>
      </c>
      <c r="C400" s="1">
        <v>101856.99993336946</v>
      </c>
      <c r="D400" s="1">
        <v>0</v>
      </c>
      <c r="E400">
        <f t="shared" si="84"/>
        <v>-0.26569596975480569</v>
      </c>
      <c r="F400">
        <f t="shared" si="85"/>
        <v>1.554472060652749E-3</v>
      </c>
      <c r="G400">
        <f t="shared" si="86"/>
        <v>665.96967293699595</v>
      </c>
      <c r="H400">
        <f t="shared" si="87"/>
        <v>1.3085290063071723E-2</v>
      </c>
      <c r="I400">
        <f t="shared" si="88"/>
        <v>0.80516431643712805</v>
      </c>
      <c r="J400">
        <f t="shared" si="89"/>
        <v>21.82441520690918</v>
      </c>
      <c r="K400" s="1">
        <v>6</v>
      </c>
      <c r="L400">
        <f t="shared" si="90"/>
        <v>1.4200000166893005</v>
      </c>
      <c r="M400" s="1">
        <v>1</v>
      </c>
      <c r="N400">
        <f t="shared" si="91"/>
        <v>2.8400000333786011</v>
      </c>
      <c r="O400" s="1">
        <v>21.652156829833984</v>
      </c>
      <c r="P400" s="1">
        <v>21.82441520690918</v>
      </c>
      <c r="Q400" s="1">
        <v>21.080606460571289</v>
      </c>
      <c r="R400" s="1">
        <v>399.23007202148438</v>
      </c>
      <c r="S400" s="1">
        <v>399.54254150390625</v>
      </c>
      <c r="T400" s="1">
        <v>18.590791702270508</v>
      </c>
      <c r="U400" s="1">
        <v>18.606197357177734</v>
      </c>
      <c r="V400" s="1">
        <v>70.006004333496094</v>
      </c>
      <c r="W400" s="1">
        <v>70.064544677734375</v>
      </c>
      <c r="X400" s="1">
        <v>500.1470947265625</v>
      </c>
      <c r="Y400" s="1">
        <v>7.1996361017227173E-2</v>
      </c>
      <c r="Z400" s="1">
        <v>0.11828213185071945</v>
      </c>
      <c r="AA400" s="1">
        <v>97.820121765136719</v>
      </c>
      <c r="AB400" s="1">
        <v>-0.11304378509521484</v>
      </c>
      <c r="AC400" s="1">
        <v>0.22251057624816895</v>
      </c>
      <c r="AD400" s="1">
        <v>1</v>
      </c>
      <c r="AE400" s="1">
        <v>-0.21956524252891541</v>
      </c>
      <c r="AF400" s="1">
        <v>2.737391471862793</v>
      </c>
      <c r="AG400" s="1">
        <v>1</v>
      </c>
      <c r="AH400" s="1">
        <v>0</v>
      </c>
      <c r="AI400" s="1">
        <v>0.15999999642372131</v>
      </c>
      <c r="AJ400" s="1">
        <v>111115</v>
      </c>
      <c r="AK400">
        <f t="shared" si="92"/>
        <v>0.83357849121093741</v>
      </c>
      <c r="AL400">
        <f t="shared" si="93"/>
        <v>1.3085290063071722E-5</v>
      </c>
      <c r="AM400">
        <f t="shared" si="94"/>
        <v>294.97441520690916</v>
      </c>
      <c r="AN400">
        <f t="shared" si="95"/>
        <v>294.80215682983396</v>
      </c>
      <c r="AO400">
        <f t="shared" si="96"/>
        <v>1.1519417505277296E-2</v>
      </c>
      <c r="AP400">
        <f t="shared" si="97"/>
        <v>-2.9376446117260421E-2</v>
      </c>
      <c r="AQ400">
        <f t="shared" si="98"/>
        <v>2.6252248075024189</v>
      </c>
      <c r="AR400">
        <f t="shared" si="99"/>
        <v>26.837267835400041</v>
      </c>
      <c r="AS400">
        <f t="shared" si="100"/>
        <v>8.231070478222307</v>
      </c>
      <c r="AT400">
        <f t="shared" si="101"/>
        <v>21.738286018371582</v>
      </c>
      <c r="AU400">
        <f t="shared" si="102"/>
        <v>2.6114484125040267</v>
      </c>
      <c r="AV400">
        <f t="shared" si="103"/>
        <v>1.5536216868933422E-3</v>
      </c>
      <c r="AW400">
        <f t="shared" si="104"/>
        <v>1.8200604910652909</v>
      </c>
      <c r="AX400">
        <f t="shared" si="105"/>
        <v>0.79138792143873582</v>
      </c>
      <c r="AY400">
        <f t="shared" si="106"/>
        <v>9.7108991928597575E-4</v>
      </c>
      <c r="AZ400">
        <f t="shared" si="107"/>
        <v>65.145234498585225</v>
      </c>
      <c r="BA400">
        <f t="shared" si="108"/>
        <v>1.6668304467159847</v>
      </c>
      <c r="BB400">
        <f t="shared" si="109"/>
        <v>68.633783697741677</v>
      </c>
      <c r="BC400">
        <f t="shared" si="110"/>
        <v>399.66884064297432</v>
      </c>
      <c r="BD400">
        <f t="shared" si="111"/>
        <v>-4.5627073874901063E-4</v>
      </c>
    </row>
    <row r="401" spans="1:56" x14ac:dyDescent="0.55000000000000004">
      <c r="A401" s="1" t="s">
        <v>9</v>
      </c>
      <c r="B401" s="1" t="s">
        <v>457</v>
      </c>
    </row>
    <row r="402" spans="1:56" x14ac:dyDescent="0.55000000000000004">
      <c r="A402" s="1">
        <v>200</v>
      </c>
      <c r="B402" s="1" t="s">
        <v>458</v>
      </c>
      <c r="C402" s="1">
        <v>102455.00000049174</v>
      </c>
      <c r="D402" s="1">
        <v>0</v>
      </c>
      <c r="E402">
        <f t="shared" ref="E402:E407" si="112">(R402-S402*(1000-T402)/(1000-U402))*AK402</f>
        <v>-0.13199426777166845</v>
      </c>
      <c r="F402">
        <f t="shared" ref="F402:F407" si="113">IF(AV402&lt;&gt;0,1/(1/AV402-1/N402),0)</f>
        <v>6.0572295313741063E-4</v>
      </c>
      <c r="G402">
        <f t="shared" ref="G402:G407" si="114">((AY402-AL402/2)*S402-E402)/(AY402+AL402/2)</f>
        <v>740.49004077513882</v>
      </c>
      <c r="H402">
        <f t="shared" ref="H402:H407" si="115">AL402*1000</f>
        <v>5.1053153885160154E-3</v>
      </c>
      <c r="I402">
        <f t="shared" ref="I402:I407" si="116">(AQ402-AW402)</f>
        <v>0.80597969093659838</v>
      </c>
      <c r="J402">
        <f t="shared" ref="J402:J407" si="117">(P402+AP402*D402)</f>
        <v>21.8243408203125</v>
      </c>
      <c r="K402" s="1">
        <v>6</v>
      </c>
      <c r="L402">
        <f t="shared" ref="L402:L407" si="118">(K402*AE402+AF402)</f>
        <v>1.4200000166893005</v>
      </c>
      <c r="M402" s="1">
        <v>1</v>
      </c>
      <c r="N402">
        <f t="shared" ref="N402:N407" si="119">L402*(M402+1)*(M402+1)/(M402*M402+1)</f>
        <v>2.8400000333786011</v>
      </c>
      <c r="O402" s="1">
        <v>21.650545120239258</v>
      </c>
      <c r="P402" s="1">
        <v>21.8243408203125</v>
      </c>
      <c r="Q402" s="1">
        <v>21.080968856811523</v>
      </c>
      <c r="R402" s="1">
        <v>399.29916381835938</v>
      </c>
      <c r="S402" s="1">
        <v>399.45504760742188</v>
      </c>
      <c r="T402" s="1">
        <v>18.590282440185547</v>
      </c>
      <c r="U402" s="1">
        <v>18.596292495727539</v>
      </c>
      <c r="V402" s="1">
        <v>70.016464233398438</v>
      </c>
      <c r="W402" s="1">
        <v>70.036636352539063</v>
      </c>
      <c r="X402" s="1">
        <v>500.19924926757813</v>
      </c>
      <c r="Y402" s="1">
        <v>0.10676524043083191</v>
      </c>
      <c r="Z402" s="1">
        <v>0.12298738211393356</v>
      </c>
      <c r="AA402" s="1">
        <v>97.827735900878906</v>
      </c>
      <c r="AB402" s="1">
        <v>-0.28858089447021484</v>
      </c>
      <c r="AC402" s="1">
        <v>0.21608471870422363</v>
      </c>
      <c r="AD402" s="1">
        <v>1</v>
      </c>
      <c r="AE402" s="1">
        <v>-0.21956524252891541</v>
      </c>
      <c r="AF402" s="1">
        <v>2.737391471862793</v>
      </c>
      <c r="AG402" s="1">
        <v>1</v>
      </c>
      <c r="AH402" s="1">
        <v>0</v>
      </c>
      <c r="AI402" s="1">
        <v>0.15999999642372131</v>
      </c>
      <c r="AJ402" s="1">
        <v>111115</v>
      </c>
      <c r="AK402">
        <f t="shared" ref="AK402:AK407" si="120">X402*0.000001/(K402*0.0001)</f>
        <v>0.83366541544596351</v>
      </c>
      <c r="AL402">
        <f t="shared" ref="AL402:AL407" si="121">(U402-T402)/(1000-U402)*AK402</f>
        <v>5.1053153885160154E-6</v>
      </c>
      <c r="AM402">
        <f t="shared" ref="AM402:AM407" si="122">(P402+273.15)</f>
        <v>294.97434082031248</v>
      </c>
      <c r="AN402">
        <f t="shared" ref="AN402:AN407" si="123">(O402+273.15)</f>
        <v>294.80054512023924</v>
      </c>
      <c r="AO402">
        <f t="shared" ref="AO402:AO407" si="124">(Y402*AG402+Z402*AH402)*AI402</f>
        <v>1.7082438087110852E-2</v>
      </c>
      <c r="AP402">
        <f t="shared" ref="AP402:AP407" si="125">((AO402+0.00000010773*(AN402^4-AM402^4))-AL402*44100)/(L402*51.4+0.00000043092*AM402^3)</f>
        <v>-2.5325082315711452E-2</v>
      </c>
      <c r="AQ402">
        <f t="shared" ref="AQ402:AQ407" si="126">0.61365*EXP(17.502*J402/(240.97+J402))</f>
        <v>2.6252128819441283</v>
      </c>
      <c r="AR402">
        <f t="shared" ref="AR402:AR407" si="127">AQ402*1000/AA402</f>
        <v>26.835057131487215</v>
      </c>
      <c r="AS402">
        <f t="shared" ref="AS402:AS407" si="128">(AR402-U402)</f>
        <v>8.2387646357596758</v>
      </c>
      <c r="AT402">
        <f t="shared" ref="AT402:AT407" si="129">IF(D402,P402,(O402+P402)/2)</f>
        <v>21.737442970275879</v>
      </c>
      <c r="AU402">
        <f t="shared" ref="AU402:AU407" si="130">0.61365*EXP(17.502*AT402/(240.97+AT402))</f>
        <v>2.6113138800312656</v>
      </c>
      <c r="AV402">
        <f t="shared" ref="AV402:AV407" si="131">IF(AS402&lt;&gt;0,(1000-(AR402+U402)/2)/AS402*AL402,0)</f>
        <v>6.0559379044204545E-4</v>
      </c>
      <c r="AW402">
        <f t="shared" ref="AW402:AW407" si="132">U402*AA402/1000</f>
        <v>1.8192331910075299</v>
      </c>
      <c r="AX402">
        <f t="shared" ref="AX402:AX407" si="133">(AU402-AW402)</f>
        <v>0.79208068902373574</v>
      </c>
      <c r="AY402">
        <f t="shared" ref="AY402:AY407" si="134">1/(1.6/F402+1.37/N402)</f>
        <v>3.7850772136833175E-4</v>
      </c>
      <c r="AZ402">
        <f t="shared" ref="AZ402:AZ407" si="135">G402*AA402*0.001</f>
        <v>72.440464146181327</v>
      </c>
      <c r="BA402">
        <f t="shared" ref="BA402:BA407" si="136">G402/S402</f>
        <v>1.8537506165221393</v>
      </c>
      <c r="BB402">
        <f t="shared" ref="BB402:BB407" si="137">(1-AL402*AA402/AQ402/F402)*100</f>
        <v>68.591584960963544</v>
      </c>
      <c r="BC402">
        <f t="shared" ref="BC402:BC407" si="138">(S402-E402/(N402/1.35))</f>
        <v>399.51779136073083</v>
      </c>
      <c r="BD402">
        <f t="shared" ref="BD402:BD407" si="139">E402*BB402/100/BC402</f>
        <v>-2.2661559079469992E-4</v>
      </c>
    </row>
    <row r="403" spans="1:56" x14ac:dyDescent="0.55000000000000004">
      <c r="A403" s="1">
        <v>201</v>
      </c>
      <c r="B403" s="1" t="s">
        <v>459</v>
      </c>
      <c r="C403" s="1">
        <v>103055.49998706952</v>
      </c>
      <c r="D403" s="1">
        <v>0</v>
      </c>
      <c r="E403">
        <f t="shared" si="112"/>
        <v>-9.0931424283318157E-2</v>
      </c>
      <c r="F403">
        <f t="shared" si="113"/>
        <v>1.2585556448723454E-3</v>
      </c>
      <c r="G403">
        <f t="shared" si="114"/>
        <v>508.84948535153649</v>
      </c>
      <c r="H403">
        <f t="shared" si="115"/>
        <v>1.0595448299740505E-2</v>
      </c>
      <c r="I403">
        <f t="shared" si="116"/>
        <v>0.80524142014839994</v>
      </c>
      <c r="J403">
        <f t="shared" si="117"/>
        <v>21.80247688293457</v>
      </c>
      <c r="K403" s="1">
        <v>6</v>
      </c>
      <c r="L403">
        <f t="shared" si="118"/>
        <v>1.4200000166893005</v>
      </c>
      <c r="M403" s="1">
        <v>1</v>
      </c>
      <c r="N403">
        <f t="shared" si="119"/>
        <v>2.8400000333786011</v>
      </c>
      <c r="O403" s="1">
        <v>21.645336151123047</v>
      </c>
      <c r="P403" s="1">
        <v>21.80247688293457</v>
      </c>
      <c r="Q403" s="1">
        <v>21.081563949584961</v>
      </c>
      <c r="R403" s="1">
        <v>399.219482421875</v>
      </c>
      <c r="S403" s="1">
        <v>399.323486328125</v>
      </c>
      <c r="T403" s="1">
        <v>18.555990219116211</v>
      </c>
      <c r="U403" s="1">
        <v>18.568464279174805</v>
      </c>
      <c r="V403" s="1">
        <v>69.907508850097656</v>
      </c>
      <c r="W403" s="1">
        <v>69.955047607421875</v>
      </c>
      <c r="X403" s="1">
        <v>500.1759033203125</v>
      </c>
      <c r="Y403" s="1">
        <v>8.1755004823207855E-2</v>
      </c>
      <c r="Z403" s="1">
        <v>8.3458647131919861E-2</v>
      </c>
      <c r="AA403" s="1">
        <v>97.825447082519531</v>
      </c>
      <c r="AB403" s="1">
        <v>-0.28858089447021484</v>
      </c>
      <c r="AC403" s="1">
        <v>0.21608471870422363</v>
      </c>
      <c r="AD403" s="1">
        <v>1</v>
      </c>
      <c r="AE403" s="1">
        <v>-0.21956524252891541</v>
      </c>
      <c r="AF403" s="1">
        <v>2.737391471862793</v>
      </c>
      <c r="AG403" s="1">
        <v>1</v>
      </c>
      <c r="AH403" s="1">
        <v>0</v>
      </c>
      <c r="AI403" s="1">
        <v>0.15999999642372131</v>
      </c>
      <c r="AJ403" s="1">
        <v>111115</v>
      </c>
      <c r="AK403">
        <f t="shared" si="120"/>
        <v>0.83362650553385409</v>
      </c>
      <c r="AL403">
        <f t="shared" si="121"/>
        <v>1.0595448299740506E-5</v>
      </c>
      <c r="AM403">
        <f t="shared" si="122"/>
        <v>294.95247688293455</v>
      </c>
      <c r="AN403">
        <f t="shared" si="123"/>
        <v>294.79533615112302</v>
      </c>
      <c r="AO403">
        <f t="shared" si="124"/>
        <v>1.3080800479334576E-2</v>
      </c>
      <c r="AP403">
        <f t="shared" si="125"/>
        <v>-2.6061599280998941E-2</v>
      </c>
      <c r="AQ403">
        <f t="shared" si="126"/>
        <v>2.6217097398944689</v>
      </c>
      <c r="AR403">
        <f t="shared" si="127"/>
        <v>26.799874859584907</v>
      </c>
      <c r="AS403">
        <f t="shared" si="128"/>
        <v>8.2314105804101025</v>
      </c>
      <c r="AT403">
        <f t="shared" si="129"/>
        <v>21.723906517028809</v>
      </c>
      <c r="AU403">
        <f t="shared" si="130"/>
        <v>2.60915458182235</v>
      </c>
      <c r="AV403">
        <f t="shared" si="131"/>
        <v>1.2579981587225949E-3</v>
      </c>
      <c r="AW403">
        <f t="shared" si="132"/>
        <v>1.8164683197460689</v>
      </c>
      <c r="AX403">
        <f t="shared" si="133"/>
        <v>0.79268626207628112</v>
      </c>
      <c r="AY403">
        <f t="shared" si="134"/>
        <v>7.862989168497148E-4</v>
      </c>
      <c r="AZ403">
        <f t="shared" si="135"/>
        <v>49.77842840222403</v>
      </c>
      <c r="BA403">
        <f t="shared" si="136"/>
        <v>1.2742788810909402</v>
      </c>
      <c r="BB403">
        <f t="shared" si="137"/>
        <v>68.586657555932362</v>
      </c>
      <c r="BC403">
        <f t="shared" si="138"/>
        <v>399.36671077225873</v>
      </c>
      <c r="BD403">
        <f t="shared" si="139"/>
        <v>-1.5616430438914676E-4</v>
      </c>
    </row>
    <row r="404" spans="1:56" x14ac:dyDescent="0.55000000000000004">
      <c r="A404" s="1">
        <v>202</v>
      </c>
      <c r="B404" s="1" t="s">
        <v>460</v>
      </c>
      <c r="C404" s="1">
        <v>103655.9999736473</v>
      </c>
      <c r="D404" s="1">
        <v>0</v>
      </c>
      <c r="E404">
        <f t="shared" si="112"/>
        <v>-0.1178352129806374</v>
      </c>
      <c r="F404">
        <f t="shared" si="113"/>
        <v>1.0280998980098444E-3</v>
      </c>
      <c r="G404">
        <f t="shared" si="114"/>
        <v>576.2287686085682</v>
      </c>
      <c r="H404">
        <f t="shared" si="115"/>
        <v>8.6589418725531008E-3</v>
      </c>
      <c r="I404">
        <f t="shared" si="116"/>
        <v>0.80575106482807146</v>
      </c>
      <c r="J404">
        <f t="shared" si="117"/>
        <v>21.786716461181641</v>
      </c>
      <c r="K404" s="1">
        <v>6</v>
      </c>
      <c r="L404">
        <f t="shared" si="118"/>
        <v>1.4200000166893005</v>
      </c>
      <c r="M404" s="1">
        <v>1</v>
      </c>
      <c r="N404">
        <f t="shared" si="119"/>
        <v>2.8400000333786011</v>
      </c>
      <c r="O404" s="1">
        <v>21.643707275390625</v>
      </c>
      <c r="P404" s="1">
        <v>21.786716461181641</v>
      </c>
      <c r="Q404" s="1">
        <v>21.081375122070313</v>
      </c>
      <c r="R404" s="1">
        <v>399.22683715820313</v>
      </c>
      <c r="S404" s="1">
        <v>399.36404418945313</v>
      </c>
      <c r="T404" s="1">
        <v>18.522483825683594</v>
      </c>
      <c r="U404" s="1">
        <v>18.532678604125977</v>
      </c>
      <c r="V404" s="1">
        <v>69.805770874023438</v>
      </c>
      <c r="W404" s="1">
        <v>69.8441162109375</v>
      </c>
      <c r="X404" s="1">
        <v>500.16595458984375</v>
      </c>
      <c r="Y404" s="1">
        <v>0.11168191581964493</v>
      </c>
      <c r="Z404" s="1">
        <v>6.2034748494625092E-2</v>
      </c>
      <c r="AA404" s="1">
        <v>97.850723266601563</v>
      </c>
      <c r="AB404" s="1">
        <v>-0.28858089447021484</v>
      </c>
      <c r="AC404" s="1">
        <v>0.21608471870422363</v>
      </c>
      <c r="AD404" s="1">
        <v>1</v>
      </c>
      <c r="AE404" s="1">
        <v>-0.21956524252891541</v>
      </c>
      <c r="AF404" s="1">
        <v>2.737391471862793</v>
      </c>
      <c r="AG404" s="1">
        <v>1</v>
      </c>
      <c r="AH404" s="1">
        <v>0</v>
      </c>
      <c r="AI404" s="1">
        <v>0.15999999642372131</v>
      </c>
      <c r="AJ404" s="1">
        <v>111115</v>
      </c>
      <c r="AK404">
        <f t="shared" si="120"/>
        <v>0.83360992431640613</v>
      </c>
      <c r="AL404">
        <f t="shared" si="121"/>
        <v>8.6589418725531012E-6</v>
      </c>
      <c r="AM404">
        <f t="shared" si="122"/>
        <v>294.93671646118162</v>
      </c>
      <c r="AN404">
        <f t="shared" si="123"/>
        <v>294.7937072753906</v>
      </c>
      <c r="AO404">
        <f t="shared" si="124"/>
        <v>1.7869106131737533E-2</v>
      </c>
      <c r="AP404">
        <f t="shared" si="125"/>
        <v>-2.3129609105384828E-2</v>
      </c>
      <c r="AQ404">
        <f t="shared" si="126"/>
        <v>2.6191870703092701</v>
      </c>
      <c r="AR404">
        <f t="shared" si="127"/>
        <v>26.767171287769639</v>
      </c>
      <c r="AS404">
        <f t="shared" si="128"/>
        <v>8.234492683643662</v>
      </c>
      <c r="AT404">
        <f t="shared" si="129"/>
        <v>21.715211868286133</v>
      </c>
      <c r="AU404">
        <f t="shared" si="130"/>
        <v>2.6077684596848654</v>
      </c>
      <c r="AV404">
        <f t="shared" si="131"/>
        <v>1.0277278533306991E-3</v>
      </c>
      <c r="AW404">
        <f t="shared" si="132"/>
        <v>1.8134360054811987</v>
      </c>
      <c r="AX404">
        <f t="shared" si="133"/>
        <v>0.79433245420366672</v>
      </c>
      <c r="AY404">
        <f t="shared" si="134"/>
        <v>6.4236332386306686E-4</v>
      </c>
      <c r="AZ404">
        <f t="shared" si="135"/>
        <v>56.3844017753716</v>
      </c>
      <c r="BA404">
        <f t="shared" si="136"/>
        <v>1.4428659189338857</v>
      </c>
      <c r="BB404">
        <f t="shared" si="137"/>
        <v>68.535051148334603</v>
      </c>
      <c r="BC404">
        <f t="shared" si="138"/>
        <v>399.42005740623279</v>
      </c>
      <c r="BD404">
        <f t="shared" si="139"/>
        <v>-2.0218920404613773E-4</v>
      </c>
    </row>
    <row r="405" spans="1:56" x14ac:dyDescent="0.55000000000000004">
      <c r="A405" s="1">
        <v>203</v>
      </c>
      <c r="B405" s="1" t="s">
        <v>461</v>
      </c>
      <c r="C405" s="1">
        <v>104256.49996022508</v>
      </c>
      <c r="D405" s="1">
        <v>0</v>
      </c>
      <c r="E405">
        <f t="shared" si="112"/>
        <v>-0.14230047535383511</v>
      </c>
      <c r="F405">
        <f t="shared" si="113"/>
        <v>9.9183164002366458E-4</v>
      </c>
      <c r="G405">
        <f t="shared" si="114"/>
        <v>622.12991215400757</v>
      </c>
      <c r="H405">
        <f t="shared" si="115"/>
        <v>8.3738534267930355E-3</v>
      </c>
      <c r="I405">
        <f t="shared" si="116"/>
        <v>0.80767844248219478</v>
      </c>
      <c r="J405">
        <f t="shared" si="117"/>
        <v>21.783510208129883</v>
      </c>
      <c r="K405" s="1">
        <v>6</v>
      </c>
      <c r="L405">
        <f t="shared" si="118"/>
        <v>1.4200000166893005</v>
      </c>
      <c r="M405" s="1">
        <v>1</v>
      </c>
      <c r="N405">
        <f t="shared" si="119"/>
        <v>2.8400000333786011</v>
      </c>
      <c r="O405" s="1">
        <v>21.640649795532227</v>
      </c>
      <c r="P405" s="1">
        <v>21.783510208129883</v>
      </c>
      <c r="Q405" s="1">
        <v>21.081483840942383</v>
      </c>
      <c r="R405" s="1">
        <v>399.24050903320313</v>
      </c>
      <c r="S405" s="1">
        <v>399.40719604492188</v>
      </c>
      <c r="T405" s="1">
        <v>18.498773574829102</v>
      </c>
      <c r="U405" s="1">
        <v>18.508632659912109</v>
      </c>
      <c r="V405" s="1">
        <v>69.726165771484375</v>
      </c>
      <c r="W405" s="1">
        <v>69.761756896972656</v>
      </c>
      <c r="X405" s="1">
        <v>500.18017578125</v>
      </c>
      <c r="Y405" s="1">
        <v>7.1783460676670074E-2</v>
      </c>
      <c r="Z405" s="1">
        <v>0.13890112936496735</v>
      </c>
      <c r="AA405" s="1">
        <v>97.846000671386719</v>
      </c>
      <c r="AB405" s="1">
        <v>-0.28858089447021484</v>
      </c>
      <c r="AC405" s="1">
        <v>0.21608471870422363</v>
      </c>
      <c r="AD405" s="1">
        <v>1</v>
      </c>
      <c r="AE405" s="1">
        <v>-0.21956524252891541</v>
      </c>
      <c r="AF405" s="1">
        <v>2.737391471862793</v>
      </c>
      <c r="AG405" s="1">
        <v>1</v>
      </c>
      <c r="AH405" s="1">
        <v>0</v>
      </c>
      <c r="AI405" s="1">
        <v>0.15999999642372131</v>
      </c>
      <c r="AJ405" s="1">
        <v>111115</v>
      </c>
      <c r="AK405">
        <f t="shared" si="120"/>
        <v>0.83363362630208315</v>
      </c>
      <c r="AL405">
        <f t="shared" si="121"/>
        <v>8.3738534267930353E-6</v>
      </c>
      <c r="AM405">
        <f t="shared" si="122"/>
        <v>294.93351020812986</v>
      </c>
      <c r="AN405">
        <f t="shared" si="123"/>
        <v>294.7906497955322</v>
      </c>
      <c r="AO405">
        <f t="shared" si="124"/>
        <v>1.1485353451549551E-2</v>
      </c>
      <c r="AP405">
        <f t="shared" si="125"/>
        <v>-2.3035917096219924E-2</v>
      </c>
      <c r="AQ405">
        <f t="shared" si="126"/>
        <v>2.6186741261504052</v>
      </c>
      <c r="AR405">
        <f t="shared" si="127"/>
        <v>26.763220859124893</v>
      </c>
      <c r="AS405">
        <f t="shared" si="128"/>
        <v>8.2545881992127832</v>
      </c>
      <c r="AT405">
        <f t="shared" si="129"/>
        <v>21.712080001831055</v>
      </c>
      <c r="AU405">
        <f t="shared" si="130"/>
        <v>2.607269327834183</v>
      </c>
      <c r="AV405">
        <f t="shared" si="131"/>
        <v>9.9148537715179055E-4</v>
      </c>
      <c r="AW405">
        <f t="shared" si="132"/>
        <v>1.8109956836682104</v>
      </c>
      <c r="AX405">
        <f t="shared" si="133"/>
        <v>0.79627364416597257</v>
      </c>
      <c r="AY405">
        <f t="shared" si="134"/>
        <v>6.1970946097473828E-4</v>
      </c>
      <c r="AZ405">
        <f t="shared" si="135"/>
        <v>60.872923802310787</v>
      </c>
      <c r="BA405">
        <f t="shared" si="136"/>
        <v>1.5576332082009754</v>
      </c>
      <c r="BB405">
        <f t="shared" si="137"/>
        <v>68.453657192609413</v>
      </c>
      <c r="BC405">
        <f t="shared" si="138"/>
        <v>399.4748388757211</v>
      </c>
      <c r="BD405">
        <f t="shared" si="139"/>
        <v>-2.438448435358721E-4</v>
      </c>
    </row>
    <row r="406" spans="1:56" x14ac:dyDescent="0.55000000000000004">
      <c r="A406" s="1">
        <v>204</v>
      </c>
      <c r="B406" s="1" t="s">
        <v>462</v>
      </c>
      <c r="C406" s="1">
        <v>104856.99994680285</v>
      </c>
      <c r="D406" s="1">
        <v>0</v>
      </c>
      <c r="E406">
        <f t="shared" si="112"/>
        <v>-0.22133418821816991</v>
      </c>
      <c r="F406">
        <f t="shared" si="113"/>
        <v>1.4227674351180678E-3</v>
      </c>
      <c r="G406">
        <f t="shared" si="114"/>
        <v>641.4392244274037</v>
      </c>
      <c r="H406">
        <f t="shared" si="115"/>
        <v>1.2060241433008762E-2</v>
      </c>
      <c r="I406">
        <f t="shared" si="116"/>
        <v>0.8110636959044073</v>
      </c>
      <c r="J406">
        <f t="shared" si="117"/>
        <v>21.788166046142578</v>
      </c>
      <c r="K406" s="1">
        <v>6</v>
      </c>
      <c r="L406">
        <f t="shared" si="118"/>
        <v>1.4200000166893005</v>
      </c>
      <c r="M406" s="1">
        <v>1</v>
      </c>
      <c r="N406">
        <f t="shared" si="119"/>
        <v>2.8400000333786011</v>
      </c>
      <c r="O406" s="1">
        <v>21.638704299926758</v>
      </c>
      <c r="P406" s="1">
        <v>21.788166046142578</v>
      </c>
      <c r="Q406" s="1">
        <v>21.081775665283203</v>
      </c>
      <c r="R406" s="1">
        <v>399.22903442382813</v>
      </c>
      <c r="S406" s="1">
        <v>399.48876953125</v>
      </c>
      <c r="T406" s="1">
        <v>18.466964721679688</v>
      </c>
      <c r="U406" s="1">
        <v>18.481164932250977</v>
      </c>
      <c r="V406" s="1">
        <v>69.616607666015625</v>
      </c>
      <c r="W406" s="1">
        <v>69.670326232910156</v>
      </c>
      <c r="X406" s="1">
        <v>500.1624755859375</v>
      </c>
      <c r="Y406" s="1">
        <v>0.12107743322849274</v>
      </c>
      <c r="Z406" s="1">
        <v>0.10997121036052704</v>
      </c>
      <c r="AA406" s="1">
        <v>97.848556518554688</v>
      </c>
      <c r="AB406" s="1">
        <v>-0.28858089447021484</v>
      </c>
      <c r="AC406" s="1">
        <v>0.21608471870422363</v>
      </c>
      <c r="AD406" s="1">
        <v>1</v>
      </c>
      <c r="AE406" s="1">
        <v>-0.21956524252891541</v>
      </c>
      <c r="AF406" s="1">
        <v>2.737391471862793</v>
      </c>
      <c r="AG406" s="1">
        <v>1</v>
      </c>
      <c r="AH406" s="1">
        <v>0</v>
      </c>
      <c r="AI406" s="1">
        <v>0.15999999642372131</v>
      </c>
      <c r="AJ406" s="1">
        <v>111115</v>
      </c>
      <c r="AK406">
        <f t="shared" si="120"/>
        <v>0.8336041259765623</v>
      </c>
      <c r="AL406">
        <f t="shared" si="121"/>
        <v>1.2060241433008763E-5</v>
      </c>
      <c r="AM406">
        <f t="shared" si="122"/>
        <v>294.93816604614256</v>
      </c>
      <c r="AN406">
        <f t="shared" si="123"/>
        <v>294.78870429992674</v>
      </c>
      <c r="AO406">
        <f t="shared" si="124"/>
        <v>1.9372388883552194E-2</v>
      </c>
      <c r="AP406">
        <f t="shared" si="125"/>
        <v>-2.5744265464101791E-2</v>
      </c>
      <c r="AQ406">
        <f t="shared" si="126"/>
        <v>2.6194190073064978</v>
      </c>
      <c r="AR406">
        <f t="shared" si="127"/>
        <v>26.770134384249054</v>
      </c>
      <c r="AS406">
        <f t="shared" si="128"/>
        <v>8.2889694519980779</v>
      </c>
      <c r="AT406">
        <f t="shared" si="129"/>
        <v>21.713435173034668</v>
      </c>
      <c r="AU406">
        <f t="shared" si="130"/>
        <v>2.607485293926401</v>
      </c>
      <c r="AV406">
        <f t="shared" si="131"/>
        <v>1.4220550218954201E-3</v>
      </c>
      <c r="AW406">
        <f t="shared" si="132"/>
        <v>1.8083553114020905</v>
      </c>
      <c r="AX406">
        <f t="shared" si="133"/>
        <v>0.79912998252431056</v>
      </c>
      <c r="AY406">
        <f t="shared" si="134"/>
        <v>8.8884836711596222E-4</v>
      </c>
      <c r="AZ406">
        <f t="shared" si="135"/>
        <v>62.763902204602694</v>
      </c>
      <c r="BA406">
        <f t="shared" si="136"/>
        <v>1.605650204335036</v>
      </c>
      <c r="BB406">
        <f t="shared" si="137"/>
        <v>68.33558022361666</v>
      </c>
      <c r="BC406">
        <f t="shared" si="138"/>
        <v>399.59398120399038</v>
      </c>
      <c r="BD406">
        <f t="shared" si="139"/>
        <v>-3.7850920901360115E-4</v>
      </c>
    </row>
    <row r="407" spans="1:56" x14ac:dyDescent="0.55000000000000004">
      <c r="A407" s="1">
        <v>205</v>
      </c>
      <c r="B407" s="1" t="s">
        <v>463</v>
      </c>
      <c r="C407" s="1">
        <v>105457.49993338063</v>
      </c>
      <c r="D407" s="1">
        <v>0</v>
      </c>
      <c r="E407">
        <f t="shared" si="112"/>
        <v>-0.19701079421283194</v>
      </c>
      <c r="F407">
        <f t="shared" si="113"/>
        <v>1.520178674516915E-3</v>
      </c>
      <c r="G407">
        <f t="shared" si="114"/>
        <v>600.05867515223372</v>
      </c>
      <c r="H407">
        <f t="shared" si="115"/>
        <v>1.2873362191055197E-2</v>
      </c>
      <c r="I407">
        <f t="shared" si="116"/>
        <v>0.810506240027556</v>
      </c>
      <c r="J407">
        <f t="shared" si="117"/>
        <v>21.770906448364258</v>
      </c>
      <c r="K407" s="1">
        <v>6</v>
      </c>
      <c r="L407">
        <f t="shared" si="118"/>
        <v>1.4200000166893005</v>
      </c>
      <c r="M407" s="1">
        <v>1</v>
      </c>
      <c r="N407">
        <f t="shared" si="119"/>
        <v>2.8400000333786011</v>
      </c>
      <c r="O407" s="1">
        <v>21.637783050537109</v>
      </c>
      <c r="P407" s="1">
        <v>21.770906448364258</v>
      </c>
      <c r="Q407" s="1">
        <v>21.082124710083008</v>
      </c>
      <c r="R407" s="1">
        <v>399.15203857421875</v>
      </c>
      <c r="S407" s="1">
        <v>399.3822021484375</v>
      </c>
      <c r="T407" s="1">
        <v>18.439340591430664</v>
      </c>
      <c r="U407" s="1">
        <v>18.454498291015625</v>
      </c>
      <c r="V407" s="1">
        <v>69.532073974609375</v>
      </c>
      <c r="W407" s="1">
        <v>69.589599609375</v>
      </c>
      <c r="X407" s="1">
        <v>500.17315673828125</v>
      </c>
      <c r="Y407" s="1">
        <v>0.16073037683963776</v>
      </c>
      <c r="Z407" s="1">
        <v>9.7961336374282837E-2</v>
      </c>
      <c r="AA407" s="1">
        <v>97.870574951171875</v>
      </c>
      <c r="AB407" s="1">
        <v>-0.28858089447021484</v>
      </c>
      <c r="AC407" s="1">
        <v>0.21608471870422363</v>
      </c>
      <c r="AD407" s="1">
        <v>1</v>
      </c>
      <c r="AE407" s="1">
        <v>-0.21956524252891541</v>
      </c>
      <c r="AF407" s="1">
        <v>2.737391471862793</v>
      </c>
      <c r="AG407" s="1">
        <v>1</v>
      </c>
      <c r="AH407" s="1">
        <v>0</v>
      </c>
      <c r="AI407" s="1">
        <v>0.15999999642372131</v>
      </c>
      <c r="AJ407" s="1">
        <v>111115</v>
      </c>
      <c r="AK407">
        <f t="shared" si="120"/>
        <v>0.8336219278971353</v>
      </c>
      <c r="AL407">
        <f t="shared" si="121"/>
        <v>1.2873362191055197E-5</v>
      </c>
      <c r="AM407">
        <f t="shared" si="122"/>
        <v>294.92090644836424</v>
      </c>
      <c r="AN407">
        <f t="shared" si="123"/>
        <v>294.78778305053709</v>
      </c>
      <c r="AO407">
        <f t="shared" si="124"/>
        <v>2.571685971952542E-2</v>
      </c>
      <c r="AP407">
        <f t="shared" si="125"/>
        <v>-2.3946733299183023E-2</v>
      </c>
      <c r="AQ407">
        <f t="shared" si="126"/>
        <v>2.6166585982046739</v>
      </c>
      <c r="AR407">
        <f t="shared" si="127"/>
        <v>26.735907084536269</v>
      </c>
      <c r="AS407">
        <f t="shared" si="128"/>
        <v>8.2814087935206437</v>
      </c>
      <c r="AT407">
        <f t="shared" si="129"/>
        <v>21.704344749450684</v>
      </c>
      <c r="AU407">
        <f t="shared" si="130"/>
        <v>2.6060369034748545</v>
      </c>
      <c r="AV407">
        <f t="shared" si="131"/>
        <v>1.5193653974574547E-3</v>
      </c>
      <c r="AW407">
        <f t="shared" si="132"/>
        <v>1.8061523581771179</v>
      </c>
      <c r="AX407">
        <f t="shared" si="133"/>
        <v>0.79988454529773656</v>
      </c>
      <c r="AY407">
        <f t="shared" si="134"/>
        <v>9.49676407797978E-4</v>
      </c>
      <c r="AZ407">
        <f t="shared" si="135"/>
        <v>58.728087541587584</v>
      </c>
      <c r="BA407">
        <f t="shared" si="136"/>
        <v>1.5024672404635879</v>
      </c>
      <c r="BB407">
        <f t="shared" si="137"/>
        <v>68.326035240854708</v>
      </c>
      <c r="BC407">
        <f t="shared" si="138"/>
        <v>399.47585164458587</v>
      </c>
      <c r="BD407">
        <f t="shared" si="139"/>
        <v>-3.3696571176449901E-4</v>
      </c>
    </row>
    <row r="408" spans="1:56" x14ac:dyDescent="0.55000000000000004">
      <c r="A408" s="1" t="s">
        <v>9</v>
      </c>
      <c r="B408" s="1" t="s">
        <v>464</v>
      </c>
    </row>
    <row r="409" spans="1:56" x14ac:dyDescent="0.55000000000000004">
      <c r="A409" s="1">
        <v>206</v>
      </c>
      <c r="B409" s="1" t="s">
        <v>465</v>
      </c>
      <c r="C409" s="1">
        <v>106055.50000048056</v>
      </c>
      <c r="D409" s="1">
        <v>0</v>
      </c>
      <c r="E409">
        <f t="shared" ref="E409:E414" si="140">(R409-S409*(1000-T409)/(1000-U409))*AK409</f>
        <v>-5.8839687945550452E-2</v>
      </c>
      <c r="F409">
        <f t="shared" ref="F409:F414" si="141">IF(AV409&lt;&gt;0,1/(1/AV409-1/N409),0)</f>
        <v>1.1830393530758175E-4</v>
      </c>
      <c r="G409">
        <f t="shared" ref="G409:G414" si="142">((AY409-AL409/2)*S409-E409)/(AY409+AL409/2)</f>
        <v>1184.3574373331055</v>
      </c>
      <c r="H409">
        <f t="shared" ref="H409:H414" si="143">AL409*1000</f>
        <v>1.0092615889568039E-3</v>
      </c>
      <c r="I409">
        <f t="shared" ref="I409:I414" si="144">(AQ409-AW409)</f>
        <v>0.81620237575671939</v>
      </c>
      <c r="J409">
        <f t="shared" ref="J409:J414" si="145">(P409+AP409*D409)</f>
        <v>21.838981628417969</v>
      </c>
      <c r="K409" s="1">
        <v>6</v>
      </c>
      <c r="L409">
        <f t="shared" ref="L409:L414" si="146">(K409*AE409+AF409)</f>
        <v>1.4200000166893005</v>
      </c>
      <c r="M409" s="1">
        <v>1</v>
      </c>
      <c r="N409">
        <f t="shared" ref="N409:N414" si="147">L409*(M409+1)*(M409+1)/(M409*M409+1)</f>
        <v>2.8400000333786011</v>
      </c>
      <c r="O409" s="1">
        <v>21.65723991394043</v>
      </c>
      <c r="P409" s="1">
        <v>21.838981628417969</v>
      </c>
      <c r="Q409" s="1">
        <v>21.082433700561523</v>
      </c>
      <c r="R409" s="1">
        <v>399.29144287109375</v>
      </c>
      <c r="S409" s="1">
        <v>399.36154174804688</v>
      </c>
      <c r="T409" s="1">
        <v>18.502958297729492</v>
      </c>
      <c r="U409" s="1">
        <v>18.504146575927734</v>
      </c>
      <c r="V409" s="1">
        <v>69.703468322753906</v>
      </c>
      <c r="W409" s="1">
        <v>69.706657409667969</v>
      </c>
      <c r="X409" s="1">
        <v>500.17886352539063</v>
      </c>
      <c r="Y409" s="1">
        <v>9.0186871588230133E-2</v>
      </c>
      <c r="Z409" s="1">
        <v>9.4074130058288574E-2</v>
      </c>
      <c r="AA409" s="1">
        <v>97.889335632324219</v>
      </c>
      <c r="AB409" s="1">
        <v>-0.27402400970458984</v>
      </c>
      <c r="AC409" s="1">
        <v>0.20642590522766113</v>
      </c>
      <c r="AD409" s="1">
        <v>0.66666668653488159</v>
      </c>
      <c r="AE409" s="1">
        <v>-0.21956524252891541</v>
      </c>
      <c r="AF409" s="1">
        <v>2.737391471862793</v>
      </c>
      <c r="AG409" s="1">
        <v>1</v>
      </c>
      <c r="AH409" s="1">
        <v>0</v>
      </c>
      <c r="AI409" s="1">
        <v>0.15999999642372131</v>
      </c>
      <c r="AJ409" s="1">
        <v>111115</v>
      </c>
      <c r="AK409">
        <f t="shared" ref="AK409:AK414" si="148">X409*0.000001/(K409*0.0001)</f>
        <v>0.8336314392089843</v>
      </c>
      <c r="AL409">
        <f t="shared" ref="AL409:AL414" si="149">(U409-T409)/(1000-U409)*AK409</f>
        <v>1.009261588956804E-6</v>
      </c>
      <c r="AM409">
        <f t="shared" ref="AM409:AM414" si="150">(P409+273.15)</f>
        <v>294.98898162841795</v>
      </c>
      <c r="AN409">
        <f t="shared" ref="AN409:AN414" si="151">(O409+273.15)</f>
        <v>294.80723991394041</v>
      </c>
      <c r="AO409">
        <f t="shared" ref="AO409:AO414" si="152">(Y409*AG409+Z409*AH409)*AI409</f>
        <v>1.4429899131583435E-2</v>
      </c>
      <c r="AP409">
        <f t="shared" ref="AP409:AP414" si="153">((AO409+0.00000010773*(AN409^4-AM409^4))-AL409*44100)/(L409*51.4+0.00000043092*AM409^3)</f>
        <v>-2.4254248475421365E-2</v>
      </c>
      <c r="AQ409">
        <f t="shared" ref="AQ409:AQ414" si="154">0.61365*EXP(17.502*J409/(240.97+J409))</f>
        <v>2.6275609905174324</v>
      </c>
      <c r="AR409">
        <f t="shared" ref="AR409:AR414" si="155">AQ409*1000/AA409</f>
        <v>26.842157764627636</v>
      </c>
      <c r="AS409">
        <f t="shared" ref="AS409:AS414" si="156">(AR409-U409)</f>
        <v>8.3380111886999018</v>
      </c>
      <c r="AT409">
        <f t="shared" ref="AT409:AT414" si="157">IF(D409,P409,(O409+P409)/2)</f>
        <v>21.748110771179199</v>
      </c>
      <c r="AU409">
        <f t="shared" ref="AU409:AU414" si="158">0.61365*EXP(17.502*AT409/(240.97+AT409))</f>
        <v>2.6130166806782631</v>
      </c>
      <c r="AV409">
        <f t="shared" ref="AV409:AV414" si="159">IF(AS409&lt;&gt;0,(1000-(AR409+U409)/2)/AS409*AL409,0)</f>
        <v>1.1829900740689344E-4</v>
      </c>
      <c r="AW409">
        <f t="shared" ref="AW409:AW414" si="160">U409*AA409/1000</f>
        <v>1.811358614760713</v>
      </c>
      <c r="AX409">
        <f t="shared" ref="AX409:AX414" si="161">(AU409-AW409)</f>
        <v>0.80165806591755007</v>
      </c>
      <c r="AY409">
        <f t="shared" ref="AY409:AY414" si="162">1/(1.6/F409+1.37/N409)</f>
        <v>7.3937322354594658E-5</v>
      </c>
      <c r="AZ409">
        <f t="shared" ref="AZ409:AZ414" si="163">G409*AA409*0.001</f>
        <v>115.93596269173977</v>
      </c>
      <c r="BA409">
        <f t="shared" ref="BA409:BA414" si="164">G409/S409</f>
        <v>2.9656271661739142</v>
      </c>
      <c r="BB409">
        <f t="shared" ref="BB409:BB414" si="165">(1-AL409*AA409/AQ409/F409)*100</f>
        <v>68.217567819162511</v>
      </c>
      <c r="BC409">
        <f t="shared" ref="BC409:BC414" si="166">(S409-E409/(N409/1.35))</f>
        <v>399.38951131769227</v>
      </c>
      <c r="BD409">
        <f t="shared" ref="BD409:BD414" si="167">E409*BB409/100/BC409</f>
        <v>-1.0050089672212527E-4</v>
      </c>
    </row>
    <row r="410" spans="1:56" x14ac:dyDescent="0.55000000000000004">
      <c r="A410" s="1">
        <v>207</v>
      </c>
      <c r="B410" s="1" t="s">
        <v>466</v>
      </c>
      <c r="C410" s="1">
        <v>106655.99998705834</v>
      </c>
      <c r="D410" s="1">
        <v>0</v>
      </c>
      <c r="E410">
        <f t="shared" si="140"/>
        <v>-9.7921937007603863E-2</v>
      </c>
      <c r="F410">
        <f t="shared" si="141"/>
        <v>9.8839756385189027E-5</v>
      </c>
      <c r="G410">
        <f t="shared" si="142"/>
        <v>1968.3677076301208</v>
      </c>
      <c r="H410">
        <f t="shared" si="143"/>
        <v>8.442027853857643E-4</v>
      </c>
      <c r="I410">
        <f t="shared" si="144"/>
        <v>0.81716524374686772</v>
      </c>
      <c r="J410">
        <f t="shared" si="145"/>
        <v>21.846145629882813</v>
      </c>
      <c r="K410" s="1">
        <v>6</v>
      </c>
      <c r="L410">
        <f t="shared" si="146"/>
        <v>1.4200000166893005</v>
      </c>
      <c r="M410" s="1">
        <v>1</v>
      </c>
      <c r="N410">
        <f t="shared" si="147"/>
        <v>2.8400000333786011</v>
      </c>
      <c r="O410" s="1">
        <v>21.661853790283203</v>
      </c>
      <c r="P410" s="1">
        <v>21.846145629882813</v>
      </c>
      <c r="Q410" s="1">
        <v>21.082015991210938</v>
      </c>
      <c r="R410" s="1">
        <v>399.23983764648438</v>
      </c>
      <c r="S410" s="1">
        <v>399.35687255859375</v>
      </c>
      <c r="T410" s="1">
        <v>18.504749298095703</v>
      </c>
      <c r="U410" s="1">
        <v>18.505743026733398</v>
      </c>
      <c r="V410" s="1">
        <v>69.690650939941406</v>
      </c>
      <c r="W410" s="1">
        <v>69.693771362304688</v>
      </c>
      <c r="X410" s="1">
        <v>500.28558349609375</v>
      </c>
      <c r="Y410" s="1">
        <v>9.2893511056900024E-2</v>
      </c>
      <c r="Z410" s="1">
        <v>9.5214836299419403E-2</v>
      </c>
      <c r="AA410" s="1">
        <v>97.890983581542969</v>
      </c>
      <c r="AB410" s="1">
        <v>-0.27402400970458984</v>
      </c>
      <c r="AC410" s="1">
        <v>0.20642590522766113</v>
      </c>
      <c r="AD410" s="1">
        <v>1</v>
      </c>
      <c r="AE410" s="1">
        <v>-0.21956524252891541</v>
      </c>
      <c r="AF410" s="1">
        <v>2.737391471862793</v>
      </c>
      <c r="AG410" s="1">
        <v>1</v>
      </c>
      <c r="AH410" s="1">
        <v>0</v>
      </c>
      <c r="AI410" s="1">
        <v>0.15999999642372131</v>
      </c>
      <c r="AJ410" s="1">
        <v>111115</v>
      </c>
      <c r="AK410">
        <f t="shared" si="148"/>
        <v>0.83380930582682278</v>
      </c>
      <c r="AL410">
        <f t="shared" si="149"/>
        <v>8.4420278538576426E-7</v>
      </c>
      <c r="AM410">
        <f t="shared" si="150"/>
        <v>294.99614562988279</v>
      </c>
      <c r="AN410">
        <f t="shared" si="151"/>
        <v>294.81185379028318</v>
      </c>
      <c r="AO410">
        <f t="shared" si="152"/>
        <v>1.486296143689092E-2</v>
      </c>
      <c r="AP410">
        <f t="shared" si="153"/>
        <v>-2.4499012244036618E-2</v>
      </c>
      <c r="AQ410">
        <f t="shared" si="154"/>
        <v>2.6287106305410801</v>
      </c>
      <c r="AR410">
        <f t="shared" si="155"/>
        <v>26.85344997429074</v>
      </c>
      <c r="AS410">
        <f t="shared" si="156"/>
        <v>8.3477069475573416</v>
      </c>
      <c r="AT410">
        <f t="shared" si="157"/>
        <v>21.753999710083008</v>
      </c>
      <c r="AU410">
        <f t="shared" si="158"/>
        <v>2.6139570929048785</v>
      </c>
      <c r="AV410">
        <f t="shared" si="159"/>
        <v>9.8836316611477379E-5</v>
      </c>
      <c r="AW410">
        <f t="shared" si="160"/>
        <v>1.8115453867942124</v>
      </c>
      <c r="AX410">
        <f t="shared" si="161"/>
        <v>0.80241170611066615</v>
      </c>
      <c r="AY410">
        <f t="shared" si="162"/>
        <v>6.1773006915133633E-5</v>
      </c>
      <c r="AZ410">
        <f t="shared" si="163"/>
        <v>192.68545095005953</v>
      </c>
      <c r="BA410">
        <f t="shared" si="164"/>
        <v>4.9288439560817157</v>
      </c>
      <c r="BB410">
        <f t="shared" si="165"/>
        <v>68.19356273465759</v>
      </c>
      <c r="BC410">
        <f t="shared" si="166"/>
        <v>399.40341995768057</v>
      </c>
      <c r="BD410">
        <f t="shared" si="167"/>
        <v>-1.6719050014981756E-4</v>
      </c>
    </row>
    <row r="411" spans="1:56" x14ac:dyDescent="0.55000000000000004">
      <c r="A411" s="1">
        <v>208</v>
      </c>
      <c r="B411" s="1" t="s">
        <v>467</v>
      </c>
      <c r="C411" s="1">
        <v>107256.49997363612</v>
      </c>
      <c r="D411" s="1">
        <v>0</v>
      </c>
      <c r="E411">
        <f t="shared" si="140"/>
        <v>-0.1035388006123715</v>
      </c>
      <c r="F411">
        <f t="shared" si="141"/>
        <v>2.3176829431026676E-4</v>
      </c>
      <c r="G411">
        <f t="shared" si="142"/>
        <v>1103.923171191605</v>
      </c>
      <c r="H411">
        <f t="shared" si="143"/>
        <v>1.9730096019776634E-3</v>
      </c>
      <c r="I411">
        <f t="shared" si="144"/>
        <v>0.81467205600062464</v>
      </c>
      <c r="J411">
        <f t="shared" si="145"/>
        <v>21.801702499389648</v>
      </c>
      <c r="K411" s="1">
        <v>6</v>
      </c>
      <c r="L411">
        <f t="shared" si="146"/>
        <v>1.4200000166893005</v>
      </c>
      <c r="M411" s="1">
        <v>1</v>
      </c>
      <c r="N411">
        <f t="shared" si="147"/>
        <v>2.8400000333786011</v>
      </c>
      <c r="O411" s="1">
        <v>21.645364761352539</v>
      </c>
      <c r="P411" s="1">
        <v>21.801702499389648</v>
      </c>
      <c r="Q411" s="1">
        <v>21.081209182739258</v>
      </c>
      <c r="R411" s="1">
        <v>399.2137451171875</v>
      </c>
      <c r="S411" s="1">
        <v>399.33700561523438</v>
      </c>
      <c r="T411" s="1">
        <v>18.453369140625</v>
      </c>
      <c r="U411" s="1">
        <v>18.455692291259766</v>
      </c>
      <c r="V411" s="1">
        <v>69.578399658203125</v>
      </c>
      <c r="W411" s="1">
        <v>69.586959838867188</v>
      </c>
      <c r="X411" s="1">
        <v>500.16464233398438</v>
      </c>
      <c r="Y411" s="1">
        <v>9.3420974910259247E-2</v>
      </c>
      <c r="Z411" s="1">
        <v>7.6098091900348663E-2</v>
      </c>
      <c r="AA411" s="1">
        <v>97.905494689941406</v>
      </c>
      <c r="AB411" s="1">
        <v>-0.27402400970458984</v>
      </c>
      <c r="AC411" s="1">
        <v>0.20642590522766113</v>
      </c>
      <c r="AD411" s="1">
        <v>1</v>
      </c>
      <c r="AE411" s="1">
        <v>-0.21956524252891541</v>
      </c>
      <c r="AF411" s="1">
        <v>2.737391471862793</v>
      </c>
      <c r="AG411" s="1">
        <v>1</v>
      </c>
      <c r="AH411" s="1">
        <v>0</v>
      </c>
      <c r="AI411" s="1">
        <v>0.15999999642372131</v>
      </c>
      <c r="AJ411" s="1">
        <v>111115</v>
      </c>
      <c r="AK411">
        <f t="shared" si="148"/>
        <v>0.83360773722330728</v>
      </c>
      <c r="AL411">
        <f t="shared" si="149"/>
        <v>1.9730096019776632E-6</v>
      </c>
      <c r="AM411">
        <f t="shared" si="150"/>
        <v>294.95170249938963</v>
      </c>
      <c r="AN411">
        <f t="shared" si="151"/>
        <v>294.79536476135252</v>
      </c>
      <c r="AO411">
        <f t="shared" si="152"/>
        <v>1.4947355651542038E-2</v>
      </c>
      <c r="AP411">
        <f t="shared" si="153"/>
        <v>-2.1409438190631892E-2</v>
      </c>
      <c r="AQ411">
        <f t="shared" si="154"/>
        <v>2.6215857396217501</v>
      </c>
      <c r="AR411">
        <f t="shared" si="155"/>
        <v>26.776696731108864</v>
      </c>
      <c r="AS411">
        <f t="shared" si="156"/>
        <v>8.3210044398490979</v>
      </c>
      <c r="AT411">
        <f t="shared" si="157"/>
        <v>21.723533630371094</v>
      </c>
      <c r="AU411">
        <f t="shared" si="158"/>
        <v>2.6090951220857077</v>
      </c>
      <c r="AV411">
        <f t="shared" si="159"/>
        <v>2.3174938157849049E-4</v>
      </c>
      <c r="AW411">
        <f t="shared" si="160"/>
        <v>1.8069136836211255</v>
      </c>
      <c r="AX411">
        <f t="shared" si="161"/>
        <v>0.80218143846458223</v>
      </c>
      <c r="AY411">
        <f t="shared" si="162"/>
        <v>1.4484506255857545E-4</v>
      </c>
      <c r="AZ411">
        <f t="shared" si="163"/>
        <v>108.08014417520296</v>
      </c>
      <c r="BA411">
        <f t="shared" si="164"/>
        <v>2.7643898653741275</v>
      </c>
      <c r="BB411">
        <f t="shared" si="165"/>
        <v>68.207976238778812</v>
      </c>
      <c r="BC411">
        <f t="shared" si="166"/>
        <v>399.38622300227098</v>
      </c>
      <c r="BD411">
        <f t="shared" si="167"/>
        <v>-1.7682563005985653E-4</v>
      </c>
    </row>
    <row r="412" spans="1:56" x14ac:dyDescent="0.55000000000000004">
      <c r="A412" s="1">
        <v>209</v>
      </c>
      <c r="B412" s="1" t="s">
        <v>468</v>
      </c>
      <c r="C412" s="1">
        <v>107856.9999602139</v>
      </c>
      <c r="D412" s="1">
        <v>0</v>
      </c>
      <c r="E412">
        <f t="shared" si="140"/>
        <v>-0.14680004073187225</v>
      </c>
      <c r="F412">
        <f t="shared" si="141"/>
        <v>6.1065254776028661E-4</v>
      </c>
      <c r="G412">
        <f t="shared" si="142"/>
        <v>775.99146211776394</v>
      </c>
      <c r="H412">
        <f t="shared" si="143"/>
        <v>5.2011789120762564E-3</v>
      </c>
      <c r="I412">
        <f t="shared" si="144"/>
        <v>0.81531238112893112</v>
      </c>
      <c r="J412">
        <f t="shared" si="145"/>
        <v>21.79157829284668</v>
      </c>
      <c r="K412" s="1">
        <v>6</v>
      </c>
      <c r="L412">
        <f t="shared" si="146"/>
        <v>1.4200000166893005</v>
      </c>
      <c r="M412" s="1">
        <v>1</v>
      </c>
      <c r="N412">
        <f t="shared" si="147"/>
        <v>2.8400000333786011</v>
      </c>
      <c r="O412" s="1">
        <v>21.641824722290039</v>
      </c>
      <c r="P412" s="1">
        <v>21.79157829284668</v>
      </c>
      <c r="Q412" s="1">
        <v>21.080814361572266</v>
      </c>
      <c r="R412" s="1">
        <v>399.11898803710938</v>
      </c>
      <c r="S412" s="1">
        <v>399.2926025390625</v>
      </c>
      <c r="T412" s="1">
        <v>18.42473030090332</v>
      </c>
      <c r="U412" s="1">
        <v>18.430854797363281</v>
      </c>
      <c r="V412" s="1">
        <v>69.491523742675781</v>
      </c>
      <c r="W412" s="1">
        <v>69.514434814453125</v>
      </c>
      <c r="X412" s="1">
        <v>500.15377807617188</v>
      </c>
      <c r="Y412" s="1">
        <v>0.13012394309043884</v>
      </c>
      <c r="Z412" s="1">
        <v>0.10147272795438766</v>
      </c>
      <c r="AA412" s="1">
        <v>97.914756774902344</v>
      </c>
      <c r="AB412" s="1">
        <v>-0.27402400970458984</v>
      </c>
      <c r="AC412" s="1">
        <v>0.20642590522766113</v>
      </c>
      <c r="AD412" s="1">
        <v>1</v>
      </c>
      <c r="AE412" s="1">
        <v>-0.21956524252891541</v>
      </c>
      <c r="AF412" s="1">
        <v>2.737391471862793</v>
      </c>
      <c r="AG412" s="1">
        <v>1</v>
      </c>
      <c r="AH412" s="1">
        <v>0</v>
      </c>
      <c r="AI412" s="1">
        <v>0.15999999642372131</v>
      </c>
      <c r="AJ412" s="1">
        <v>111115</v>
      </c>
      <c r="AK412">
        <f t="shared" si="148"/>
        <v>0.83358963012695309</v>
      </c>
      <c r="AL412">
        <f t="shared" si="149"/>
        <v>5.2011789120762567E-6</v>
      </c>
      <c r="AM412">
        <f t="shared" si="150"/>
        <v>294.94157829284666</v>
      </c>
      <c r="AN412">
        <f t="shared" si="151"/>
        <v>294.79182472229002</v>
      </c>
      <c r="AO412">
        <f t="shared" si="152"/>
        <v>2.0819830429110731E-2</v>
      </c>
      <c r="AP412">
        <f t="shared" si="153"/>
        <v>-2.2166823934777445E-2</v>
      </c>
      <c r="AQ412">
        <f t="shared" si="154"/>
        <v>2.6199650457662989</v>
      </c>
      <c r="AR412">
        <f t="shared" si="155"/>
        <v>26.757611743747415</v>
      </c>
      <c r="AS412">
        <f t="shared" si="156"/>
        <v>8.3267569463841333</v>
      </c>
      <c r="AT412">
        <f t="shared" si="157"/>
        <v>21.716701507568359</v>
      </c>
      <c r="AU412">
        <f t="shared" si="158"/>
        <v>2.6080058958452024</v>
      </c>
      <c r="AV412">
        <f t="shared" si="159"/>
        <v>6.1052127439152355E-4</v>
      </c>
      <c r="AW412">
        <f t="shared" si="160"/>
        <v>1.8046526646373677</v>
      </c>
      <c r="AX412">
        <f t="shared" si="161"/>
        <v>0.80335323120783464</v>
      </c>
      <c r="AY412">
        <f t="shared" si="162"/>
        <v>3.8158758841542128E-4</v>
      </c>
      <c r="AZ412">
        <f t="shared" si="163"/>
        <v>75.981015272661708</v>
      </c>
      <c r="BA412">
        <f t="shared" si="164"/>
        <v>1.9434155733998335</v>
      </c>
      <c r="BB412">
        <f t="shared" si="165"/>
        <v>68.168267841401502</v>
      </c>
      <c r="BC412">
        <f t="shared" si="166"/>
        <v>399.36238424774518</v>
      </c>
      <c r="BD412">
        <f t="shared" si="167"/>
        <v>-2.5057704206641034E-4</v>
      </c>
    </row>
    <row r="413" spans="1:56" x14ac:dyDescent="0.55000000000000004">
      <c r="A413" s="1">
        <v>210</v>
      </c>
      <c r="B413" s="1" t="s">
        <v>469</v>
      </c>
      <c r="C413" s="1">
        <v>108457.49994679168</v>
      </c>
      <c r="D413" s="1">
        <v>0</v>
      </c>
      <c r="E413">
        <f t="shared" si="140"/>
        <v>-0.17423744874296737</v>
      </c>
      <c r="F413">
        <f t="shared" si="141"/>
        <v>5.8041910413884033E-4</v>
      </c>
      <c r="G413">
        <f t="shared" si="142"/>
        <v>871.06246417151374</v>
      </c>
      <c r="H413">
        <f t="shared" si="143"/>
        <v>4.9671133649981276E-3</v>
      </c>
      <c r="I413">
        <f t="shared" si="144"/>
        <v>0.81926378263224287</v>
      </c>
      <c r="J413">
        <f t="shared" si="145"/>
        <v>21.807666778564453</v>
      </c>
      <c r="K413" s="1">
        <v>6</v>
      </c>
      <c r="L413">
        <f t="shared" si="146"/>
        <v>1.4200000166893005</v>
      </c>
      <c r="M413" s="1">
        <v>1</v>
      </c>
      <c r="N413">
        <f t="shared" si="147"/>
        <v>2.8400000333786011</v>
      </c>
      <c r="O413" s="1">
        <v>21.649435043334961</v>
      </c>
      <c r="P413" s="1">
        <v>21.807666778564453</v>
      </c>
      <c r="Q413" s="1">
        <v>21.083106994628906</v>
      </c>
      <c r="R413" s="1">
        <v>399.16305541992188</v>
      </c>
      <c r="S413" s="1">
        <v>399.36965942382813</v>
      </c>
      <c r="T413" s="1">
        <v>18.408790588378906</v>
      </c>
      <c r="U413" s="1">
        <v>18.414638519287109</v>
      </c>
      <c r="V413" s="1">
        <v>69.407508850097656</v>
      </c>
      <c r="W413" s="1">
        <v>69.428413391113281</v>
      </c>
      <c r="X413" s="1">
        <v>500.2431640625</v>
      </c>
      <c r="Y413" s="1">
        <v>0.11433188617229462</v>
      </c>
      <c r="Z413" s="1">
        <v>0.19683714210987091</v>
      </c>
      <c r="AA413" s="1">
        <v>97.926284790039063</v>
      </c>
      <c r="AB413" s="1">
        <v>-0.27402400970458984</v>
      </c>
      <c r="AC413" s="1">
        <v>0.20642590522766113</v>
      </c>
      <c r="AD413" s="1">
        <v>1</v>
      </c>
      <c r="AE413" s="1">
        <v>-0.21956524252891541</v>
      </c>
      <c r="AF413" s="1">
        <v>2.737391471862793</v>
      </c>
      <c r="AG413" s="1">
        <v>1</v>
      </c>
      <c r="AH413" s="1">
        <v>0</v>
      </c>
      <c r="AI413" s="1">
        <v>0.15999999642372131</v>
      </c>
      <c r="AJ413" s="1">
        <v>111115</v>
      </c>
      <c r="AK413">
        <f t="shared" si="148"/>
        <v>0.83373860677083322</v>
      </c>
      <c r="AL413">
        <f t="shared" si="149"/>
        <v>4.9671133649981276E-6</v>
      </c>
      <c r="AM413">
        <f t="shared" si="150"/>
        <v>294.95766677856443</v>
      </c>
      <c r="AN413">
        <f t="shared" si="151"/>
        <v>294.79943504333494</v>
      </c>
      <c r="AO413">
        <f t="shared" si="152"/>
        <v>1.8293101378684451E-2</v>
      </c>
      <c r="AP413">
        <f t="shared" si="153"/>
        <v>-2.319054631558699E-2</v>
      </c>
      <c r="AQ413">
        <f t="shared" si="154"/>
        <v>2.6225409185775757</v>
      </c>
      <c r="AR413">
        <f t="shared" si="155"/>
        <v>26.780766003739348</v>
      </c>
      <c r="AS413">
        <f t="shared" si="156"/>
        <v>8.3661274844522389</v>
      </c>
      <c r="AT413">
        <f t="shared" si="157"/>
        <v>21.728550910949707</v>
      </c>
      <c r="AU413">
        <f t="shared" si="158"/>
        <v>2.6098952666956921</v>
      </c>
      <c r="AV413">
        <f t="shared" si="159"/>
        <v>5.8030050642894106E-4</v>
      </c>
      <c r="AW413">
        <f t="shared" si="160"/>
        <v>1.8032771359453328</v>
      </c>
      <c r="AX413">
        <f t="shared" si="161"/>
        <v>0.80661813075035926</v>
      </c>
      <c r="AY413">
        <f t="shared" si="162"/>
        <v>3.6269846991680268E-4</v>
      </c>
      <c r="AZ413">
        <f t="shared" si="163"/>
        <v>85.299910936372854</v>
      </c>
      <c r="BA413">
        <f t="shared" si="164"/>
        <v>2.1810932393517284</v>
      </c>
      <c r="BB413">
        <f t="shared" si="165"/>
        <v>68.044959033633134</v>
      </c>
      <c r="BC413">
        <f t="shared" si="166"/>
        <v>399.45248356222197</v>
      </c>
      <c r="BD413">
        <f t="shared" si="167"/>
        <v>-2.968057666361507E-4</v>
      </c>
    </row>
    <row r="414" spans="1:56" x14ac:dyDescent="0.55000000000000004">
      <c r="A414" s="1">
        <v>211</v>
      </c>
      <c r="B414" s="1" t="s">
        <v>470</v>
      </c>
      <c r="C414" s="1">
        <v>109057.99993336946</v>
      </c>
      <c r="D414" s="1">
        <v>0</v>
      </c>
      <c r="E414">
        <f t="shared" si="140"/>
        <v>-0.17033851852627194</v>
      </c>
      <c r="F414">
        <f t="shared" si="141"/>
        <v>6.9196393488192098E-4</v>
      </c>
      <c r="G414">
        <f t="shared" si="142"/>
        <v>785.15077169536198</v>
      </c>
      <c r="H414">
        <f t="shared" si="143"/>
        <v>5.9259530016861151E-3</v>
      </c>
      <c r="I414">
        <f t="shared" si="144"/>
        <v>0.82007995136752365</v>
      </c>
      <c r="J414">
        <f t="shared" si="145"/>
        <v>21.816493988037109</v>
      </c>
      <c r="K414" s="1">
        <v>6</v>
      </c>
      <c r="L414">
        <f t="shared" si="146"/>
        <v>1.4200000166893005</v>
      </c>
      <c r="M414" s="1">
        <v>1</v>
      </c>
      <c r="N414">
        <f t="shared" si="147"/>
        <v>2.8400000333786011</v>
      </c>
      <c r="O414" s="1">
        <v>21.654136657714844</v>
      </c>
      <c r="P414" s="1">
        <v>21.816493988037109</v>
      </c>
      <c r="Q414" s="1">
        <v>21.081369400024414</v>
      </c>
      <c r="R414" s="1">
        <v>399.11700439453125</v>
      </c>
      <c r="S414" s="1">
        <v>399.3184814453125</v>
      </c>
      <c r="T414" s="1">
        <v>18.409309387207031</v>
      </c>
      <c r="U414" s="1">
        <v>18.416286468505859</v>
      </c>
      <c r="V414" s="1">
        <v>69.405860900878906</v>
      </c>
      <c r="W414" s="1">
        <v>69.431221008300781</v>
      </c>
      <c r="X414" s="1">
        <v>500.22225952148438</v>
      </c>
      <c r="Y414" s="1">
        <v>8.506099134683609E-2</v>
      </c>
      <c r="Z414" s="1">
        <v>9.3528866767883301E-2</v>
      </c>
      <c r="AA414" s="1">
        <v>97.949996948242188</v>
      </c>
      <c r="AB414" s="1">
        <v>-0.27402400970458984</v>
      </c>
      <c r="AC414" s="1">
        <v>0.20642590522766113</v>
      </c>
      <c r="AD414" s="1">
        <v>1</v>
      </c>
      <c r="AE414" s="1">
        <v>-0.21956524252891541</v>
      </c>
      <c r="AF414" s="1">
        <v>2.737391471862793</v>
      </c>
      <c r="AG414" s="1">
        <v>1</v>
      </c>
      <c r="AH414" s="1">
        <v>0</v>
      </c>
      <c r="AI414" s="1">
        <v>0.15999999642372131</v>
      </c>
      <c r="AJ414" s="1">
        <v>111115</v>
      </c>
      <c r="AK414">
        <f t="shared" si="148"/>
        <v>0.83370376586914041</v>
      </c>
      <c r="AL414">
        <f t="shared" si="149"/>
        <v>5.9259530016861151E-6</v>
      </c>
      <c r="AM414">
        <f t="shared" si="150"/>
        <v>294.96649398803709</v>
      </c>
      <c r="AN414">
        <f t="shared" si="151"/>
        <v>294.80413665771482</v>
      </c>
      <c r="AO414">
        <f t="shared" si="152"/>
        <v>1.3609758311291964E-2</v>
      </c>
      <c r="AP414">
        <f t="shared" si="153"/>
        <v>-2.4292937649346969E-2</v>
      </c>
      <c r="AQ414">
        <f t="shared" si="154"/>
        <v>2.6239551547556266</v>
      </c>
      <c r="AR414">
        <f t="shared" si="155"/>
        <v>26.788721148630074</v>
      </c>
      <c r="AS414">
        <f t="shared" si="156"/>
        <v>8.3724346801242149</v>
      </c>
      <c r="AT414">
        <f t="shared" si="157"/>
        <v>21.735315322875977</v>
      </c>
      <c r="AU414">
        <f t="shared" si="158"/>
        <v>2.6109743799199845</v>
      </c>
      <c r="AV414">
        <f t="shared" si="159"/>
        <v>6.9179537944274278E-4</v>
      </c>
      <c r="AW414">
        <f t="shared" si="160"/>
        <v>1.8038752033881029</v>
      </c>
      <c r="AX414">
        <f t="shared" si="161"/>
        <v>0.80709917653188157</v>
      </c>
      <c r="AY414">
        <f t="shared" si="162"/>
        <v>4.3238725264577204E-4</v>
      </c>
      <c r="AZ414">
        <f t="shared" si="163"/>
        <v>76.905515691470711</v>
      </c>
      <c r="BA414">
        <f t="shared" si="164"/>
        <v>1.9662269796618217</v>
      </c>
      <c r="BB414">
        <f t="shared" si="165"/>
        <v>68.03146301459573</v>
      </c>
      <c r="BC414">
        <f t="shared" si="166"/>
        <v>399.3994522190124</v>
      </c>
      <c r="BD414">
        <f t="shared" si="167"/>
        <v>-2.9014508053773095E-4</v>
      </c>
    </row>
    <row r="415" spans="1:56" x14ac:dyDescent="0.55000000000000004">
      <c r="A415" s="1" t="s">
        <v>9</v>
      </c>
      <c r="B415" s="1" t="s">
        <v>471</v>
      </c>
    </row>
    <row r="416" spans="1:56" x14ac:dyDescent="0.55000000000000004">
      <c r="A416" s="1">
        <v>212</v>
      </c>
      <c r="B416" s="1" t="s">
        <v>472</v>
      </c>
      <c r="C416" s="1">
        <v>109656.00000046939</v>
      </c>
      <c r="D416" s="1">
        <v>0</v>
      </c>
      <c r="E416">
        <f t="shared" ref="E416:E421" si="168">(R416-S416*(1000-T416)/(1000-U416))*AK416</f>
        <v>-3.9491618795531869E-2</v>
      </c>
      <c r="F416">
        <f t="shared" ref="F416:F421" si="169">IF(AV416&lt;&gt;0,1/(1/AV416-1/N416),0)</f>
        <v>6.0416517616345745E-4</v>
      </c>
      <c r="G416">
        <f t="shared" ref="G416:G421" si="170">((AY416-AL416/2)*S416-E416)/(AY416+AL416/2)</f>
        <v>497.65856590676435</v>
      </c>
      <c r="H416">
        <f t="shared" ref="H416:H421" si="171">AL416*1000</f>
        <v>5.1775078082439063E-3</v>
      </c>
      <c r="I416">
        <f t="shared" ref="I416:I421" si="172">(AQ416-AW416)</f>
        <v>0.82060256154470412</v>
      </c>
      <c r="J416">
        <f t="shared" ref="J416:J421" si="173">(P416+AP416*D416)</f>
        <v>21.84123420715332</v>
      </c>
      <c r="K416" s="1">
        <v>6</v>
      </c>
      <c r="L416">
        <f t="shared" ref="L416:L421" si="174">(K416*AE416+AF416)</f>
        <v>1.4200000166893005</v>
      </c>
      <c r="M416" s="1">
        <v>1</v>
      </c>
      <c r="N416">
        <f t="shared" ref="N416:N421" si="175">L416*(M416+1)*(M416+1)/(M416*M416+1)</f>
        <v>2.8400000333786011</v>
      </c>
      <c r="O416" s="1">
        <v>21.660507202148438</v>
      </c>
      <c r="P416" s="1">
        <v>21.84123420715332</v>
      </c>
      <c r="Q416" s="1">
        <v>21.079889297485352</v>
      </c>
      <c r="R416" s="1">
        <v>399.15945434570313</v>
      </c>
      <c r="S416" s="1">
        <v>399.204345703125</v>
      </c>
      <c r="T416" s="1">
        <v>18.444669723510742</v>
      </c>
      <c r="U416" s="1">
        <v>18.450765609741211</v>
      </c>
      <c r="V416" s="1">
        <v>69.51617431640625</v>
      </c>
      <c r="W416" s="1">
        <v>69.538261413574219</v>
      </c>
      <c r="X416" s="1">
        <v>500.2041015625</v>
      </c>
      <c r="Y416" s="1">
        <v>7.6389700174331665E-2</v>
      </c>
      <c r="Z416" s="1">
        <v>0.11119871586561203</v>
      </c>
      <c r="AA416" s="1">
        <v>97.953651428222656</v>
      </c>
      <c r="AB416" s="1">
        <v>-0.24057674407958984</v>
      </c>
      <c r="AC416" s="1">
        <v>0.21130681037902832</v>
      </c>
      <c r="AD416" s="1">
        <v>1</v>
      </c>
      <c r="AE416" s="1">
        <v>-0.21956524252891541</v>
      </c>
      <c r="AF416" s="1">
        <v>2.737391471862793</v>
      </c>
      <c r="AG416" s="1">
        <v>1</v>
      </c>
      <c r="AH416" s="1">
        <v>0</v>
      </c>
      <c r="AI416" s="1">
        <v>0.15999999642372131</v>
      </c>
      <c r="AJ416" s="1">
        <v>111115</v>
      </c>
      <c r="AK416">
        <f t="shared" ref="AK416:AK421" si="176">X416*0.000001/(K416*0.0001)</f>
        <v>0.83367350260416662</v>
      </c>
      <c r="AL416">
        <f t="shared" ref="AL416:AL421" si="177">(U416-T416)/(1000-U416)*AK416</f>
        <v>5.177507808243906E-6</v>
      </c>
      <c r="AM416">
        <f t="shared" ref="AM416:AM421" si="178">(P416+273.15)</f>
        <v>294.9912342071533</v>
      </c>
      <c r="AN416">
        <f t="shared" ref="AN416:AN421" si="179">(O416+273.15)</f>
        <v>294.81050720214841</v>
      </c>
      <c r="AO416">
        <f t="shared" ref="AO416:AO421" si="180">(Y416*AG416+Z416*AH416)*AI416</f>
        <v>1.222235175470221E-2</v>
      </c>
      <c r="AP416">
        <f t="shared" ref="AP416:AP421" si="181">((AO416+0.00000010773*(AN416^4-AM416^4))-AL416*44100)/(L416*51.4+0.00000043092*AM416^3)</f>
        <v>-2.6334722060874421E-2</v>
      </c>
      <c r="AQ416">
        <f t="shared" ref="AQ416:AQ421" si="182">0.61365*EXP(17.502*J416/(240.97+J416))</f>
        <v>2.6279224246651327</v>
      </c>
      <c r="AR416">
        <f t="shared" ref="AR416:AR421" si="183">AQ416*1000/AA416</f>
        <v>26.828223209124484</v>
      </c>
      <c r="AS416">
        <f t="shared" ref="AS416:AS421" si="184">(AR416-U416)</f>
        <v>8.3774575993832734</v>
      </c>
      <c r="AT416">
        <f t="shared" ref="AT416:AT421" si="185">IF(D416,P416,(O416+P416)/2)</f>
        <v>21.750870704650879</v>
      </c>
      <c r="AU416">
        <f t="shared" ref="AU416:AU421" si="186">0.61365*EXP(17.502*AT416/(240.97+AT416))</f>
        <v>2.613457381120377</v>
      </c>
      <c r="AV416">
        <f t="shared" ref="AV416:AV421" si="187">IF(AS416&lt;&gt;0,(1000-(AR416+U416)/2)/AS416*AL416,0)</f>
        <v>6.0403667689549383E-4</v>
      </c>
      <c r="AW416">
        <f t="shared" ref="AW416:AW421" si="188">U416*AA416/1000</f>
        <v>1.8073198631204286</v>
      </c>
      <c r="AX416">
        <f t="shared" ref="AX416:AX421" si="189">(AU416-AW416)</f>
        <v>0.80613751799994837</v>
      </c>
      <c r="AY416">
        <f t="shared" ref="AY416:AY421" si="190">1/(1.6/F416+1.37/N416)</f>
        <v>3.7753446581323478E-4</v>
      </c>
      <c r="AZ416">
        <f t="shared" ref="AZ416:AZ421" si="191">G416*AA416*0.001</f>
        <v>48.747473695100368</v>
      </c>
      <c r="BA416">
        <f t="shared" ref="BA416:BA421" si="192">G416/S416</f>
        <v>1.246626123346003</v>
      </c>
      <c r="BB416">
        <f t="shared" ref="BB416:BB421" si="193">(1-AL416*AA416/AQ416/F416)*100</f>
        <v>68.057186749313075</v>
      </c>
      <c r="BC416">
        <f t="shared" ref="BC416:BC421" si="194">(S416-E416/(N416/1.35))</f>
        <v>399.22311812733182</v>
      </c>
      <c r="BD416">
        <f t="shared" ref="BD416:BD421" si="195">E416*BB416/100/BC416</f>
        <v>-6.7322966866436811E-5</v>
      </c>
    </row>
    <row r="417" spans="1:56" x14ac:dyDescent="0.55000000000000004">
      <c r="A417" s="1">
        <v>213</v>
      </c>
      <c r="B417" s="1" t="s">
        <v>473</v>
      </c>
      <c r="C417" s="1">
        <v>110256.49998704717</v>
      </c>
      <c r="D417" s="1">
        <v>0</v>
      </c>
      <c r="E417">
        <f t="shared" si="168"/>
        <v>-0.1308132416115855</v>
      </c>
      <c r="F417">
        <f t="shared" si="169"/>
        <v>8.8990380199275264E-4</v>
      </c>
      <c r="G417">
        <f t="shared" si="170"/>
        <v>627.45503627310109</v>
      </c>
      <c r="H417">
        <f t="shared" si="171"/>
        <v>7.5999023487465485E-3</v>
      </c>
      <c r="I417">
        <f t="shared" si="172"/>
        <v>0.81807445134628543</v>
      </c>
      <c r="J417">
        <f t="shared" si="173"/>
        <v>21.807046890258789</v>
      </c>
      <c r="K417" s="1">
        <v>6</v>
      </c>
      <c r="L417">
        <f t="shared" si="174"/>
        <v>1.4200000166893005</v>
      </c>
      <c r="M417" s="1">
        <v>1</v>
      </c>
      <c r="N417">
        <f t="shared" si="175"/>
        <v>2.8400000333786011</v>
      </c>
      <c r="O417" s="1">
        <v>21.647605895996094</v>
      </c>
      <c r="P417" s="1">
        <v>21.807046890258789</v>
      </c>
      <c r="Q417" s="1">
        <v>21.080560684204102</v>
      </c>
      <c r="R417" s="1">
        <v>399.05953979492188</v>
      </c>
      <c r="S417" s="1">
        <v>399.21282958984375</v>
      </c>
      <c r="T417" s="1">
        <v>18.40764045715332</v>
      </c>
      <c r="U417" s="1">
        <v>18.416589736938477</v>
      </c>
      <c r="V417" s="1">
        <v>69.444786071777344</v>
      </c>
      <c r="W417" s="1">
        <v>69.478965759277344</v>
      </c>
      <c r="X417" s="1">
        <v>500.1478271484375</v>
      </c>
      <c r="Y417" s="1">
        <v>0.10429444909095764</v>
      </c>
      <c r="Z417" s="1">
        <v>0.12740223109722137</v>
      </c>
      <c r="AA417" s="1">
        <v>97.97509765625</v>
      </c>
      <c r="AB417" s="1">
        <v>-0.24057674407958984</v>
      </c>
      <c r="AC417" s="1">
        <v>0.21130681037902832</v>
      </c>
      <c r="AD417" s="1">
        <v>1</v>
      </c>
      <c r="AE417" s="1">
        <v>-0.21956524252891541</v>
      </c>
      <c r="AF417" s="1">
        <v>2.737391471862793</v>
      </c>
      <c r="AG417" s="1">
        <v>1</v>
      </c>
      <c r="AH417" s="1">
        <v>0</v>
      </c>
      <c r="AI417" s="1">
        <v>0.15999999642372131</v>
      </c>
      <c r="AJ417" s="1">
        <v>111115</v>
      </c>
      <c r="AK417">
        <f t="shared" si="176"/>
        <v>0.83357971191406233</v>
      </c>
      <c r="AL417">
        <f t="shared" si="177"/>
        <v>7.5999023487465489E-6</v>
      </c>
      <c r="AM417">
        <f t="shared" si="178"/>
        <v>294.95704689025877</v>
      </c>
      <c r="AN417">
        <f t="shared" si="179"/>
        <v>294.79760589599607</v>
      </c>
      <c r="AO417">
        <f t="shared" si="180"/>
        <v>1.6687111481567207E-2</v>
      </c>
      <c r="AP417">
        <f t="shared" si="181"/>
        <v>-2.474984719090571E-2</v>
      </c>
      <c r="AQ417">
        <f t="shared" si="182"/>
        <v>2.6224416293179242</v>
      </c>
      <c r="AR417">
        <f t="shared" si="183"/>
        <v>26.766409955710152</v>
      </c>
      <c r="AS417">
        <f t="shared" si="184"/>
        <v>8.3498202187716757</v>
      </c>
      <c r="AT417">
        <f t="shared" si="185"/>
        <v>21.727326393127441</v>
      </c>
      <c r="AU417">
        <f t="shared" si="186"/>
        <v>2.6096999635369511</v>
      </c>
      <c r="AV417">
        <f t="shared" si="187"/>
        <v>8.8962504118388194E-4</v>
      </c>
      <c r="AW417">
        <f t="shared" si="188"/>
        <v>1.8043671779716388</v>
      </c>
      <c r="AX417">
        <f t="shared" si="189"/>
        <v>0.80533278556531229</v>
      </c>
      <c r="AY417">
        <f t="shared" si="190"/>
        <v>5.560406889385278E-4</v>
      </c>
      <c r="AZ417">
        <f t="shared" si="191"/>
        <v>61.474968453762969</v>
      </c>
      <c r="BA417">
        <f t="shared" si="192"/>
        <v>1.571730640314732</v>
      </c>
      <c r="BB417">
        <f t="shared" si="193"/>
        <v>68.093819007167056</v>
      </c>
      <c r="BC417">
        <f t="shared" si="194"/>
        <v>399.27501193987899</v>
      </c>
      <c r="BD417">
        <f t="shared" si="195"/>
        <v>-2.2309368058778941E-4</v>
      </c>
    </row>
    <row r="418" spans="1:56" x14ac:dyDescent="0.55000000000000004">
      <c r="A418" s="1">
        <v>214</v>
      </c>
      <c r="B418" s="1" t="s">
        <v>474</v>
      </c>
      <c r="C418" s="1">
        <v>110856.99997362494</v>
      </c>
      <c r="D418" s="1">
        <v>0</v>
      </c>
      <c r="E418">
        <f t="shared" si="168"/>
        <v>-0.1660797337748128</v>
      </c>
      <c r="F418">
        <f t="shared" si="169"/>
        <v>1.2662917378124569E-3</v>
      </c>
      <c r="G418">
        <f t="shared" si="170"/>
        <v>602.32162252717501</v>
      </c>
      <c r="H418">
        <f t="shared" si="171"/>
        <v>1.0795793484408504E-2</v>
      </c>
      <c r="I418">
        <f t="shared" si="172"/>
        <v>0.81677076378963864</v>
      </c>
      <c r="J418">
        <f t="shared" si="173"/>
        <v>21.788972854614258</v>
      </c>
      <c r="K418" s="1">
        <v>6</v>
      </c>
      <c r="L418">
        <f t="shared" si="174"/>
        <v>1.4200000166893005</v>
      </c>
      <c r="M418" s="1">
        <v>1</v>
      </c>
      <c r="N418">
        <f t="shared" si="175"/>
        <v>2.8400000333786011</v>
      </c>
      <c r="O418" s="1">
        <v>21.642707824707031</v>
      </c>
      <c r="P418" s="1">
        <v>21.788972854614258</v>
      </c>
      <c r="Q418" s="1">
        <v>21.080551147460938</v>
      </c>
      <c r="R418" s="1">
        <v>399.03399658203125</v>
      </c>
      <c r="S418" s="1">
        <v>399.22805786132813</v>
      </c>
      <c r="T418" s="1">
        <v>18.388320922851563</v>
      </c>
      <c r="U418" s="1">
        <v>18.401033401489258</v>
      </c>
      <c r="V418" s="1">
        <v>69.390304565429688</v>
      </c>
      <c r="W418" s="1">
        <v>69.438362121582031</v>
      </c>
      <c r="X418" s="1">
        <v>500.16082763671875</v>
      </c>
      <c r="Y418" s="1">
        <v>0.1074368953704834</v>
      </c>
      <c r="Z418" s="1">
        <v>0.13373801112174988</v>
      </c>
      <c r="AA418" s="1">
        <v>97.971527099609375</v>
      </c>
      <c r="AB418" s="1">
        <v>-0.24057674407958984</v>
      </c>
      <c r="AC418" s="1">
        <v>0.21130681037902832</v>
      </c>
      <c r="AD418" s="1">
        <v>1</v>
      </c>
      <c r="AE418" s="1">
        <v>-0.21956524252891541</v>
      </c>
      <c r="AF418" s="1">
        <v>2.737391471862793</v>
      </c>
      <c r="AG418" s="1">
        <v>1</v>
      </c>
      <c r="AH418" s="1">
        <v>0</v>
      </c>
      <c r="AI418" s="1">
        <v>0.15999999642372131</v>
      </c>
      <c r="AJ418" s="1">
        <v>111115</v>
      </c>
      <c r="AK418">
        <f t="shared" si="176"/>
        <v>0.83360137939453116</v>
      </c>
      <c r="AL418">
        <f t="shared" si="177"/>
        <v>1.0795793484408505E-5</v>
      </c>
      <c r="AM418">
        <f t="shared" si="178"/>
        <v>294.93897285461424</v>
      </c>
      <c r="AN418">
        <f t="shared" si="179"/>
        <v>294.79270782470701</v>
      </c>
      <c r="AO418">
        <f t="shared" si="180"/>
        <v>1.7189902875053065E-2</v>
      </c>
      <c r="AP418">
        <f t="shared" si="181"/>
        <v>-2.46869865370908E-2</v>
      </c>
      <c r="AQ418">
        <f t="shared" si="182"/>
        <v>2.6195481063444608</v>
      </c>
      <c r="AR418">
        <f t="shared" si="183"/>
        <v>26.737851127717139</v>
      </c>
      <c r="AS418">
        <f t="shared" si="184"/>
        <v>8.3368177262278813</v>
      </c>
      <c r="AT418">
        <f t="shared" si="185"/>
        <v>21.715840339660645</v>
      </c>
      <c r="AU418">
        <f t="shared" si="186"/>
        <v>2.6078686305074075</v>
      </c>
      <c r="AV418">
        <f t="shared" si="187"/>
        <v>1.265727378621248E-3</v>
      </c>
      <c r="AW418">
        <f t="shared" si="188"/>
        <v>1.8027773425548221</v>
      </c>
      <c r="AX418">
        <f t="shared" si="189"/>
        <v>0.80509128795258533</v>
      </c>
      <c r="AY418">
        <f t="shared" si="190"/>
        <v>7.9113029643379724E-4</v>
      </c>
      <c r="AZ418">
        <f t="shared" si="191"/>
        <v>59.010369164101817</v>
      </c>
      <c r="BA418">
        <f t="shared" si="192"/>
        <v>1.5087156592996562</v>
      </c>
      <c r="BB418">
        <f t="shared" si="193"/>
        <v>68.114421990453081</v>
      </c>
      <c r="BC418">
        <f t="shared" si="194"/>
        <v>399.3070042127228</v>
      </c>
      <c r="BD418">
        <f t="shared" si="195"/>
        <v>-2.8330144352722739E-4</v>
      </c>
    </row>
    <row r="419" spans="1:56" x14ac:dyDescent="0.55000000000000004">
      <c r="A419" s="1">
        <v>215</v>
      </c>
      <c r="B419" s="1" t="s">
        <v>475</v>
      </c>
      <c r="C419" s="1">
        <v>111457.49996020272</v>
      </c>
      <c r="D419" s="1">
        <v>0</v>
      </c>
      <c r="E419">
        <f t="shared" si="168"/>
        <v>-0.13638065168489566</v>
      </c>
      <c r="F419">
        <f t="shared" si="169"/>
        <v>1.2460590929957529E-3</v>
      </c>
      <c r="G419">
        <f t="shared" si="170"/>
        <v>567.83455779840722</v>
      </c>
      <c r="H419">
        <f t="shared" si="171"/>
        <v>1.0644804430403545E-2</v>
      </c>
      <c r="I419">
        <f t="shared" si="172"/>
        <v>0.81833106522051247</v>
      </c>
      <c r="J419">
        <f t="shared" si="173"/>
        <v>21.787422180175781</v>
      </c>
      <c r="K419" s="1">
        <v>6</v>
      </c>
      <c r="L419">
        <f t="shared" si="174"/>
        <v>1.4200000166893005</v>
      </c>
      <c r="M419" s="1">
        <v>1</v>
      </c>
      <c r="N419">
        <f t="shared" si="175"/>
        <v>2.8400000333786011</v>
      </c>
      <c r="O419" s="1">
        <v>21.642248153686523</v>
      </c>
      <c r="P419" s="1">
        <v>21.787422180175781</v>
      </c>
      <c r="Q419" s="1">
        <v>21.081813812255859</v>
      </c>
      <c r="R419" s="1">
        <v>399.10275268554688</v>
      </c>
      <c r="S419" s="1">
        <v>399.26126098632813</v>
      </c>
      <c r="T419" s="1">
        <v>18.372148513793945</v>
      </c>
      <c r="U419" s="1">
        <v>18.384683609008789</v>
      </c>
      <c r="V419" s="1">
        <v>69.323326110839844</v>
      </c>
      <c r="W419" s="1">
        <v>69.371360778808594</v>
      </c>
      <c r="X419" s="1">
        <v>500.1527099609375</v>
      </c>
      <c r="Y419" s="1">
        <v>0.12839947640895844</v>
      </c>
      <c r="Z419" s="1">
        <v>9.6166141331195831E-2</v>
      </c>
      <c r="AA419" s="1">
        <v>97.960289001464844</v>
      </c>
      <c r="AB419" s="1">
        <v>-0.24057674407958984</v>
      </c>
      <c r="AC419" s="1">
        <v>0.21130681037902832</v>
      </c>
      <c r="AD419" s="1">
        <v>1</v>
      </c>
      <c r="AE419" s="1">
        <v>-0.21956524252891541</v>
      </c>
      <c r="AF419" s="1">
        <v>2.737391471862793</v>
      </c>
      <c r="AG419" s="1">
        <v>1</v>
      </c>
      <c r="AH419" s="1">
        <v>0</v>
      </c>
      <c r="AI419" s="1">
        <v>0.15999999642372131</v>
      </c>
      <c r="AJ419" s="1">
        <v>111115</v>
      </c>
      <c r="AK419">
        <f t="shared" si="176"/>
        <v>0.83358784993489576</v>
      </c>
      <c r="AL419">
        <f t="shared" si="177"/>
        <v>1.0644804430403545E-5</v>
      </c>
      <c r="AM419">
        <f t="shared" si="178"/>
        <v>294.93742218017576</v>
      </c>
      <c r="AN419">
        <f t="shared" si="179"/>
        <v>294.7922481536865</v>
      </c>
      <c r="AO419">
        <f t="shared" si="180"/>
        <v>2.0543915766241039E-2</v>
      </c>
      <c r="AP419">
        <f t="shared" si="181"/>
        <v>-2.4424292766431661E-2</v>
      </c>
      <c r="AQ419">
        <f t="shared" si="182"/>
        <v>2.6192999847595071</v>
      </c>
      <c r="AR419">
        <f t="shared" si="183"/>
        <v>26.738385640331661</v>
      </c>
      <c r="AS419">
        <f t="shared" si="184"/>
        <v>8.3537020313228716</v>
      </c>
      <c r="AT419">
        <f t="shared" si="185"/>
        <v>21.714835166931152</v>
      </c>
      <c r="AU419">
        <f t="shared" si="186"/>
        <v>2.6077084196076306</v>
      </c>
      <c r="AV419">
        <f t="shared" si="187"/>
        <v>1.2455126203521649E-3</v>
      </c>
      <c r="AW419">
        <f t="shared" si="188"/>
        <v>1.8009689195389946</v>
      </c>
      <c r="AX419">
        <f t="shared" si="189"/>
        <v>0.80673950006863593</v>
      </c>
      <c r="AY419">
        <f t="shared" si="190"/>
        <v>7.7849446643366515E-4</v>
      </c>
      <c r="AZ419">
        <f t="shared" si="191"/>
        <v>55.625237386950964</v>
      </c>
      <c r="BA419">
        <f t="shared" si="192"/>
        <v>1.4222130050775237</v>
      </c>
      <c r="BB419">
        <f t="shared" si="193"/>
        <v>68.050514755578916</v>
      </c>
      <c r="BC419">
        <f t="shared" si="194"/>
        <v>399.32608981647275</v>
      </c>
      <c r="BD419">
        <f t="shared" si="195"/>
        <v>-2.3241089892533278E-4</v>
      </c>
    </row>
    <row r="420" spans="1:56" x14ac:dyDescent="0.55000000000000004">
      <c r="A420" s="1">
        <v>216</v>
      </c>
      <c r="B420" s="1" t="s">
        <v>476</v>
      </c>
      <c r="C420" s="1">
        <v>112057.9999467805</v>
      </c>
      <c r="D420" s="1">
        <v>0</v>
      </c>
      <c r="E420">
        <f t="shared" si="168"/>
        <v>-0.14780612106204613</v>
      </c>
      <c r="F420">
        <f t="shared" si="169"/>
        <v>1.2588511927457541E-3</v>
      </c>
      <c r="G420">
        <f t="shared" si="170"/>
        <v>580.43358152191331</v>
      </c>
      <c r="H420">
        <f t="shared" si="171"/>
        <v>1.0804834370314218E-2</v>
      </c>
      <c r="I420">
        <f t="shared" si="172"/>
        <v>0.82215855771619029</v>
      </c>
      <c r="J420">
        <f t="shared" si="173"/>
        <v>21.815921783447266</v>
      </c>
      <c r="K420" s="1">
        <v>6</v>
      </c>
      <c r="L420">
        <f t="shared" si="174"/>
        <v>1.4200000166893005</v>
      </c>
      <c r="M420" s="1">
        <v>1</v>
      </c>
      <c r="N420">
        <f t="shared" si="175"/>
        <v>2.8400000333786011</v>
      </c>
      <c r="O420" s="1">
        <v>21.646888732910156</v>
      </c>
      <c r="P420" s="1">
        <v>21.815921783447266</v>
      </c>
      <c r="Q420" s="1">
        <v>21.085178375244141</v>
      </c>
      <c r="R420" s="1">
        <v>399.05795288085938</v>
      </c>
      <c r="S420" s="1">
        <v>399.23007202148438</v>
      </c>
      <c r="T420" s="1">
        <v>18.37980842590332</v>
      </c>
      <c r="U420" s="1">
        <v>18.39253044128418</v>
      </c>
      <c r="V420" s="1">
        <v>69.331138610839844</v>
      </c>
      <c r="W420" s="1">
        <v>69.378456115722656</v>
      </c>
      <c r="X420" s="1">
        <v>500.20877075195313</v>
      </c>
      <c r="Y420" s="1">
        <v>8.4747999906539917E-2</v>
      </c>
      <c r="Z420" s="1">
        <v>0.10381851345300674</v>
      </c>
      <c r="AA420" s="1">
        <v>97.958511352539063</v>
      </c>
      <c r="AB420" s="1">
        <v>-0.24057674407958984</v>
      </c>
      <c r="AC420" s="1">
        <v>0.21130681037902832</v>
      </c>
      <c r="AD420" s="1">
        <v>1</v>
      </c>
      <c r="AE420" s="1">
        <v>-0.21956524252891541</v>
      </c>
      <c r="AF420" s="1">
        <v>2.737391471862793</v>
      </c>
      <c r="AG420" s="1">
        <v>1</v>
      </c>
      <c r="AH420" s="1">
        <v>0</v>
      </c>
      <c r="AI420" s="1">
        <v>0.15999999642372131</v>
      </c>
      <c r="AJ420" s="1">
        <v>111115</v>
      </c>
      <c r="AK420">
        <f t="shared" si="176"/>
        <v>0.83368128458658841</v>
      </c>
      <c r="AL420">
        <f t="shared" si="177"/>
        <v>1.0804834370314217E-5</v>
      </c>
      <c r="AM420">
        <f t="shared" si="178"/>
        <v>294.96592178344724</v>
      </c>
      <c r="AN420">
        <f t="shared" si="179"/>
        <v>294.79688873291013</v>
      </c>
      <c r="AO420">
        <f t="shared" si="180"/>
        <v>1.3559679681963921E-2</v>
      </c>
      <c r="AP420">
        <f t="shared" si="181"/>
        <v>-2.7730323951320517E-2</v>
      </c>
      <c r="AQ420">
        <f t="shared" si="182"/>
        <v>2.6238634597506469</v>
      </c>
      <c r="AR420">
        <f t="shared" si="183"/>
        <v>26.785456654274046</v>
      </c>
      <c r="AS420">
        <f t="shared" si="184"/>
        <v>8.3929262129898667</v>
      </c>
      <c r="AT420">
        <f t="shared" si="185"/>
        <v>21.731405258178711</v>
      </c>
      <c r="AU420">
        <f t="shared" si="186"/>
        <v>2.6103505674253791</v>
      </c>
      <c r="AV420">
        <f t="shared" si="187"/>
        <v>1.2582934447932241E-3</v>
      </c>
      <c r="AW420">
        <f t="shared" si="188"/>
        <v>1.8017049020344567</v>
      </c>
      <c r="AX420">
        <f t="shared" si="189"/>
        <v>0.80864566539092242</v>
      </c>
      <c r="AY420">
        <f t="shared" si="190"/>
        <v>7.8648349415181792E-4</v>
      </c>
      <c r="AZ420">
        <f t="shared" si="191"/>
        <v>56.858409584909253</v>
      </c>
      <c r="BA420">
        <f t="shared" si="192"/>
        <v>1.4538824156780392</v>
      </c>
      <c r="BB420">
        <f t="shared" si="193"/>
        <v>67.956151979620131</v>
      </c>
      <c r="BC420">
        <f t="shared" si="194"/>
        <v>399.30033197257188</v>
      </c>
      <c r="BD420">
        <f t="shared" si="195"/>
        <v>-2.515483815600857E-4</v>
      </c>
    </row>
    <row r="421" spans="1:56" x14ac:dyDescent="0.55000000000000004">
      <c r="A421" s="1">
        <v>217</v>
      </c>
      <c r="B421" s="1" t="s">
        <v>477</v>
      </c>
      <c r="C421" s="1">
        <v>112658.49993335828</v>
      </c>
      <c r="D421" s="1">
        <v>0</v>
      </c>
      <c r="E421">
        <f t="shared" si="168"/>
        <v>-0.15590565727980349</v>
      </c>
      <c r="F421">
        <f t="shared" si="169"/>
        <v>1.5611135961069531E-3</v>
      </c>
      <c r="G421">
        <f t="shared" si="170"/>
        <v>552.59612757334776</v>
      </c>
      <c r="H421">
        <f t="shared" si="171"/>
        <v>1.3403821709137292E-2</v>
      </c>
      <c r="I421">
        <f t="shared" si="172"/>
        <v>0.82240994401019396</v>
      </c>
      <c r="J421">
        <f t="shared" si="173"/>
        <v>21.817981719970703</v>
      </c>
      <c r="K421" s="1">
        <v>6</v>
      </c>
      <c r="L421">
        <f t="shared" si="174"/>
        <v>1.4200000166893005</v>
      </c>
      <c r="M421" s="1">
        <v>1</v>
      </c>
      <c r="N421">
        <f t="shared" si="175"/>
        <v>2.8400000333786011</v>
      </c>
      <c r="O421" s="1">
        <v>21.648845672607422</v>
      </c>
      <c r="P421" s="1">
        <v>21.817981719970703</v>
      </c>
      <c r="Q421" s="1">
        <v>21.082386016845703</v>
      </c>
      <c r="R421" s="1">
        <v>399.09246826171875</v>
      </c>
      <c r="S421" s="1">
        <v>399.2730712890625</v>
      </c>
      <c r="T421" s="1">
        <v>18.380155563354492</v>
      </c>
      <c r="U421" s="1">
        <v>18.395938873291016</v>
      </c>
      <c r="V421" s="1">
        <v>69.313751220703125</v>
      </c>
      <c r="W421" s="1">
        <v>69.372039794921875</v>
      </c>
      <c r="X421" s="1">
        <v>500.17059326171875</v>
      </c>
      <c r="Y421" s="1">
        <v>0.10237156599760056</v>
      </c>
      <c r="Z421" s="1">
        <v>7.4047975242137909E-2</v>
      </c>
      <c r="AA421" s="1">
        <v>97.94464111328125</v>
      </c>
      <c r="AB421" s="1">
        <v>-0.24057674407958984</v>
      </c>
      <c r="AC421" s="1">
        <v>0.21130681037902832</v>
      </c>
      <c r="AD421" s="1">
        <v>1</v>
      </c>
      <c r="AE421" s="1">
        <v>-0.21956524252891541</v>
      </c>
      <c r="AF421" s="1">
        <v>2.737391471862793</v>
      </c>
      <c r="AG421" s="1">
        <v>1</v>
      </c>
      <c r="AH421" s="1">
        <v>0</v>
      </c>
      <c r="AI421" s="1">
        <v>0.15999999642372131</v>
      </c>
      <c r="AJ421" s="1">
        <v>111115</v>
      </c>
      <c r="AK421">
        <f t="shared" si="176"/>
        <v>0.8336176554361977</v>
      </c>
      <c r="AL421">
        <f t="shared" si="177"/>
        <v>1.3403821709137292E-5</v>
      </c>
      <c r="AM421">
        <f t="shared" si="178"/>
        <v>294.96798171997068</v>
      </c>
      <c r="AN421">
        <f t="shared" si="179"/>
        <v>294.7988456726074</v>
      </c>
      <c r="AO421">
        <f t="shared" si="180"/>
        <v>1.6379450193506839E-2</v>
      </c>
      <c r="AP421">
        <f t="shared" si="181"/>
        <v>-2.9074395716250048E-2</v>
      </c>
      <c r="AQ421">
        <f t="shared" si="182"/>
        <v>2.6241935748965419</v>
      </c>
      <c r="AR421">
        <f t="shared" si="183"/>
        <v>26.792620250264029</v>
      </c>
      <c r="AS421">
        <f t="shared" si="184"/>
        <v>8.3966813769730138</v>
      </c>
      <c r="AT421">
        <f t="shared" si="185"/>
        <v>21.733413696289063</v>
      </c>
      <c r="AU421">
        <f t="shared" si="186"/>
        <v>2.6106709777394781</v>
      </c>
      <c r="AV421">
        <f t="shared" si="187"/>
        <v>1.5602559423265499E-3</v>
      </c>
      <c r="AW421">
        <f t="shared" si="188"/>
        <v>1.801783630886348</v>
      </c>
      <c r="AX421">
        <f t="shared" si="189"/>
        <v>0.80888734685313013</v>
      </c>
      <c r="AY421">
        <f t="shared" si="190"/>
        <v>9.7523698253557198E-4</v>
      </c>
      <c r="AZ421">
        <f t="shared" si="191"/>
        <v>54.123829395760531</v>
      </c>
      <c r="BA421">
        <f t="shared" si="192"/>
        <v>1.384005502272613</v>
      </c>
      <c r="BB421">
        <f t="shared" si="193"/>
        <v>67.95362224543446</v>
      </c>
      <c r="BC421">
        <f t="shared" si="194"/>
        <v>399.34718137175759</v>
      </c>
      <c r="BD421">
        <f t="shared" si="195"/>
        <v>-2.652918221264597E-4</v>
      </c>
    </row>
    <row r="422" spans="1:56" x14ac:dyDescent="0.55000000000000004">
      <c r="A422" s="1" t="s">
        <v>9</v>
      </c>
      <c r="B422" s="1" t="s">
        <v>478</v>
      </c>
    </row>
    <row r="423" spans="1:56" x14ac:dyDescent="0.55000000000000004">
      <c r="A423" s="1">
        <v>218</v>
      </c>
      <c r="B423" s="1" t="s">
        <v>479</v>
      </c>
      <c r="C423" s="1">
        <v>113256.50000045821</v>
      </c>
      <c r="D423" s="1">
        <v>0</v>
      </c>
      <c r="E423">
        <f t="shared" ref="E423:E428" si="196">(R423-S423*(1000-T423)/(1000-U423))*AK423</f>
        <v>-9.6214672741918625E-2</v>
      </c>
      <c r="F423">
        <f t="shared" ref="F423:F428" si="197">IF(AV423&lt;&gt;0,1/(1/AV423-1/N423),0)</f>
        <v>1.7265945811303039E-4</v>
      </c>
      <c r="G423">
        <f t="shared" ref="G423:G428" si="198">((AY423-AL423/2)*S423-E423)/(AY423+AL423/2)</f>
        <v>1279.3993545383146</v>
      </c>
      <c r="H423">
        <f t="shared" ref="H423:H428" si="199">AL423*1000</f>
        <v>1.477210176042404E-3</v>
      </c>
      <c r="I423">
        <f t="shared" ref="I423:I428" si="200">(AQ423-AW423)</f>
        <v>0.81911769421845171</v>
      </c>
      <c r="J423">
        <f t="shared" ref="J423:J428" si="201">(P423+AP423*D423)</f>
        <v>21.804697036743164</v>
      </c>
      <c r="K423" s="1">
        <v>6</v>
      </c>
      <c r="L423">
        <f t="shared" ref="L423:L428" si="202">(K423*AE423+AF423)</f>
        <v>1.4200000166893005</v>
      </c>
      <c r="M423" s="1">
        <v>1</v>
      </c>
      <c r="N423">
        <f t="shared" ref="N423:N428" si="203">L423*(M423+1)*(M423+1)/(M423*M423+1)</f>
        <v>2.8400000333786011</v>
      </c>
      <c r="O423" s="1">
        <v>21.647762298583984</v>
      </c>
      <c r="P423" s="1">
        <v>21.804697036743164</v>
      </c>
      <c r="Q423" s="1">
        <v>21.081352233886719</v>
      </c>
      <c r="R423" s="1">
        <v>399.12652587890625</v>
      </c>
      <c r="S423" s="1">
        <v>399.24124145507813</v>
      </c>
      <c r="T423" s="1">
        <v>18.405658721923828</v>
      </c>
      <c r="U423" s="1">
        <v>18.407398223876953</v>
      </c>
      <c r="V423" s="1">
        <v>69.417411804199219</v>
      </c>
      <c r="W423" s="1">
        <v>69.424102783203125</v>
      </c>
      <c r="X423" s="1">
        <v>500.14956665039063</v>
      </c>
      <c r="Y423" s="1">
        <v>8.565695583820343E-2</v>
      </c>
      <c r="Z423" s="1">
        <v>0.10161768645048141</v>
      </c>
      <c r="AA423" s="1">
        <v>97.9468994140625</v>
      </c>
      <c r="AB423" s="1">
        <v>-0.17716121673583984</v>
      </c>
      <c r="AC423" s="1">
        <v>0.20437169075012207</v>
      </c>
      <c r="AD423" s="1">
        <v>1</v>
      </c>
      <c r="AE423" s="1">
        <v>-0.21956524252891541</v>
      </c>
      <c r="AF423" s="1">
        <v>2.737391471862793</v>
      </c>
      <c r="AG423" s="1">
        <v>1</v>
      </c>
      <c r="AH423" s="1">
        <v>0</v>
      </c>
      <c r="AI423" s="1">
        <v>0.15999999642372131</v>
      </c>
      <c r="AJ423" s="1">
        <v>111115</v>
      </c>
      <c r="AK423">
        <f t="shared" ref="AK423:AK428" si="204">X423*0.000001/(K423*0.0001)</f>
        <v>0.83358261108398435</v>
      </c>
      <c r="AL423">
        <f t="shared" ref="AL423:AL428" si="205">(U423-T423)/(1000-U423)*AK423</f>
        <v>1.477210176042404E-6</v>
      </c>
      <c r="AM423">
        <f t="shared" ref="AM423:AM428" si="206">(P423+273.15)</f>
        <v>294.95469703674314</v>
      </c>
      <c r="AN423">
        <f t="shared" ref="AN423:AN428" si="207">(O423+273.15)</f>
        <v>294.79776229858396</v>
      </c>
      <c r="AO423">
        <f t="shared" ref="AO423:AO428" si="208">(Y423*AG423+Z423*AH423)*AI423</f>
        <v>1.3705112627779403E-2</v>
      </c>
      <c r="AP423">
        <f t="shared" ref="AP423:AP428" si="209">((AO423+0.00000010773*(AN423^4-AM423^4))-AL423*44100)/(L423*51.4+0.00000043092*AM423^3)</f>
        <v>-2.1243026303632732E-2</v>
      </c>
      <c r="AQ423">
        <f t="shared" ref="AQ423:AQ428" si="210">0.61365*EXP(17.502*J423/(240.97+J423))</f>
        <v>2.6220652765271204</v>
      </c>
      <c r="AR423">
        <f t="shared" ref="AR423:AR428" si="211">AQ423*1000/AA423</f>
        <v>26.770273405414844</v>
      </c>
      <c r="AS423">
        <f t="shared" ref="AS423:AS428" si="212">(AR423-U423)</f>
        <v>8.3628751815378912</v>
      </c>
      <c r="AT423">
        <f t="shared" ref="AT423:AT428" si="213">IF(D423,P423,(O423+P423)/2)</f>
        <v>21.726229667663574</v>
      </c>
      <c r="AU423">
        <f t="shared" ref="AU423:AU428" si="214">0.61365*EXP(17.502*AT423/(240.97+AT423))</f>
        <v>2.6095250533447438</v>
      </c>
      <c r="AV423">
        <f t="shared" ref="AV423:AV428" si="215">IF(AS423&lt;&gt;0,(1000-(AR423+U423)/2)/AS423*AL423,0)</f>
        <v>1.7264896181872017E-4</v>
      </c>
      <c r="AW423">
        <f t="shared" ref="AW423:AW428" si="216">U423*AA423/1000</f>
        <v>1.8029475823086687</v>
      </c>
      <c r="AX423">
        <f t="shared" ref="AX423:AX428" si="217">(AU423-AW423)</f>
        <v>0.80657747103607513</v>
      </c>
      <c r="AY423">
        <f t="shared" ref="AY423:AY428" si="218">1/(1.6/F423+1.37/N423)</f>
        <v>1.0790654411405419E-4</v>
      </c>
      <c r="AZ423">
        <f t="shared" ref="AZ423:AZ428" si="219">G423*AA423*0.001</f>
        <v>125.3131998893808</v>
      </c>
      <c r="BA423">
        <f t="shared" ref="BA423:BA428" si="220">G423/S423</f>
        <v>3.2045771370598</v>
      </c>
      <c r="BB423">
        <f t="shared" ref="BB423:BB428" si="221">(1-AL423*AA423/AQ423/F423)*100</f>
        <v>68.040563710790863</v>
      </c>
      <c r="BC423">
        <f t="shared" ref="BC423:BC428" si="222">(S423-E423/(N423/1.35))</f>
        <v>399.28697730249888</v>
      </c>
      <c r="BD423">
        <f t="shared" ref="BD423:BD428" si="223">E423*BB423/100/BC423</f>
        <v>-1.6395477295143019E-4</v>
      </c>
    </row>
    <row r="424" spans="1:56" x14ac:dyDescent="0.55000000000000004">
      <c r="A424" s="1">
        <v>219</v>
      </c>
      <c r="B424" s="1" t="s">
        <v>480</v>
      </c>
      <c r="C424" s="1">
        <v>113856.99998703599</v>
      </c>
      <c r="D424" s="1">
        <v>0</v>
      </c>
      <c r="E424">
        <f t="shared" si="196"/>
        <v>-0.14203788676556847</v>
      </c>
      <c r="F424">
        <f t="shared" si="197"/>
        <v>4.5187239486311294E-4</v>
      </c>
      <c r="G424">
        <f t="shared" si="198"/>
        <v>893.39617191971922</v>
      </c>
      <c r="H424">
        <f t="shared" si="199"/>
        <v>3.873351811294111E-3</v>
      </c>
      <c r="I424">
        <f t="shared" si="200"/>
        <v>0.82076683044473064</v>
      </c>
      <c r="J424">
        <f t="shared" si="201"/>
        <v>21.82281494140625</v>
      </c>
      <c r="K424" s="1">
        <v>6</v>
      </c>
      <c r="L424">
        <f t="shared" si="202"/>
        <v>1.4200000166893005</v>
      </c>
      <c r="M424" s="1">
        <v>1</v>
      </c>
      <c r="N424">
        <f t="shared" si="203"/>
        <v>2.8400000333786011</v>
      </c>
      <c r="O424" s="1">
        <v>21.647665023803711</v>
      </c>
      <c r="P424" s="1">
        <v>21.82281494140625</v>
      </c>
      <c r="Q424" s="1">
        <v>21.084976196289063</v>
      </c>
      <c r="R424" s="1">
        <v>399.09368896484375</v>
      </c>
      <c r="S424" s="1">
        <v>399.26220703125</v>
      </c>
      <c r="T424" s="1">
        <v>18.414768218994141</v>
      </c>
      <c r="U424" s="1">
        <v>18.419328689575195</v>
      </c>
      <c r="V424" s="1">
        <v>69.45465087890625</v>
      </c>
      <c r="W424" s="1">
        <v>69.472747802734375</v>
      </c>
      <c r="X424" s="1">
        <v>500.21249389648438</v>
      </c>
      <c r="Y424" s="1">
        <v>9.1809123754501343E-2</v>
      </c>
      <c r="Z424" s="1">
        <v>0.10612887144088745</v>
      </c>
      <c r="AA424" s="1">
        <v>97.951530456542969</v>
      </c>
      <c r="AB424" s="1">
        <v>-0.17716121673583984</v>
      </c>
      <c r="AC424" s="1">
        <v>0.20437169075012207</v>
      </c>
      <c r="AD424" s="1">
        <v>1</v>
      </c>
      <c r="AE424" s="1">
        <v>-0.21956524252891541</v>
      </c>
      <c r="AF424" s="1">
        <v>2.737391471862793</v>
      </c>
      <c r="AG424" s="1">
        <v>1</v>
      </c>
      <c r="AH424" s="1">
        <v>0</v>
      </c>
      <c r="AI424" s="1">
        <v>0.15999999642372131</v>
      </c>
      <c r="AJ424" s="1">
        <v>111115</v>
      </c>
      <c r="AK424">
        <f t="shared" si="204"/>
        <v>0.83368748982747387</v>
      </c>
      <c r="AL424">
        <f t="shared" si="205"/>
        <v>3.8733518112941109E-6</v>
      </c>
      <c r="AM424">
        <f t="shared" si="206"/>
        <v>294.97281494140623</v>
      </c>
      <c r="AN424">
        <f t="shared" si="207"/>
        <v>294.79766502380369</v>
      </c>
      <c r="AO424">
        <f t="shared" si="208"/>
        <v>1.4689459472385202E-2</v>
      </c>
      <c r="AP424">
        <f t="shared" si="209"/>
        <v>-2.4884720071108615E-2</v>
      </c>
      <c r="AQ424">
        <f t="shared" si="210"/>
        <v>2.6249682655707312</v>
      </c>
      <c r="AR424">
        <f t="shared" si="211"/>
        <v>26.798644731082796</v>
      </c>
      <c r="AS424">
        <f t="shared" si="212"/>
        <v>8.3793160415076002</v>
      </c>
      <c r="AT424">
        <f t="shared" si="213"/>
        <v>21.73523998260498</v>
      </c>
      <c r="AU424">
        <f t="shared" si="214"/>
        <v>2.6109623588852964</v>
      </c>
      <c r="AV424">
        <f t="shared" si="215"/>
        <v>4.5180050888580625E-4</v>
      </c>
      <c r="AW424">
        <f t="shared" si="216"/>
        <v>1.8042014351260005</v>
      </c>
      <c r="AX424">
        <f t="shared" si="217"/>
        <v>0.80676092375929587</v>
      </c>
      <c r="AY424">
        <f t="shared" si="218"/>
        <v>2.8238177567962888E-4</v>
      </c>
      <c r="AZ424">
        <f t="shared" si="219"/>
        <v>87.509522343553286</v>
      </c>
      <c r="BA424">
        <f t="shared" si="220"/>
        <v>2.2376176762700548</v>
      </c>
      <c r="BB424">
        <f t="shared" si="221"/>
        <v>68.014120043987376</v>
      </c>
      <c r="BC424">
        <f t="shared" si="222"/>
        <v>399.32972504001049</v>
      </c>
      <c r="BD424">
        <f t="shared" si="223"/>
        <v>-2.4191992920886935E-4</v>
      </c>
    </row>
    <row r="425" spans="1:56" x14ac:dyDescent="0.55000000000000004">
      <c r="A425" s="1">
        <v>220</v>
      </c>
      <c r="B425" s="1" t="s">
        <v>481</v>
      </c>
      <c r="C425" s="1">
        <v>114457.49997361377</v>
      </c>
      <c r="D425" s="1">
        <v>0</v>
      </c>
      <c r="E425">
        <f t="shared" si="196"/>
        <v>-0.24477707594324236</v>
      </c>
      <c r="F425">
        <f t="shared" si="197"/>
        <v>7.9131574921666018E-4</v>
      </c>
      <c r="G425">
        <f t="shared" si="198"/>
        <v>885.62493798926357</v>
      </c>
      <c r="H425">
        <f t="shared" si="199"/>
        <v>6.7905800080768422E-3</v>
      </c>
      <c r="I425">
        <f t="shared" si="200"/>
        <v>0.8216410118850952</v>
      </c>
      <c r="J425">
        <f t="shared" si="201"/>
        <v>21.838415145874023</v>
      </c>
      <c r="K425" s="1">
        <v>6</v>
      </c>
      <c r="L425">
        <f t="shared" si="202"/>
        <v>1.4200000166893005</v>
      </c>
      <c r="M425" s="1">
        <v>1</v>
      </c>
      <c r="N425">
        <f t="shared" si="203"/>
        <v>2.8400000333786011</v>
      </c>
      <c r="O425" s="1">
        <v>21.65648078918457</v>
      </c>
      <c r="P425" s="1">
        <v>21.838415145874023</v>
      </c>
      <c r="Q425" s="1">
        <v>21.081464767456055</v>
      </c>
      <c r="R425" s="1">
        <v>399.11370849609375</v>
      </c>
      <c r="S425" s="1">
        <v>399.40408325195313</v>
      </c>
      <c r="T425" s="1">
        <v>18.430694580078125</v>
      </c>
      <c r="U425" s="1">
        <v>18.438690185546875</v>
      </c>
      <c r="V425" s="1">
        <v>69.466377258300781</v>
      </c>
      <c r="W425" s="1">
        <v>69.499092102050781</v>
      </c>
      <c r="X425" s="1">
        <v>500.17755126953125</v>
      </c>
      <c r="Y425" s="1">
        <v>6.5747007727622986E-2</v>
      </c>
      <c r="Z425" s="1">
        <v>9.7192138433456421E-2</v>
      </c>
      <c r="AA425" s="1">
        <v>97.93695068359375</v>
      </c>
      <c r="AB425" s="1">
        <v>-0.17716121673583984</v>
      </c>
      <c r="AC425" s="1">
        <v>0.20437169075012207</v>
      </c>
      <c r="AD425" s="1">
        <v>1</v>
      </c>
      <c r="AE425" s="1">
        <v>-0.21956524252891541</v>
      </c>
      <c r="AF425" s="1">
        <v>2.737391471862793</v>
      </c>
      <c r="AG425" s="1">
        <v>1</v>
      </c>
      <c r="AH425" s="1">
        <v>0</v>
      </c>
      <c r="AI425" s="1">
        <v>0.15999999642372131</v>
      </c>
      <c r="AJ425" s="1">
        <v>111115</v>
      </c>
      <c r="AK425">
        <f t="shared" si="204"/>
        <v>0.83362925211588523</v>
      </c>
      <c r="AL425">
        <f t="shared" si="205"/>
        <v>6.7905800080768421E-6</v>
      </c>
      <c r="AM425">
        <f t="shared" si="206"/>
        <v>294.988415145874</v>
      </c>
      <c r="AN425">
        <f t="shared" si="207"/>
        <v>294.80648078918455</v>
      </c>
      <c r="AO425">
        <f t="shared" si="208"/>
        <v>1.0519521001290055E-2</v>
      </c>
      <c r="AP425">
        <f t="shared" si="209"/>
        <v>-2.735936685535488E-2</v>
      </c>
      <c r="AQ425">
        <f t="shared" si="210"/>
        <v>2.6274701032570635</v>
      </c>
      <c r="AR425">
        <f t="shared" si="211"/>
        <v>26.828179608589888</v>
      </c>
      <c r="AS425">
        <f t="shared" si="212"/>
        <v>8.3894894230430133</v>
      </c>
      <c r="AT425">
        <f t="shared" si="213"/>
        <v>21.747447967529297</v>
      </c>
      <c r="AU425">
        <f t="shared" si="214"/>
        <v>2.6129108552567448</v>
      </c>
      <c r="AV425">
        <f t="shared" si="215"/>
        <v>7.9109532450466903E-4</v>
      </c>
      <c r="AW425">
        <f t="shared" si="216"/>
        <v>1.8058290913719683</v>
      </c>
      <c r="AX425">
        <f t="shared" si="217"/>
        <v>0.80708176388477648</v>
      </c>
      <c r="AY425">
        <f t="shared" si="218"/>
        <v>4.9445437687449815E-4</v>
      </c>
      <c r="AZ425">
        <f t="shared" si="219"/>
        <v>86.735405876015292</v>
      </c>
      <c r="BA425">
        <f t="shared" si="220"/>
        <v>2.2173657584531785</v>
      </c>
      <c r="BB425">
        <f t="shared" si="221"/>
        <v>68.013563761331227</v>
      </c>
      <c r="BC425">
        <f t="shared" si="222"/>
        <v>399.52043855076988</v>
      </c>
      <c r="BD425">
        <f t="shared" si="223"/>
        <v>-4.1670361902804951E-4</v>
      </c>
    </row>
    <row r="426" spans="1:56" x14ac:dyDescent="0.55000000000000004">
      <c r="A426" s="1">
        <v>221</v>
      </c>
      <c r="B426" s="1" t="s">
        <v>482</v>
      </c>
      <c r="C426" s="1">
        <v>115057.99996019155</v>
      </c>
      <c r="D426" s="1">
        <v>0</v>
      </c>
      <c r="E426">
        <f t="shared" si="196"/>
        <v>-0.19371077985474625</v>
      </c>
      <c r="F426">
        <f t="shared" si="197"/>
        <v>8.269945159211353E-4</v>
      </c>
      <c r="G426">
        <f t="shared" si="198"/>
        <v>766.2266040207478</v>
      </c>
      <c r="H426">
        <f t="shared" si="199"/>
        <v>7.0765374522786589E-3</v>
      </c>
      <c r="I426">
        <f t="shared" si="200"/>
        <v>0.81940749279907621</v>
      </c>
      <c r="J426">
        <f t="shared" si="201"/>
        <v>21.822240829467773</v>
      </c>
      <c r="K426" s="1">
        <v>6</v>
      </c>
      <c r="L426">
        <f t="shared" si="202"/>
        <v>1.4200000166893005</v>
      </c>
      <c r="M426" s="1">
        <v>1</v>
      </c>
      <c r="N426">
        <f t="shared" si="203"/>
        <v>2.8400000333786011</v>
      </c>
      <c r="O426" s="1">
        <v>21.651689529418945</v>
      </c>
      <c r="P426" s="1">
        <v>21.822240829467773</v>
      </c>
      <c r="Q426" s="1">
        <v>21.081371307373047</v>
      </c>
      <c r="R426" s="1">
        <v>399.109619140625</v>
      </c>
      <c r="S426" s="1">
        <v>399.338623046875</v>
      </c>
      <c r="T426" s="1">
        <v>18.424829483032227</v>
      </c>
      <c r="U426" s="1">
        <v>18.433162689208984</v>
      </c>
      <c r="V426" s="1">
        <v>69.472816467285156</v>
      </c>
      <c r="W426" s="1">
        <v>69.503440856933594</v>
      </c>
      <c r="X426" s="1">
        <v>500.12643432617188</v>
      </c>
      <c r="Y426" s="1">
        <v>8.5374653339385986E-2</v>
      </c>
      <c r="Z426" s="1">
        <v>8.0602586269378662E-2</v>
      </c>
      <c r="AA426" s="1">
        <v>97.946769714355469</v>
      </c>
      <c r="AB426" s="1">
        <v>-0.17716121673583984</v>
      </c>
      <c r="AC426" s="1">
        <v>0.20437169075012207</v>
      </c>
      <c r="AD426" s="1">
        <v>1</v>
      </c>
      <c r="AE426" s="1">
        <v>-0.21956524252891541</v>
      </c>
      <c r="AF426" s="1">
        <v>2.737391471862793</v>
      </c>
      <c r="AG426" s="1">
        <v>1</v>
      </c>
      <c r="AH426" s="1">
        <v>0</v>
      </c>
      <c r="AI426" s="1">
        <v>0.15999999642372131</v>
      </c>
      <c r="AJ426" s="1">
        <v>111115</v>
      </c>
      <c r="AK426">
        <f t="shared" si="204"/>
        <v>0.83354405721028635</v>
      </c>
      <c r="AL426">
        <f t="shared" si="205"/>
        <v>7.0765374522786593E-6</v>
      </c>
      <c r="AM426">
        <f t="shared" si="206"/>
        <v>294.97224082946775</v>
      </c>
      <c r="AN426">
        <f t="shared" si="207"/>
        <v>294.80168952941892</v>
      </c>
      <c r="AO426">
        <f t="shared" si="208"/>
        <v>1.3659944228978205E-2</v>
      </c>
      <c r="AP426">
        <f t="shared" si="209"/>
        <v>-2.5973516085412787E-2</v>
      </c>
      <c r="AQ426">
        <f t="shared" si="210"/>
        <v>2.6248762338262779</v>
      </c>
      <c r="AR426">
        <f t="shared" si="211"/>
        <v>26.799007680204948</v>
      </c>
      <c r="AS426">
        <f t="shared" si="212"/>
        <v>8.3658449909959636</v>
      </c>
      <c r="AT426">
        <f t="shared" si="213"/>
        <v>21.736965179443359</v>
      </c>
      <c r="AU426">
        <f t="shared" si="214"/>
        <v>2.6112376375113162</v>
      </c>
      <c r="AV426">
        <f t="shared" si="215"/>
        <v>8.2675376915174463E-4</v>
      </c>
      <c r="AW426">
        <f t="shared" si="216"/>
        <v>1.8054687410272017</v>
      </c>
      <c r="AX426">
        <f t="shared" si="217"/>
        <v>0.80576889648411454</v>
      </c>
      <c r="AY426">
        <f t="shared" si="218"/>
        <v>5.1674272992071246E-4</v>
      </c>
      <c r="AZ426">
        <f t="shared" si="219"/>
        <v>75.049420733032818</v>
      </c>
      <c r="BA426">
        <f t="shared" si="220"/>
        <v>1.918739034493057</v>
      </c>
      <c r="BB426">
        <f t="shared" si="221"/>
        <v>68.069959697130983</v>
      </c>
      <c r="BC426">
        <f t="shared" si="222"/>
        <v>399.43070387424484</v>
      </c>
      <c r="BD426">
        <f t="shared" si="223"/>
        <v>-3.3011696020653883E-4</v>
      </c>
    </row>
    <row r="427" spans="1:56" x14ac:dyDescent="0.55000000000000004">
      <c r="A427" s="1">
        <v>222</v>
      </c>
      <c r="B427" s="1" t="s">
        <v>483</v>
      </c>
      <c r="C427" s="1">
        <v>115658.49994676933</v>
      </c>
      <c r="D427" s="1">
        <v>0</v>
      </c>
      <c r="E427">
        <f t="shared" si="196"/>
        <v>-0.22241339561681051</v>
      </c>
      <c r="F427">
        <f t="shared" si="197"/>
        <v>6.9947584908224827E-4</v>
      </c>
      <c r="G427">
        <f t="shared" si="198"/>
        <v>899.28838491252554</v>
      </c>
      <c r="H427">
        <f t="shared" si="199"/>
        <v>5.9835459934914174E-3</v>
      </c>
      <c r="I427">
        <f t="shared" si="200"/>
        <v>0.8191089446185158</v>
      </c>
      <c r="J427">
        <f t="shared" si="201"/>
        <v>21.81639289855957</v>
      </c>
      <c r="K427" s="1">
        <v>6</v>
      </c>
      <c r="L427">
        <f t="shared" si="202"/>
        <v>1.4200000166893005</v>
      </c>
      <c r="M427" s="1">
        <v>1</v>
      </c>
      <c r="N427">
        <f t="shared" si="203"/>
        <v>2.8400000333786011</v>
      </c>
      <c r="O427" s="1">
        <v>21.649721145629883</v>
      </c>
      <c r="P427" s="1">
        <v>21.81639289855957</v>
      </c>
      <c r="Q427" s="1">
        <v>21.080947875976563</v>
      </c>
      <c r="R427" s="1">
        <v>399.05154418945313</v>
      </c>
      <c r="S427" s="1">
        <v>399.31549072265625</v>
      </c>
      <c r="T427" s="1">
        <v>18.420013427734375</v>
      </c>
      <c r="U427" s="1">
        <v>18.427059173583984</v>
      </c>
      <c r="V427" s="1">
        <v>69.461257934570313</v>
      </c>
      <c r="W427" s="1">
        <v>69.488998413085938</v>
      </c>
      <c r="X427" s="1">
        <v>500.156005859375</v>
      </c>
      <c r="Y427" s="1">
        <v>0.10755293071269989</v>
      </c>
      <c r="Z427" s="1">
        <v>0.12476642429828644</v>
      </c>
      <c r="AA427" s="1">
        <v>97.944549560546875</v>
      </c>
      <c r="AB427" s="1">
        <v>-0.17716121673583984</v>
      </c>
      <c r="AC427" s="1">
        <v>0.20437169075012207</v>
      </c>
      <c r="AD427" s="1">
        <v>1</v>
      </c>
      <c r="AE427" s="1">
        <v>-0.21956524252891541</v>
      </c>
      <c r="AF427" s="1">
        <v>2.737391471862793</v>
      </c>
      <c r="AG427" s="1">
        <v>1</v>
      </c>
      <c r="AH427" s="1">
        <v>0</v>
      </c>
      <c r="AI427" s="1">
        <v>0.15999999642372131</v>
      </c>
      <c r="AJ427" s="1">
        <v>111115</v>
      </c>
      <c r="AK427">
        <f t="shared" si="204"/>
        <v>0.83359334309895827</v>
      </c>
      <c r="AL427">
        <f t="shared" si="205"/>
        <v>5.983545993491417E-6</v>
      </c>
      <c r="AM427">
        <f t="shared" si="206"/>
        <v>294.96639289855955</v>
      </c>
      <c r="AN427">
        <f t="shared" si="207"/>
        <v>294.79972114562986</v>
      </c>
      <c r="AO427">
        <f t="shared" si="208"/>
        <v>1.7208468529392729E-2</v>
      </c>
      <c r="AP427">
        <f t="shared" si="209"/>
        <v>-2.4847066035480852E-2</v>
      </c>
      <c r="AQ427">
        <f t="shared" si="210"/>
        <v>2.6239389551007424</v>
      </c>
      <c r="AR427">
        <f t="shared" si="211"/>
        <v>26.790045662302923</v>
      </c>
      <c r="AS427">
        <f t="shared" si="212"/>
        <v>8.3629864887189385</v>
      </c>
      <c r="AT427">
        <f t="shared" si="213"/>
        <v>21.733057022094727</v>
      </c>
      <c r="AU427">
        <f t="shared" si="214"/>
        <v>2.6106140742484256</v>
      </c>
      <c r="AV427">
        <f t="shared" si="215"/>
        <v>6.99303614580901E-4</v>
      </c>
      <c r="AW427">
        <f t="shared" si="216"/>
        <v>1.8048300104822266</v>
      </c>
      <c r="AX427">
        <f t="shared" si="217"/>
        <v>0.80578406376619904</v>
      </c>
      <c r="AY427">
        <f t="shared" si="218"/>
        <v>4.3708023004388667E-4</v>
      </c>
      <c r="AZ427">
        <f t="shared" si="219"/>
        <v>88.080395785289014</v>
      </c>
      <c r="BA427">
        <f t="shared" si="220"/>
        <v>2.2520748776488726</v>
      </c>
      <c r="BB427">
        <f t="shared" si="221"/>
        <v>68.069004712962823</v>
      </c>
      <c r="BC427">
        <f t="shared" si="222"/>
        <v>399.42121539890758</v>
      </c>
      <c r="BD427">
        <f t="shared" si="223"/>
        <v>-3.7903491078576657E-4</v>
      </c>
    </row>
    <row r="428" spans="1:56" x14ac:dyDescent="0.55000000000000004">
      <c r="A428" s="1">
        <v>223</v>
      </c>
      <c r="B428" s="1" t="s">
        <v>484</v>
      </c>
      <c r="C428" s="1">
        <v>116258.99993334711</v>
      </c>
      <c r="D428" s="1">
        <v>0</v>
      </c>
      <c r="E428">
        <f t="shared" si="196"/>
        <v>-0.20634284185128426</v>
      </c>
      <c r="F428">
        <f t="shared" si="197"/>
        <v>-2.2741303407670171E-3</v>
      </c>
      <c r="G428">
        <f t="shared" si="198"/>
        <v>250.04586454578023</v>
      </c>
      <c r="H428">
        <f t="shared" si="199"/>
        <v>-2.0833444000707215E-2</v>
      </c>
      <c r="I428">
        <f t="shared" si="200"/>
        <v>0.87537179761230322</v>
      </c>
      <c r="J428">
        <f t="shared" si="201"/>
        <v>22.580966949462891</v>
      </c>
      <c r="K428" s="1">
        <v>6</v>
      </c>
      <c r="L428">
        <f t="shared" si="202"/>
        <v>1.4200000166893005</v>
      </c>
      <c r="M428" s="1">
        <v>1</v>
      </c>
      <c r="N428">
        <f t="shared" si="203"/>
        <v>2.8400000333786011</v>
      </c>
      <c r="O428" s="1">
        <v>21.93950080871582</v>
      </c>
      <c r="P428" s="1">
        <v>22.580966949462891</v>
      </c>
      <c r="Q428" s="1">
        <v>21.079761505126953</v>
      </c>
      <c r="R428" s="1">
        <v>399.62448120117188</v>
      </c>
      <c r="S428" s="1">
        <v>399.88201904296875</v>
      </c>
      <c r="T428" s="1">
        <v>19.15455436706543</v>
      </c>
      <c r="U428" s="1">
        <v>19.130039215087891</v>
      </c>
      <c r="V428" s="1">
        <v>70.957321166992188</v>
      </c>
      <c r="W428" s="1">
        <v>70.865524291992188</v>
      </c>
      <c r="X428" s="1">
        <v>500.13720703125</v>
      </c>
      <c r="Y428" s="1">
        <v>9.7186312079429626E-2</v>
      </c>
      <c r="Z428" s="1">
        <v>0.17881651222705841</v>
      </c>
      <c r="AA428" s="1">
        <v>97.941436767578125</v>
      </c>
      <c r="AB428" s="1">
        <v>-0.17716121673583984</v>
      </c>
      <c r="AC428" s="1">
        <v>0.20437169075012207</v>
      </c>
      <c r="AD428" s="1">
        <v>1</v>
      </c>
      <c r="AE428" s="1">
        <v>-0.21956524252891541</v>
      </c>
      <c r="AF428" s="1">
        <v>2.737391471862793</v>
      </c>
      <c r="AG428" s="1">
        <v>1</v>
      </c>
      <c r="AH428" s="1">
        <v>0</v>
      </c>
      <c r="AI428" s="1">
        <v>0.15999999642372131</v>
      </c>
      <c r="AJ428" s="1">
        <v>111115</v>
      </c>
      <c r="AK428">
        <f t="shared" si="204"/>
        <v>0.83356201171874988</v>
      </c>
      <c r="AL428">
        <f t="shared" si="205"/>
        <v>-2.0833444000707215E-5</v>
      </c>
      <c r="AM428">
        <f t="shared" si="206"/>
        <v>295.73096694946287</v>
      </c>
      <c r="AN428">
        <f t="shared" si="207"/>
        <v>295.0895008087158</v>
      </c>
      <c r="AO428">
        <f t="shared" si="208"/>
        <v>1.5549809585143404E-2</v>
      </c>
      <c r="AP428">
        <f t="shared" si="209"/>
        <v>-7.3594306764546757E-2</v>
      </c>
      <c r="AQ428">
        <f t="shared" si="210"/>
        <v>2.7489953237581237</v>
      </c>
      <c r="AR428">
        <f t="shared" si="211"/>
        <v>28.067745527173361</v>
      </c>
      <c r="AS428">
        <f t="shared" si="212"/>
        <v>8.9377063120854707</v>
      </c>
      <c r="AT428">
        <f t="shared" si="213"/>
        <v>22.260233879089355</v>
      </c>
      <c r="AU428">
        <f t="shared" si="214"/>
        <v>2.6959141007524323</v>
      </c>
      <c r="AV428">
        <f t="shared" si="215"/>
        <v>-2.2759528102314782E-3</v>
      </c>
      <c r="AW428">
        <f t="shared" si="216"/>
        <v>1.8736235261458205</v>
      </c>
      <c r="AX428">
        <f t="shared" si="217"/>
        <v>0.82229057460661181</v>
      </c>
      <c r="AY428">
        <f t="shared" si="218"/>
        <v>-1.4223066565613523E-3</v>
      </c>
      <c r="AZ428">
        <f t="shared" si="219"/>
        <v>24.489851231404941</v>
      </c>
      <c r="BA428">
        <f t="shared" si="220"/>
        <v>0.62529909482854718</v>
      </c>
      <c r="BB428">
        <f t="shared" si="221"/>
        <v>67.360899108340774</v>
      </c>
      <c r="BC428">
        <f t="shared" si="222"/>
        <v>399.98010454762556</v>
      </c>
      <c r="BD428">
        <f t="shared" si="223"/>
        <v>-3.4750326812861944E-4</v>
      </c>
    </row>
    <row r="429" spans="1:56" x14ac:dyDescent="0.55000000000000004">
      <c r="A429" s="1" t="s">
        <v>9</v>
      </c>
      <c r="B429" s="1" t="s">
        <v>485</v>
      </c>
    </row>
    <row r="430" spans="1:56" x14ac:dyDescent="0.55000000000000004">
      <c r="A430" s="1">
        <v>224</v>
      </c>
      <c r="B430" s="1" t="s">
        <v>486</v>
      </c>
      <c r="C430" s="1">
        <v>116857.00000044703</v>
      </c>
      <c r="D430" s="1">
        <v>0</v>
      </c>
      <c r="E430">
        <f t="shared" ref="E430:E435" si="224">(R430-S430*(1000-T430)/(1000-U430))*AK430</f>
        <v>-5.3502021741156758E-2</v>
      </c>
      <c r="F430">
        <f t="shared" ref="F430:F435" si="225">IF(AV430&lt;&gt;0,1/(1/AV430-1/N430),0)</f>
        <v>-1.5892625405253826E-3</v>
      </c>
      <c r="G430">
        <f t="shared" ref="G430:G435" si="226">((AY430-AL430/2)*S430-E430)/(AY430+AL430/2)</f>
        <v>340.32792568348901</v>
      </c>
      <c r="H430">
        <f t="shared" ref="H430:H435" si="227">AL430*1000</f>
        <v>-1.3375745513231773E-2</v>
      </c>
      <c r="I430">
        <f t="shared" ref="I430:I435" si="228">(AQ430-AW430)</f>
        <v>0.8040607993053297</v>
      </c>
      <c r="J430">
        <f t="shared" ref="J430:J435" si="229">(P430+AP430*D430)</f>
        <v>22.624868392944336</v>
      </c>
      <c r="K430" s="1">
        <v>6</v>
      </c>
      <c r="L430">
        <f t="shared" ref="L430:L435" si="230">(K430*AE430+AF430)</f>
        <v>1.4200000166893005</v>
      </c>
      <c r="M430" s="1">
        <v>1</v>
      </c>
      <c r="N430">
        <f t="shared" ref="N430:N435" si="231">L430*(M430+1)*(M430+1)/(M430*M430+1)</f>
        <v>2.8400000333786011</v>
      </c>
      <c r="O430" s="1">
        <v>21.907878875732422</v>
      </c>
      <c r="P430" s="1">
        <v>22.624868392944336</v>
      </c>
      <c r="Q430" s="1">
        <v>21.076225280761719</v>
      </c>
      <c r="R430" s="1">
        <v>399.071533203125</v>
      </c>
      <c r="S430" s="1">
        <v>399.14212036132813</v>
      </c>
      <c r="T430" s="1">
        <v>19.948312759399414</v>
      </c>
      <c r="U430" s="1">
        <v>19.932586669921875</v>
      </c>
      <c r="V430" s="1">
        <v>74.043792724609375</v>
      </c>
      <c r="W430" s="1">
        <v>73.9847412109375</v>
      </c>
      <c r="X430" s="1">
        <v>500.15481567382813</v>
      </c>
      <c r="Y430" s="1">
        <v>9.3965575098991394E-2</v>
      </c>
      <c r="Z430" s="1">
        <v>8.1279434263706207E-2</v>
      </c>
      <c r="AA430" s="1">
        <v>97.943679809570313</v>
      </c>
      <c r="AB430" s="1">
        <v>0.11934757232666016</v>
      </c>
      <c r="AC430" s="1">
        <v>0.2245323657989502</v>
      </c>
      <c r="AD430" s="1">
        <v>0.66666668653488159</v>
      </c>
      <c r="AE430" s="1">
        <v>-0.21956524252891541</v>
      </c>
      <c r="AF430" s="1">
        <v>2.737391471862793</v>
      </c>
      <c r="AG430" s="1">
        <v>1</v>
      </c>
      <c r="AH430" s="1">
        <v>0</v>
      </c>
      <c r="AI430" s="1">
        <v>0.15999999642372131</v>
      </c>
      <c r="AJ430" s="1">
        <v>111115</v>
      </c>
      <c r="AK430">
        <f t="shared" ref="AK430:AK435" si="232">X430*0.000001/(K430*0.0001)</f>
        <v>0.83359135945638008</v>
      </c>
      <c r="AL430">
        <f t="shared" ref="AL430:AL435" si="233">(U430-T430)/(1000-U430)*AK430</f>
        <v>-1.3375745513231774E-5</v>
      </c>
      <c r="AM430">
        <f t="shared" ref="AM430:AM435" si="234">(P430+273.15)</f>
        <v>295.77486839294431</v>
      </c>
      <c r="AN430">
        <f t="shared" ref="AN430:AN435" si="235">(O430+273.15)</f>
        <v>295.0578788757324</v>
      </c>
      <c r="AO430">
        <f t="shared" ref="AO430:AO435" si="236">(Y430*AG430+Z430*AH430)*AI430</f>
        <v>1.503449167979154E-2</v>
      </c>
      <c r="AP430">
        <f t="shared" ref="AP430:AP435" si="237">((AO430+0.00000010773*(AN430^4-AM430^4))-AL430*44100)/(L430*51.4+0.00000043092*AM430^3)</f>
        <v>-8.7482423156775457E-2</v>
      </c>
      <c r="AQ430">
        <f t="shared" ref="AQ430:AQ435" si="238">0.61365*EXP(17.502*J430/(240.97+J430))</f>
        <v>2.7563316858806672</v>
      </c>
      <c r="AR430">
        <f t="shared" ref="AR430:AR435" si="239">AQ430*1000/AA430</f>
        <v>28.142006622987221</v>
      </c>
      <c r="AS430">
        <f t="shared" ref="AS430:AS435" si="240">(AR430-U430)</f>
        <v>8.2094199530653462</v>
      </c>
      <c r="AT430">
        <f t="shared" ref="AT430:AT435" si="241">IF(D430,P430,(O430+P430)/2)</f>
        <v>22.266373634338379</v>
      </c>
      <c r="AU430">
        <f t="shared" ref="AU430:AU435" si="242">0.61365*EXP(17.502*AT430/(240.97+AT430))</f>
        <v>2.696921745040616</v>
      </c>
      <c r="AV430">
        <f t="shared" ref="AV430:AV435" si="243">IF(AS430&lt;&gt;0,(1000-(AR430+U430)/2)/AS430*AL430,0)</f>
        <v>-1.5901523889746158E-3</v>
      </c>
      <c r="AW430">
        <f t="shared" ref="AW430:AW435" si="244">U430*AA430/1000</f>
        <v>1.9522708865753375</v>
      </c>
      <c r="AX430">
        <f t="shared" ref="AX430:AX435" si="245">(AU430-AW430)</f>
        <v>0.74465085846527845</v>
      </c>
      <c r="AY430">
        <f t="shared" ref="AY430:AY435" si="246">1/(1.6/F430+1.37/N430)</f>
        <v>-9.9376525746183698E-4</v>
      </c>
      <c r="AZ430">
        <f t="shared" ref="AZ430:AZ435" si="247">G430*AA430*0.001</f>
        <v>33.33296938339889</v>
      </c>
      <c r="BA430">
        <f t="shared" ref="BA430:BA435" si="248">G430/S430</f>
        <v>0.85264848865212006</v>
      </c>
      <c r="BB430">
        <f t="shared" ref="BB430:BB435" si="249">(1-AL430*AA430/AQ430/F430)*100</f>
        <v>70.093382972858009</v>
      </c>
      <c r="BC430">
        <f t="shared" ref="BC430:BC435" si="250">(S430-E430/(N430/1.35))</f>
        <v>399.16755266009631</v>
      </c>
      <c r="BD430">
        <f t="shared" ref="BD430:BD435" si="251">E430*BB430/100/BC430</f>
        <v>-9.3948961400638599E-5</v>
      </c>
    </row>
    <row r="431" spans="1:56" x14ac:dyDescent="0.55000000000000004">
      <c r="A431" s="1">
        <v>225</v>
      </c>
      <c r="B431" s="1" t="s">
        <v>487</v>
      </c>
      <c r="C431" s="1">
        <v>117457.49998702481</v>
      </c>
      <c r="D431" s="1">
        <v>0</v>
      </c>
      <c r="E431">
        <f t="shared" si="224"/>
        <v>-0.22203944159992772</v>
      </c>
      <c r="F431">
        <f t="shared" si="225"/>
        <v>-1.4679899348816841E-3</v>
      </c>
      <c r="G431">
        <f t="shared" si="226"/>
        <v>153.8789958824145</v>
      </c>
      <c r="H431">
        <f t="shared" si="227"/>
        <v>-1.1933734373494433E-2</v>
      </c>
      <c r="I431">
        <f t="shared" si="228"/>
        <v>0.77655098841146541</v>
      </c>
      <c r="J431">
        <f t="shared" si="229"/>
        <v>22.572967529296875</v>
      </c>
      <c r="K431" s="1">
        <v>6</v>
      </c>
      <c r="L431">
        <f t="shared" si="230"/>
        <v>1.4200000166893005</v>
      </c>
      <c r="M431" s="1">
        <v>1</v>
      </c>
      <c r="N431">
        <f t="shared" si="231"/>
        <v>2.8400000333786011</v>
      </c>
      <c r="O431" s="1">
        <v>21.89854621887207</v>
      </c>
      <c r="P431" s="1">
        <v>22.572967529296875</v>
      </c>
      <c r="Q431" s="1">
        <v>21.076345443725586</v>
      </c>
      <c r="R431" s="1">
        <v>399.10275268554688</v>
      </c>
      <c r="S431" s="1">
        <v>399.37484741210938</v>
      </c>
      <c r="T431" s="1">
        <v>20.14100456237793</v>
      </c>
      <c r="U431" s="1">
        <v>20.126976013183594</v>
      </c>
      <c r="V431" s="1">
        <v>74.795661926269531</v>
      </c>
      <c r="W431" s="1">
        <v>74.744346618652344</v>
      </c>
      <c r="X431" s="1">
        <v>500.13201904296875</v>
      </c>
      <c r="Y431" s="1">
        <v>8.1046201288700104E-2</v>
      </c>
      <c r="Z431" s="1">
        <v>9.0598724782466888E-2</v>
      </c>
      <c r="AA431" s="1">
        <v>97.933708190917969</v>
      </c>
      <c r="AB431" s="1">
        <v>0.11934757232666016</v>
      </c>
      <c r="AC431" s="1">
        <v>0.2245323657989502</v>
      </c>
      <c r="AD431" s="1">
        <v>1</v>
      </c>
      <c r="AE431" s="1">
        <v>-0.21956524252891541</v>
      </c>
      <c r="AF431" s="1">
        <v>2.737391471862793</v>
      </c>
      <c r="AG431" s="1">
        <v>1</v>
      </c>
      <c r="AH431" s="1">
        <v>0</v>
      </c>
      <c r="AI431" s="1">
        <v>0.15999999642372131</v>
      </c>
      <c r="AJ431" s="1">
        <v>111115</v>
      </c>
      <c r="AK431">
        <f t="shared" si="232"/>
        <v>0.83355336507161448</v>
      </c>
      <c r="AL431">
        <f t="shared" si="233"/>
        <v>-1.1933734373494433E-5</v>
      </c>
      <c r="AM431">
        <f t="shared" si="234"/>
        <v>295.72296752929685</v>
      </c>
      <c r="AN431">
        <f t="shared" si="235"/>
        <v>295.04854621887205</v>
      </c>
      <c r="AO431">
        <f t="shared" si="236"/>
        <v>1.2967391916348214E-2</v>
      </c>
      <c r="AP431">
        <f t="shared" si="237"/>
        <v>-8.2620128100195117E-2</v>
      </c>
      <c r="AQ431">
        <f t="shared" si="238"/>
        <v>2.7476603840521929</v>
      </c>
      <c r="AR431">
        <f t="shared" si="239"/>
        <v>28.056329478464509</v>
      </c>
      <c r="AS431">
        <f t="shared" si="240"/>
        <v>7.929353465280915</v>
      </c>
      <c r="AT431">
        <f t="shared" si="241"/>
        <v>22.235756874084473</v>
      </c>
      <c r="AU431">
        <f t="shared" si="242"/>
        <v>2.6919002582484364</v>
      </c>
      <c r="AV431">
        <f t="shared" si="243"/>
        <v>-1.4687491281604392E-3</v>
      </c>
      <c r="AW431">
        <f t="shared" si="244"/>
        <v>1.9711093956407275</v>
      </c>
      <c r="AX431">
        <f t="shared" si="245"/>
        <v>0.72079086260770886</v>
      </c>
      <c r="AY431">
        <f t="shared" si="246"/>
        <v>-9.178999661269906E-4</v>
      </c>
      <c r="AZ431">
        <f t="shared" si="247"/>
        <v>15.069940679459849</v>
      </c>
      <c r="BA431">
        <f t="shared" si="248"/>
        <v>0.38529966741653338</v>
      </c>
      <c r="BB431">
        <f t="shared" si="249"/>
        <v>71.025067295442781</v>
      </c>
      <c r="BC431">
        <f t="shared" si="250"/>
        <v>399.48039432853079</v>
      </c>
      <c r="BD431">
        <f t="shared" si="251"/>
        <v>-3.9477197143517208E-4</v>
      </c>
    </row>
    <row r="432" spans="1:56" x14ac:dyDescent="0.55000000000000004">
      <c r="A432" s="1">
        <v>226</v>
      </c>
      <c r="B432" s="1" t="s">
        <v>488</v>
      </c>
      <c r="C432" s="1">
        <v>118057.99997360259</v>
      </c>
      <c r="D432" s="1">
        <v>0</v>
      </c>
      <c r="E432">
        <f t="shared" si="224"/>
        <v>-0.16967238121143513</v>
      </c>
      <c r="F432">
        <f t="shared" si="225"/>
        <v>-2.0016658092748179E-3</v>
      </c>
      <c r="G432">
        <f t="shared" si="226"/>
        <v>259.54946928040096</v>
      </c>
      <c r="H432">
        <f t="shared" si="227"/>
        <v>-1.6057933059031325E-2</v>
      </c>
      <c r="I432">
        <f t="shared" si="228"/>
        <v>0.76604596462985741</v>
      </c>
      <c r="J432">
        <f t="shared" si="229"/>
        <v>22.725038528442383</v>
      </c>
      <c r="K432" s="1">
        <v>6</v>
      </c>
      <c r="L432">
        <f t="shared" si="230"/>
        <v>1.4200000166893005</v>
      </c>
      <c r="M432" s="1">
        <v>1</v>
      </c>
      <c r="N432">
        <f t="shared" si="231"/>
        <v>2.8400000333786011</v>
      </c>
      <c r="O432" s="1">
        <v>21.949922561645508</v>
      </c>
      <c r="P432" s="1">
        <v>22.725038528442383</v>
      </c>
      <c r="Q432" s="1">
        <v>21.077245712280273</v>
      </c>
      <c r="R432" s="1">
        <v>399.10726928710938</v>
      </c>
      <c r="S432" s="1">
        <v>399.31851196289063</v>
      </c>
      <c r="T432" s="1">
        <v>20.510410308837891</v>
      </c>
      <c r="U432" s="1">
        <v>20.491540908813477</v>
      </c>
      <c r="V432" s="1">
        <v>75.939590454101563</v>
      </c>
      <c r="W432" s="1">
        <v>75.869483947753906</v>
      </c>
      <c r="X432" s="1">
        <v>500.13931274414063</v>
      </c>
      <c r="Y432" s="1">
        <v>8.2841038703918457E-2</v>
      </c>
      <c r="Z432" s="1">
        <v>6.9543421268463135E-2</v>
      </c>
      <c r="AA432" s="1">
        <v>97.947212219238281</v>
      </c>
      <c r="AB432" s="1">
        <v>0.11934757232666016</v>
      </c>
      <c r="AC432" s="1">
        <v>0.2245323657989502</v>
      </c>
      <c r="AD432" s="1">
        <v>1</v>
      </c>
      <c r="AE432" s="1">
        <v>-0.21956524252891541</v>
      </c>
      <c r="AF432" s="1">
        <v>2.737391471862793</v>
      </c>
      <c r="AG432" s="1">
        <v>1</v>
      </c>
      <c r="AH432" s="1">
        <v>0</v>
      </c>
      <c r="AI432" s="1">
        <v>0.15999999642372131</v>
      </c>
      <c r="AJ432" s="1">
        <v>111115</v>
      </c>
      <c r="AK432">
        <f t="shared" si="232"/>
        <v>0.83356552124023431</v>
      </c>
      <c r="AL432">
        <f t="shared" si="233"/>
        <v>-1.6057933059031326E-5</v>
      </c>
      <c r="AM432">
        <f t="shared" si="234"/>
        <v>295.87503852844236</v>
      </c>
      <c r="AN432">
        <f t="shared" si="235"/>
        <v>295.09992256164549</v>
      </c>
      <c r="AO432">
        <f t="shared" si="236"/>
        <v>1.3254565896364312E-2</v>
      </c>
      <c r="AP432">
        <f t="shared" si="237"/>
        <v>-9.3834112280534163E-2</v>
      </c>
      <c r="AQ432">
        <f t="shared" si="238"/>
        <v>2.7731352707246137</v>
      </c>
      <c r="AR432">
        <f t="shared" si="239"/>
        <v>28.312549258854034</v>
      </c>
      <c r="AS432">
        <f t="shared" si="240"/>
        <v>7.8210083500405574</v>
      </c>
      <c r="AT432">
        <f t="shared" si="241"/>
        <v>22.337480545043945</v>
      </c>
      <c r="AU432">
        <f t="shared" si="242"/>
        <v>2.708615704352543</v>
      </c>
      <c r="AV432">
        <f t="shared" si="243"/>
        <v>-2.0030776021982407E-3</v>
      </c>
      <c r="AW432">
        <f t="shared" si="244"/>
        <v>2.0070893060947563</v>
      </c>
      <c r="AX432">
        <f t="shared" si="245"/>
        <v>0.70152639825778662</v>
      </c>
      <c r="AY432">
        <f t="shared" si="246"/>
        <v>-1.251796584009418E-3</v>
      </c>
      <c r="AZ432">
        <f t="shared" si="247"/>
        <v>25.422146948998101</v>
      </c>
      <c r="BA432">
        <f t="shared" si="248"/>
        <v>0.64998105899112768</v>
      </c>
      <c r="BB432">
        <f t="shared" si="249"/>
        <v>71.665268789416658</v>
      </c>
      <c r="BC432">
        <f t="shared" si="250"/>
        <v>399.39916608681432</v>
      </c>
      <c r="BD432">
        <f t="shared" si="251"/>
        <v>-3.0444772643853807E-4</v>
      </c>
    </row>
    <row r="433" spans="1:56" x14ac:dyDescent="0.55000000000000004">
      <c r="A433" s="1">
        <v>227</v>
      </c>
      <c r="B433" s="1" t="s">
        <v>489</v>
      </c>
      <c r="C433" s="1">
        <v>118658.49996018037</v>
      </c>
      <c r="D433" s="1">
        <v>0</v>
      </c>
      <c r="E433">
        <f t="shared" si="224"/>
        <v>-0.17722667937787143</v>
      </c>
      <c r="F433">
        <f t="shared" si="225"/>
        <v>-1.0327175024046934E-3</v>
      </c>
      <c r="G433">
        <f t="shared" si="226"/>
        <v>121.44140584785657</v>
      </c>
      <c r="H433">
        <f t="shared" si="227"/>
        <v>-8.0194663527132712E-3</v>
      </c>
      <c r="I433">
        <f t="shared" si="228"/>
        <v>0.74188922656853551</v>
      </c>
      <c r="J433">
        <f t="shared" si="229"/>
        <v>22.679958343505859</v>
      </c>
      <c r="K433" s="1">
        <v>6</v>
      </c>
      <c r="L433">
        <f t="shared" si="230"/>
        <v>1.4200000166893005</v>
      </c>
      <c r="M433" s="1">
        <v>1</v>
      </c>
      <c r="N433">
        <f t="shared" si="231"/>
        <v>2.8400000333786011</v>
      </c>
      <c r="O433" s="1">
        <v>21.930000305175781</v>
      </c>
      <c r="P433" s="1">
        <v>22.679958343505859</v>
      </c>
      <c r="Q433" s="1">
        <v>21.076360702514648</v>
      </c>
      <c r="R433" s="1">
        <v>398.9517822265625</v>
      </c>
      <c r="S433" s="1">
        <v>399.16824340820313</v>
      </c>
      <c r="T433" s="1">
        <v>20.666069030761719</v>
      </c>
      <c r="U433" s="1">
        <v>20.656646728515625</v>
      </c>
      <c r="V433" s="1">
        <v>76.62481689453125</v>
      </c>
      <c r="W433" s="1">
        <v>76.589790344238281</v>
      </c>
      <c r="X433" s="1">
        <v>500.12051391601563</v>
      </c>
      <c r="Y433" s="1">
        <v>0.12890714406967163</v>
      </c>
      <c r="Z433" s="1">
        <v>8.7411895394325256E-2</v>
      </c>
      <c r="AA433" s="1">
        <v>97.967147827148438</v>
      </c>
      <c r="AB433" s="1">
        <v>0.11934757232666016</v>
      </c>
      <c r="AC433" s="1">
        <v>0.2245323657989502</v>
      </c>
      <c r="AD433" s="1">
        <v>1</v>
      </c>
      <c r="AE433" s="1">
        <v>-0.21956524252891541</v>
      </c>
      <c r="AF433" s="1">
        <v>2.737391471862793</v>
      </c>
      <c r="AG433" s="1">
        <v>1</v>
      </c>
      <c r="AH433" s="1">
        <v>0</v>
      </c>
      <c r="AI433" s="1">
        <v>0.15999999642372131</v>
      </c>
      <c r="AJ433" s="1">
        <v>111115</v>
      </c>
      <c r="AK433">
        <f t="shared" si="232"/>
        <v>0.83353418986002592</v>
      </c>
      <c r="AL433">
        <f t="shared" si="233"/>
        <v>-8.0194663527132712E-6</v>
      </c>
      <c r="AM433">
        <f t="shared" si="234"/>
        <v>295.82995834350584</v>
      </c>
      <c r="AN433">
        <f t="shared" si="235"/>
        <v>295.08000030517576</v>
      </c>
      <c r="AO433">
        <f t="shared" si="236"/>
        <v>2.0625142590139589E-2</v>
      </c>
      <c r="AP433">
        <f t="shared" si="237"/>
        <v>-9.4608429747139566E-2</v>
      </c>
      <c r="AQ433">
        <f t="shared" si="238"/>
        <v>2.7655619902342079</v>
      </c>
      <c r="AR433">
        <f t="shared" si="239"/>
        <v>28.229483572531048</v>
      </c>
      <c r="AS433">
        <f t="shared" si="240"/>
        <v>7.5728368440154235</v>
      </c>
      <c r="AT433">
        <f t="shared" si="241"/>
        <v>22.30497932434082</v>
      </c>
      <c r="AU433">
        <f t="shared" si="242"/>
        <v>2.7032651887132029</v>
      </c>
      <c r="AV433">
        <f t="shared" si="243"/>
        <v>-1.0330931690894802E-3</v>
      </c>
      <c r="AW433">
        <f t="shared" si="244"/>
        <v>2.0236727636656724</v>
      </c>
      <c r="AX433">
        <f t="shared" si="245"/>
        <v>0.67959242504753048</v>
      </c>
      <c r="AY433">
        <f t="shared" si="246"/>
        <v>-6.4564946886511154E-4</v>
      </c>
      <c r="AZ433">
        <f t="shared" si="247"/>
        <v>11.897268159033695</v>
      </c>
      <c r="BA433">
        <f t="shared" si="248"/>
        <v>0.30423614065827986</v>
      </c>
      <c r="BB433">
        <f t="shared" si="249"/>
        <v>72.491874388435448</v>
      </c>
      <c r="BC433">
        <f t="shared" si="250"/>
        <v>399.25248848367784</v>
      </c>
      <c r="BD433">
        <f t="shared" si="251"/>
        <v>-3.217887064031514E-4</v>
      </c>
    </row>
    <row r="434" spans="1:56" x14ac:dyDescent="0.55000000000000004">
      <c r="A434" s="1">
        <v>228</v>
      </c>
      <c r="B434" s="1" t="s">
        <v>490</v>
      </c>
      <c r="C434" s="1">
        <v>119258.99994675815</v>
      </c>
      <c r="D434" s="1">
        <v>0</v>
      </c>
      <c r="E434">
        <f t="shared" si="224"/>
        <v>-0.12143936227263906</v>
      </c>
      <c r="F434">
        <f t="shared" si="225"/>
        <v>-7.8953870716296783E-4</v>
      </c>
      <c r="G434">
        <f t="shared" si="226"/>
        <v>149.71057307667908</v>
      </c>
      <c r="H434">
        <f t="shared" si="227"/>
        <v>-6.0666276615324666E-3</v>
      </c>
      <c r="I434">
        <f t="shared" si="228"/>
        <v>0.73417493001567324</v>
      </c>
      <c r="J434">
        <f t="shared" si="229"/>
        <v>22.614263534545898</v>
      </c>
      <c r="K434" s="1">
        <v>6</v>
      </c>
      <c r="L434">
        <f t="shared" si="230"/>
        <v>1.4200000166893005</v>
      </c>
      <c r="M434" s="1">
        <v>1</v>
      </c>
      <c r="N434">
        <f t="shared" si="231"/>
        <v>2.8400000333786011</v>
      </c>
      <c r="O434" s="1">
        <v>21.908029556274414</v>
      </c>
      <c r="P434" s="1">
        <v>22.614263534545898</v>
      </c>
      <c r="Q434" s="1">
        <v>21.075832366943359</v>
      </c>
      <c r="R434" s="1">
        <v>398.97311401367188</v>
      </c>
      <c r="S434" s="1">
        <v>399.1217041015625</v>
      </c>
      <c r="T434" s="1">
        <v>20.631082534790039</v>
      </c>
      <c r="U434" s="1">
        <v>20.623954772949219</v>
      </c>
      <c r="V434" s="1">
        <v>76.595001220703125</v>
      </c>
      <c r="W434" s="1">
        <v>76.567405700683594</v>
      </c>
      <c r="X434" s="1">
        <v>500.143798828125</v>
      </c>
      <c r="Y434" s="1">
        <v>8.4205016493797302E-2</v>
      </c>
      <c r="Z434" s="1">
        <v>0.15387991070747375</v>
      </c>
      <c r="AA434" s="1">
        <v>97.962928771972656</v>
      </c>
      <c r="AB434" s="1">
        <v>0.11934757232666016</v>
      </c>
      <c r="AC434" s="1">
        <v>0.2245323657989502</v>
      </c>
      <c r="AD434" s="1">
        <v>1</v>
      </c>
      <c r="AE434" s="1">
        <v>-0.21956524252891541</v>
      </c>
      <c r="AF434" s="1">
        <v>2.737391471862793</v>
      </c>
      <c r="AG434" s="1">
        <v>1</v>
      </c>
      <c r="AH434" s="1">
        <v>0</v>
      </c>
      <c r="AI434" s="1">
        <v>0.15999999642372131</v>
      </c>
      <c r="AJ434" s="1">
        <v>111115</v>
      </c>
      <c r="AK434">
        <f t="shared" si="232"/>
        <v>0.83357299804687479</v>
      </c>
      <c r="AL434">
        <f t="shared" si="233"/>
        <v>-6.0666276615324669E-6</v>
      </c>
      <c r="AM434">
        <f t="shared" si="234"/>
        <v>295.76426353454588</v>
      </c>
      <c r="AN434">
        <f t="shared" si="235"/>
        <v>295.05802955627439</v>
      </c>
      <c r="AO434">
        <f t="shared" si="236"/>
        <v>1.3472802337866963E-2</v>
      </c>
      <c r="AP434">
        <f t="shared" si="237"/>
        <v>-8.990812862333232E-2</v>
      </c>
      <c r="AQ434">
        <f t="shared" si="238"/>
        <v>2.754557942434483</v>
      </c>
      <c r="AR434">
        <f t="shared" si="239"/>
        <v>28.118370662909033</v>
      </c>
      <c r="AS434">
        <f t="shared" si="240"/>
        <v>7.4944158899598143</v>
      </c>
      <c r="AT434">
        <f t="shared" si="241"/>
        <v>22.261146545410156</v>
      </c>
      <c r="AU434">
        <f t="shared" si="242"/>
        <v>2.6960638648623072</v>
      </c>
      <c r="AV434">
        <f t="shared" si="243"/>
        <v>-7.8975826516026267E-4</v>
      </c>
      <c r="AW434">
        <f t="shared" si="244"/>
        <v>2.0203830124188098</v>
      </c>
      <c r="AX434">
        <f t="shared" si="245"/>
        <v>0.6756808524434974</v>
      </c>
      <c r="AY434">
        <f t="shared" si="246"/>
        <v>-4.9357918511460828E-4</v>
      </c>
      <c r="AZ434">
        <f t="shared" si="247"/>
        <v>14.666086206721921</v>
      </c>
      <c r="BA434">
        <f t="shared" si="248"/>
        <v>0.37510005479076375</v>
      </c>
      <c r="BB434">
        <f t="shared" si="249"/>
        <v>72.673515557098625</v>
      </c>
      <c r="BC434">
        <f t="shared" si="250"/>
        <v>399.17943055830239</v>
      </c>
      <c r="BD434">
        <f t="shared" si="251"/>
        <v>-2.2108918215102687E-4</v>
      </c>
    </row>
    <row r="435" spans="1:56" x14ac:dyDescent="0.55000000000000004">
      <c r="A435" s="1">
        <v>229</v>
      </c>
      <c r="B435" s="1" t="s">
        <v>491</v>
      </c>
      <c r="C435" s="1">
        <v>119859.49993333593</v>
      </c>
      <c r="D435" s="1">
        <v>0</v>
      </c>
      <c r="E435">
        <f t="shared" si="224"/>
        <v>-0.20960702450853722</v>
      </c>
      <c r="F435">
        <f t="shared" si="225"/>
        <v>-1.2357117457599388E-3</v>
      </c>
      <c r="G435">
        <f t="shared" si="226"/>
        <v>124.72369430378133</v>
      </c>
      <c r="H435">
        <f t="shared" si="227"/>
        <v>-9.4864371199215348E-3</v>
      </c>
      <c r="I435">
        <f t="shared" si="228"/>
        <v>0.73331758528723467</v>
      </c>
      <c r="J435">
        <f t="shared" si="229"/>
        <v>22.624059677124023</v>
      </c>
      <c r="K435" s="1">
        <v>6</v>
      </c>
      <c r="L435">
        <f t="shared" si="230"/>
        <v>1.4200000166893005</v>
      </c>
      <c r="M435" s="1">
        <v>1</v>
      </c>
      <c r="N435">
        <f t="shared" si="231"/>
        <v>2.8400000333786011</v>
      </c>
      <c r="O435" s="1">
        <v>21.915433883666992</v>
      </c>
      <c r="P435" s="1">
        <v>22.624059677124023</v>
      </c>
      <c r="Q435" s="1">
        <v>21.076963424682617</v>
      </c>
      <c r="R435" s="1">
        <v>398.98257446289063</v>
      </c>
      <c r="S435" s="1">
        <v>399.23855590820313</v>
      </c>
      <c r="T435" s="1">
        <v>20.662517547607422</v>
      </c>
      <c r="U435" s="1">
        <v>20.651372909545898</v>
      </c>
      <c r="V435" s="1">
        <v>76.669754028320313</v>
      </c>
      <c r="W435" s="1">
        <v>76.629196166992188</v>
      </c>
      <c r="X435" s="1">
        <v>500.1793212890625</v>
      </c>
      <c r="Y435" s="1">
        <v>9.3765020370483398E-2</v>
      </c>
      <c r="Z435" s="1">
        <v>7.9209364950656891E-2</v>
      </c>
      <c r="AA435" s="1">
        <v>97.953720092773438</v>
      </c>
      <c r="AB435" s="1">
        <v>0.11934757232666016</v>
      </c>
      <c r="AC435" s="1">
        <v>0.2245323657989502</v>
      </c>
      <c r="AD435" s="1">
        <v>1</v>
      </c>
      <c r="AE435" s="1">
        <v>-0.21956524252891541</v>
      </c>
      <c r="AF435" s="1">
        <v>2.737391471862793</v>
      </c>
      <c r="AG435" s="1">
        <v>1</v>
      </c>
      <c r="AH435" s="1">
        <v>0</v>
      </c>
      <c r="AI435" s="1">
        <v>0.15999999642372131</v>
      </c>
      <c r="AJ435" s="1">
        <v>111115</v>
      </c>
      <c r="AK435">
        <f t="shared" si="232"/>
        <v>0.83363220214843747</v>
      </c>
      <c r="AL435">
        <f t="shared" si="233"/>
        <v>-9.4864371199215346E-6</v>
      </c>
      <c r="AM435">
        <f t="shared" si="234"/>
        <v>295.774059677124</v>
      </c>
      <c r="AN435">
        <f t="shared" si="235"/>
        <v>295.06543388366697</v>
      </c>
      <c r="AO435">
        <f t="shared" si="236"/>
        <v>1.50024029239475E-2</v>
      </c>
      <c r="AP435">
        <f t="shared" si="237"/>
        <v>-8.8420284484726955E-2</v>
      </c>
      <c r="AQ435">
        <f t="shared" si="238"/>
        <v>2.7561963868003776</v>
      </c>
      <c r="AR435">
        <f t="shared" si="239"/>
        <v>28.137740804432365</v>
      </c>
      <c r="AS435">
        <f t="shared" si="240"/>
        <v>7.4863678948864667</v>
      </c>
      <c r="AT435">
        <f t="shared" si="241"/>
        <v>22.269746780395508</v>
      </c>
      <c r="AU435">
        <f t="shared" si="242"/>
        <v>2.697475479264337</v>
      </c>
      <c r="AV435">
        <f t="shared" si="243"/>
        <v>-1.2362496500540616E-3</v>
      </c>
      <c r="AW435">
        <f t="shared" si="244"/>
        <v>2.0228788015131429</v>
      </c>
      <c r="AX435">
        <f t="shared" si="245"/>
        <v>0.67459667775119403</v>
      </c>
      <c r="AY435">
        <f t="shared" si="246"/>
        <v>-7.7260768593318744E-4</v>
      </c>
      <c r="AZ435">
        <f t="shared" si="247"/>
        <v>12.217149840769238</v>
      </c>
      <c r="BA435">
        <f t="shared" si="248"/>
        <v>0.31240393107838771</v>
      </c>
      <c r="BB435">
        <f t="shared" si="249"/>
        <v>72.716710401698265</v>
      </c>
      <c r="BC435">
        <f t="shared" si="250"/>
        <v>399.33819304896394</v>
      </c>
      <c r="BD435">
        <f t="shared" si="251"/>
        <v>-3.8167982839247528E-4</v>
      </c>
    </row>
    <row r="436" spans="1:56" x14ac:dyDescent="0.55000000000000004">
      <c r="A436" s="1" t="s">
        <v>9</v>
      </c>
      <c r="B436" s="1" t="s">
        <v>492</v>
      </c>
    </row>
    <row r="437" spans="1:56" x14ac:dyDescent="0.55000000000000004">
      <c r="A437" s="1">
        <v>230</v>
      </c>
      <c r="B437" s="1" t="s">
        <v>493</v>
      </c>
      <c r="C437" s="1">
        <v>120458.00000042468</v>
      </c>
      <c r="D437" s="1">
        <v>0</v>
      </c>
      <c r="E437">
        <f t="shared" ref="E437:E442" si="252">(R437-S437*(1000-T437)/(1000-U437))*AK437</f>
        <v>-0.18835511023318505</v>
      </c>
      <c r="F437">
        <f t="shared" ref="F437:F442" si="253">IF(AV437&lt;&gt;0,1/(1/AV437-1/N437),0)</f>
        <v>-4.062590073999652E-4</v>
      </c>
      <c r="G437">
        <f t="shared" ref="G437:G442" si="254">((AY437-AL437/2)*S437-E437)/(AY437+AL437/2)</f>
        <v>-342.68135995310257</v>
      </c>
      <c r="H437">
        <f t="shared" ref="H437:H442" si="255">AL437*1000</f>
        <v>-3.1239689474226264E-3</v>
      </c>
      <c r="I437">
        <f t="shared" ref="I437:I442" si="256">(AQ437-AW437)</f>
        <v>0.73469822605557011</v>
      </c>
      <c r="J437">
        <f t="shared" ref="J437:J442" si="257">(P437+AP437*D437)</f>
        <v>22.692628860473633</v>
      </c>
      <c r="K437" s="1">
        <v>6</v>
      </c>
      <c r="L437">
        <f t="shared" ref="L437:L442" si="258">(K437*AE437+AF437)</f>
        <v>1.4200000166893005</v>
      </c>
      <c r="M437" s="1">
        <v>1</v>
      </c>
      <c r="N437">
        <f t="shared" ref="N437:N442" si="259">L437*(M437+1)*(M437+1)/(M437*M437+1)</f>
        <v>2.8400000333786011</v>
      </c>
      <c r="O437" s="1">
        <v>21.935993194580078</v>
      </c>
      <c r="P437" s="1">
        <v>22.692628860473633</v>
      </c>
      <c r="Q437" s="1">
        <v>21.075624465942383</v>
      </c>
      <c r="R437" s="1">
        <v>399.16204833984375</v>
      </c>
      <c r="S437" s="1">
        <v>399.38949584960938</v>
      </c>
      <c r="T437" s="1">
        <v>20.75727653503418</v>
      </c>
      <c r="U437" s="1">
        <v>20.753606796264648</v>
      </c>
      <c r="V437" s="1">
        <v>76.92742919921875</v>
      </c>
      <c r="W437" s="1">
        <v>76.91455078125</v>
      </c>
      <c r="X437" s="1">
        <v>500.16671752929688</v>
      </c>
      <c r="Y437" s="1">
        <v>0.10776021331548691</v>
      </c>
      <c r="Z437" s="1">
        <v>0.11281708627939224</v>
      </c>
      <c r="AA437" s="1">
        <v>97.958419799804688</v>
      </c>
      <c r="AB437" s="1">
        <v>0.27080631256103516</v>
      </c>
      <c r="AC437" s="1">
        <v>0.22983288764953613</v>
      </c>
      <c r="AD437" s="1">
        <v>0.66666668653488159</v>
      </c>
      <c r="AE437" s="1">
        <v>-0.21956524252891541</v>
      </c>
      <c r="AF437" s="1">
        <v>2.737391471862793</v>
      </c>
      <c r="AG437" s="1">
        <v>1</v>
      </c>
      <c r="AH437" s="1">
        <v>0</v>
      </c>
      <c r="AI437" s="1">
        <v>0.15999999642372131</v>
      </c>
      <c r="AJ437" s="1">
        <v>111115</v>
      </c>
      <c r="AK437">
        <f t="shared" ref="AK437:AK442" si="260">X437*0.000001/(K437*0.0001)</f>
        <v>0.83361119588216137</v>
      </c>
      <c r="AL437">
        <f t="shared" ref="AL437:AL442" si="261">(U437-T437)/(1000-U437)*AK437</f>
        <v>-3.1239689474226264E-6</v>
      </c>
      <c r="AM437">
        <f t="shared" ref="AM437:AM442" si="262">(P437+273.15)</f>
        <v>295.84262886047361</v>
      </c>
      <c r="AN437">
        <f t="shared" ref="AN437:AN442" si="263">(O437+273.15)</f>
        <v>295.08599319458006</v>
      </c>
      <c r="AO437">
        <f t="shared" ref="AO437:AO442" si="264">(Y437*AG437+Z437*AH437)*AI437</f>
        <v>1.7241633745097351E-2</v>
      </c>
      <c r="AP437">
        <f t="shared" ref="AP437:AP442" si="265">((AO437+0.00000010773*(AN437^4-AM437^4))-AL437*44100)/(L437*51.4+0.00000043092*AM437^3)</f>
        <v>-9.8104167582779761E-2</v>
      </c>
      <c r="AQ437">
        <f t="shared" ref="AQ437:AQ442" si="266">0.61365*EXP(17.502*J437/(240.97+J437))</f>
        <v>2.7676887529641423</v>
      </c>
      <c r="AR437">
        <f t="shared" ref="AR437:AR442" si="267">AQ437*1000/AA437</f>
        <v>28.253709672128259</v>
      </c>
      <c r="AS437">
        <f t="shared" ref="AS437:AS442" si="268">(AR437-U437)</f>
        <v>7.500102875863611</v>
      </c>
      <c r="AT437">
        <f t="shared" ref="AT437:AT442" si="269">IF(D437,P437,(O437+P437)/2)</f>
        <v>22.314311027526855</v>
      </c>
      <c r="AU437">
        <f t="shared" ref="AU437:AU442" si="270">0.61365*EXP(17.502*AT437/(240.97+AT437))</f>
        <v>2.7048004735289255</v>
      </c>
      <c r="AV437">
        <f t="shared" ref="AV437:AV442" si="271">IF(AS437&lt;&gt;0,(1000-(AR437+U437)/2)/AS437*AL437,0)</f>
        <v>-4.0631713063667011E-4</v>
      </c>
      <c r="AW437">
        <f t="shared" ref="AW437:AW442" si="272">U437*AA437/1000</f>
        <v>2.0329905269085722</v>
      </c>
      <c r="AX437">
        <f t="shared" ref="AX437:AX442" si="273">(AU437-AW437)</f>
        <v>0.67180994662035332</v>
      </c>
      <c r="AY437">
        <f t="shared" ref="AY437:AY442" si="274">1/(1.6/F437+1.37/N437)</f>
        <v>-2.5394298399867145E-4</v>
      </c>
      <c r="AZ437">
        <f t="shared" ref="AZ437:AZ442" si="275">G437*AA437*0.001</f>
        <v>-33.568524515854001</v>
      </c>
      <c r="BA437">
        <f t="shared" ref="BA437:BA442" si="276">G437/S437</f>
        <v>-0.8580129510520218</v>
      </c>
      <c r="BB437">
        <f t="shared" ref="BB437:BB442" si="277">(1-AL437*AA437/AQ437/F437)*100</f>
        <v>72.78375366739273</v>
      </c>
      <c r="BC437">
        <f t="shared" ref="BC437:BC442" si="278">(S437-E437/(N437/1.35))</f>
        <v>399.47903084813976</v>
      </c>
      <c r="BD437">
        <f t="shared" ref="BD437:BD442" si="279">E437*BB437/100/BC437</f>
        <v>-3.4317675989401896E-4</v>
      </c>
    </row>
    <row r="438" spans="1:56" x14ac:dyDescent="0.55000000000000004">
      <c r="A438" s="1">
        <v>231</v>
      </c>
      <c r="B438" s="1" t="s">
        <v>494</v>
      </c>
      <c r="C438" s="1">
        <v>121058.49998700246</v>
      </c>
      <c r="D438" s="1">
        <v>0</v>
      </c>
      <c r="E438">
        <f t="shared" si="252"/>
        <v>-0.44754784863775937</v>
      </c>
      <c r="F438">
        <f t="shared" si="253"/>
        <v>-1.1372156695212766E-4</v>
      </c>
      <c r="G438">
        <f t="shared" si="254"/>
        <v>-5863.8036581814868</v>
      </c>
      <c r="H438">
        <f t="shared" si="255"/>
        <v>-8.6546967952070544E-4</v>
      </c>
      <c r="I438">
        <f t="shared" si="256"/>
        <v>0.72721505227633942</v>
      </c>
      <c r="J438">
        <f t="shared" si="257"/>
        <v>22.677885055541992</v>
      </c>
      <c r="K438" s="1">
        <v>6</v>
      </c>
      <c r="L438">
        <f t="shared" si="258"/>
        <v>1.4200000166893005</v>
      </c>
      <c r="M438" s="1">
        <v>1</v>
      </c>
      <c r="N438">
        <f t="shared" si="259"/>
        <v>2.8400000333786011</v>
      </c>
      <c r="O438" s="1">
        <v>21.933248519897461</v>
      </c>
      <c r="P438" s="1">
        <v>22.677885055541992</v>
      </c>
      <c r="Q438" s="1">
        <v>21.076242446899414</v>
      </c>
      <c r="R438" s="1">
        <v>398.92800903320313</v>
      </c>
      <c r="S438" s="1">
        <v>399.46530151367188</v>
      </c>
      <c r="T438" s="1">
        <v>20.805305480957031</v>
      </c>
      <c r="U438" s="1">
        <v>20.804288864135742</v>
      </c>
      <c r="V438" s="1">
        <v>77.12164306640625</v>
      </c>
      <c r="W438" s="1">
        <v>77.117012023925781</v>
      </c>
      <c r="X438" s="1">
        <v>500.16732788085938</v>
      </c>
      <c r="Y438" s="1">
        <v>0.10661546140909195</v>
      </c>
      <c r="Z438" s="1">
        <v>5.1488667726516724E-2</v>
      </c>
      <c r="AA438" s="1">
        <v>97.960525512695313</v>
      </c>
      <c r="AB438" s="1">
        <v>0.27080631256103516</v>
      </c>
      <c r="AC438" s="1">
        <v>0.22983288764953613</v>
      </c>
      <c r="AD438" s="1">
        <v>1</v>
      </c>
      <c r="AE438" s="1">
        <v>-0.21956524252891541</v>
      </c>
      <c r="AF438" s="1">
        <v>2.737391471862793</v>
      </c>
      <c r="AG438" s="1">
        <v>1</v>
      </c>
      <c r="AH438" s="1">
        <v>0</v>
      </c>
      <c r="AI438" s="1">
        <v>0.15999999642372131</v>
      </c>
      <c r="AJ438" s="1">
        <v>111115</v>
      </c>
      <c r="AK438">
        <f t="shared" si="260"/>
        <v>0.83361221313476552</v>
      </c>
      <c r="AL438">
        <f t="shared" si="261"/>
        <v>-8.6546967952070549E-7</v>
      </c>
      <c r="AM438">
        <f t="shared" si="262"/>
        <v>295.82788505554197</v>
      </c>
      <c r="AN438">
        <f t="shared" si="263"/>
        <v>295.08324851989744</v>
      </c>
      <c r="AO438">
        <f t="shared" si="264"/>
        <v>1.705847344416811E-2</v>
      </c>
      <c r="AP438">
        <f t="shared" si="265"/>
        <v>-9.7698199085358567E-2</v>
      </c>
      <c r="AQ438">
        <f t="shared" si="266"/>
        <v>2.7652141223249918</v>
      </c>
      <c r="AR438">
        <f t="shared" si="267"/>
        <v>28.227840835404976</v>
      </c>
      <c r="AS438">
        <f t="shared" si="268"/>
        <v>7.4235519712692337</v>
      </c>
      <c r="AT438">
        <f t="shared" si="269"/>
        <v>22.305566787719727</v>
      </c>
      <c r="AU438">
        <f t="shared" si="270"/>
        <v>2.7033618177668024</v>
      </c>
      <c r="AV438">
        <f t="shared" si="271"/>
        <v>-1.1372612086498546E-4</v>
      </c>
      <c r="AW438">
        <f t="shared" si="272"/>
        <v>2.0379990700486523</v>
      </c>
      <c r="AX438">
        <f t="shared" si="273"/>
        <v>0.66536274771815007</v>
      </c>
      <c r="AY438">
        <f t="shared" si="274"/>
        <v>-7.1078416385979054E-5</v>
      </c>
      <c r="AZ438">
        <f t="shared" si="275"/>
        <v>-574.42128785872364</v>
      </c>
      <c r="BA438">
        <f t="shared" si="276"/>
        <v>-14.679131418829366</v>
      </c>
      <c r="BB438">
        <f t="shared" si="277"/>
        <v>73.039287672142095</v>
      </c>
      <c r="BC438">
        <f t="shared" si="278"/>
        <v>399.67804432654509</v>
      </c>
      <c r="BD438">
        <f t="shared" si="279"/>
        <v>-8.178726984811402E-4</v>
      </c>
    </row>
    <row r="439" spans="1:56" x14ac:dyDescent="0.55000000000000004">
      <c r="A439" s="1">
        <v>232</v>
      </c>
      <c r="B439" s="1" t="s">
        <v>495</v>
      </c>
      <c r="C439" s="1">
        <v>121658.99997358024</v>
      </c>
      <c r="D439" s="1">
        <v>0</v>
      </c>
      <c r="E439">
        <f t="shared" si="252"/>
        <v>-0.54176702847589397</v>
      </c>
      <c r="F439">
        <f t="shared" si="253"/>
        <v>2.8092622343844903E-5</v>
      </c>
      <c r="G439">
        <f t="shared" si="254"/>
        <v>31065.331522527369</v>
      </c>
      <c r="H439">
        <f t="shared" si="255"/>
        <v>2.1268988079075956E-4</v>
      </c>
      <c r="I439">
        <f t="shared" si="256"/>
        <v>0.7234132011860317</v>
      </c>
      <c r="J439">
        <f t="shared" si="257"/>
        <v>22.623893737792969</v>
      </c>
      <c r="K439" s="1">
        <v>6</v>
      </c>
      <c r="L439">
        <f t="shared" si="258"/>
        <v>1.4200000166893005</v>
      </c>
      <c r="M439" s="1">
        <v>1</v>
      </c>
      <c r="N439">
        <f t="shared" si="259"/>
        <v>2.8400000333786011</v>
      </c>
      <c r="O439" s="1">
        <v>21.914533615112305</v>
      </c>
      <c r="P439" s="1">
        <v>22.623893737792969</v>
      </c>
      <c r="Q439" s="1">
        <v>21.078351974487305</v>
      </c>
      <c r="R439" s="1">
        <v>398.95339965820313</v>
      </c>
      <c r="S439" s="1">
        <v>399.60324096679688</v>
      </c>
      <c r="T439" s="1">
        <v>20.754058837890625</v>
      </c>
      <c r="U439" s="1">
        <v>20.754308700561523</v>
      </c>
      <c r="V439" s="1">
        <v>77.00592041015625</v>
      </c>
      <c r="W439" s="1">
        <v>77.006645202636719</v>
      </c>
      <c r="X439" s="1">
        <v>500.13629150390625</v>
      </c>
      <c r="Y439" s="1">
        <v>0.12955239415168762</v>
      </c>
      <c r="Z439" s="1">
        <v>8.9209035038948059E-2</v>
      </c>
      <c r="AA439" s="1">
        <v>97.943778991699219</v>
      </c>
      <c r="AB439" s="1">
        <v>0.27080631256103516</v>
      </c>
      <c r="AC439" s="1">
        <v>0.22983288764953613</v>
      </c>
      <c r="AD439" s="1">
        <v>1</v>
      </c>
      <c r="AE439" s="1">
        <v>-0.21956524252891541</v>
      </c>
      <c r="AF439" s="1">
        <v>2.737391471862793</v>
      </c>
      <c r="AG439" s="1">
        <v>1</v>
      </c>
      <c r="AH439" s="1">
        <v>0</v>
      </c>
      <c r="AI439" s="1">
        <v>0.15999999642372131</v>
      </c>
      <c r="AJ439" s="1">
        <v>111115</v>
      </c>
      <c r="AK439">
        <f t="shared" si="260"/>
        <v>0.83356048583984355</v>
      </c>
      <c r="AL439">
        <f t="shared" si="261"/>
        <v>2.1268988079075957E-7</v>
      </c>
      <c r="AM439">
        <f t="shared" si="262"/>
        <v>295.77389373779295</v>
      </c>
      <c r="AN439">
        <f t="shared" si="263"/>
        <v>295.06453361511228</v>
      </c>
      <c r="AO439">
        <f t="shared" si="264"/>
        <v>2.0728382600954554E-2</v>
      </c>
      <c r="AP439">
        <f t="shared" si="265"/>
        <v>-9.3532395478013702E-2</v>
      </c>
      <c r="AQ439">
        <f t="shared" si="266"/>
        <v>2.7561686256793299</v>
      </c>
      <c r="AR439">
        <f t="shared" si="267"/>
        <v>28.140313290473678</v>
      </c>
      <c r="AS439">
        <f t="shared" si="268"/>
        <v>7.3860045899121545</v>
      </c>
      <c r="AT439">
        <f t="shared" si="269"/>
        <v>22.269213676452637</v>
      </c>
      <c r="AU439">
        <f t="shared" si="270"/>
        <v>2.6973879585280596</v>
      </c>
      <c r="AV439">
        <f t="shared" si="271"/>
        <v>2.8092344460882078E-5</v>
      </c>
      <c r="AW439">
        <f t="shared" si="272"/>
        <v>2.0327554244932982</v>
      </c>
      <c r="AX439">
        <f t="shared" si="273"/>
        <v>0.66463253403476141</v>
      </c>
      <c r="AY439">
        <f t="shared" si="274"/>
        <v>1.7557740253887283E-5</v>
      </c>
      <c r="AZ439">
        <f t="shared" si="275"/>
        <v>3042.6559649462879</v>
      </c>
      <c r="BA439">
        <f t="shared" si="276"/>
        <v>77.740439360221785</v>
      </c>
      <c r="BB439">
        <f t="shared" si="277"/>
        <v>73.095457048576847</v>
      </c>
      <c r="BC439">
        <f t="shared" si="278"/>
        <v>399.86077106533435</v>
      </c>
      <c r="BD439">
        <f t="shared" si="279"/>
        <v>-9.9036243177314204E-4</v>
      </c>
    </row>
    <row r="440" spans="1:56" x14ac:dyDescent="0.55000000000000004">
      <c r="A440" s="1">
        <v>233</v>
      </c>
      <c r="B440" s="1" t="s">
        <v>496</v>
      </c>
      <c r="C440" s="1">
        <v>122259.49996015802</v>
      </c>
      <c r="D440" s="1">
        <v>0</v>
      </c>
      <c r="E440">
        <f t="shared" si="252"/>
        <v>-0.58434590247646945</v>
      </c>
      <c r="F440">
        <f t="shared" si="253"/>
        <v>2.3390589381519188E-4</v>
      </c>
      <c r="G440">
        <f t="shared" si="254"/>
        <v>4367.9592002251002</v>
      </c>
      <c r="H440">
        <f t="shared" si="255"/>
        <v>1.7875045316049591E-3</v>
      </c>
      <c r="I440">
        <f t="shared" si="256"/>
        <v>0.73028147945816091</v>
      </c>
      <c r="J440">
        <f t="shared" si="257"/>
        <v>22.643041610717773</v>
      </c>
      <c r="K440" s="1">
        <v>6</v>
      </c>
      <c r="L440">
        <f t="shared" si="258"/>
        <v>1.4200000166893005</v>
      </c>
      <c r="M440" s="1">
        <v>1</v>
      </c>
      <c r="N440">
        <f t="shared" si="259"/>
        <v>2.8400000333786011</v>
      </c>
      <c r="O440" s="1">
        <v>21.917963027954102</v>
      </c>
      <c r="P440" s="1">
        <v>22.643041610717773</v>
      </c>
      <c r="Q440" s="1">
        <v>21.076389312744141</v>
      </c>
      <c r="R440" s="1">
        <v>398.99160766601563</v>
      </c>
      <c r="S440" s="1">
        <v>399.6917724609375</v>
      </c>
      <c r="T440" s="1">
        <v>20.71388053894043</v>
      </c>
      <c r="U440" s="1">
        <v>20.715980529785156</v>
      </c>
      <c r="V440" s="1">
        <v>76.844001770019531</v>
      </c>
      <c r="W440" s="1">
        <v>76.851425170898438</v>
      </c>
      <c r="X440" s="1">
        <v>500.13778686523438</v>
      </c>
      <c r="Y440" s="1">
        <v>0.10561209172010422</v>
      </c>
      <c r="Z440" s="1">
        <v>0.19207604229450226</v>
      </c>
      <c r="AA440" s="1">
        <v>97.948158264160156</v>
      </c>
      <c r="AB440" s="1">
        <v>0.27080631256103516</v>
      </c>
      <c r="AC440" s="1">
        <v>0.22983288764953613</v>
      </c>
      <c r="AD440" s="1">
        <v>1</v>
      </c>
      <c r="AE440" s="1">
        <v>-0.21956524252891541</v>
      </c>
      <c r="AF440" s="1">
        <v>2.737391471862793</v>
      </c>
      <c r="AG440" s="1">
        <v>1</v>
      </c>
      <c r="AH440" s="1">
        <v>0</v>
      </c>
      <c r="AI440" s="1">
        <v>0.15999999642372131</v>
      </c>
      <c r="AJ440" s="1">
        <v>111115</v>
      </c>
      <c r="AK440">
        <f t="shared" si="260"/>
        <v>0.83356297810872382</v>
      </c>
      <c r="AL440">
        <f t="shared" si="261"/>
        <v>1.787504531604959E-6</v>
      </c>
      <c r="AM440">
        <f t="shared" si="262"/>
        <v>295.79304161071775</v>
      </c>
      <c r="AN440">
        <f t="shared" si="263"/>
        <v>295.06796302795408</v>
      </c>
      <c r="AO440">
        <f t="shared" si="264"/>
        <v>1.6897934297518402E-2</v>
      </c>
      <c r="AP440">
        <f t="shared" si="265"/>
        <v>-9.6487381383815712E-2</v>
      </c>
      <c r="AQ440">
        <f t="shared" si="266"/>
        <v>2.7593736189868179</v>
      </c>
      <c r="AR440">
        <f t="shared" si="267"/>
        <v>28.17177645693916</v>
      </c>
      <c r="AS440">
        <f t="shared" si="268"/>
        <v>7.4557959271540035</v>
      </c>
      <c r="AT440">
        <f t="shared" si="269"/>
        <v>22.280502319335938</v>
      </c>
      <c r="AU440">
        <f t="shared" si="270"/>
        <v>2.6992417684688319</v>
      </c>
      <c r="AV440">
        <f t="shared" si="271"/>
        <v>2.3388663062478879E-4</v>
      </c>
      <c r="AW440">
        <f t="shared" si="272"/>
        <v>2.029092139528657</v>
      </c>
      <c r="AX440">
        <f t="shared" si="273"/>
        <v>0.67014962894017494</v>
      </c>
      <c r="AY440">
        <f t="shared" si="274"/>
        <v>1.4618087469571388E-4</v>
      </c>
      <c r="AZ440">
        <f t="shared" si="275"/>
        <v>427.83355903504253</v>
      </c>
      <c r="BA440">
        <f t="shared" si="276"/>
        <v>10.928319022758938</v>
      </c>
      <c r="BB440">
        <f t="shared" si="277"/>
        <v>72.873625523621428</v>
      </c>
      <c r="BC440">
        <f t="shared" si="278"/>
        <v>399.96954251694865</v>
      </c>
      <c r="BD440">
        <f t="shared" si="279"/>
        <v>-1.0646661794636119E-3</v>
      </c>
    </row>
    <row r="441" spans="1:56" x14ac:dyDescent="0.55000000000000004">
      <c r="A441" s="1">
        <v>234</v>
      </c>
      <c r="B441" s="1" t="s">
        <v>497</v>
      </c>
      <c r="C441" s="1">
        <v>122859.9999467358</v>
      </c>
      <c r="D441" s="1">
        <v>0</v>
      </c>
      <c r="E441">
        <f t="shared" si="252"/>
        <v>-0.64428908109047411</v>
      </c>
      <c r="F441">
        <f t="shared" si="253"/>
        <v>-2.6764775466907482E-4</v>
      </c>
      <c r="G441">
        <f t="shared" si="254"/>
        <v>-3432.8629468978475</v>
      </c>
      <c r="H441">
        <f t="shared" si="255"/>
        <v>-2.0506700945439422E-3</v>
      </c>
      <c r="I441">
        <f t="shared" si="256"/>
        <v>0.73202421139656648</v>
      </c>
      <c r="J441">
        <f t="shared" si="257"/>
        <v>22.680273056030273</v>
      </c>
      <c r="K441" s="1">
        <v>6</v>
      </c>
      <c r="L441">
        <f t="shared" si="258"/>
        <v>1.4200000166893005</v>
      </c>
      <c r="M441" s="1">
        <v>1</v>
      </c>
      <c r="N441">
        <f t="shared" si="259"/>
        <v>2.8400000333786011</v>
      </c>
      <c r="O441" s="1">
        <v>21.932575225830078</v>
      </c>
      <c r="P441" s="1">
        <v>22.680273056030273</v>
      </c>
      <c r="Q441" s="1">
        <v>21.076231002807617</v>
      </c>
      <c r="R441" s="1">
        <v>399.027099609375</v>
      </c>
      <c r="S441" s="1">
        <v>399.80099487304688</v>
      </c>
      <c r="T441" s="1">
        <v>20.763847351074219</v>
      </c>
      <c r="U441" s="1">
        <v>20.761438369750977</v>
      </c>
      <c r="V441" s="1">
        <v>76.962806701660156</v>
      </c>
      <c r="W441" s="1">
        <v>76.952713012695313</v>
      </c>
      <c r="X441" s="1">
        <v>500.15213012695313</v>
      </c>
      <c r="Y441" s="1">
        <v>0.15148670971393585</v>
      </c>
      <c r="Z441" s="1">
        <v>0.11876451224088669</v>
      </c>
      <c r="AA441" s="1">
        <v>97.950370788574219</v>
      </c>
      <c r="AB441" s="1">
        <v>0.27080631256103516</v>
      </c>
      <c r="AC441" s="1">
        <v>0.22983288764953613</v>
      </c>
      <c r="AD441" s="1">
        <v>1</v>
      </c>
      <c r="AE441" s="1">
        <v>-0.21956524252891541</v>
      </c>
      <c r="AF441" s="1">
        <v>2.737391471862793</v>
      </c>
      <c r="AG441" s="1">
        <v>1</v>
      </c>
      <c r="AH441" s="1">
        <v>0</v>
      </c>
      <c r="AI441" s="1">
        <v>0.15999999642372131</v>
      </c>
      <c r="AJ441" s="1">
        <v>111115</v>
      </c>
      <c r="AK441">
        <f t="shared" si="260"/>
        <v>0.83358688354492172</v>
      </c>
      <c r="AL441">
        <f t="shared" si="261"/>
        <v>-2.0506700945439424E-6</v>
      </c>
      <c r="AM441">
        <f t="shared" si="262"/>
        <v>295.83027305603025</v>
      </c>
      <c r="AN441">
        <f t="shared" si="263"/>
        <v>295.08257522583006</v>
      </c>
      <c r="AO441">
        <f t="shared" si="264"/>
        <v>2.4237873012471045E-2</v>
      </c>
      <c r="AP441">
        <f t="shared" si="265"/>
        <v>-9.7396608267205115E-2</v>
      </c>
      <c r="AQ441">
        <f t="shared" si="266"/>
        <v>2.7656147978178063</v>
      </c>
      <c r="AR441">
        <f t="shared" si="267"/>
        <v>28.234857872946527</v>
      </c>
      <c r="AS441">
        <f t="shared" si="268"/>
        <v>7.4734195031955508</v>
      </c>
      <c r="AT441">
        <f t="shared" si="269"/>
        <v>22.306424140930176</v>
      </c>
      <c r="AU441">
        <f t="shared" si="270"/>
        <v>2.7035028451384089</v>
      </c>
      <c r="AV441">
        <f t="shared" si="271"/>
        <v>-2.6767298075056832E-4</v>
      </c>
      <c r="AW441">
        <f t="shared" si="272"/>
        <v>2.0335905864212398</v>
      </c>
      <c r="AX441">
        <f t="shared" si="273"/>
        <v>0.66991225871716908</v>
      </c>
      <c r="AY441">
        <f t="shared" si="274"/>
        <v>-1.6729334638044397E-4</v>
      </c>
      <c r="AZ441">
        <f t="shared" si="275"/>
        <v>-336.25019851500173</v>
      </c>
      <c r="BA441">
        <f t="shared" si="276"/>
        <v>-8.5864292258400248</v>
      </c>
      <c r="BB441">
        <f t="shared" si="277"/>
        <v>72.863952692545467</v>
      </c>
      <c r="BC441">
        <f t="shared" si="278"/>
        <v>400.10725904531779</v>
      </c>
      <c r="BD441">
        <f t="shared" si="279"/>
        <v>-1.173321604734561E-3</v>
      </c>
    </row>
    <row r="442" spans="1:56" x14ac:dyDescent="0.55000000000000004">
      <c r="A442" s="1">
        <v>235</v>
      </c>
      <c r="B442" s="1" t="s">
        <v>498</v>
      </c>
      <c r="C442" s="1">
        <v>123460.49993331358</v>
      </c>
      <c r="D442" s="1">
        <v>0</v>
      </c>
      <c r="E442">
        <f t="shared" si="252"/>
        <v>-0.72249649041056041</v>
      </c>
      <c r="F442">
        <f t="shared" si="253"/>
        <v>6.3115007470787208E-5</v>
      </c>
      <c r="G442">
        <f t="shared" si="254"/>
        <v>18599.714933639392</v>
      </c>
      <c r="H442">
        <f t="shared" si="255"/>
        <v>4.8223042090535874E-4</v>
      </c>
      <c r="I442">
        <f t="shared" si="256"/>
        <v>0.73010656925421635</v>
      </c>
      <c r="J442">
        <f t="shared" si="257"/>
        <v>22.687292098999023</v>
      </c>
      <c r="K442" s="1">
        <v>6</v>
      </c>
      <c r="L442">
        <f t="shared" si="258"/>
        <v>1.4200000166893005</v>
      </c>
      <c r="M442" s="1">
        <v>1</v>
      </c>
      <c r="N442">
        <f t="shared" si="259"/>
        <v>2.8400000333786011</v>
      </c>
      <c r="O442" s="1">
        <v>21.93400764465332</v>
      </c>
      <c r="P442" s="1">
        <v>22.687292098999023</v>
      </c>
      <c r="Q442" s="1">
        <v>21.075725555419922</v>
      </c>
      <c r="R442" s="1">
        <v>398.9532470703125</v>
      </c>
      <c r="S442" s="1">
        <v>399.81976318359375</v>
      </c>
      <c r="T442" s="1">
        <v>20.791067123413086</v>
      </c>
      <c r="U442" s="1">
        <v>20.791633605957031</v>
      </c>
      <c r="V442" s="1">
        <v>77.061820983886719</v>
      </c>
      <c r="W442" s="1">
        <v>77.064765930175781</v>
      </c>
      <c r="X442" s="1">
        <v>500.14328002929688</v>
      </c>
      <c r="Y442" s="1">
        <v>8.6493097245693207E-2</v>
      </c>
      <c r="Z442" s="1">
        <v>0.10228164494037628</v>
      </c>
      <c r="AA442" s="1">
        <v>97.957008361816406</v>
      </c>
      <c r="AB442" s="1">
        <v>0.27080631256103516</v>
      </c>
      <c r="AC442" s="1">
        <v>0.22983288764953613</v>
      </c>
      <c r="AD442" s="1">
        <v>1</v>
      </c>
      <c r="AE442" s="1">
        <v>-0.21956524252891541</v>
      </c>
      <c r="AF442" s="1">
        <v>2.737391471862793</v>
      </c>
      <c r="AG442" s="1">
        <v>1</v>
      </c>
      <c r="AH442" s="1">
        <v>0</v>
      </c>
      <c r="AI442" s="1">
        <v>0.15999999642372131</v>
      </c>
      <c r="AJ442" s="1">
        <v>111115</v>
      </c>
      <c r="AK442">
        <f t="shared" si="260"/>
        <v>0.8335721333821613</v>
      </c>
      <c r="AL442">
        <f t="shared" si="261"/>
        <v>4.8223042090535872E-7</v>
      </c>
      <c r="AM442">
        <f t="shared" si="262"/>
        <v>295.837292098999</v>
      </c>
      <c r="AN442">
        <f t="shared" si="263"/>
        <v>295.0840076446533</v>
      </c>
      <c r="AO442">
        <f t="shared" si="264"/>
        <v>1.3838895249987493E-2</v>
      </c>
      <c r="AP442">
        <f t="shared" si="265"/>
        <v>-9.9588922774054345E-2</v>
      </c>
      <c r="AQ442">
        <f t="shared" si="266"/>
        <v>2.7667927962487724</v>
      </c>
      <c r="AR442">
        <f t="shared" si="267"/>
        <v>28.244970344840247</v>
      </c>
      <c r="AS442">
        <f t="shared" si="268"/>
        <v>7.4533367388832161</v>
      </c>
      <c r="AT442">
        <f t="shared" si="269"/>
        <v>22.310649871826172</v>
      </c>
      <c r="AU442">
        <f t="shared" si="270"/>
        <v>2.7041980363050588</v>
      </c>
      <c r="AV442">
        <f t="shared" si="271"/>
        <v>6.3113604859662062E-5</v>
      </c>
      <c r="AW442">
        <f t="shared" si="272"/>
        <v>2.036686226994556</v>
      </c>
      <c r="AX442">
        <f t="shared" si="273"/>
        <v>0.6675118093105028</v>
      </c>
      <c r="AY442">
        <f t="shared" si="274"/>
        <v>3.9446129050734164E-5</v>
      </c>
      <c r="AZ442">
        <f t="shared" si="275"/>
        <v>1821.9724312819155</v>
      </c>
      <c r="BA442">
        <f t="shared" si="276"/>
        <v>46.520248988038553</v>
      </c>
      <c r="BB442">
        <f t="shared" si="277"/>
        <v>72.949154572488112</v>
      </c>
      <c r="BC442">
        <f t="shared" si="278"/>
        <v>400.16320341267499</v>
      </c>
      <c r="BD442">
        <f t="shared" si="279"/>
        <v>-1.3171003157600853E-3</v>
      </c>
    </row>
    <row r="443" spans="1:56" x14ac:dyDescent="0.55000000000000004">
      <c r="A443" s="1" t="s">
        <v>9</v>
      </c>
      <c r="B443" s="1" t="s">
        <v>499</v>
      </c>
    </row>
    <row r="444" spans="1:56" x14ac:dyDescent="0.55000000000000004">
      <c r="A444" s="1">
        <v>236</v>
      </c>
      <c r="B444" s="1" t="s">
        <v>500</v>
      </c>
      <c r="C444" s="1">
        <v>124058.50000041351</v>
      </c>
      <c r="D444" s="1">
        <v>0</v>
      </c>
      <c r="E444">
        <f t="shared" ref="E444:E449" si="280">(R444-S444*(1000-T444)/(1000-U444))*AK444</f>
        <v>-0.45842032266360311</v>
      </c>
      <c r="F444">
        <f t="shared" ref="F444:F449" si="281">IF(AV444&lt;&gt;0,1/(1/AV444-1/N444),0)</f>
        <v>1.0193030017925782E-4</v>
      </c>
      <c r="G444">
        <f t="shared" ref="G444:G449" si="282">((AY444-AL444/2)*S444-E444)/(AY444+AL444/2)</f>
        <v>7547.4872601699417</v>
      </c>
      <c r="H444">
        <f t="shared" ref="H444:H449" si="283">AL444*1000</f>
        <v>7.744397247626501E-4</v>
      </c>
      <c r="I444">
        <f t="shared" ref="I444:I449" si="284">(AQ444-AW444)</f>
        <v>0.72611194366626242</v>
      </c>
      <c r="J444">
        <f t="shared" ref="J444:J449" si="285">(P444+AP444*D444)</f>
        <v>22.642332077026367</v>
      </c>
      <c r="K444" s="1">
        <v>6</v>
      </c>
      <c r="L444">
        <f t="shared" ref="L444:L449" si="286">(K444*AE444+AF444)</f>
        <v>1.4200000166893005</v>
      </c>
      <c r="M444" s="1">
        <v>1</v>
      </c>
      <c r="N444">
        <f t="shared" ref="N444:N449" si="287">L444*(M444+1)*(M444+1)/(M444*M444+1)</f>
        <v>2.8400000333786011</v>
      </c>
      <c r="O444" s="1">
        <v>21.916881561279297</v>
      </c>
      <c r="P444" s="1">
        <v>22.642332077026367</v>
      </c>
      <c r="Q444" s="1">
        <v>21.074409484863281</v>
      </c>
      <c r="R444" s="1">
        <v>399.19866943359375</v>
      </c>
      <c r="S444" s="1">
        <v>399.74826049804688</v>
      </c>
      <c r="T444" s="1">
        <v>20.753438949584961</v>
      </c>
      <c r="U444" s="1">
        <v>20.754348754882813</v>
      </c>
      <c r="V444" s="1">
        <v>77.00750732421875</v>
      </c>
      <c r="W444" s="1">
        <v>77.011955261230469</v>
      </c>
      <c r="X444" s="1">
        <v>500.1290283203125</v>
      </c>
      <c r="Y444" s="1">
        <v>0.1180364117026329</v>
      </c>
      <c r="Z444" s="1">
        <v>0.11116018891334534</v>
      </c>
      <c r="AA444" s="1">
        <v>97.962257385253906</v>
      </c>
      <c r="AB444" s="1">
        <v>0.23992252349853516</v>
      </c>
      <c r="AC444" s="1">
        <v>0.22760701179504395</v>
      </c>
      <c r="AD444" s="1">
        <v>1</v>
      </c>
      <c r="AE444" s="1">
        <v>-0.21956524252891541</v>
      </c>
      <c r="AF444" s="1">
        <v>2.737391471862793</v>
      </c>
      <c r="AG444" s="1">
        <v>1</v>
      </c>
      <c r="AH444" s="1">
        <v>0</v>
      </c>
      <c r="AI444" s="1">
        <v>0.15999999642372131</v>
      </c>
      <c r="AJ444" s="1">
        <v>111115</v>
      </c>
      <c r="AK444">
        <f t="shared" ref="AK444:AK449" si="288">X444*0.000001/(K444*0.0001)</f>
        <v>0.83354838053385394</v>
      </c>
      <c r="AL444">
        <f t="shared" ref="AL444:AL449" si="289">(U444-T444)/(1000-U444)*AK444</f>
        <v>7.7443972476265009E-7</v>
      </c>
      <c r="AM444">
        <f t="shared" ref="AM444:AM449" si="290">(P444+273.15)</f>
        <v>295.79233207702634</v>
      </c>
      <c r="AN444">
        <f t="shared" ref="AN444:AN449" si="291">(O444+273.15)</f>
        <v>295.06688156127927</v>
      </c>
      <c r="AO444">
        <f t="shared" ref="AO444:AO449" si="292">(Y444*AG444+Z444*AH444)*AI444</f>
        <v>1.8885825450290161E-2</v>
      </c>
      <c r="AP444">
        <f t="shared" ref="AP444:AP449" si="293">((AO444+0.00000010773*(AN444^4-AM444^4))-AL444*44100)/(L444*51.4+0.00000043092*AM444^3)</f>
        <v>-9.5981119343099872E-2</v>
      </c>
      <c r="AQ444">
        <f t="shared" ref="AQ444:AQ449" si="294">0.61365*EXP(17.502*J444/(240.97+J444))</f>
        <v>2.7592547982554163</v>
      </c>
      <c r="AR444">
        <f t="shared" ref="AR444:AR449" si="295">AQ444*1000/AA444</f>
        <v>28.166508938275676</v>
      </c>
      <c r="AS444">
        <f t="shared" ref="AS444:AS449" si="296">(AR444-U444)</f>
        <v>7.4121601833928636</v>
      </c>
      <c r="AT444">
        <f t="shared" ref="AT444:AT449" si="297">IF(D444,P444,(O444+P444)/2)</f>
        <v>22.279606819152832</v>
      </c>
      <c r="AU444">
        <f t="shared" ref="AU444:AU449" si="298">0.61365*EXP(17.502*AT444/(240.97+AT444))</f>
        <v>2.6990946695949423</v>
      </c>
      <c r="AV444">
        <f t="shared" ref="AV444:AV449" si="299">IF(AS444&lt;&gt;0,(1000-(AR444+U444)/2)/AS444*AL444,0)</f>
        <v>1.0192664193521322E-4</v>
      </c>
      <c r="AW444">
        <f t="shared" ref="AW444:AW449" si="300">U444*AA444/1000</f>
        <v>2.0331428545891539</v>
      </c>
      <c r="AX444">
        <f t="shared" ref="AX444:AX449" si="301">(AU444-AW444)</f>
        <v>0.66595181500578837</v>
      </c>
      <c r="AY444">
        <f t="shared" ref="AY444:AY449" si="302">1/(1.6/F444+1.37/N444)</f>
        <v>6.3704479869771386E-5</v>
      </c>
      <c r="AZ444">
        <f t="shared" ref="AZ444:AZ449" si="303">G444*AA444*0.001</f>
        <v>739.36888959269265</v>
      </c>
      <c r="BA444">
        <f t="shared" ref="BA444:BA449" si="304">G444/S444</f>
        <v>18.880600632924626</v>
      </c>
      <c r="BB444">
        <f t="shared" ref="BB444:BB449" si="305">(1-AL444*AA444/AQ444/F444)*100</f>
        <v>73.025630857560884</v>
      </c>
      <c r="BC444">
        <f t="shared" ref="BC444:BC449" si="306">(S444-E444/(N444/1.35))</f>
        <v>399.96617156435752</v>
      </c>
      <c r="BD444">
        <f t="shared" ref="BD444:BD449" si="307">E444*BB444/100/BC444</f>
        <v>-8.3698161595772925E-4</v>
      </c>
    </row>
    <row r="445" spans="1:56" x14ac:dyDescent="0.55000000000000004">
      <c r="A445" s="1">
        <v>237</v>
      </c>
      <c r="B445" s="1" t="s">
        <v>501</v>
      </c>
      <c r="C445" s="1">
        <v>124658.99998699129</v>
      </c>
      <c r="D445" s="1">
        <v>0</v>
      </c>
      <c r="E445">
        <f t="shared" si="280"/>
        <v>-0.82078235668986077</v>
      </c>
      <c r="F445">
        <f t="shared" si="281"/>
        <v>9.7158796548545633E-4</v>
      </c>
      <c r="G445">
        <f t="shared" si="282"/>
        <v>1738.9025357861665</v>
      </c>
      <c r="H445">
        <f t="shared" si="283"/>
        <v>7.3842608492359317E-3</v>
      </c>
      <c r="I445">
        <f t="shared" si="284"/>
        <v>0.72666750121552948</v>
      </c>
      <c r="J445">
        <f t="shared" si="285"/>
        <v>22.632892608642578</v>
      </c>
      <c r="K445" s="1">
        <v>6</v>
      </c>
      <c r="L445">
        <f t="shared" si="286"/>
        <v>1.4200000166893005</v>
      </c>
      <c r="M445" s="1">
        <v>1</v>
      </c>
      <c r="N445">
        <f t="shared" si="287"/>
        <v>2.8400000333786011</v>
      </c>
      <c r="O445" s="1">
        <v>21.915313720703125</v>
      </c>
      <c r="P445" s="1">
        <v>22.632892608642578</v>
      </c>
      <c r="Q445" s="1">
        <v>21.076431274414063</v>
      </c>
      <c r="R445" s="1">
        <v>398.8782958984375</v>
      </c>
      <c r="S445" s="1">
        <v>399.859375</v>
      </c>
      <c r="T445" s="1">
        <v>20.721534729003906</v>
      </c>
      <c r="U445" s="1">
        <v>20.730209350585938</v>
      </c>
      <c r="V445" s="1">
        <v>76.904388427734375</v>
      </c>
      <c r="W445" s="1">
        <v>76.936676025390625</v>
      </c>
      <c r="X445" s="1">
        <v>500.16131591796875</v>
      </c>
      <c r="Y445" s="1">
        <v>9.1002315282821655E-2</v>
      </c>
      <c r="Z445" s="1">
        <v>9.0857259929180145E-2</v>
      </c>
      <c r="AA445" s="1">
        <v>97.973297119140625</v>
      </c>
      <c r="AB445" s="1">
        <v>0.23992252349853516</v>
      </c>
      <c r="AC445" s="1">
        <v>0.22760701179504395</v>
      </c>
      <c r="AD445" s="1">
        <v>1</v>
      </c>
      <c r="AE445" s="1">
        <v>-0.21956524252891541</v>
      </c>
      <c r="AF445" s="1">
        <v>2.737391471862793</v>
      </c>
      <c r="AG445" s="1">
        <v>1</v>
      </c>
      <c r="AH445" s="1">
        <v>0</v>
      </c>
      <c r="AI445" s="1">
        <v>0.15999999642372131</v>
      </c>
      <c r="AJ445" s="1">
        <v>111115</v>
      </c>
      <c r="AK445">
        <f t="shared" si="288"/>
        <v>0.83360219319661444</v>
      </c>
      <c r="AL445">
        <f t="shared" si="289"/>
        <v>7.3842608492359321E-6</v>
      </c>
      <c r="AM445">
        <f t="shared" si="290"/>
        <v>295.78289260864256</v>
      </c>
      <c r="AN445">
        <f t="shared" si="291"/>
        <v>295.0653137207031</v>
      </c>
      <c r="AO445">
        <f t="shared" si="292"/>
        <v>1.4560370119801824E-2</v>
      </c>
      <c r="AP445">
        <f t="shared" si="293"/>
        <v>-9.8453363512411712E-2</v>
      </c>
      <c r="AQ445">
        <f t="shared" si="294"/>
        <v>2.7576744612624728</v>
      </c>
      <c r="AR445">
        <f t="shared" si="295"/>
        <v>28.147204823667387</v>
      </c>
      <c r="AS445">
        <f t="shared" si="296"/>
        <v>7.4169954730814496</v>
      </c>
      <c r="AT445">
        <f t="shared" si="297"/>
        <v>22.274103164672852</v>
      </c>
      <c r="AU445">
        <f t="shared" si="298"/>
        <v>2.698190768687629</v>
      </c>
      <c r="AV445">
        <f t="shared" si="299"/>
        <v>9.7125569072157496E-4</v>
      </c>
      <c r="AW445">
        <f t="shared" si="300"/>
        <v>2.0310069600469434</v>
      </c>
      <c r="AX445">
        <f t="shared" si="301"/>
        <v>0.6671838086406856</v>
      </c>
      <c r="AY445">
        <f t="shared" si="302"/>
        <v>6.0706465076956837E-4</v>
      </c>
      <c r="AZ445">
        <f t="shared" si="303"/>
        <v>170.36601479980516</v>
      </c>
      <c r="BA445">
        <f t="shared" si="304"/>
        <v>4.3487852092655483</v>
      </c>
      <c r="BB445">
        <f t="shared" si="305"/>
        <v>72.998391908171982</v>
      </c>
      <c r="BC445">
        <f t="shared" si="306"/>
        <v>400.24953562271418</v>
      </c>
      <c r="BD445">
        <f t="shared" si="307"/>
        <v>-1.4969609409225565E-3</v>
      </c>
    </row>
    <row r="446" spans="1:56" x14ac:dyDescent="0.55000000000000004">
      <c r="A446" s="1">
        <v>238</v>
      </c>
      <c r="B446" s="1" t="s">
        <v>502</v>
      </c>
      <c r="C446" s="1">
        <v>125259.49997356907</v>
      </c>
      <c r="D446" s="1">
        <v>0</v>
      </c>
      <c r="E446">
        <f t="shared" si="280"/>
        <v>-0.892575513512602</v>
      </c>
      <c r="F446">
        <f t="shared" si="281"/>
        <v>7.1623022735027824E-4</v>
      </c>
      <c r="G446">
        <f t="shared" si="282"/>
        <v>2377.40221013984</v>
      </c>
      <c r="H446">
        <f t="shared" si="283"/>
        <v>5.4564923463846166E-3</v>
      </c>
      <c r="I446">
        <f t="shared" si="284"/>
        <v>0.7282833787116445</v>
      </c>
      <c r="J446">
        <f t="shared" si="285"/>
        <v>22.629413604736328</v>
      </c>
      <c r="K446" s="1">
        <v>6</v>
      </c>
      <c r="L446">
        <f t="shared" si="286"/>
        <v>1.4200000166893005</v>
      </c>
      <c r="M446" s="1">
        <v>1</v>
      </c>
      <c r="N446">
        <f t="shared" si="287"/>
        <v>2.8400000333786011</v>
      </c>
      <c r="O446" s="1">
        <v>21.913446426391602</v>
      </c>
      <c r="P446" s="1">
        <v>22.629413604736328</v>
      </c>
      <c r="Q446" s="1">
        <v>21.075857162475586</v>
      </c>
      <c r="R446" s="1">
        <v>398.89321899414063</v>
      </c>
      <c r="S446" s="1">
        <v>399.96142578125</v>
      </c>
      <c r="T446" s="1">
        <v>20.703159332275391</v>
      </c>
      <c r="U446" s="1">
        <v>20.709569931030273</v>
      </c>
      <c r="V446" s="1">
        <v>76.838859558105469</v>
      </c>
      <c r="W446" s="1">
        <v>76.862274169921875</v>
      </c>
      <c r="X446" s="1">
        <v>500.1240234375</v>
      </c>
      <c r="Y446" s="1">
        <v>0.10845742374658585</v>
      </c>
      <c r="Z446" s="1">
        <v>0.12092156708240509</v>
      </c>
      <c r="AA446" s="1">
        <v>97.964797973632813</v>
      </c>
      <c r="AB446" s="1">
        <v>0.23992252349853516</v>
      </c>
      <c r="AC446" s="1">
        <v>0.22760701179504395</v>
      </c>
      <c r="AD446" s="1">
        <v>1</v>
      </c>
      <c r="AE446" s="1">
        <v>-0.21956524252891541</v>
      </c>
      <c r="AF446" s="1">
        <v>2.737391471862793</v>
      </c>
      <c r="AG446" s="1">
        <v>1</v>
      </c>
      <c r="AH446" s="1">
        <v>0</v>
      </c>
      <c r="AI446" s="1">
        <v>0.15999999642372131</v>
      </c>
      <c r="AJ446" s="1">
        <v>111115</v>
      </c>
      <c r="AK446">
        <f t="shared" si="288"/>
        <v>0.83354003906249996</v>
      </c>
      <c r="AL446">
        <f t="shared" si="289"/>
        <v>5.4564923463846166E-6</v>
      </c>
      <c r="AM446">
        <f t="shared" si="290"/>
        <v>295.77941360473631</v>
      </c>
      <c r="AN446">
        <f t="shared" si="291"/>
        <v>295.06344642639158</v>
      </c>
      <c r="AO446">
        <f t="shared" si="292"/>
        <v>1.7353187411579762E-2</v>
      </c>
      <c r="AP446">
        <f t="shared" si="293"/>
        <v>-9.7194826489302805E-2</v>
      </c>
      <c r="AQ446">
        <f t="shared" si="294"/>
        <v>2.757092213125846</v>
      </c>
      <c r="AR446">
        <f t="shared" si="295"/>
        <v>28.143703352176729</v>
      </c>
      <c r="AS446">
        <f t="shared" si="296"/>
        <v>7.4341334211464556</v>
      </c>
      <c r="AT446">
        <f t="shared" si="297"/>
        <v>22.271430015563965</v>
      </c>
      <c r="AU446">
        <f t="shared" si="298"/>
        <v>2.6977518356468653</v>
      </c>
      <c r="AV446">
        <f t="shared" si="299"/>
        <v>7.1604964411317628E-4</v>
      </c>
      <c r="AW446">
        <f t="shared" si="300"/>
        <v>2.0288088344142015</v>
      </c>
      <c r="AX446">
        <f t="shared" si="301"/>
        <v>0.66894300123266381</v>
      </c>
      <c r="AY446">
        <f t="shared" si="302"/>
        <v>4.4754724834321553E-4</v>
      </c>
      <c r="AZ446">
        <f t="shared" si="303"/>
        <v>232.90172721841756</v>
      </c>
      <c r="BA446">
        <f t="shared" si="304"/>
        <v>5.9440787458341227</v>
      </c>
      <c r="BB446">
        <f t="shared" si="305"/>
        <v>72.930535769077466</v>
      </c>
      <c r="BC446">
        <f t="shared" si="306"/>
        <v>400.38571343233446</v>
      </c>
      <c r="BD446">
        <f t="shared" si="307"/>
        <v>-1.6258324967889941E-3</v>
      </c>
    </row>
    <row r="447" spans="1:56" x14ac:dyDescent="0.55000000000000004">
      <c r="A447" s="1">
        <v>239</v>
      </c>
      <c r="B447" s="1" t="s">
        <v>503</v>
      </c>
      <c r="C447" s="1">
        <v>125859.99996014684</v>
      </c>
      <c r="D447" s="1">
        <v>0</v>
      </c>
      <c r="E447">
        <f t="shared" si="280"/>
        <v>-0.930317328053471</v>
      </c>
      <c r="F447">
        <f t="shared" si="281"/>
        <v>4.5183460874011043E-4</v>
      </c>
      <c r="G447">
        <f t="shared" si="282"/>
        <v>3670.0078160304511</v>
      </c>
      <c r="H447">
        <f t="shared" si="283"/>
        <v>3.4483383632539417E-3</v>
      </c>
      <c r="I447">
        <f t="shared" si="284"/>
        <v>0.72945665046658403</v>
      </c>
      <c r="J447">
        <f t="shared" si="285"/>
        <v>22.629327774047852</v>
      </c>
      <c r="K447" s="1">
        <v>6</v>
      </c>
      <c r="L447">
        <f t="shared" si="286"/>
        <v>1.4200000166893005</v>
      </c>
      <c r="M447" s="1">
        <v>1</v>
      </c>
      <c r="N447">
        <f t="shared" si="287"/>
        <v>2.8400000333786011</v>
      </c>
      <c r="O447" s="1">
        <v>21.915729522705078</v>
      </c>
      <c r="P447" s="1">
        <v>22.629327774047852</v>
      </c>
      <c r="Q447" s="1">
        <v>21.076120376586914</v>
      </c>
      <c r="R447" s="1">
        <v>398.93356323242188</v>
      </c>
      <c r="S447" s="1">
        <v>400.0479736328125</v>
      </c>
      <c r="T447" s="1">
        <v>20.694915771484375</v>
      </c>
      <c r="U447" s="1">
        <v>20.698966979980469</v>
      </c>
      <c r="V447" s="1">
        <v>76.792327880859375</v>
      </c>
      <c r="W447" s="1">
        <v>76.8082275390625</v>
      </c>
      <c r="X447" s="1">
        <v>500.14132690429688</v>
      </c>
      <c r="Y447" s="1">
        <v>0.10182695090770721</v>
      </c>
      <c r="Z447" s="1">
        <v>9.5543272793292999E-2</v>
      </c>
      <c r="AA447" s="1">
        <v>97.957603454589844</v>
      </c>
      <c r="AB447" s="1">
        <v>0.23992252349853516</v>
      </c>
      <c r="AC447" s="1">
        <v>0.22760701179504395</v>
      </c>
      <c r="AD447" s="1">
        <v>1</v>
      </c>
      <c r="AE447" s="1">
        <v>-0.21956524252891541</v>
      </c>
      <c r="AF447" s="1">
        <v>2.737391471862793</v>
      </c>
      <c r="AG447" s="1">
        <v>1</v>
      </c>
      <c r="AH447" s="1">
        <v>0</v>
      </c>
      <c r="AI447" s="1">
        <v>0.15999999642372131</v>
      </c>
      <c r="AJ447" s="1">
        <v>111115</v>
      </c>
      <c r="AK447">
        <f t="shared" si="288"/>
        <v>0.83356887817382808</v>
      </c>
      <c r="AL447">
        <f t="shared" si="289"/>
        <v>3.4483383632539418E-6</v>
      </c>
      <c r="AM447">
        <f t="shared" si="290"/>
        <v>295.77932777404783</v>
      </c>
      <c r="AN447">
        <f t="shared" si="291"/>
        <v>295.06572952270506</v>
      </c>
      <c r="AO447">
        <f t="shared" si="292"/>
        <v>1.62923117810716E-2</v>
      </c>
      <c r="AP447">
        <f t="shared" si="293"/>
        <v>-9.584314405552212E-2</v>
      </c>
      <c r="AQ447">
        <f t="shared" si="294"/>
        <v>2.7570778498111599</v>
      </c>
      <c r="AR447">
        <f t="shared" si="295"/>
        <v>28.145623745167033</v>
      </c>
      <c r="AS447">
        <f t="shared" si="296"/>
        <v>7.4466567651865638</v>
      </c>
      <c r="AT447">
        <f t="shared" si="297"/>
        <v>22.272528648376465</v>
      </c>
      <c r="AU447">
        <f t="shared" si="298"/>
        <v>2.6979322243946755</v>
      </c>
      <c r="AV447">
        <f t="shared" si="299"/>
        <v>4.5176273478373183E-4</v>
      </c>
      <c r="AW447">
        <f t="shared" si="300"/>
        <v>2.0276211993445759</v>
      </c>
      <c r="AX447">
        <f t="shared" si="301"/>
        <v>0.67031102505009965</v>
      </c>
      <c r="AY447">
        <f t="shared" si="302"/>
        <v>2.8235816578604778E-4</v>
      </c>
      <c r="AZ447">
        <f t="shared" si="303"/>
        <v>359.50517031795624</v>
      </c>
      <c r="BA447">
        <f t="shared" si="304"/>
        <v>9.1739192744893128</v>
      </c>
      <c r="BB447">
        <f t="shared" si="305"/>
        <v>72.884382249881526</v>
      </c>
      <c r="BC447">
        <f t="shared" si="306"/>
        <v>400.49020193496432</v>
      </c>
      <c r="BD447">
        <f t="shared" si="307"/>
        <v>-1.6930652341539325E-3</v>
      </c>
    </row>
    <row r="448" spans="1:56" x14ac:dyDescent="0.55000000000000004">
      <c r="A448" s="1">
        <v>240</v>
      </c>
      <c r="B448" s="1" t="s">
        <v>504</v>
      </c>
      <c r="C448" s="1">
        <v>126460.49994672462</v>
      </c>
      <c r="D448" s="1">
        <v>0</v>
      </c>
      <c r="E448">
        <f t="shared" si="280"/>
        <v>-0.88430763876089513</v>
      </c>
      <c r="F448">
        <f t="shared" si="281"/>
        <v>7.2880151711795572E-5</v>
      </c>
      <c r="G448">
        <f t="shared" si="282"/>
        <v>19691.577189440581</v>
      </c>
      <c r="H448">
        <f t="shared" si="283"/>
        <v>5.5686006937000936E-4</v>
      </c>
      <c r="I448">
        <f t="shared" si="284"/>
        <v>0.73030147792230027</v>
      </c>
      <c r="J448">
        <f t="shared" si="285"/>
        <v>22.634561538696289</v>
      </c>
      <c r="K448" s="1">
        <v>6</v>
      </c>
      <c r="L448">
        <f t="shared" si="286"/>
        <v>1.4200000166893005</v>
      </c>
      <c r="M448" s="1">
        <v>1</v>
      </c>
      <c r="N448">
        <f t="shared" si="287"/>
        <v>2.8400000333786011</v>
      </c>
      <c r="O448" s="1">
        <v>21.918611526489258</v>
      </c>
      <c r="P448" s="1">
        <v>22.634561538696289</v>
      </c>
      <c r="Q448" s="1">
        <v>21.076848983764648</v>
      </c>
      <c r="R448" s="1">
        <v>398.94650268554688</v>
      </c>
      <c r="S448" s="1">
        <v>400.00711059570313</v>
      </c>
      <c r="T448" s="1">
        <v>20.696014404296875</v>
      </c>
      <c r="U448" s="1">
        <v>20.69666862487793</v>
      </c>
      <c r="V448" s="1">
        <v>76.791946411132813</v>
      </c>
      <c r="W448" s="1">
        <v>76.794288635253906</v>
      </c>
      <c r="X448" s="1">
        <v>500.13858032226563</v>
      </c>
      <c r="Y448" s="1">
        <v>8.856656402349472E-2</v>
      </c>
      <c r="Z448" s="1">
        <v>0.19771572947502136</v>
      </c>
      <c r="AA448" s="1">
        <v>97.969985961914063</v>
      </c>
      <c r="AB448" s="1">
        <v>0.23992252349853516</v>
      </c>
      <c r="AC448" s="1">
        <v>0.22760701179504395</v>
      </c>
      <c r="AD448" s="1">
        <v>1</v>
      </c>
      <c r="AE448" s="1">
        <v>-0.21956524252891541</v>
      </c>
      <c r="AF448" s="1">
        <v>2.737391471862793</v>
      </c>
      <c r="AG448" s="1">
        <v>1</v>
      </c>
      <c r="AH448" s="1">
        <v>0</v>
      </c>
      <c r="AI448" s="1">
        <v>0.15999999642372131</v>
      </c>
      <c r="AJ448" s="1">
        <v>111115</v>
      </c>
      <c r="AK448">
        <f t="shared" si="288"/>
        <v>0.83356430053710928</v>
      </c>
      <c r="AL448">
        <f t="shared" si="289"/>
        <v>5.5686006937000941E-7</v>
      </c>
      <c r="AM448">
        <f t="shared" si="290"/>
        <v>295.78456153869627</v>
      </c>
      <c r="AN448">
        <f t="shared" si="291"/>
        <v>295.06861152648924</v>
      </c>
      <c r="AO448">
        <f t="shared" si="292"/>
        <v>1.417064992702044E-2</v>
      </c>
      <c r="AP448">
        <f t="shared" si="293"/>
        <v>-9.4666612284684745E-2</v>
      </c>
      <c r="AQ448">
        <f t="shared" si="294"/>
        <v>2.7579538125599781</v>
      </c>
      <c r="AR448">
        <f t="shared" si="295"/>
        <v>28.151007530328069</v>
      </c>
      <c r="AS448">
        <f t="shared" si="296"/>
        <v>7.4543389054501397</v>
      </c>
      <c r="AT448">
        <f t="shared" si="297"/>
        <v>22.276586532592773</v>
      </c>
      <c r="AU448">
        <f t="shared" si="298"/>
        <v>2.6985985955191674</v>
      </c>
      <c r="AV448">
        <f t="shared" si="299"/>
        <v>7.2878281507517278E-5</v>
      </c>
      <c r="AW448">
        <f t="shared" si="300"/>
        <v>2.0276523346376778</v>
      </c>
      <c r="AX448">
        <f t="shared" si="301"/>
        <v>0.67094626088148956</v>
      </c>
      <c r="AY448">
        <f t="shared" si="302"/>
        <v>4.5549093964671954E-5</v>
      </c>
      <c r="AZ448">
        <f t="shared" si="303"/>
        <v>1929.1835408174411</v>
      </c>
      <c r="BA448">
        <f t="shared" si="304"/>
        <v>49.228067871381754</v>
      </c>
      <c r="BB448">
        <f t="shared" si="305"/>
        <v>72.85793625174172</v>
      </c>
      <c r="BC448">
        <f t="shared" si="306"/>
        <v>400.42746809510322</v>
      </c>
      <c r="BD448">
        <f t="shared" si="307"/>
        <v>-1.6090012475484679E-3</v>
      </c>
    </row>
    <row r="449" spans="1:56" x14ac:dyDescent="0.55000000000000004">
      <c r="A449" s="1">
        <v>241</v>
      </c>
      <c r="B449" s="1" t="s">
        <v>505</v>
      </c>
      <c r="C449" s="1">
        <v>127060.9999333024</v>
      </c>
      <c r="D449" s="1">
        <v>0</v>
      </c>
      <c r="E449">
        <f t="shared" si="280"/>
        <v>-0.88397767047379128</v>
      </c>
      <c r="F449">
        <f t="shared" si="281"/>
        <v>9.8014046956470115E-4</v>
      </c>
      <c r="G449">
        <f t="shared" si="282"/>
        <v>1829.7434346397017</v>
      </c>
      <c r="H449">
        <f t="shared" si="283"/>
        <v>7.5021632969477546E-3</v>
      </c>
      <c r="I449">
        <f t="shared" si="284"/>
        <v>0.73190020492257268</v>
      </c>
      <c r="J449">
        <f t="shared" si="285"/>
        <v>22.646505355834961</v>
      </c>
      <c r="K449" s="1">
        <v>6</v>
      </c>
      <c r="L449">
        <f t="shared" si="286"/>
        <v>1.4200000166893005</v>
      </c>
      <c r="M449" s="1">
        <v>1</v>
      </c>
      <c r="N449">
        <f t="shared" si="287"/>
        <v>2.8400000333786011</v>
      </c>
      <c r="O449" s="1">
        <v>21.917291641235352</v>
      </c>
      <c r="P449" s="1">
        <v>22.646505355834961</v>
      </c>
      <c r="Q449" s="1">
        <v>21.076084136962891</v>
      </c>
      <c r="R449" s="1">
        <v>398.89532470703125</v>
      </c>
      <c r="S449" s="1">
        <v>399.95220947265625</v>
      </c>
      <c r="T449" s="1">
        <v>20.689390182495117</v>
      </c>
      <c r="U449" s="1">
        <v>20.698204040527344</v>
      </c>
      <c r="V449" s="1">
        <v>76.782730102539063</v>
      </c>
      <c r="W449" s="1">
        <v>76.815582275390625</v>
      </c>
      <c r="X449" s="1">
        <v>500.13616943359375</v>
      </c>
      <c r="Y449" s="1">
        <v>7.5337246060371399E-2</v>
      </c>
      <c r="Z449" s="1">
        <v>7.6134026050567627E-2</v>
      </c>
      <c r="AA449" s="1">
        <v>97.982101440429688</v>
      </c>
      <c r="AB449" s="1">
        <v>0.23992252349853516</v>
      </c>
      <c r="AC449" s="1">
        <v>0.22760701179504395</v>
      </c>
      <c r="AD449" s="1">
        <v>1</v>
      </c>
      <c r="AE449" s="1">
        <v>-0.21956524252891541</v>
      </c>
      <c r="AF449" s="1">
        <v>2.737391471862793</v>
      </c>
      <c r="AG449" s="1">
        <v>1</v>
      </c>
      <c r="AH449" s="1">
        <v>0</v>
      </c>
      <c r="AI449" s="1">
        <v>0.15999999642372131</v>
      </c>
      <c r="AJ449" s="1">
        <v>111115</v>
      </c>
      <c r="AK449">
        <f t="shared" si="288"/>
        <v>0.83356028238932289</v>
      </c>
      <c r="AL449">
        <f t="shared" si="289"/>
        <v>7.5021632969477543E-6</v>
      </c>
      <c r="AM449">
        <f t="shared" si="290"/>
        <v>295.79650535583494</v>
      </c>
      <c r="AN449">
        <f t="shared" si="291"/>
        <v>295.06729164123533</v>
      </c>
      <c r="AO449">
        <f t="shared" si="292"/>
        <v>1.2053959100232436E-2</v>
      </c>
      <c r="AP449">
        <f t="shared" si="293"/>
        <v>-0.10008712032053264</v>
      </c>
      <c r="AQ449">
        <f t="shared" si="294"/>
        <v>2.7599537328562347</v>
      </c>
      <c r="AR449">
        <f t="shared" si="295"/>
        <v>28.167937738447133</v>
      </c>
      <c r="AS449">
        <f t="shared" si="296"/>
        <v>7.4697336979197893</v>
      </c>
      <c r="AT449">
        <f t="shared" si="297"/>
        <v>22.281898498535156</v>
      </c>
      <c r="AU449">
        <f t="shared" si="298"/>
        <v>2.6994711251186594</v>
      </c>
      <c r="AV449">
        <f t="shared" si="299"/>
        <v>9.7980232030589194E-4</v>
      </c>
      <c r="AW449">
        <f t="shared" si="300"/>
        <v>2.028053527933662</v>
      </c>
      <c r="AX449">
        <f t="shared" si="301"/>
        <v>0.67141759718499738</v>
      </c>
      <c r="AY449">
        <f t="shared" si="302"/>
        <v>6.1240682181356893E-4</v>
      </c>
      <c r="AZ449">
        <f t="shared" si="303"/>
        <v>179.28210682282747</v>
      </c>
      <c r="BA449">
        <f t="shared" si="304"/>
        <v>4.5749051794269358</v>
      </c>
      <c r="BB449">
        <f t="shared" si="305"/>
        <v>72.826652696868919</v>
      </c>
      <c r="BC449">
        <f t="shared" si="306"/>
        <v>400.3724101209358</v>
      </c>
      <c r="BD449">
        <f t="shared" si="307"/>
        <v>-1.6079313452177283E-3</v>
      </c>
    </row>
    <row r="450" spans="1:56" x14ac:dyDescent="0.55000000000000004">
      <c r="A450" s="1" t="s">
        <v>9</v>
      </c>
      <c r="B450" s="1" t="s">
        <v>506</v>
      </c>
    </row>
    <row r="451" spans="1:56" x14ac:dyDescent="0.55000000000000004">
      <c r="A451" s="1">
        <v>242</v>
      </c>
      <c r="B451" s="1" t="s">
        <v>507</v>
      </c>
      <c r="C451" s="1">
        <v>127659.00000040233</v>
      </c>
      <c r="D451" s="1">
        <v>0</v>
      </c>
      <c r="E451">
        <f t="shared" ref="E451:E456" si="308">(R451-S451*(1000-T451)/(1000-U451))*AK451</f>
        <v>-0.62549551479037602</v>
      </c>
      <c r="F451">
        <f t="shared" ref="F451:F456" si="309">IF(AV451&lt;&gt;0,1/(1/AV451-1/N451),0)</f>
        <v>7.3885493491308472E-4</v>
      </c>
      <c r="G451">
        <f t="shared" ref="G451:G456" si="310">((AY451-AL451/2)*S451-E451)/(AY451+AL451/2)</f>
        <v>1741.7406660867184</v>
      </c>
      <c r="H451">
        <f t="shared" ref="H451:H456" si="311">AL451*1000</f>
        <v>5.635239702917798E-3</v>
      </c>
      <c r="I451">
        <f t="shared" ref="I451:I456" si="312">(AQ451-AW451)</f>
        <v>0.72912149841873131</v>
      </c>
      <c r="J451">
        <f t="shared" ref="J451:J456" si="313">(P451+AP451*D451)</f>
        <v>22.633251190185547</v>
      </c>
      <c r="K451" s="1">
        <v>6</v>
      </c>
      <c r="L451">
        <f t="shared" ref="L451:L456" si="314">(K451*AE451+AF451)</f>
        <v>1.4200000166893005</v>
      </c>
      <c r="M451" s="1">
        <v>1</v>
      </c>
      <c r="N451">
        <f t="shared" ref="N451:N456" si="315">L451*(M451+1)*(M451+1)/(M451*M451+1)</f>
        <v>2.8400000333786011</v>
      </c>
      <c r="O451" s="1">
        <v>21.918291091918945</v>
      </c>
      <c r="P451" s="1">
        <v>22.633251190185547</v>
      </c>
      <c r="Q451" s="1">
        <v>21.075567245483398</v>
      </c>
      <c r="R451" s="1">
        <v>399.24343872070313</v>
      </c>
      <c r="S451" s="1">
        <v>399.99111938476563</v>
      </c>
      <c r="T451" s="1">
        <v>20.700729370117188</v>
      </c>
      <c r="U451" s="1">
        <v>20.70734977722168</v>
      </c>
      <c r="V451" s="1">
        <v>76.808403015136719</v>
      </c>
      <c r="W451" s="1">
        <v>76.833099365234375</v>
      </c>
      <c r="X451" s="1">
        <v>500.13983154296875</v>
      </c>
      <c r="Y451" s="1">
        <v>8.1270024180412292E-2</v>
      </c>
      <c r="Z451" s="1">
        <v>4.9623776227235794E-2</v>
      </c>
      <c r="AA451" s="1">
        <v>97.965843200683594</v>
      </c>
      <c r="AB451" s="1">
        <v>0.33919620513916016</v>
      </c>
      <c r="AC451" s="1">
        <v>0.23001408576965332</v>
      </c>
      <c r="AD451" s="1">
        <v>1</v>
      </c>
      <c r="AE451" s="1">
        <v>-0.21956524252891541</v>
      </c>
      <c r="AF451" s="1">
        <v>2.737391471862793</v>
      </c>
      <c r="AG451" s="1">
        <v>1</v>
      </c>
      <c r="AH451" s="1">
        <v>0</v>
      </c>
      <c r="AI451" s="1">
        <v>0.15999999642372131</v>
      </c>
      <c r="AJ451" s="1">
        <v>111115</v>
      </c>
      <c r="AK451">
        <f t="shared" ref="AK451:AK456" si="316">X451*0.000001/(K451*0.0001)</f>
        <v>0.8335663859049478</v>
      </c>
      <c r="AL451">
        <f t="shared" ref="AL451:AL456" si="317">(U451-T451)/(1000-U451)*AK451</f>
        <v>5.6352397029177984E-6</v>
      </c>
      <c r="AM451">
        <f t="shared" ref="AM451:AM456" si="318">(P451+273.15)</f>
        <v>295.78325119018552</v>
      </c>
      <c r="AN451">
        <f t="shared" ref="AN451:AN456" si="319">(O451+273.15)</f>
        <v>295.06829109191892</v>
      </c>
      <c r="AO451">
        <f t="shared" ref="AO451:AO456" si="320">(Y451*AG451+Z451*AH451)*AI451</f>
        <v>1.3003203578221711E-2</v>
      </c>
      <c r="AP451">
        <f t="shared" ref="AP451:AP456" si="321">((AO451+0.00000010773*(AN451^4-AM451^4))-AL451*44100)/(L451*51.4+0.00000043092*AM451^3)</f>
        <v>-9.721089283927635E-2</v>
      </c>
      <c r="AQ451">
        <f t="shared" ref="AQ451:AQ456" si="322">0.61365*EXP(17.502*J451/(240.97+J451))</f>
        <v>2.7577344797957406</v>
      </c>
      <c r="AR451">
        <f t="shared" ref="AR451:AR456" si="323">AQ451*1000/AA451</f>
        <v>28.149959105098556</v>
      </c>
      <c r="AS451">
        <f t="shared" ref="AS451:AS456" si="324">(AR451-U451)</f>
        <v>7.4426093278768768</v>
      </c>
      <c r="AT451">
        <f t="shared" ref="AT451:AT456" si="325">IF(D451,P451,(O451+P451)/2)</f>
        <v>22.275771141052246</v>
      </c>
      <c r="AU451">
        <f t="shared" ref="AU451:AU456" si="326">0.61365*EXP(17.502*AT451/(240.97+AT451))</f>
        <v>2.6984646832956791</v>
      </c>
      <c r="AV451">
        <f t="shared" ref="AV451:AV456" si="327">IF(AS451&lt;&gt;0,(1000-(AR451+U451)/2)/AS451*AL451,0)</f>
        <v>7.3866276427146356E-4</v>
      </c>
      <c r="AW451">
        <f t="shared" ref="AW451:AW456" si="328">U451*AA451/1000</f>
        <v>2.0286129813770093</v>
      </c>
      <c r="AX451">
        <f t="shared" ref="AX451:AX456" si="329">(AU451-AW451)</f>
        <v>0.66985170191866983</v>
      </c>
      <c r="AY451">
        <f t="shared" ref="AY451:AY456" si="330">1/(1.6/F451+1.37/N451)</f>
        <v>4.61681489155542E-4</v>
      </c>
      <c r="AZ451">
        <f t="shared" ref="AZ451:AZ456" si="331">G451*AA451*0.001</f>
        <v>170.63109299010566</v>
      </c>
      <c r="BA451">
        <f t="shared" ref="BA451:BA456" si="332">G451/S451</f>
        <v>4.3544483406674743</v>
      </c>
      <c r="BB451">
        <f t="shared" ref="BB451:BB456" si="333">(1-AL451*AA451/AQ451/F451)*100</f>
        <v>72.90585520159361</v>
      </c>
      <c r="BC451">
        <f t="shared" ref="BC451:BC456" si="334">(S451-E451/(N451/1.35))</f>
        <v>400.28844999569611</v>
      </c>
      <c r="BD451">
        <f t="shared" ref="BD451:BD456" si="335">E451*BB451/100/BC451</f>
        <v>-1.1392356045007975E-3</v>
      </c>
    </row>
    <row r="452" spans="1:56" x14ac:dyDescent="0.55000000000000004">
      <c r="A452" s="1">
        <v>243</v>
      </c>
      <c r="B452" s="1" t="s">
        <v>508</v>
      </c>
      <c r="C452" s="1">
        <v>128259.49998698011</v>
      </c>
      <c r="D452" s="1">
        <v>0</v>
      </c>
      <c r="E452">
        <f t="shared" si="308"/>
        <v>-0.95164721293661703</v>
      </c>
      <c r="F452">
        <f t="shared" si="309"/>
        <v>1.1265075502205268E-3</v>
      </c>
      <c r="G452">
        <f t="shared" si="310"/>
        <v>1739.0821290600445</v>
      </c>
      <c r="H452">
        <f t="shared" si="311"/>
        <v>8.5997158110071876E-3</v>
      </c>
      <c r="I452">
        <f t="shared" si="312"/>
        <v>0.72984977994581657</v>
      </c>
      <c r="J452">
        <f t="shared" si="313"/>
        <v>22.63856315612793</v>
      </c>
      <c r="K452" s="1">
        <v>6</v>
      </c>
      <c r="L452">
        <f t="shared" si="314"/>
        <v>1.4200000166893005</v>
      </c>
      <c r="M452" s="1">
        <v>1</v>
      </c>
      <c r="N452">
        <f t="shared" si="315"/>
        <v>2.8400000333786011</v>
      </c>
      <c r="O452" s="1">
        <v>21.917051315307617</v>
      </c>
      <c r="P452" s="1">
        <v>22.63856315612793</v>
      </c>
      <c r="Q452" s="1">
        <v>21.077024459838867</v>
      </c>
      <c r="R452" s="1">
        <v>398.91143798828125</v>
      </c>
      <c r="S452" s="1">
        <v>400.04898071289063</v>
      </c>
      <c r="T452" s="1">
        <v>20.699823379516602</v>
      </c>
      <c r="U452" s="1">
        <v>20.709926605224609</v>
      </c>
      <c r="V452" s="1">
        <v>76.806716918945313</v>
      </c>
      <c r="W452" s="1">
        <v>76.844497680664063</v>
      </c>
      <c r="X452" s="1">
        <v>500.13430786132813</v>
      </c>
      <c r="Y452" s="1">
        <v>0.10413234680891037</v>
      </c>
      <c r="Z452" s="1">
        <v>9.085749089717865E-2</v>
      </c>
      <c r="AA452" s="1">
        <v>97.96142578125</v>
      </c>
      <c r="AB452" s="1">
        <v>0.33919620513916016</v>
      </c>
      <c r="AC452" s="1">
        <v>0.23001408576965332</v>
      </c>
      <c r="AD452" s="1">
        <v>1</v>
      </c>
      <c r="AE452" s="1">
        <v>-0.21956524252891541</v>
      </c>
      <c r="AF452" s="1">
        <v>2.737391471862793</v>
      </c>
      <c r="AG452" s="1">
        <v>1</v>
      </c>
      <c r="AH452" s="1">
        <v>0</v>
      </c>
      <c r="AI452" s="1">
        <v>0.15999999642372131</v>
      </c>
      <c r="AJ452" s="1">
        <v>111115</v>
      </c>
      <c r="AK452">
        <f t="shared" si="316"/>
        <v>0.83355717976888</v>
      </c>
      <c r="AL452">
        <f t="shared" si="317"/>
        <v>8.5997158110071869E-6</v>
      </c>
      <c r="AM452">
        <f t="shared" si="318"/>
        <v>295.78856315612791</v>
      </c>
      <c r="AN452">
        <f t="shared" si="319"/>
        <v>295.06705131530759</v>
      </c>
      <c r="AO452">
        <f t="shared" si="320"/>
        <v>1.6661175117019367E-2</v>
      </c>
      <c r="AP452">
        <f t="shared" si="321"/>
        <v>-9.9587626039039506E-2</v>
      </c>
      <c r="AQ452">
        <f t="shared" si="322"/>
        <v>2.7586237180186619</v>
      </c>
      <c r="AR452">
        <f t="shared" si="323"/>
        <v>28.160305916521967</v>
      </c>
      <c r="AS452">
        <f t="shared" si="324"/>
        <v>7.4503793112973575</v>
      </c>
      <c r="AT452">
        <f t="shared" si="325"/>
        <v>22.277807235717773</v>
      </c>
      <c r="AU452">
        <f t="shared" si="326"/>
        <v>2.6987990831689115</v>
      </c>
      <c r="AV452">
        <f t="shared" si="327"/>
        <v>1.1260608896292359E-3</v>
      </c>
      <c r="AW452">
        <f t="shared" si="328"/>
        <v>2.0287739380728453</v>
      </c>
      <c r="AX452">
        <f t="shared" si="329"/>
        <v>0.67002514509606614</v>
      </c>
      <c r="AY452">
        <f t="shared" si="330"/>
        <v>7.0382817205583809E-4</v>
      </c>
      <c r="AZ452">
        <f t="shared" si="331"/>
        <v>170.36296491341378</v>
      </c>
      <c r="BA452">
        <f t="shared" si="332"/>
        <v>4.3471730035681775</v>
      </c>
      <c r="BB452">
        <f t="shared" si="333"/>
        <v>72.891054504888331</v>
      </c>
      <c r="BC452">
        <f t="shared" si="334"/>
        <v>400.50134822076564</v>
      </c>
      <c r="BD452">
        <f t="shared" si="335"/>
        <v>-1.7319933921758378E-3</v>
      </c>
    </row>
    <row r="453" spans="1:56" x14ac:dyDescent="0.55000000000000004">
      <c r="A453" s="1">
        <v>244</v>
      </c>
      <c r="B453" s="1" t="s">
        <v>509</v>
      </c>
      <c r="C453" s="1">
        <v>128859.99997355789</v>
      </c>
      <c r="D453" s="1">
        <v>0</v>
      </c>
      <c r="E453">
        <f t="shared" si="308"/>
        <v>-0.91813585912570783</v>
      </c>
      <c r="F453">
        <f t="shared" si="309"/>
        <v>1.1417820599885472E-3</v>
      </c>
      <c r="G453">
        <f t="shared" si="310"/>
        <v>1674.3796028057507</v>
      </c>
      <c r="H453">
        <f t="shared" si="311"/>
        <v>8.728202074924158E-3</v>
      </c>
      <c r="I453">
        <f t="shared" si="312"/>
        <v>0.73086784571114372</v>
      </c>
      <c r="J453">
        <f t="shared" si="313"/>
        <v>22.650285720825195</v>
      </c>
      <c r="K453" s="1">
        <v>6</v>
      </c>
      <c r="L453">
        <f t="shared" si="314"/>
        <v>1.4200000166893005</v>
      </c>
      <c r="M453" s="1">
        <v>1</v>
      </c>
      <c r="N453">
        <f t="shared" si="315"/>
        <v>2.8400000333786011</v>
      </c>
      <c r="O453" s="1">
        <v>21.916631698608398</v>
      </c>
      <c r="P453" s="1">
        <v>22.650285720825195</v>
      </c>
      <c r="Q453" s="1">
        <v>21.076452255249023</v>
      </c>
      <c r="R453" s="1">
        <v>398.9293212890625</v>
      </c>
      <c r="S453" s="1">
        <v>400.02658081054688</v>
      </c>
      <c r="T453" s="1">
        <v>20.708480834960938</v>
      </c>
      <c r="U453" s="1">
        <v>20.718734741210938</v>
      </c>
      <c r="V453" s="1">
        <v>76.843643188476563</v>
      </c>
      <c r="W453" s="1">
        <v>76.882270812988281</v>
      </c>
      <c r="X453" s="1">
        <v>500.1429443359375</v>
      </c>
      <c r="Y453" s="1">
        <v>0.10194109380245209</v>
      </c>
      <c r="Z453" s="1">
        <v>0.1388629674911499</v>
      </c>
      <c r="AA453" s="1">
        <v>97.965400695800781</v>
      </c>
      <c r="AB453" s="1">
        <v>0.33919620513916016</v>
      </c>
      <c r="AC453" s="1">
        <v>0.23001408576965332</v>
      </c>
      <c r="AD453" s="1">
        <v>1</v>
      </c>
      <c r="AE453" s="1">
        <v>-0.21956524252891541</v>
      </c>
      <c r="AF453" s="1">
        <v>2.737391471862793</v>
      </c>
      <c r="AG453" s="1">
        <v>1</v>
      </c>
      <c r="AH453" s="1">
        <v>0</v>
      </c>
      <c r="AI453" s="1">
        <v>0.15999999642372131</v>
      </c>
      <c r="AJ453" s="1">
        <v>111115</v>
      </c>
      <c r="AK453">
        <f t="shared" si="316"/>
        <v>0.833571573893229</v>
      </c>
      <c r="AL453">
        <f t="shared" si="317"/>
        <v>8.7282020749241581E-6</v>
      </c>
      <c r="AM453">
        <f t="shared" si="318"/>
        <v>295.80028572082517</v>
      </c>
      <c r="AN453">
        <f t="shared" si="319"/>
        <v>295.06663169860838</v>
      </c>
      <c r="AO453">
        <f t="shared" si="320"/>
        <v>1.6310574643822573E-2</v>
      </c>
      <c r="AP453">
        <f t="shared" si="321"/>
        <v>-0.10126652503859995</v>
      </c>
      <c r="AQ453">
        <f t="shared" si="322"/>
        <v>2.7605869965438816</v>
      </c>
      <c r="AR453">
        <f t="shared" si="323"/>
        <v>28.17920385091848</v>
      </c>
      <c r="AS453">
        <f t="shared" si="324"/>
        <v>7.4604691097075424</v>
      </c>
      <c r="AT453">
        <f t="shared" si="325"/>
        <v>22.283458709716797</v>
      </c>
      <c r="AU453">
        <f t="shared" si="326"/>
        <v>2.6997274482204809</v>
      </c>
      <c r="AV453">
        <f t="shared" si="327"/>
        <v>1.1413232070494128E-3</v>
      </c>
      <c r="AW453">
        <f t="shared" si="328"/>
        <v>2.0297191508327379</v>
      </c>
      <c r="AX453">
        <f t="shared" si="329"/>
        <v>0.67000829738774303</v>
      </c>
      <c r="AY453">
        <f t="shared" si="330"/>
        <v>7.1336821528806453E-4</v>
      </c>
      <c r="AZ453">
        <f t="shared" si="331"/>
        <v>164.03126870574113</v>
      </c>
      <c r="BA453">
        <f t="shared" si="332"/>
        <v>4.1856708607039765</v>
      </c>
      <c r="BB453">
        <f t="shared" si="333"/>
        <v>72.872307202835245</v>
      </c>
      <c r="BC453">
        <f t="shared" si="334"/>
        <v>400.46301862577644</v>
      </c>
      <c r="BD453">
        <f t="shared" si="335"/>
        <v>-1.6707330082498932E-3</v>
      </c>
    </row>
    <row r="454" spans="1:56" x14ac:dyDescent="0.55000000000000004">
      <c r="A454" s="1">
        <v>245</v>
      </c>
      <c r="B454" s="1" t="s">
        <v>510</v>
      </c>
      <c r="C454" s="1">
        <v>129460.49996013567</v>
      </c>
      <c r="D454" s="1">
        <v>0</v>
      </c>
      <c r="E454">
        <f t="shared" si="308"/>
        <v>-0.77570375733466845</v>
      </c>
      <c r="F454">
        <f t="shared" si="309"/>
        <v>1.1849577557936581E-3</v>
      </c>
      <c r="G454">
        <f t="shared" si="310"/>
        <v>1436.3943726668604</v>
      </c>
      <c r="H454">
        <f t="shared" si="311"/>
        <v>9.0577684292186197E-3</v>
      </c>
      <c r="I454">
        <f t="shared" si="312"/>
        <v>0.73093529220856279</v>
      </c>
      <c r="J454">
        <f t="shared" si="313"/>
        <v>22.654777526855469</v>
      </c>
      <c r="K454" s="1">
        <v>6</v>
      </c>
      <c r="L454">
        <f t="shared" si="314"/>
        <v>1.4200000166893005</v>
      </c>
      <c r="M454" s="1">
        <v>1</v>
      </c>
      <c r="N454">
        <f t="shared" si="315"/>
        <v>2.8400000333786011</v>
      </c>
      <c r="O454" s="1">
        <v>21.918346405029297</v>
      </c>
      <c r="P454" s="1">
        <v>22.654777526855469</v>
      </c>
      <c r="Q454" s="1">
        <v>21.075557708740234</v>
      </c>
      <c r="R454" s="1">
        <v>398.92584228515625</v>
      </c>
      <c r="S454" s="1">
        <v>399.85208129882813</v>
      </c>
      <c r="T454" s="1">
        <v>20.712295532226563</v>
      </c>
      <c r="U454" s="1">
        <v>20.722936630249023</v>
      </c>
      <c r="V454" s="1">
        <v>76.860000610351563</v>
      </c>
      <c r="W454" s="1">
        <v>76.899909973144531</v>
      </c>
      <c r="X454" s="1">
        <v>500.1400146484375</v>
      </c>
      <c r="Y454" s="1">
        <v>6.1220481991767883E-2</v>
      </c>
      <c r="Z454" s="1">
        <v>0.1175878643989563</v>
      </c>
      <c r="AA454" s="1">
        <v>97.978599548339844</v>
      </c>
      <c r="AB454" s="1">
        <v>0.33919620513916016</v>
      </c>
      <c r="AC454" s="1">
        <v>0.23001408576965332</v>
      </c>
      <c r="AD454" s="1">
        <v>1</v>
      </c>
      <c r="AE454" s="1">
        <v>-0.21956524252891541</v>
      </c>
      <c r="AF454" s="1">
        <v>2.737391471862793</v>
      </c>
      <c r="AG454" s="1">
        <v>1</v>
      </c>
      <c r="AH454" s="1">
        <v>0</v>
      </c>
      <c r="AI454" s="1">
        <v>0.15999999642372131</v>
      </c>
      <c r="AJ454" s="1">
        <v>111115</v>
      </c>
      <c r="AK454">
        <f t="shared" si="316"/>
        <v>0.83356669108072901</v>
      </c>
      <c r="AL454">
        <f t="shared" si="317"/>
        <v>9.0577684292186205E-6</v>
      </c>
      <c r="AM454">
        <f t="shared" si="318"/>
        <v>295.80477752685545</v>
      </c>
      <c r="AN454">
        <f t="shared" si="319"/>
        <v>295.06834640502927</v>
      </c>
      <c r="AO454">
        <f t="shared" si="320"/>
        <v>9.7952768997413564E-3</v>
      </c>
      <c r="AP454">
        <f t="shared" si="321"/>
        <v>-0.10188588251941327</v>
      </c>
      <c r="AQ454">
        <f t="shared" si="322"/>
        <v>2.7613396017693548</v>
      </c>
      <c r="AR454">
        <f t="shared" si="323"/>
        <v>28.183089108218869</v>
      </c>
      <c r="AS454">
        <f t="shared" si="324"/>
        <v>7.4601524779698458</v>
      </c>
      <c r="AT454">
        <f t="shared" si="325"/>
        <v>22.286561965942383</v>
      </c>
      <c r="AU454">
        <f t="shared" si="326"/>
        <v>2.7002373375601132</v>
      </c>
      <c r="AV454">
        <f t="shared" si="327"/>
        <v>1.1844635518303832E-3</v>
      </c>
      <c r="AW454">
        <f t="shared" si="328"/>
        <v>2.030404309560792</v>
      </c>
      <c r="AX454">
        <f t="shared" si="329"/>
        <v>0.66983302799932121</v>
      </c>
      <c r="AY454">
        <f t="shared" si="330"/>
        <v>7.4033410517420359E-4</v>
      </c>
      <c r="AZ454">
        <f t="shared" si="331"/>
        <v>140.73590903301513</v>
      </c>
      <c r="BA454">
        <f t="shared" si="332"/>
        <v>3.5923143578521874</v>
      </c>
      <c r="BB454">
        <f t="shared" si="333"/>
        <v>72.87749788814331</v>
      </c>
      <c r="BC454">
        <f t="shared" si="334"/>
        <v>400.22081371435416</v>
      </c>
      <c r="BD454">
        <f t="shared" si="335"/>
        <v>-1.4125039728026167E-3</v>
      </c>
    </row>
    <row r="455" spans="1:56" x14ac:dyDescent="0.55000000000000004">
      <c r="A455" s="1">
        <v>246</v>
      </c>
      <c r="B455" s="1" t="s">
        <v>511</v>
      </c>
      <c r="C455" s="1">
        <v>130060.99994671345</v>
      </c>
      <c r="D455" s="1">
        <v>0</v>
      </c>
      <c r="E455">
        <f t="shared" si="308"/>
        <v>-0.81699921572947842</v>
      </c>
      <c r="F455">
        <f t="shared" si="309"/>
        <v>1.5982224219339351E-3</v>
      </c>
      <c r="G455">
        <f t="shared" si="310"/>
        <v>1208.3726816605067</v>
      </c>
      <c r="H455">
        <f t="shared" si="311"/>
        <v>1.2183738543602064E-2</v>
      </c>
      <c r="I455">
        <f t="shared" si="312"/>
        <v>0.72901968205629242</v>
      </c>
      <c r="J455">
        <f t="shared" si="313"/>
        <v>22.646663665771484</v>
      </c>
      <c r="K455" s="1">
        <v>6</v>
      </c>
      <c r="L455">
        <f t="shared" si="314"/>
        <v>1.4200000166893005</v>
      </c>
      <c r="M455" s="1">
        <v>1</v>
      </c>
      <c r="N455">
        <f t="shared" si="315"/>
        <v>2.8400000333786011</v>
      </c>
      <c r="O455" s="1">
        <v>21.919635772705078</v>
      </c>
      <c r="P455" s="1">
        <v>22.646663665771484</v>
      </c>
      <c r="Q455" s="1">
        <v>21.076204299926758</v>
      </c>
      <c r="R455" s="1">
        <v>398.90921020507813</v>
      </c>
      <c r="S455" s="1">
        <v>399.88357543945313</v>
      </c>
      <c r="T455" s="1">
        <v>20.715681076049805</v>
      </c>
      <c r="U455" s="1">
        <v>20.729995727539063</v>
      </c>
      <c r="V455" s="1">
        <v>76.861763000488281</v>
      </c>
      <c r="W455" s="1">
        <v>76.9150390625</v>
      </c>
      <c r="X455" s="1">
        <v>500.09613037109375</v>
      </c>
      <c r="Y455" s="1">
        <v>0.10960830748081207</v>
      </c>
      <c r="Z455" s="1">
        <v>6.9504059851169586E-2</v>
      </c>
      <c r="AA455" s="1">
        <v>97.972068786621094</v>
      </c>
      <c r="AB455" s="1">
        <v>0.33919620513916016</v>
      </c>
      <c r="AC455" s="1">
        <v>0.23001408576965332</v>
      </c>
      <c r="AD455" s="1">
        <v>1</v>
      </c>
      <c r="AE455" s="1">
        <v>-0.21956524252891541</v>
      </c>
      <c r="AF455" s="1">
        <v>2.737391471862793</v>
      </c>
      <c r="AG455" s="1">
        <v>1</v>
      </c>
      <c r="AH455" s="1">
        <v>0</v>
      </c>
      <c r="AI455" s="1">
        <v>0.15999999642372131</v>
      </c>
      <c r="AJ455" s="1">
        <v>111115</v>
      </c>
      <c r="AK455">
        <f t="shared" si="316"/>
        <v>0.8334935506184894</v>
      </c>
      <c r="AL455">
        <f t="shared" si="317"/>
        <v>1.2183738543602065E-5</v>
      </c>
      <c r="AM455">
        <f t="shared" si="318"/>
        <v>295.79666366577146</v>
      </c>
      <c r="AN455">
        <f t="shared" si="319"/>
        <v>295.06963577270506</v>
      </c>
      <c r="AO455">
        <f t="shared" si="320"/>
        <v>1.7537328804940078E-2</v>
      </c>
      <c r="AP455">
        <f t="shared" si="321"/>
        <v>-0.10218821393846161</v>
      </c>
      <c r="AQ455">
        <f t="shared" si="322"/>
        <v>2.759980249421111</v>
      </c>
      <c r="AR455">
        <f t="shared" si="323"/>
        <v>28.171092879871996</v>
      </c>
      <c r="AS455">
        <f t="shared" si="324"/>
        <v>7.441097152332933</v>
      </c>
      <c r="AT455">
        <f t="shared" si="325"/>
        <v>22.283149719238281</v>
      </c>
      <c r="AU455">
        <f t="shared" si="326"/>
        <v>2.6996766832741854</v>
      </c>
      <c r="AV455">
        <f t="shared" si="327"/>
        <v>1.5973235211464089E-3</v>
      </c>
      <c r="AW455">
        <f t="shared" si="328"/>
        <v>2.0309605673648186</v>
      </c>
      <c r="AX455">
        <f t="shared" si="329"/>
        <v>0.66871611590936686</v>
      </c>
      <c r="AY455">
        <f t="shared" si="330"/>
        <v>9.9840792243769327E-4</v>
      </c>
      <c r="AZ455">
        <f t="shared" si="331"/>
        <v>118.38677148751697</v>
      </c>
      <c r="BA455">
        <f t="shared" si="332"/>
        <v>3.0218112367645067</v>
      </c>
      <c r="BB455">
        <f t="shared" si="333"/>
        <v>72.939260785178277</v>
      </c>
      <c r="BC455">
        <f t="shared" si="334"/>
        <v>400.27193773814037</v>
      </c>
      <c r="BD455">
        <f t="shared" si="335"/>
        <v>-1.4887708389980476E-3</v>
      </c>
    </row>
    <row r="456" spans="1:56" x14ac:dyDescent="0.55000000000000004">
      <c r="A456" s="1">
        <v>247</v>
      </c>
      <c r="B456" s="1" t="s">
        <v>512</v>
      </c>
      <c r="C456" s="1">
        <v>130661.49993329123</v>
      </c>
      <c r="D456" s="1">
        <v>0</v>
      </c>
      <c r="E456">
        <f t="shared" si="308"/>
        <v>-0.76327904127505453</v>
      </c>
      <c r="F456">
        <f t="shared" si="309"/>
        <v>1.2642730779533296E-3</v>
      </c>
      <c r="G456">
        <f t="shared" si="310"/>
        <v>1355.4377097531672</v>
      </c>
      <c r="H456">
        <f t="shared" si="311"/>
        <v>9.6360006028411854E-3</v>
      </c>
      <c r="I456">
        <f t="shared" si="312"/>
        <v>0.72884016537715812</v>
      </c>
      <c r="J456">
        <f t="shared" si="313"/>
        <v>22.647497177124023</v>
      </c>
      <c r="K456" s="1">
        <v>6</v>
      </c>
      <c r="L456">
        <f t="shared" si="314"/>
        <v>1.4200000166893005</v>
      </c>
      <c r="M456" s="1">
        <v>1</v>
      </c>
      <c r="N456">
        <f t="shared" si="315"/>
        <v>2.8400000333786011</v>
      </c>
      <c r="O456" s="1">
        <v>21.920370101928711</v>
      </c>
      <c r="P456" s="1">
        <v>22.647497177124023</v>
      </c>
      <c r="Q456" s="1">
        <v>21.076885223388672</v>
      </c>
      <c r="R456" s="1">
        <v>398.897705078125</v>
      </c>
      <c r="S456" s="1">
        <v>399.80874633789063</v>
      </c>
      <c r="T456" s="1">
        <v>20.720417022705078</v>
      </c>
      <c r="U456" s="1">
        <v>20.73173713684082</v>
      </c>
      <c r="V456" s="1">
        <v>76.881439208984375</v>
      </c>
      <c r="W456" s="1">
        <v>76.92449951171875</v>
      </c>
      <c r="X456" s="1">
        <v>500.14846801757813</v>
      </c>
      <c r="Y456" s="1">
        <v>0.10289692878723145</v>
      </c>
      <c r="Z456" s="1">
        <v>6.7455574870109558E-2</v>
      </c>
      <c r="AA456" s="1">
        <v>97.979232788085938</v>
      </c>
      <c r="AB456" s="1">
        <v>0.33919620513916016</v>
      </c>
      <c r="AC456" s="1">
        <v>0.23001408576965332</v>
      </c>
      <c r="AD456" s="1">
        <v>1</v>
      </c>
      <c r="AE456" s="1">
        <v>-0.21956524252891541</v>
      </c>
      <c r="AF456" s="1">
        <v>2.737391471862793</v>
      </c>
      <c r="AG456" s="1">
        <v>1</v>
      </c>
      <c r="AH456" s="1">
        <v>0</v>
      </c>
      <c r="AI456" s="1">
        <v>0.15999999642372131</v>
      </c>
      <c r="AJ456" s="1">
        <v>111115</v>
      </c>
      <c r="AK456">
        <f t="shared" si="316"/>
        <v>0.83358078002929681</v>
      </c>
      <c r="AL456">
        <f t="shared" si="317"/>
        <v>9.6360006028411859E-6</v>
      </c>
      <c r="AM456">
        <f t="shared" si="318"/>
        <v>295.797497177124</v>
      </c>
      <c r="AN456">
        <f t="shared" si="319"/>
        <v>295.07037010192869</v>
      </c>
      <c r="AO456">
        <f t="shared" si="320"/>
        <v>1.6463508237968938E-2</v>
      </c>
      <c r="AP456">
        <f t="shared" si="321"/>
        <v>-0.10087939829592095</v>
      </c>
      <c r="AQ456">
        <f t="shared" si="322"/>
        <v>2.760119864409091</v>
      </c>
      <c r="AR456">
        <f t="shared" si="323"/>
        <v>28.170458023271188</v>
      </c>
      <c r="AS456">
        <f t="shared" si="324"/>
        <v>7.4387208864303673</v>
      </c>
      <c r="AT456">
        <f t="shared" si="325"/>
        <v>22.283933639526367</v>
      </c>
      <c r="AU456">
        <f t="shared" si="326"/>
        <v>2.6998054774519842</v>
      </c>
      <c r="AV456">
        <f t="shared" si="327"/>
        <v>1.2637105162754156E-3</v>
      </c>
      <c r="AW456">
        <f t="shared" si="328"/>
        <v>2.0312796990319328</v>
      </c>
      <c r="AX456">
        <f t="shared" si="329"/>
        <v>0.66852577842005134</v>
      </c>
      <c r="AY456">
        <f t="shared" si="330"/>
        <v>7.898695960646872E-4</v>
      </c>
      <c r="AZ456">
        <f t="shared" si="331"/>
        <v>132.80474689365562</v>
      </c>
      <c r="BA456">
        <f t="shared" si="332"/>
        <v>3.3902152520886704</v>
      </c>
      <c r="BB456">
        <f t="shared" si="333"/>
        <v>72.944097805713298</v>
      </c>
      <c r="BC456">
        <f t="shared" si="334"/>
        <v>400.17157263845775</v>
      </c>
      <c r="BD456">
        <f t="shared" si="335"/>
        <v>-1.39132074456775E-3</v>
      </c>
    </row>
    <row r="457" spans="1:56" x14ac:dyDescent="0.55000000000000004">
      <c r="A457" s="1" t="s">
        <v>9</v>
      </c>
      <c r="B457" s="1" t="s">
        <v>513</v>
      </c>
    </row>
    <row r="458" spans="1:56" x14ac:dyDescent="0.55000000000000004">
      <c r="A458" s="1">
        <v>248</v>
      </c>
      <c r="B458" s="1" t="s">
        <v>514</v>
      </c>
      <c r="C458" s="1">
        <v>131259.50000039116</v>
      </c>
      <c r="D458" s="1">
        <v>0</v>
      </c>
      <c r="E458">
        <f t="shared" ref="E458:E463" si="336">(R458-S458*(1000-T458)/(1000-U458))*AK458</f>
        <v>-0.39472354351326772</v>
      </c>
      <c r="F458">
        <f t="shared" ref="F458:F463" si="337">IF(AV458&lt;&gt;0,1/(1/AV458-1/N458),0)</f>
        <v>1.4464883057256754E-3</v>
      </c>
      <c r="G458">
        <f t="shared" ref="G458:G463" si="338">((AY458-AL458/2)*S458-E458)/(AY458+AL458/2)</f>
        <v>828.93512534808394</v>
      </c>
      <c r="H458">
        <f t="shared" ref="H458:H463" si="339">AL458*1000</f>
        <v>1.1017461459159449E-2</v>
      </c>
      <c r="I458">
        <f t="shared" ref="I458:I463" si="340">(AQ458-AW458)</f>
        <v>0.72836209341738023</v>
      </c>
      <c r="J458">
        <f t="shared" ref="J458:J463" si="341">(P458+AP458*D458)</f>
        <v>22.652439117431641</v>
      </c>
      <c r="K458" s="1">
        <v>6</v>
      </c>
      <c r="L458">
        <f t="shared" ref="L458:L463" si="342">(K458*AE458+AF458)</f>
        <v>1.4200000166893005</v>
      </c>
      <c r="M458" s="1">
        <v>1</v>
      </c>
      <c r="N458">
        <f t="shared" ref="N458:N463" si="343">L458*(M458+1)*(M458+1)/(M458*M458+1)</f>
        <v>2.8400000333786011</v>
      </c>
      <c r="O458" s="1">
        <v>21.924385070800781</v>
      </c>
      <c r="P458" s="1">
        <v>22.652439117431641</v>
      </c>
      <c r="Q458" s="1">
        <v>21.075647354125977</v>
      </c>
      <c r="R458" s="1">
        <v>399.15130615234375</v>
      </c>
      <c r="S458" s="1">
        <v>399.61956787109375</v>
      </c>
      <c r="T458" s="1">
        <v>20.732992172241211</v>
      </c>
      <c r="U458" s="1">
        <v>20.745935440063477</v>
      </c>
      <c r="V458" s="1">
        <v>76.907989501953125</v>
      </c>
      <c r="W458" s="1">
        <v>76.954566955566406</v>
      </c>
      <c r="X458" s="1">
        <v>500.13153076171875</v>
      </c>
      <c r="Y458" s="1">
        <v>0.12247689813375473</v>
      </c>
      <c r="Z458" s="1">
        <v>8.377055823802948E-2</v>
      </c>
      <c r="AA458" s="1">
        <v>97.975128173828125</v>
      </c>
      <c r="AB458" s="1">
        <v>0.15786075592041016</v>
      </c>
      <c r="AC458" s="1">
        <v>0.23091435432434082</v>
      </c>
      <c r="AD458" s="1">
        <v>0.66666668653488159</v>
      </c>
      <c r="AE458" s="1">
        <v>-0.21956524252891541</v>
      </c>
      <c r="AF458" s="1">
        <v>2.737391471862793</v>
      </c>
      <c r="AG458" s="1">
        <v>1</v>
      </c>
      <c r="AH458" s="1">
        <v>0</v>
      </c>
      <c r="AI458" s="1">
        <v>0.15999999642372131</v>
      </c>
      <c r="AJ458" s="1">
        <v>111115</v>
      </c>
      <c r="AK458">
        <f t="shared" ref="AK458:AK463" si="344">X458*0.000001/(K458*0.0001)</f>
        <v>0.83355255126953121</v>
      </c>
      <c r="AL458">
        <f t="shared" ref="AL458:AL463" si="345">(U458-T458)/(1000-U458)*AK458</f>
        <v>1.101746145915945E-5</v>
      </c>
      <c r="AM458">
        <f t="shared" ref="AM458:AM463" si="346">(P458+273.15)</f>
        <v>295.80243911743162</v>
      </c>
      <c r="AN458">
        <f t="shared" ref="AN458:AN463" si="347">(O458+273.15)</f>
        <v>295.07438507080076</v>
      </c>
      <c r="AO458">
        <f t="shared" ref="AO458:AO463" si="348">(Y458*AG458+Z458*AH458)*AI458</f>
        <v>1.9596303263389236E-2</v>
      </c>
      <c r="AP458">
        <f t="shared" ref="AP458:AP463" si="349">((AO458+0.00000010773*(AN458^4-AM458^4))-AL458*44100)/(L458*51.4+0.00000043092*AM458^3)</f>
        <v>-0.10169233301924803</v>
      </c>
      <c r="AQ458">
        <f t="shared" ref="AQ458:AQ463" si="350">0.61365*EXP(17.502*J458/(240.97+J458))</f>
        <v>2.7609477772435627</v>
      </c>
      <c r="AR458">
        <f t="shared" ref="AR458:AR463" si="351">AQ458*1000/AA458</f>
        <v>28.180088443927019</v>
      </c>
      <c r="AS458">
        <f t="shared" ref="AS458:AS463" si="352">(AR458-U458)</f>
        <v>7.4341530038635426</v>
      </c>
      <c r="AT458">
        <f t="shared" ref="AT458:AT463" si="353">IF(D458,P458,(O458+P458)/2)</f>
        <v>22.288412094116211</v>
      </c>
      <c r="AU458">
        <f t="shared" ref="AU458:AU463" si="354">0.61365*EXP(17.502*AT458/(240.97+AT458))</f>
        <v>2.7005413682308688</v>
      </c>
      <c r="AV458">
        <f t="shared" ref="AV458:AV463" si="355">IF(AS458&lt;&gt;0,(1000-(AR458+U458)/2)/AS458*AL458,0)</f>
        <v>1.4457519454237539E-3</v>
      </c>
      <c r="AW458">
        <f t="shared" ref="AW458:AW463" si="356">U458*AA458/1000</f>
        <v>2.0325856838261824</v>
      </c>
      <c r="AX458">
        <f t="shared" ref="AX458:AX463" si="357">(AU458-AW458)</f>
        <v>0.66795568440468633</v>
      </c>
      <c r="AY458">
        <f t="shared" ref="AY458:AY463" si="358">1/(1.6/F458+1.37/N458)</f>
        <v>9.0366109442133343E-4</v>
      </c>
      <c r="AZ458">
        <f t="shared" ref="AZ458:AZ463" si="359">G458*AA458*0.001</f>
        <v>81.215025153766817</v>
      </c>
      <c r="BA458">
        <f t="shared" ref="BA458:BA463" si="360">G458/S458</f>
        <v>2.0743106494111307</v>
      </c>
      <c r="BB458">
        <f t="shared" ref="BB458:BB463" si="361">(1-AL458*AA458/AQ458/F458)*100</f>
        <v>72.971355806773701</v>
      </c>
      <c r="BC458">
        <f t="shared" ref="BC458:BC463" si="362">(S458-E458/(N458/1.35))</f>
        <v>399.8072005392205</v>
      </c>
      <c r="BD458">
        <f t="shared" ref="BD458:BD463" si="363">E458*BB458/100/BC458</f>
        <v>-7.2043505219940621E-4</v>
      </c>
    </row>
    <row r="459" spans="1:56" x14ac:dyDescent="0.55000000000000004">
      <c r="A459" s="1">
        <v>249</v>
      </c>
      <c r="B459" s="1" t="s">
        <v>515</v>
      </c>
      <c r="C459" s="1">
        <v>131859.99998696893</v>
      </c>
      <c r="D459" s="1">
        <v>0</v>
      </c>
      <c r="E459">
        <f t="shared" si="336"/>
        <v>-0.54102598143166536</v>
      </c>
      <c r="F459">
        <f t="shared" si="337"/>
        <v>2.7068183780062302E-3</v>
      </c>
      <c r="G459">
        <f t="shared" si="338"/>
        <v>712.78659104900657</v>
      </c>
      <c r="H459">
        <f t="shared" si="339"/>
        <v>2.0615372947104062E-2</v>
      </c>
      <c r="I459">
        <f t="shared" si="340"/>
        <v>0.72884933532900353</v>
      </c>
      <c r="J459">
        <f t="shared" si="341"/>
        <v>22.653076171875</v>
      </c>
      <c r="K459" s="1">
        <v>6</v>
      </c>
      <c r="L459">
        <f t="shared" si="342"/>
        <v>1.4200000166893005</v>
      </c>
      <c r="M459" s="1">
        <v>1</v>
      </c>
      <c r="N459">
        <f t="shared" si="343"/>
        <v>2.8400000333786011</v>
      </c>
      <c r="O459" s="1">
        <v>21.921171188354492</v>
      </c>
      <c r="P459" s="1">
        <v>22.653076171875</v>
      </c>
      <c r="Q459" s="1">
        <v>21.075107574462891</v>
      </c>
      <c r="R459" s="1">
        <v>398.86862182617188</v>
      </c>
      <c r="S459" s="1">
        <v>399.5078125</v>
      </c>
      <c r="T459" s="1">
        <v>20.711694717407227</v>
      </c>
      <c r="U459" s="1">
        <v>20.73591423034668</v>
      </c>
      <c r="V459" s="1">
        <v>76.86566162109375</v>
      </c>
      <c r="W459" s="1">
        <v>76.95562744140625</v>
      </c>
      <c r="X459" s="1">
        <v>500.123046875</v>
      </c>
      <c r="Y459" s="1">
        <v>0.10210765153169632</v>
      </c>
      <c r="Z459" s="1">
        <v>9.3454994261264801E-2</v>
      </c>
      <c r="AA459" s="1">
        <v>98.004127502441406</v>
      </c>
      <c r="AB459" s="1">
        <v>0.15786075592041016</v>
      </c>
      <c r="AC459" s="1">
        <v>0.23091435432434082</v>
      </c>
      <c r="AD459" s="1">
        <v>1</v>
      </c>
      <c r="AE459" s="1">
        <v>-0.21956524252891541</v>
      </c>
      <c r="AF459" s="1">
        <v>2.737391471862793</v>
      </c>
      <c r="AG459" s="1">
        <v>1</v>
      </c>
      <c r="AH459" s="1">
        <v>0</v>
      </c>
      <c r="AI459" s="1">
        <v>0.15999999642372131</v>
      </c>
      <c r="AJ459" s="1">
        <v>111115</v>
      </c>
      <c r="AK459">
        <f t="shared" si="344"/>
        <v>0.83353841145833318</v>
      </c>
      <c r="AL459">
        <f t="shared" si="345"/>
        <v>2.0615372947104062E-5</v>
      </c>
      <c r="AM459">
        <f t="shared" si="346"/>
        <v>295.80307617187498</v>
      </c>
      <c r="AN459">
        <f t="shared" si="347"/>
        <v>295.07117118835447</v>
      </c>
      <c r="AO459">
        <f t="shared" si="348"/>
        <v>1.6337223879905993E-2</v>
      </c>
      <c r="AP459">
        <f t="shared" si="349"/>
        <v>-0.10726873102644201</v>
      </c>
      <c r="AQ459">
        <f t="shared" si="350"/>
        <v>2.7610545174395886</v>
      </c>
      <c r="AR459">
        <f t="shared" si="351"/>
        <v>28.17283912221766</v>
      </c>
      <c r="AS459">
        <f t="shared" si="352"/>
        <v>7.43692489187098</v>
      </c>
      <c r="AT459">
        <f t="shared" si="353"/>
        <v>22.287123680114746</v>
      </c>
      <c r="AU459">
        <f t="shared" si="354"/>
        <v>2.7003296406123574</v>
      </c>
      <c r="AV459">
        <f t="shared" si="355"/>
        <v>2.7042409522941894E-3</v>
      </c>
      <c r="AW459">
        <f t="shared" si="356"/>
        <v>2.0322051821105851</v>
      </c>
      <c r="AX459">
        <f t="shared" si="357"/>
        <v>0.66812445850177227</v>
      </c>
      <c r="AY459">
        <f t="shared" si="358"/>
        <v>1.690381971949485E-3</v>
      </c>
      <c r="AZ459">
        <f t="shared" si="359"/>
        <v>69.856027951197404</v>
      </c>
      <c r="BA459">
        <f t="shared" si="360"/>
        <v>1.7841618330029694</v>
      </c>
      <c r="BB459">
        <f t="shared" si="361"/>
        <v>72.966550597663172</v>
      </c>
      <c r="BC459">
        <f t="shared" si="362"/>
        <v>399.76499034026358</v>
      </c>
      <c r="BD459">
        <f t="shared" si="363"/>
        <v>-9.875001714177861E-4</v>
      </c>
    </row>
    <row r="460" spans="1:56" x14ac:dyDescent="0.55000000000000004">
      <c r="A460" s="1">
        <v>250</v>
      </c>
      <c r="B460" s="1" t="s">
        <v>516</v>
      </c>
      <c r="C460" s="1">
        <v>132460.49997354671</v>
      </c>
      <c r="D460" s="1">
        <v>0</v>
      </c>
      <c r="E460">
        <f t="shared" si="336"/>
        <v>-0.50585883386194452</v>
      </c>
      <c r="F460">
        <f t="shared" si="337"/>
        <v>2.6389406112815234E-3</v>
      </c>
      <c r="G460">
        <f t="shared" si="338"/>
        <v>699.68512202488716</v>
      </c>
      <c r="H460">
        <f t="shared" si="339"/>
        <v>2.0069373769270833E-2</v>
      </c>
      <c r="I460">
        <f t="shared" si="340"/>
        <v>0.72787574646067243</v>
      </c>
      <c r="J460">
        <f t="shared" si="341"/>
        <v>22.647258758544922</v>
      </c>
      <c r="K460" s="1">
        <v>6</v>
      </c>
      <c r="L460">
        <f t="shared" si="342"/>
        <v>1.4200000166893005</v>
      </c>
      <c r="M460" s="1">
        <v>1</v>
      </c>
      <c r="N460">
        <f t="shared" si="343"/>
        <v>2.8400000333786011</v>
      </c>
      <c r="O460" s="1">
        <v>21.921358108520508</v>
      </c>
      <c r="P460" s="1">
        <v>22.647258758544922</v>
      </c>
      <c r="Q460" s="1">
        <v>21.075786590576172</v>
      </c>
      <c r="R460" s="1">
        <v>398.83209228515625</v>
      </c>
      <c r="S460" s="1">
        <v>399.4293212890625</v>
      </c>
      <c r="T460" s="1">
        <v>20.709741592407227</v>
      </c>
      <c r="U460" s="1">
        <v>20.733318328857422</v>
      </c>
      <c r="V460" s="1">
        <v>76.866218566894531</v>
      </c>
      <c r="W460" s="1">
        <v>76.953689575195313</v>
      </c>
      <c r="X460" s="1">
        <v>500.15240478515625</v>
      </c>
      <c r="Y460" s="1">
        <v>0.12366016209125519</v>
      </c>
      <c r="Z460" s="1">
        <v>9.5579065382480621E-2</v>
      </c>
      <c r="AA460" s="1">
        <v>98.016349792480469</v>
      </c>
      <c r="AB460" s="1">
        <v>0.15786075592041016</v>
      </c>
      <c r="AC460" s="1">
        <v>0.23091435432434082</v>
      </c>
      <c r="AD460" s="1">
        <v>1</v>
      </c>
      <c r="AE460" s="1">
        <v>-0.21956524252891541</v>
      </c>
      <c r="AF460" s="1">
        <v>2.737391471862793</v>
      </c>
      <c r="AG460" s="1">
        <v>1</v>
      </c>
      <c r="AH460" s="1">
        <v>0</v>
      </c>
      <c r="AI460" s="1">
        <v>0.15999999642372131</v>
      </c>
      <c r="AJ460" s="1">
        <v>111115</v>
      </c>
      <c r="AK460">
        <f t="shared" si="344"/>
        <v>0.83358734130859369</v>
      </c>
      <c r="AL460">
        <f t="shared" si="345"/>
        <v>2.0069373769270834E-5</v>
      </c>
      <c r="AM460">
        <f t="shared" si="346"/>
        <v>295.7972587585449</v>
      </c>
      <c r="AN460">
        <f t="shared" si="347"/>
        <v>295.07135810852049</v>
      </c>
      <c r="AO460">
        <f t="shared" si="348"/>
        <v>1.9785625492357628E-2</v>
      </c>
      <c r="AP460">
        <f t="shared" si="349"/>
        <v>-0.10614671286307131</v>
      </c>
      <c r="AQ460">
        <f t="shared" si="350"/>
        <v>2.7600799281408079</v>
      </c>
      <c r="AR460">
        <f t="shared" si="351"/>
        <v>28.159382939524171</v>
      </c>
      <c r="AS460">
        <f t="shared" si="352"/>
        <v>7.4260646106667494</v>
      </c>
      <c r="AT460">
        <f t="shared" si="353"/>
        <v>22.284308433532715</v>
      </c>
      <c r="AU460">
        <f t="shared" si="354"/>
        <v>2.6998670561304392</v>
      </c>
      <c r="AV460">
        <f t="shared" si="355"/>
        <v>2.6364907723770434E-3</v>
      </c>
      <c r="AW460">
        <f t="shared" si="356"/>
        <v>2.0322041816801355</v>
      </c>
      <c r="AX460">
        <f t="shared" si="357"/>
        <v>0.6676628744503037</v>
      </c>
      <c r="AY460">
        <f t="shared" si="358"/>
        <v>1.6480266604683403E-3</v>
      </c>
      <c r="AZ460">
        <f t="shared" si="359"/>
        <v>68.580581664985715</v>
      </c>
      <c r="BA460">
        <f t="shared" si="360"/>
        <v>1.7517119668802004</v>
      </c>
      <c r="BB460">
        <f t="shared" si="361"/>
        <v>72.992706083602513</v>
      </c>
      <c r="BC460">
        <f t="shared" si="362"/>
        <v>399.6697823516285</v>
      </c>
      <c r="BD460">
        <f t="shared" si="363"/>
        <v>-9.2386281901575399E-4</v>
      </c>
    </row>
    <row r="461" spans="1:56" x14ac:dyDescent="0.55000000000000004">
      <c r="A461" s="1">
        <v>251</v>
      </c>
      <c r="B461" s="1" t="s">
        <v>517</v>
      </c>
      <c r="C461" s="1">
        <v>133060.99996012449</v>
      </c>
      <c r="D461" s="1">
        <v>0</v>
      </c>
      <c r="E461">
        <f t="shared" si="336"/>
        <v>-0.55053303064810355</v>
      </c>
      <c r="F461">
        <f t="shared" si="337"/>
        <v>2.937012660974903E-3</v>
      </c>
      <c r="G461">
        <f t="shared" si="338"/>
        <v>693.02433413054575</v>
      </c>
      <c r="H461">
        <f t="shared" si="339"/>
        <v>2.233879728624277E-2</v>
      </c>
      <c r="I461">
        <f t="shared" si="340"/>
        <v>0.72784704508888254</v>
      </c>
      <c r="J461">
        <f t="shared" si="341"/>
        <v>22.649724960327148</v>
      </c>
      <c r="K461" s="1">
        <v>6</v>
      </c>
      <c r="L461">
        <f t="shared" si="342"/>
        <v>1.4200000166893005</v>
      </c>
      <c r="M461" s="1">
        <v>1</v>
      </c>
      <c r="N461">
        <f t="shared" si="343"/>
        <v>2.8400000333786011</v>
      </c>
      <c r="O461" s="1">
        <v>21.921707153320313</v>
      </c>
      <c r="P461" s="1">
        <v>22.649724960327148</v>
      </c>
      <c r="Q461" s="1">
        <v>21.075305938720703</v>
      </c>
      <c r="R461" s="1">
        <v>398.84808349609375</v>
      </c>
      <c r="S461" s="1">
        <v>399.49783325195313</v>
      </c>
      <c r="T461" s="1">
        <v>20.716730117797852</v>
      </c>
      <c r="U461" s="1">
        <v>20.742973327636719</v>
      </c>
      <c r="V461" s="1">
        <v>76.872268676757813</v>
      </c>
      <c r="W461" s="1">
        <v>76.969062805175781</v>
      </c>
      <c r="X461" s="1">
        <v>500.13906860351563</v>
      </c>
      <c r="Y461" s="1">
        <v>0.11109248548746109</v>
      </c>
      <c r="Z461" s="1">
        <v>9.5728173851966858E-2</v>
      </c>
      <c r="AA461" s="1">
        <v>97.992027282714844</v>
      </c>
      <c r="AB461" s="1">
        <v>0.15786075592041016</v>
      </c>
      <c r="AC461" s="1">
        <v>0.23091435432434082</v>
      </c>
      <c r="AD461" s="1">
        <v>1</v>
      </c>
      <c r="AE461" s="1">
        <v>-0.21956524252891541</v>
      </c>
      <c r="AF461" s="1">
        <v>2.737391471862793</v>
      </c>
      <c r="AG461" s="1">
        <v>1</v>
      </c>
      <c r="AH461" s="1">
        <v>0</v>
      </c>
      <c r="AI461" s="1">
        <v>0.15999999642372131</v>
      </c>
      <c r="AJ461" s="1">
        <v>111115</v>
      </c>
      <c r="AK461">
        <f t="shared" si="344"/>
        <v>0.83356511433919256</v>
      </c>
      <c r="AL461">
        <f t="shared" si="345"/>
        <v>2.2338797286242769E-5</v>
      </c>
      <c r="AM461">
        <f t="shared" si="346"/>
        <v>295.79972496032713</v>
      </c>
      <c r="AN461">
        <f t="shared" si="347"/>
        <v>295.07170715332029</v>
      </c>
      <c r="AO461">
        <f t="shared" si="348"/>
        <v>1.7774797280696086E-2</v>
      </c>
      <c r="AP461">
        <f t="shared" si="349"/>
        <v>-0.10764067838320812</v>
      </c>
      <c r="AQ461">
        <f t="shared" si="350"/>
        <v>2.7604930533352863</v>
      </c>
      <c r="AR461">
        <f t="shared" si="351"/>
        <v>28.170588259910602</v>
      </c>
      <c r="AS461">
        <f t="shared" si="352"/>
        <v>7.4276149322738831</v>
      </c>
      <c r="AT461">
        <f t="shared" si="353"/>
        <v>22.28571605682373</v>
      </c>
      <c r="AU461">
        <f t="shared" si="354"/>
        <v>2.700098339701789</v>
      </c>
      <c r="AV461">
        <f t="shared" si="355"/>
        <v>2.9339784596433107E-3</v>
      </c>
      <c r="AW461">
        <f t="shared" si="356"/>
        <v>2.0326460082464037</v>
      </c>
      <c r="AX461">
        <f t="shared" si="357"/>
        <v>0.66745233145538529</v>
      </c>
      <c r="AY461">
        <f t="shared" si="358"/>
        <v>1.8340089001259332E-3</v>
      </c>
      <c r="AZ461">
        <f t="shared" si="359"/>
        <v>67.910859457705726</v>
      </c>
      <c r="BA461">
        <f t="shared" si="360"/>
        <v>1.7347386554997231</v>
      </c>
      <c r="BB461">
        <f t="shared" si="361"/>
        <v>73.000355097204704</v>
      </c>
      <c r="BC461">
        <f t="shared" si="362"/>
        <v>399.75953028809391</v>
      </c>
      <c r="BD461">
        <f t="shared" si="363"/>
        <v>-1.0053320480211899E-3</v>
      </c>
    </row>
    <row r="462" spans="1:56" x14ac:dyDescent="0.55000000000000004">
      <c r="A462" s="1">
        <v>252</v>
      </c>
      <c r="B462" s="1" t="s">
        <v>518</v>
      </c>
      <c r="C462" s="1">
        <v>133661.49994670227</v>
      </c>
      <c r="D462" s="1">
        <v>0</v>
      </c>
      <c r="E462">
        <f t="shared" si="336"/>
        <v>-0.49535507380711191</v>
      </c>
      <c r="F462">
        <f t="shared" si="337"/>
        <v>3.7015532316320588E-3</v>
      </c>
      <c r="G462">
        <f t="shared" si="338"/>
        <v>607.68773858698091</v>
      </c>
      <c r="H462">
        <f t="shared" si="339"/>
        <v>2.8171320041385207E-2</v>
      </c>
      <c r="I462">
        <f t="shared" si="340"/>
        <v>0.72859383076625583</v>
      </c>
      <c r="J462">
        <f t="shared" si="341"/>
        <v>22.661209106445313</v>
      </c>
      <c r="K462" s="1">
        <v>6</v>
      </c>
      <c r="L462">
        <f t="shared" si="342"/>
        <v>1.4200000166893005</v>
      </c>
      <c r="M462" s="1">
        <v>1</v>
      </c>
      <c r="N462">
        <f t="shared" si="343"/>
        <v>2.8400000333786011</v>
      </c>
      <c r="O462" s="1">
        <v>21.923181533813477</v>
      </c>
      <c r="P462" s="1">
        <v>22.661209106445313</v>
      </c>
      <c r="Q462" s="1">
        <v>21.076532363891602</v>
      </c>
      <c r="R462" s="1">
        <v>398.88931274414063</v>
      </c>
      <c r="S462" s="1">
        <v>399.47003173828125</v>
      </c>
      <c r="T462" s="1">
        <v>20.718803405761719</v>
      </c>
      <c r="U462" s="1">
        <v>20.751895904541016</v>
      </c>
      <c r="V462" s="1">
        <v>76.883346557617188</v>
      </c>
      <c r="W462" s="1">
        <v>77.006507873535156</v>
      </c>
      <c r="X462" s="1">
        <v>500.17459106445313</v>
      </c>
      <c r="Y462" s="1">
        <v>0.11707764863967896</v>
      </c>
      <c r="Z462" s="1">
        <v>0.12824364006519318</v>
      </c>
      <c r="AA462" s="1">
        <v>98.006645202636719</v>
      </c>
      <c r="AB462" s="1">
        <v>0.15786075592041016</v>
      </c>
      <c r="AC462" s="1">
        <v>0.23091435432434082</v>
      </c>
      <c r="AD462" s="1">
        <v>1</v>
      </c>
      <c r="AE462" s="1">
        <v>-0.21956524252891541</v>
      </c>
      <c r="AF462" s="1">
        <v>2.737391471862793</v>
      </c>
      <c r="AG462" s="1">
        <v>1</v>
      </c>
      <c r="AH462" s="1">
        <v>0</v>
      </c>
      <c r="AI462" s="1">
        <v>0.15999999642372131</v>
      </c>
      <c r="AJ462" s="1">
        <v>111115</v>
      </c>
      <c r="AK462">
        <f t="shared" si="344"/>
        <v>0.83362431844075502</v>
      </c>
      <c r="AL462">
        <f t="shared" si="345"/>
        <v>2.8171320041385207E-5</v>
      </c>
      <c r="AM462">
        <f t="shared" si="346"/>
        <v>295.81120910644529</v>
      </c>
      <c r="AN462">
        <f t="shared" si="347"/>
        <v>295.07318153381345</v>
      </c>
      <c r="AO462">
        <f t="shared" si="348"/>
        <v>1.8732423363646333E-2</v>
      </c>
      <c r="AP462">
        <f t="shared" si="349"/>
        <v>-0.1120128420812745</v>
      </c>
      <c r="AQ462">
        <f t="shared" si="350"/>
        <v>2.7624175299646572</v>
      </c>
      <c r="AR462">
        <f t="shared" si="351"/>
        <v>28.186022736041359</v>
      </c>
      <c r="AS462">
        <f t="shared" si="352"/>
        <v>7.4341268315003433</v>
      </c>
      <c r="AT462">
        <f t="shared" si="353"/>
        <v>22.292195320129395</v>
      </c>
      <c r="AU462">
        <f t="shared" si="354"/>
        <v>2.7011631572030987</v>
      </c>
      <c r="AV462">
        <f t="shared" si="355"/>
        <v>3.69673504100646E-3</v>
      </c>
      <c r="AW462">
        <f t="shared" si="356"/>
        <v>2.0338236991984013</v>
      </c>
      <c r="AX462">
        <f t="shared" si="357"/>
        <v>0.66733945800469741</v>
      </c>
      <c r="AY462">
        <f t="shared" si="358"/>
        <v>2.3108918023804301E-3</v>
      </c>
      <c r="AZ462">
        <f t="shared" si="359"/>
        <v>59.557436589686894</v>
      </c>
      <c r="BA462">
        <f t="shared" si="360"/>
        <v>1.5212348619560945</v>
      </c>
      <c r="BB462">
        <f t="shared" si="361"/>
        <v>72.998406161962507</v>
      </c>
      <c r="BC462">
        <f t="shared" si="362"/>
        <v>399.70549981637282</v>
      </c>
      <c r="BD462">
        <f t="shared" si="363"/>
        <v>-9.0466933501722293E-4</v>
      </c>
    </row>
    <row r="463" spans="1:56" x14ac:dyDescent="0.55000000000000004">
      <c r="A463" s="1">
        <v>253</v>
      </c>
      <c r="B463" s="1" t="s">
        <v>519</v>
      </c>
      <c r="C463" s="1">
        <v>134261.99993328005</v>
      </c>
      <c r="D463" s="1">
        <v>0</v>
      </c>
      <c r="E463">
        <f t="shared" si="336"/>
        <v>-0.44109112069664136</v>
      </c>
      <c r="F463">
        <f t="shared" si="337"/>
        <v>3.5502759266315088E-3</v>
      </c>
      <c r="G463">
        <f t="shared" si="338"/>
        <v>592.28007630473405</v>
      </c>
      <c r="H463">
        <f t="shared" si="339"/>
        <v>2.7037656230219382E-2</v>
      </c>
      <c r="I463">
        <f t="shared" si="340"/>
        <v>0.72909319811584439</v>
      </c>
      <c r="J463">
        <f t="shared" si="341"/>
        <v>22.659580230712891</v>
      </c>
      <c r="K463" s="1">
        <v>6</v>
      </c>
      <c r="L463">
        <f t="shared" si="342"/>
        <v>1.4200000166893005</v>
      </c>
      <c r="M463" s="1">
        <v>1</v>
      </c>
      <c r="N463">
        <f t="shared" si="343"/>
        <v>2.8400000333786011</v>
      </c>
      <c r="O463" s="1">
        <v>21.921438217163086</v>
      </c>
      <c r="P463" s="1">
        <v>22.659580230712891</v>
      </c>
      <c r="Q463" s="1">
        <v>21.076654434204102</v>
      </c>
      <c r="R463" s="1">
        <v>398.81277465820313</v>
      </c>
      <c r="S463" s="1">
        <v>399.3289794921875</v>
      </c>
      <c r="T463" s="1">
        <v>20.710641860961914</v>
      </c>
      <c r="U463" s="1">
        <v>20.742404937744141</v>
      </c>
      <c r="V463" s="1">
        <v>76.867851257324219</v>
      </c>
      <c r="W463" s="1">
        <v>76.985221862792969</v>
      </c>
      <c r="X463" s="1">
        <v>500.1435546875</v>
      </c>
      <c r="Y463" s="1">
        <v>0.10919763892889023</v>
      </c>
      <c r="Z463" s="1">
        <v>9.8106689751148224E-2</v>
      </c>
      <c r="AA463" s="1">
        <v>98.014251708984375</v>
      </c>
      <c r="AB463" s="1">
        <v>0.15786075592041016</v>
      </c>
      <c r="AC463" s="1">
        <v>0.23091435432434082</v>
      </c>
      <c r="AD463" s="1">
        <v>1</v>
      </c>
      <c r="AE463" s="1">
        <v>-0.21956524252891541</v>
      </c>
      <c r="AF463" s="1">
        <v>2.737391471862793</v>
      </c>
      <c r="AG463" s="1">
        <v>1</v>
      </c>
      <c r="AH463" s="1">
        <v>0</v>
      </c>
      <c r="AI463" s="1">
        <v>0.15999999642372131</v>
      </c>
      <c r="AJ463" s="1">
        <v>111115</v>
      </c>
      <c r="AK463">
        <f t="shared" si="344"/>
        <v>0.83357259114583326</v>
      </c>
      <c r="AL463">
        <f t="shared" si="345"/>
        <v>2.7037656230219381E-5</v>
      </c>
      <c r="AM463">
        <f t="shared" si="346"/>
        <v>295.80958023071287</v>
      </c>
      <c r="AN463">
        <f t="shared" si="347"/>
        <v>295.07143821716306</v>
      </c>
      <c r="AO463">
        <f t="shared" si="348"/>
        <v>1.7471621838101248E-2</v>
      </c>
      <c r="AP463">
        <f t="shared" si="349"/>
        <v>-0.11144734812227025</v>
      </c>
      <c r="AQ463">
        <f t="shared" si="350"/>
        <v>2.7621444967335789</v>
      </c>
      <c r="AR463">
        <f t="shared" si="351"/>
        <v>28.18104967974152</v>
      </c>
      <c r="AS463">
        <f t="shared" si="352"/>
        <v>7.4386447419973791</v>
      </c>
      <c r="AT463">
        <f t="shared" si="353"/>
        <v>22.290509223937988</v>
      </c>
      <c r="AU463">
        <f t="shared" si="354"/>
        <v>2.7008860247877959</v>
      </c>
      <c r="AV463">
        <f t="shared" si="355"/>
        <v>3.5458432780815698E-3</v>
      </c>
      <c r="AW463">
        <f t="shared" si="356"/>
        <v>2.0330512986177345</v>
      </c>
      <c r="AX463">
        <f t="shared" si="357"/>
        <v>0.66783472617006145</v>
      </c>
      <c r="AY463">
        <f t="shared" si="358"/>
        <v>2.2165498687443919E-3</v>
      </c>
      <c r="AZ463">
        <f t="shared" si="359"/>
        <v>58.05188848114868</v>
      </c>
      <c r="BA463">
        <f t="shared" si="360"/>
        <v>1.4831883152029577</v>
      </c>
      <c r="BB463">
        <f t="shared" si="361"/>
        <v>72.975991506215905</v>
      </c>
      <c r="BC463">
        <f t="shared" si="362"/>
        <v>399.53865308582903</v>
      </c>
      <c r="BD463">
        <f t="shared" si="363"/>
        <v>-8.056557639370748E-4</v>
      </c>
    </row>
    <row r="464" spans="1:56" x14ac:dyDescent="0.55000000000000004">
      <c r="A464" s="1" t="s">
        <v>9</v>
      </c>
      <c r="B464" s="1" t="s">
        <v>520</v>
      </c>
    </row>
    <row r="465" spans="1:56" x14ac:dyDescent="0.55000000000000004">
      <c r="A465" s="1">
        <v>254</v>
      </c>
      <c r="B465" s="1" t="s">
        <v>521</v>
      </c>
      <c r="C465" s="1">
        <v>134860.5000003688</v>
      </c>
      <c r="D465" s="1">
        <v>0</v>
      </c>
      <c r="E465">
        <f t="shared" ref="E465:E470" si="364">(R465-S465*(1000-T465)/(1000-U465))*AK465</f>
        <v>-0.42297557803018165</v>
      </c>
      <c r="F465">
        <f t="shared" ref="F465:F470" si="365">IF(AV465&lt;&gt;0,1/(1/AV465-1/N465),0)</f>
        <v>2.5086308885685221E-3</v>
      </c>
      <c r="G465">
        <f t="shared" ref="G465:G470" si="366">((AY465-AL465/2)*S465-E465)/(AY465+AL465/2)</f>
        <v>663.01046776278213</v>
      </c>
      <c r="H465">
        <f t="shared" ref="H465:H470" si="367">AL465*1000</f>
        <v>1.9108361422086943E-2</v>
      </c>
      <c r="I465">
        <f t="shared" ref="I465:I470" si="368">(AQ465-AW465)</f>
        <v>0.72893735030931373</v>
      </c>
      <c r="J465">
        <f t="shared" ref="J465:J470" si="369">(P465+AP465*D465)</f>
        <v>22.660741806030273</v>
      </c>
      <c r="K465" s="1">
        <v>6</v>
      </c>
      <c r="L465">
        <f t="shared" ref="L465:L470" si="370">(K465*AE465+AF465)</f>
        <v>1.4200000166893005</v>
      </c>
      <c r="M465" s="1">
        <v>1</v>
      </c>
      <c r="N465">
        <f t="shared" ref="N465:N470" si="371">L465*(M465+1)*(M465+1)/(M465*M465+1)</f>
        <v>2.8400000333786011</v>
      </c>
      <c r="O465" s="1">
        <v>21.924533843994141</v>
      </c>
      <c r="P465" s="1">
        <v>22.660741806030273</v>
      </c>
      <c r="Q465" s="1">
        <v>21.076309204101563</v>
      </c>
      <c r="R465" s="1">
        <v>399.01467895507813</v>
      </c>
      <c r="S465" s="1">
        <v>399.512939453125</v>
      </c>
      <c r="T465" s="1">
        <v>20.724103927612305</v>
      </c>
      <c r="U465" s="1">
        <v>20.746551513671875</v>
      </c>
      <c r="V465" s="1">
        <v>76.905189514160156</v>
      </c>
      <c r="W465" s="1">
        <v>76.985801696777344</v>
      </c>
      <c r="X465" s="1">
        <v>500.14987182617188</v>
      </c>
      <c r="Y465" s="1">
        <v>7.744906097650528E-2</v>
      </c>
      <c r="Z465" s="1">
        <v>0.12760066986083984</v>
      </c>
      <c r="AA465" s="1">
        <v>98.011558532714844</v>
      </c>
      <c r="AB465" s="1">
        <v>0.32112979888916016</v>
      </c>
      <c r="AC465" s="1">
        <v>0.22254109382629395</v>
      </c>
      <c r="AD465" s="1">
        <v>1</v>
      </c>
      <c r="AE465" s="1">
        <v>-0.21956524252891541</v>
      </c>
      <c r="AF465" s="1">
        <v>2.737391471862793</v>
      </c>
      <c r="AG465" s="1">
        <v>1</v>
      </c>
      <c r="AH465" s="1">
        <v>0</v>
      </c>
      <c r="AI465" s="1">
        <v>0.15999999642372131</v>
      </c>
      <c r="AJ465" s="1">
        <v>111115</v>
      </c>
      <c r="AK465">
        <f t="shared" ref="AK465:AK470" si="372">X465*0.000001/(K465*0.0001)</f>
        <v>0.83358311971028642</v>
      </c>
      <c r="AL465">
        <f t="shared" ref="AL465:AL470" si="373">(U465-T465)/(1000-U465)*AK465</f>
        <v>1.9108361422086941E-5</v>
      </c>
      <c r="AM465">
        <f t="shared" ref="AM465:AM470" si="374">(P465+273.15)</f>
        <v>295.81074180603025</v>
      </c>
      <c r="AN465">
        <f t="shared" ref="AN465:AN470" si="375">(O465+273.15)</f>
        <v>295.07453384399412</v>
      </c>
      <c r="AO465">
        <f t="shared" ref="AO465:AO470" si="376">(Y465*AG465+Z465*AH465)*AI465</f>
        <v>1.2391849479261419E-2</v>
      </c>
      <c r="AP465">
        <f t="shared" ref="AP465:AP470" si="377">((AO465+0.00000010773*(AN465^4-AM465^4))-AL465*44100)/(L465*51.4+0.00000043092*AM465^3)</f>
        <v>-0.10709837775366486</v>
      </c>
      <c r="AQ465">
        <f t="shared" ref="AQ465:AQ470" si="378">0.61365*EXP(17.502*J465/(240.97+J465))</f>
        <v>2.7623391983435486</v>
      </c>
      <c r="AR465">
        <f t="shared" ref="AR465:AR470" si="379">AQ465*1000/AA465</f>
        <v>28.183810559664956</v>
      </c>
      <c r="AS465">
        <f t="shared" ref="AS465:AS470" si="380">(AR465-U465)</f>
        <v>7.4372590459930805</v>
      </c>
      <c r="AT465">
        <f t="shared" ref="AT465:AT470" si="381">IF(D465,P465,(O465+P465)/2)</f>
        <v>22.292637825012207</v>
      </c>
      <c r="AU465">
        <f t="shared" ref="AU465:AU470" si="382">0.61365*EXP(17.502*AT465/(240.97+AT465))</f>
        <v>2.7012358929096778</v>
      </c>
      <c r="AV465">
        <f t="shared" ref="AV465:AV470" si="383">IF(AS465&lt;&gt;0,(1000-(AR465+U465)/2)/AS465*AL465,0)</f>
        <v>2.5064169185587942E-3</v>
      </c>
      <c r="AW465">
        <f t="shared" ref="AW465:AW470" si="384">U465*AA465/1000</f>
        <v>2.0334018480342348</v>
      </c>
      <c r="AX465">
        <f t="shared" ref="AX465:AX470" si="385">(AU465-AW465)</f>
        <v>0.66783404487544296</v>
      </c>
      <c r="AY465">
        <f t="shared" ref="AY465:AY470" si="386">1/(1.6/F465+1.37/N465)</f>
        <v>1.5667093351357153E-3</v>
      </c>
      <c r="AZ465">
        <f t="shared" ref="AZ465:AZ470" si="387">G465*AA465*0.001</f>
        <v>64.982689268934564</v>
      </c>
      <c r="BA465">
        <f t="shared" ref="BA465:BA470" si="388">G465/S465</f>
        <v>1.6595469189817653</v>
      </c>
      <c r="BB465">
        <f t="shared" ref="BB465:BB470" si="389">(1-AL465*AA465/AQ465/F465)*100</f>
        <v>72.973676514205593</v>
      </c>
      <c r="BC465">
        <f t="shared" ref="BC465:BC470" si="390">(S465-E465/(N465/1.35))</f>
        <v>399.71400178538892</v>
      </c>
      <c r="BD465">
        <f t="shared" ref="BD465:BD470" si="391">E465*BB465/100/BC465</f>
        <v>-7.7220419766921148E-4</v>
      </c>
    </row>
    <row r="466" spans="1:56" x14ac:dyDescent="0.55000000000000004">
      <c r="A466" s="1">
        <v>255</v>
      </c>
      <c r="B466" s="1" t="s">
        <v>522</v>
      </c>
      <c r="C466" s="1">
        <v>135460.99998694658</v>
      </c>
      <c r="D466" s="1">
        <v>0</v>
      </c>
      <c r="E466">
        <f t="shared" si="364"/>
        <v>-0.63405250837559268</v>
      </c>
      <c r="F466">
        <f t="shared" si="365"/>
        <v>3.3761002415685021E-3</v>
      </c>
      <c r="G466">
        <f t="shared" si="366"/>
        <v>693.69649231813571</v>
      </c>
      <c r="H466">
        <f t="shared" si="367"/>
        <v>2.575127023494778E-2</v>
      </c>
      <c r="I466">
        <f t="shared" si="368"/>
        <v>0.73019599508078192</v>
      </c>
      <c r="J466">
        <f t="shared" si="369"/>
        <v>22.671384811401367</v>
      </c>
      <c r="K466" s="1">
        <v>6</v>
      </c>
      <c r="L466">
        <f t="shared" si="370"/>
        <v>1.4200000166893005</v>
      </c>
      <c r="M466" s="1">
        <v>1</v>
      </c>
      <c r="N466">
        <f t="shared" si="371"/>
        <v>2.8400000333786011</v>
      </c>
      <c r="O466" s="1">
        <v>21.923984527587891</v>
      </c>
      <c r="P466" s="1">
        <v>22.671384811401367</v>
      </c>
      <c r="Q466" s="1">
        <v>21.075651168823242</v>
      </c>
      <c r="R466" s="1">
        <v>398.83038330078125</v>
      </c>
      <c r="S466" s="1">
        <v>399.57870483398438</v>
      </c>
      <c r="T466" s="1">
        <v>20.720483779907227</v>
      </c>
      <c r="U466" s="1">
        <v>20.750736236572266</v>
      </c>
      <c r="V466" s="1">
        <v>76.894615173339844</v>
      </c>
      <c r="W466" s="1">
        <v>77.006431579589844</v>
      </c>
      <c r="X466" s="1">
        <v>500.12954711914063</v>
      </c>
      <c r="Y466" s="1">
        <v>0.10236933827400208</v>
      </c>
      <c r="Z466" s="1">
        <v>6.7527890205383301E-2</v>
      </c>
      <c r="AA466" s="1">
        <v>98.017135620117188</v>
      </c>
      <c r="AB466" s="1">
        <v>0.32112979888916016</v>
      </c>
      <c r="AC466" s="1">
        <v>0.22254109382629395</v>
      </c>
      <c r="AD466" s="1">
        <v>1</v>
      </c>
      <c r="AE466" s="1">
        <v>-0.21956524252891541</v>
      </c>
      <c r="AF466" s="1">
        <v>2.737391471862793</v>
      </c>
      <c r="AG466" s="1">
        <v>1</v>
      </c>
      <c r="AH466" s="1">
        <v>0</v>
      </c>
      <c r="AI466" s="1">
        <v>0.15999999642372131</v>
      </c>
      <c r="AJ466" s="1">
        <v>111115</v>
      </c>
      <c r="AK466">
        <f t="shared" si="372"/>
        <v>0.83354924519856755</v>
      </c>
      <c r="AL466">
        <f t="shared" si="373"/>
        <v>2.575127023494778E-5</v>
      </c>
      <c r="AM466">
        <f t="shared" si="374"/>
        <v>295.82138481140134</v>
      </c>
      <c r="AN466">
        <f t="shared" si="375"/>
        <v>295.07398452758787</v>
      </c>
      <c r="AO466">
        <f t="shared" si="376"/>
        <v>1.6379093757739049E-2</v>
      </c>
      <c r="AP466">
        <f t="shared" si="377"/>
        <v>-0.11201425022021078</v>
      </c>
      <c r="AQ466">
        <f t="shared" si="378"/>
        <v>2.7641237229981659</v>
      </c>
      <c r="AR466">
        <f t="shared" si="379"/>
        <v>28.200413177865329</v>
      </c>
      <c r="AS466">
        <f t="shared" si="380"/>
        <v>7.4496769412930632</v>
      </c>
      <c r="AT466">
        <f t="shared" si="381"/>
        <v>22.297684669494629</v>
      </c>
      <c r="AU466">
        <f t="shared" si="382"/>
        <v>2.7020655774482014</v>
      </c>
      <c r="AV466">
        <f t="shared" si="383"/>
        <v>3.372091608061894E-3</v>
      </c>
      <c r="AW466">
        <f t="shared" si="384"/>
        <v>2.033927727917384</v>
      </c>
      <c r="AX466">
        <f t="shared" si="385"/>
        <v>0.66813784953081745</v>
      </c>
      <c r="AY466">
        <f t="shared" si="386"/>
        <v>2.1079170394870629E-3</v>
      </c>
      <c r="AZ466">
        <f t="shared" si="387"/>
        <v>67.994143166746284</v>
      </c>
      <c r="BA466">
        <f t="shared" si="388"/>
        <v>1.7360697252531274</v>
      </c>
      <c r="BB466">
        <f t="shared" si="389"/>
        <v>72.952455004298656</v>
      </c>
      <c r="BC466">
        <f t="shared" si="390"/>
        <v>399.88010302984594</v>
      </c>
      <c r="BD466">
        <f t="shared" si="391"/>
        <v>-1.1567389009145255E-3</v>
      </c>
    </row>
    <row r="467" spans="1:56" x14ac:dyDescent="0.55000000000000004">
      <c r="A467" s="1">
        <v>256</v>
      </c>
      <c r="B467" s="1" t="s">
        <v>523</v>
      </c>
      <c r="C467" s="1">
        <v>136061.49997352436</v>
      </c>
      <c r="D467" s="1">
        <v>0</v>
      </c>
      <c r="E467">
        <f t="shared" si="364"/>
        <v>-0.59378680422488006</v>
      </c>
      <c r="F467">
        <f t="shared" si="365"/>
        <v>3.9840176641656247E-3</v>
      </c>
      <c r="G467">
        <f t="shared" si="366"/>
        <v>631.93553838189541</v>
      </c>
      <c r="H467">
        <f t="shared" si="367"/>
        <v>3.0330530567262672E-2</v>
      </c>
      <c r="I467">
        <f t="shared" si="368"/>
        <v>0.72909177626819632</v>
      </c>
      <c r="J467">
        <f t="shared" si="369"/>
        <v>22.675117492675781</v>
      </c>
      <c r="K467" s="1">
        <v>6</v>
      </c>
      <c r="L467">
        <f t="shared" si="370"/>
        <v>1.4200000166893005</v>
      </c>
      <c r="M467" s="1">
        <v>1</v>
      </c>
      <c r="N467">
        <f t="shared" si="371"/>
        <v>2.8400000333786011</v>
      </c>
      <c r="O467" s="1">
        <v>21.926168441772461</v>
      </c>
      <c r="P467" s="1">
        <v>22.675117492675781</v>
      </c>
      <c r="Q467" s="1">
        <v>21.075813293457031</v>
      </c>
      <c r="R467" s="1">
        <v>398.77301025390625</v>
      </c>
      <c r="S467" s="1">
        <v>399.4708251953125</v>
      </c>
      <c r="T467" s="1">
        <v>20.729034423828125</v>
      </c>
      <c r="U467" s="1">
        <v>20.764665603637695</v>
      </c>
      <c r="V467" s="1">
        <v>76.929458618164063</v>
      </c>
      <c r="W467" s="1">
        <v>77.062446594238281</v>
      </c>
      <c r="X467" s="1">
        <v>500.13601684570313</v>
      </c>
      <c r="Y467" s="1">
        <v>9.7417593002319336E-2</v>
      </c>
      <c r="Z467" s="1">
        <v>0.10784817487001419</v>
      </c>
      <c r="AA467" s="1">
        <v>98.034713745117188</v>
      </c>
      <c r="AB467" s="1">
        <v>0.32112979888916016</v>
      </c>
      <c r="AC467" s="1">
        <v>0.22254109382629395</v>
      </c>
      <c r="AD467" s="1">
        <v>1</v>
      </c>
      <c r="AE467" s="1">
        <v>-0.21956524252891541</v>
      </c>
      <c r="AF467" s="1">
        <v>2.737391471862793</v>
      </c>
      <c r="AG467" s="1">
        <v>1</v>
      </c>
      <c r="AH467" s="1">
        <v>0</v>
      </c>
      <c r="AI467" s="1">
        <v>0.15999999642372131</v>
      </c>
      <c r="AJ467" s="1">
        <v>111115</v>
      </c>
      <c r="AK467">
        <f t="shared" si="372"/>
        <v>0.83356002807617169</v>
      </c>
      <c r="AL467">
        <f t="shared" si="373"/>
        <v>3.0330530567262673E-5</v>
      </c>
      <c r="AM467">
        <f t="shared" si="374"/>
        <v>295.82511749267576</v>
      </c>
      <c r="AN467">
        <f t="shared" si="375"/>
        <v>295.07616844177244</v>
      </c>
      <c r="AO467">
        <f t="shared" si="376"/>
        <v>1.5586814531978632E-2</v>
      </c>
      <c r="AP467">
        <f t="shared" si="377"/>
        <v>-0.11463062978836679</v>
      </c>
      <c r="AQ467">
        <f t="shared" si="378"/>
        <v>2.7647498247338986</v>
      </c>
      <c r="AR467">
        <f t="shared" si="379"/>
        <v>28.201743230689061</v>
      </c>
      <c r="AS467">
        <f t="shared" si="380"/>
        <v>7.4370776270513659</v>
      </c>
      <c r="AT467">
        <f t="shared" si="381"/>
        <v>22.300642967224121</v>
      </c>
      <c r="AU467">
        <f t="shared" si="382"/>
        <v>2.7025520154804932</v>
      </c>
      <c r="AV467">
        <f t="shared" si="383"/>
        <v>3.9784366213526153E-3</v>
      </c>
      <c r="AW467">
        <f t="shared" si="384"/>
        <v>2.0356580484657023</v>
      </c>
      <c r="AX467">
        <f t="shared" si="385"/>
        <v>0.66689396701479087</v>
      </c>
      <c r="AY467">
        <f t="shared" si="386"/>
        <v>2.4870237085917214E-3</v>
      </c>
      <c r="AZ467">
        <f t="shared" si="387"/>
        <v>61.951619610635632</v>
      </c>
      <c r="BA467">
        <f t="shared" si="388"/>
        <v>1.5819316418737823</v>
      </c>
      <c r="BB467">
        <f t="shared" si="389"/>
        <v>73.005033182167196</v>
      </c>
      <c r="BC467">
        <f t="shared" si="390"/>
        <v>399.75308300386257</v>
      </c>
      <c r="BD467">
        <f t="shared" si="391"/>
        <v>-1.0844050287199794E-3</v>
      </c>
    </row>
    <row r="468" spans="1:56" x14ac:dyDescent="0.55000000000000004">
      <c r="A468" s="1">
        <v>257</v>
      </c>
      <c r="B468" s="1" t="s">
        <v>524</v>
      </c>
      <c r="C468" s="1">
        <v>136661.99996010214</v>
      </c>
      <c r="D468" s="1">
        <v>0</v>
      </c>
      <c r="E468">
        <f t="shared" si="364"/>
        <v>-0.56351436001374133</v>
      </c>
      <c r="F468">
        <f t="shared" si="365"/>
        <v>4.5040165800140303E-3</v>
      </c>
      <c r="G468">
        <f t="shared" si="366"/>
        <v>593.8566194095788</v>
      </c>
      <c r="H468">
        <f t="shared" si="367"/>
        <v>3.4251362984697609E-2</v>
      </c>
      <c r="I468">
        <f t="shared" si="368"/>
        <v>0.72832305464865854</v>
      </c>
      <c r="J468">
        <f t="shared" si="369"/>
        <v>22.681852340698242</v>
      </c>
      <c r="K468" s="1">
        <v>6</v>
      </c>
      <c r="L468">
        <f t="shared" si="370"/>
        <v>1.4200000166893005</v>
      </c>
      <c r="M468" s="1">
        <v>1</v>
      </c>
      <c r="N468">
        <f t="shared" si="371"/>
        <v>2.8400000333786011</v>
      </c>
      <c r="O468" s="1">
        <v>21.929828643798828</v>
      </c>
      <c r="P468" s="1">
        <v>22.681852340698242</v>
      </c>
      <c r="Q468" s="1">
        <v>21.076101303100586</v>
      </c>
      <c r="R468" s="1">
        <v>398.79437255859375</v>
      </c>
      <c r="S468" s="1">
        <v>399.45401000976563</v>
      </c>
      <c r="T468" s="1">
        <v>20.746120452880859</v>
      </c>
      <c r="U468" s="1">
        <v>20.786357879638672</v>
      </c>
      <c r="V468" s="1">
        <v>76.967185974121094</v>
      </c>
      <c r="W468" s="1">
        <v>77.1168212890625</v>
      </c>
      <c r="X468" s="1">
        <v>500.12246704101563</v>
      </c>
      <c r="Y468" s="1">
        <v>7.5106978416442871E-2</v>
      </c>
      <c r="Z468" s="1">
        <v>8.7119549512863159E-2</v>
      </c>
      <c r="AA468" s="1">
        <v>98.023750305175781</v>
      </c>
      <c r="AB468" s="1">
        <v>0.32112979888916016</v>
      </c>
      <c r="AC468" s="1">
        <v>0.22254109382629395</v>
      </c>
      <c r="AD468" s="1">
        <v>1</v>
      </c>
      <c r="AE468" s="1">
        <v>-0.21956524252891541</v>
      </c>
      <c r="AF468" s="1">
        <v>2.737391471862793</v>
      </c>
      <c r="AG468" s="1">
        <v>1</v>
      </c>
      <c r="AH468" s="1">
        <v>0</v>
      </c>
      <c r="AI468" s="1">
        <v>0.15999999642372131</v>
      </c>
      <c r="AJ468" s="1">
        <v>111115</v>
      </c>
      <c r="AK468">
        <f t="shared" si="372"/>
        <v>0.83353744506835936</v>
      </c>
      <c r="AL468">
        <f t="shared" si="373"/>
        <v>3.4251362984697605E-5</v>
      </c>
      <c r="AM468">
        <f t="shared" si="374"/>
        <v>295.83185234069822</v>
      </c>
      <c r="AN468">
        <f t="shared" si="375"/>
        <v>295.07982864379881</v>
      </c>
      <c r="AO468">
        <f t="shared" si="376"/>
        <v>1.2017116278027373E-2</v>
      </c>
      <c r="AP468">
        <f t="shared" si="377"/>
        <v>-0.11713824724968358</v>
      </c>
      <c r="AQ468">
        <f t="shared" si="378"/>
        <v>2.7658798091963828</v>
      </c>
      <c r="AR468">
        <f t="shared" si="379"/>
        <v>28.216425107031849</v>
      </c>
      <c r="AS468">
        <f t="shared" si="380"/>
        <v>7.4300672273931774</v>
      </c>
      <c r="AT468">
        <f t="shared" si="381"/>
        <v>22.305840492248535</v>
      </c>
      <c r="AU468">
        <f t="shared" si="382"/>
        <v>2.7034068391535664</v>
      </c>
      <c r="AV468">
        <f t="shared" si="383"/>
        <v>4.496884874452445E-3</v>
      </c>
      <c r="AW468">
        <f t="shared" si="384"/>
        <v>2.0375567545477242</v>
      </c>
      <c r="AX468">
        <f t="shared" si="385"/>
        <v>0.66585008460584216</v>
      </c>
      <c r="AY468">
        <f t="shared" si="386"/>
        <v>2.8111929167956235E-3</v>
      </c>
      <c r="AZ468">
        <f t="shared" si="387"/>
        <v>58.212052978080358</v>
      </c>
      <c r="BA468">
        <f t="shared" si="388"/>
        <v>1.486670816986067</v>
      </c>
      <c r="BB468">
        <f t="shared" si="389"/>
        <v>73.048937698254349</v>
      </c>
      <c r="BC468">
        <f t="shared" si="390"/>
        <v>399.7218777481732</v>
      </c>
      <c r="BD468">
        <f t="shared" si="391"/>
        <v>-1.0298191734866478E-3</v>
      </c>
    </row>
    <row r="469" spans="1:56" x14ac:dyDescent="0.55000000000000004">
      <c r="A469" s="1">
        <v>258</v>
      </c>
      <c r="B469" s="1" t="s">
        <v>525</v>
      </c>
      <c r="C469" s="1">
        <v>137262.49994667992</v>
      </c>
      <c r="D469" s="1">
        <v>0</v>
      </c>
      <c r="E469">
        <f t="shared" si="364"/>
        <v>-0.62212534630906036</v>
      </c>
      <c r="F469">
        <f t="shared" si="365"/>
        <v>4.917310138600718E-3</v>
      </c>
      <c r="G469">
        <f t="shared" si="366"/>
        <v>596.13577097345387</v>
      </c>
      <c r="H469">
        <f t="shared" si="367"/>
        <v>3.7243659673540347E-2</v>
      </c>
      <c r="I469">
        <f t="shared" si="368"/>
        <v>0.72563181287470746</v>
      </c>
      <c r="J469">
        <f t="shared" si="369"/>
        <v>22.667871475219727</v>
      </c>
      <c r="K469" s="1">
        <v>6</v>
      </c>
      <c r="L469">
        <f t="shared" si="370"/>
        <v>1.4200000166893005</v>
      </c>
      <c r="M469" s="1">
        <v>1</v>
      </c>
      <c r="N469">
        <f t="shared" si="371"/>
        <v>2.8400000333786011</v>
      </c>
      <c r="O469" s="1">
        <v>21.928030014038086</v>
      </c>
      <c r="P469" s="1">
        <v>22.667871475219727</v>
      </c>
      <c r="Q469" s="1">
        <v>21.074512481689453</v>
      </c>
      <c r="R469" s="1">
        <v>398.72076416015625</v>
      </c>
      <c r="S469" s="1">
        <v>399.44918823242188</v>
      </c>
      <c r="T469" s="1">
        <v>20.742509841918945</v>
      </c>
      <c r="U469" s="1">
        <v>20.786256790161133</v>
      </c>
      <c r="V469" s="1">
        <v>76.976242065429688</v>
      </c>
      <c r="W469" s="1">
        <v>77.138511657714844</v>
      </c>
      <c r="X469" s="1">
        <v>500.18807983398438</v>
      </c>
      <c r="Y469" s="1">
        <v>0.11691473424434662</v>
      </c>
      <c r="Z469" s="1">
        <v>7.0018641650676727E-2</v>
      </c>
      <c r="AA469" s="1">
        <v>98.040870666503906</v>
      </c>
      <c r="AB469" s="1">
        <v>0.32112979888916016</v>
      </c>
      <c r="AC469" s="1">
        <v>0.22254109382629395</v>
      </c>
      <c r="AD469" s="1">
        <v>1</v>
      </c>
      <c r="AE469" s="1">
        <v>-0.21956524252891541</v>
      </c>
      <c r="AF469" s="1">
        <v>2.737391471862793</v>
      </c>
      <c r="AG469" s="1">
        <v>1</v>
      </c>
      <c r="AH469" s="1">
        <v>0</v>
      </c>
      <c r="AI469" s="1">
        <v>0.15999999642372131</v>
      </c>
      <c r="AJ469" s="1">
        <v>111115</v>
      </c>
      <c r="AK469">
        <f t="shared" si="372"/>
        <v>0.83364679972330713</v>
      </c>
      <c r="AL469">
        <f t="shared" si="373"/>
        <v>3.7243659673540344E-5</v>
      </c>
      <c r="AM469">
        <f t="shared" si="374"/>
        <v>295.8178714752197</v>
      </c>
      <c r="AN469">
        <f t="shared" si="375"/>
        <v>295.07803001403806</v>
      </c>
      <c r="AO469">
        <f t="shared" si="376"/>
        <v>1.8706357060975787E-2</v>
      </c>
      <c r="AP469">
        <f t="shared" si="377"/>
        <v>-0.11701229916975105</v>
      </c>
      <c r="AQ469">
        <f t="shared" si="378"/>
        <v>2.7635345264796336</v>
      </c>
      <c r="AR469">
        <f t="shared" si="379"/>
        <v>28.187576341300357</v>
      </c>
      <c r="AS469">
        <f t="shared" si="380"/>
        <v>7.401319551139224</v>
      </c>
      <c r="AT469">
        <f t="shared" si="381"/>
        <v>22.297950744628906</v>
      </c>
      <c r="AU469">
        <f t="shared" si="382"/>
        <v>2.7021093255083741</v>
      </c>
      <c r="AV469">
        <f t="shared" si="383"/>
        <v>4.9088107918431453E-3</v>
      </c>
      <c r="AW469">
        <f t="shared" si="384"/>
        <v>2.0379027136049261</v>
      </c>
      <c r="AX469">
        <f t="shared" si="385"/>
        <v>0.66420661190344799</v>
      </c>
      <c r="AY469">
        <f t="shared" si="386"/>
        <v>3.0687692276671159E-3</v>
      </c>
      <c r="AZ469">
        <f t="shared" si="387"/>
        <v>58.44567002168499</v>
      </c>
      <c r="BA469">
        <f t="shared" si="388"/>
        <v>1.4923944985628279</v>
      </c>
      <c r="BB469">
        <f t="shared" si="389"/>
        <v>73.130040391150359</v>
      </c>
      <c r="BC469">
        <f t="shared" si="390"/>
        <v>399.74491682666348</v>
      </c>
      <c r="BD469">
        <f t="shared" si="391"/>
        <v>-1.138127085269927E-3</v>
      </c>
    </row>
    <row r="470" spans="1:56" x14ac:dyDescent="0.55000000000000004">
      <c r="A470" s="1">
        <v>259</v>
      </c>
      <c r="B470" s="1" t="s">
        <v>526</v>
      </c>
      <c r="C470" s="1">
        <v>137862.9999332577</v>
      </c>
      <c r="D470" s="1">
        <v>0</v>
      </c>
      <c r="E470">
        <f t="shared" si="364"/>
        <v>-0.5950389227627616</v>
      </c>
      <c r="F470">
        <f t="shared" si="365"/>
        <v>6.0908208460881312E-3</v>
      </c>
      <c r="G470">
        <f t="shared" si="366"/>
        <v>550.24990613043371</v>
      </c>
      <c r="H470">
        <f t="shared" si="367"/>
        <v>4.6031173964759906E-2</v>
      </c>
      <c r="I470">
        <f t="shared" si="368"/>
        <v>0.72439710172650917</v>
      </c>
      <c r="J470">
        <f t="shared" si="369"/>
        <v>22.664127349853516</v>
      </c>
      <c r="K470" s="1">
        <v>6</v>
      </c>
      <c r="L470">
        <f t="shared" si="370"/>
        <v>1.4200000166893005</v>
      </c>
      <c r="M470" s="1">
        <v>1</v>
      </c>
      <c r="N470">
        <f t="shared" si="371"/>
        <v>2.8400000333786011</v>
      </c>
      <c r="O470" s="1">
        <v>21.926338195800781</v>
      </c>
      <c r="P470" s="1">
        <v>22.664127349853516</v>
      </c>
      <c r="Q470" s="1">
        <v>21.076168060302734</v>
      </c>
      <c r="R470" s="1">
        <v>398.712158203125</v>
      </c>
      <c r="S470" s="1">
        <v>399.40399169921875</v>
      </c>
      <c r="T470" s="1">
        <v>20.736980438232422</v>
      </c>
      <c r="U470" s="1">
        <v>20.791057586669922</v>
      </c>
      <c r="V470" s="1">
        <v>76.968681335449219</v>
      </c>
      <c r="W470" s="1">
        <v>77.169395446777344</v>
      </c>
      <c r="X470" s="1">
        <v>500.1092529296875</v>
      </c>
      <c r="Y470" s="1">
        <v>9.7039058804512024E-2</v>
      </c>
      <c r="Z470" s="1">
        <v>8.4299638867378235E-2</v>
      </c>
      <c r="AA470" s="1">
        <v>98.04742431640625</v>
      </c>
      <c r="AB470" s="1">
        <v>0.32112979888916016</v>
      </c>
      <c r="AC470" s="1">
        <v>0.22254109382629395</v>
      </c>
      <c r="AD470" s="1">
        <v>1</v>
      </c>
      <c r="AE470" s="1">
        <v>-0.21956524252891541</v>
      </c>
      <c r="AF470" s="1">
        <v>2.737391471862793</v>
      </c>
      <c r="AG470" s="1">
        <v>1</v>
      </c>
      <c r="AH470" s="1">
        <v>0</v>
      </c>
      <c r="AI470" s="1">
        <v>0.15999999642372131</v>
      </c>
      <c r="AJ470" s="1">
        <v>111115</v>
      </c>
      <c r="AK470">
        <f t="shared" si="372"/>
        <v>0.83351542154947911</v>
      </c>
      <c r="AL470">
        <f t="shared" si="373"/>
        <v>4.6031173964759909E-5</v>
      </c>
      <c r="AM470">
        <f t="shared" si="374"/>
        <v>295.81412734985349</v>
      </c>
      <c r="AN470">
        <f t="shared" si="375"/>
        <v>295.07633819580076</v>
      </c>
      <c r="AO470">
        <f t="shared" si="376"/>
        <v>1.5526249061683206E-2</v>
      </c>
      <c r="AP470">
        <f t="shared" si="377"/>
        <v>-0.12138255870907856</v>
      </c>
      <c r="AQ470">
        <f t="shared" si="378"/>
        <v>2.7629067469135724</v>
      </c>
      <c r="AR470">
        <f t="shared" si="379"/>
        <v>28.179289422203169</v>
      </c>
      <c r="AS470">
        <f t="shared" si="380"/>
        <v>7.3882318355332472</v>
      </c>
      <c r="AT470">
        <f t="shared" si="381"/>
        <v>22.295232772827148</v>
      </c>
      <c r="AU470">
        <f t="shared" si="382"/>
        <v>2.7016624658955233</v>
      </c>
      <c r="AV470">
        <f t="shared" si="383"/>
        <v>6.0777860905306715E-3</v>
      </c>
      <c r="AW470">
        <f t="shared" si="384"/>
        <v>2.0385096451870632</v>
      </c>
      <c r="AX470">
        <f t="shared" si="385"/>
        <v>0.66315282070846004</v>
      </c>
      <c r="AY470">
        <f t="shared" si="386"/>
        <v>3.7997852512967794E-3</v>
      </c>
      <c r="AZ470">
        <f t="shared" si="387"/>
        <v>53.950586026433349</v>
      </c>
      <c r="BA470">
        <f t="shared" si="388"/>
        <v>1.3776775334404101</v>
      </c>
      <c r="BB470">
        <f t="shared" si="389"/>
        <v>73.180777206286976</v>
      </c>
      <c r="BC470">
        <f t="shared" si="390"/>
        <v>399.68684470495413</v>
      </c>
      <c r="BD470">
        <f t="shared" si="391"/>
        <v>-1.089488218405476E-3</v>
      </c>
    </row>
    <row r="471" spans="1:56" x14ac:dyDescent="0.55000000000000004">
      <c r="A471" s="1" t="s">
        <v>9</v>
      </c>
      <c r="B471" s="1" t="s">
        <v>527</v>
      </c>
    </row>
    <row r="472" spans="1:56" x14ac:dyDescent="0.55000000000000004">
      <c r="A472" s="1">
        <v>260</v>
      </c>
      <c r="B472" s="1" t="s">
        <v>528</v>
      </c>
      <c r="C472" s="1">
        <v>138461.00000035763</v>
      </c>
      <c r="D472" s="1">
        <v>0</v>
      </c>
      <c r="E472">
        <f t="shared" ref="E472:E477" si="392">(R472-S472*(1000-T472)/(1000-U472))*AK472</f>
        <v>-0.46640993834326638</v>
      </c>
      <c r="F472">
        <f t="shared" ref="F472:F477" si="393">IF(AV472&lt;&gt;0,1/(1/AV472-1/N472),0)</f>
        <v>5.4468633178900881E-3</v>
      </c>
      <c r="G472">
        <f t="shared" ref="G472:G477" si="394">((AY472-AL472/2)*S472-E472)/(AY472+AL472/2)</f>
        <v>531.04502329403056</v>
      </c>
      <c r="H472">
        <f t="shared" ref="H472:H477" si="395">AL472*1000</f>
        <v>4.108973536521103E-2</v>
      </c>
      <c r="I472">
        <f t="shared" ref="I472:I477" si="396">(AQ472-AW472)</f>
        <v>0.72285464749167527</v>
      </c>
      <c r="J472">
        <f t="shared" ref="J472:J477" si="397">(P472+AP472*D472)</f>
        <v>22.662010192871094</v>
      </c>
      <c r="K472" s="1">
        <v>6</v>
      </c>
      <c r="L472">
        <f t="shared" ref="L472:L477" si="398">(K472*AE472+AF472)</f>
        <v>1.4200000166893005</v>
      </c>
      <c r="M472" s="1">
        <v>1</v>
      </c>
      <c r="N472">
        <f t="shared" ref="N472:N477" si="399">L472*(M472+1)*(M472+1)/(M472*M472+1)</f>
        <v>2.8400000333786011</v>
      </c>
      <c r="O472" s="1">
        <v>21.928461074829102</v>
      </c>
      <c r="P472" s="1">
        <v>22.662010192871094</v>
      </c>
      <c r="Q472" s="1">
        <v>21.075630187988281</v>
      </c>
      <c r="R472" s="1">
        <v>398.8983154296875</v>
      </c>
      <c r="S472" s="1">
        <v>399.43817138671875</v>
      </c>
      <c r="T472" s="1">
        <v>20.756591796875</v>
      </c>
      <c r="U472" s="1">
        <v>20.804861068725586</v>
      </c>
      <c r="V472" s="1">
        <v>77.03228759765625</v>
      </c>
      <c r="W472" s="1">
        <v>77.203216552734375</v>
      </c>
      <c r="X472" s="1">
        <v>500.13021850585938</v>
      </c>
      <c r="Y472" s="1">
        <v>7.6434560120105743E-2</v>
      </c>
      <c r="Z472" s="1">
        <v>0.16913825273513794</v>
      </c>
      <c r="AA472" s="1">
        <v>98.039451599121094</v>
      </c>
      <c r="AB472" s="1">
        <v>0.31987857818603516</v>
      </c>
      <c r="AC472" s="1">
        <v>0.22873044013977051</v>
      </c>
      <c r="AD472" s="1">
        <v>1</v>
      </c>
      <c r="AE472" s="1">
        <v>-0.21956524252891541</v>
      </c>
      <c r="AF472" s="1">
        <v>2.737391471862793</v>
      </c>
      <c r="AG472" s="1">
        <v>1</v>
      </c>
      <c r="AH472" s="1">
        <v>0</v>
      </c>
      <c r="AI472" s="1">
        <v>0.15999999642372131</v>
      </c>
      <c r="AJ472" s="1">
        <v>111115</v>
      </c>
      <c r="AK472">
        <f t="shared" ref="AK472:AK477" si="400">X472*0.000001/(K472*0.0001)</f>
        <v>0.83355036417643213</v>
      </c>
      <c r="AL472">
        <f t="shared" ref="AL472:AL477" si="401">(U472-T472)/(1000-U472)*AK472</f>
        <v>4.1089735365211032E-5</v>
      </c>
      <c r="AM472">
        <f t="shared" ref="AM472:AM477" si="402">(P472+273.15)</f>
        <v>295.81201019287107</v>
      </c>
      <c r="AN472">
        <f t="shared" ref="AN472:AN477" si="403">(O472+273.15)</f>
        <v>295.07846107482908</v>
      </c>
      <c r="AO472">
        <f t="shared" ref="AO472:AO477" si="404">(Y472*AG472+Z472*AH472)*AI472</f>
        <v>1.2229529345865631E-2</v>
      </c>
      <c r="AP472">
        <f t="shared" ref="AP472:AP477" si="405">((AO472+0.00000010773*(AN472^4-AM472^4))-AL472*44100)/(L472*51.4+0.00000043092*AM472^3)</f>
        <v>-0.11827222525538499</v>
      </c>
      <c r="AQ472">
        <f t="shared" ref="AQ472:AQ477" si="406">0.61365*EXP(17.502*J472/(240.97+J472))</f>
        <v>2.762551817265436</v>
      </c>
      <c r="AR472">
        <f t="shared" ref="AR472:AR477" si="407">AQ472*1000/AA472</f>
        <v>28.177960731169591</v>
      </c>
      <c r="AS472">
        <f t="shared" ref="AS472:AS477" si="408">(AR472-U472)</f>
        <v>7.3730996624440053</v>
      </c>
      <c r="AT472">
        <f t="shared" ref="AT472:AT477" si="409">IF(D472,P472,(O472+P472)/2)</f>
        <v>22.295235633850098</v>
      </c>
      <c r="AU472">
        <f t="shared" ref="AU472:AU477" si="410">0.61365*EXP(17.502*AT472/(240.97+AT472))</f>
        <v>2.7016629362400586</v>
      </c>
      <c r="AV472">
        <f t="shared" ref="AV472:AV477" si="411">IF(AS472&lt;&gt;0,(1000-(AR472+U472)/2)/AS472*AL472,0)</f>
        <v>5.4364367237272442E-3</v>
      </c>
      <c r="AW472">
        <f t="shared" ref="AW472:AW477" si="412">U472*AA472/1000</f>
        <v>2.0396971697737607</v>
      </c>
      <c r="AX472">
        <f t="shared" ref="AX472:AX477" si="413">(AU472-AW472)</f>
        <v>0.6619657664662979</v>
      </c>
      <c r="AY472">
        <f t="shared" ref="AY472:AY477" si="414">1/(1.6/F472+1.37/N472)</f>
        <v>3.3987081808072015E-3</v>
      </c>
      <c r="AZ472">
        <f t="shared" ref="AZ472:AZ477" si="415">G472*AA472*0.001</f>
        <v>52.063362858189244</v>
      </c>
      <c r="BA472">
        <f t="shared" ref="BA472:BA477" si="416">G472/S472</f>
        <v>1.3294799078676327</v>
      </c>
      <c r="BB472">
        <f t="shared" ref="BB472:BB477" si="417">(1-AL472*AA472/AQ472/F472)*100</f>
        <v>73.228216310576826</v>
      </c>
      <c r="BC472">
        <f t="shared" ref="BC472:BC477" si="418">(S472-E472/(N472/1.35))</f>
        <v>399.65988033367756</v>
      </c>
      <c r="BD472">
        <f t="shared" ref="BD472:BD477" si="419">E472*BB472/100/BC472</f>
        <v>-8.5458584999544864E-4</v>
      </c>
    </row>
    <row r="473" spans="1:56" x14ac:dyDescent="0.55000000000000004">
      <c r="A473" s="1">
        <v>261</v>
      </c>
      <c r="B473" s="1" t="s">
        <v>529</v>
      </c>
      <c r="C473" s="1">
        <v>139061.49998693541</v>
      </c>
      <c r="D473" s="1">
        <v>0</v>
      </c>
      <c r="E473">
        <f t="shared" si="392"/>
        <v>-0.60994321378582861</v>
      </c>
      <c r="F473">
        <f t="shared" si="393"/>
        <v>7.2338014110721032E-3</v>
      </c>
      <c r="G473">
        <f t="shared" si="394"/>
        <v>530.67307865364057</v>
      </c>
      <c r="H473">
        <f t="shared" si="395"/>
        <v>5.4594884090225698E-2</v>
      </c>
      <c r="I473">
        <f t="shared" si="396"/>
        <v>0.72379126881275724</v>
      </c>
      <c r="J473">
        <f t="shared" si="397"/>
        <v>22.670125961303711</v>
      </c>
      <c r="K473" s="1">
        <v>6</v>
      </c>
      <c r="L473">
        <f t="shared" si="398"/>
        <v>1.4200000166893005</v>
      </c>
      <c r="M473" s="1">
        <v>1</v>
      </c>
      <c r="N473">
        <f t="shared" si="399"/>
        <v>2.8400000333786011</v>
      </c>
      <c r="O473" s="1">
        <v>21.929279327392578</v>
      </c>
      <c r="P473" s="1">
        <v>22.670125961303711</v>
      </c>
      <c r="Q473" s="1">
        <v>21.076484680175781</v>
      </c>
      <c r="R473" s="1">
        <v>400.40191650390625</v>
      </c>
      <c r="S473" s="1">
        <v>401.10739135742188</v>
      </c>
      <c r="T473" s="1">
        <v>20.7406005859375</v>
      </c>
      <c r="U473" s="1">
        <v>20.80473518371582</v>
      </c>
      <c r="V473" s="1">
        <v>76.978866577148438</v>
      </c>
      <c r="W473" s="1">
        <v>77.217155456542969</v>
      </c>
      <c r="X473" s="1">
        <v>500.12680053710938</v>
      </c>
      <c r="Y473" s="1">
        <v>9.3434050679206848E-2</v>
      </c>
      <c r="Z473" s="1">
        <v>6.8882368505001068E-2</v>
      </c>
      <c r="AA473" s="1">
        <v>98.060432434082031</v>
      </c>
      <c r="AB473" s="1">
        <v>0.31987857818603516</v>
      </c>
      <c r="AC473" s="1">
        <v>0.22873044013977051</v>
      </c>
      <c r="AD473" s="1">
        <v>0.66666668653488159</v>
      </c>
      <c r="AE473" s="1">
        <v>-0.21956524252891541</v>
      </c>
      <c r="AF473" s="1">
        <v>2.737391471862793</v>
      </c>
      <c r="AG473" s="1">
        <v>1</v>
      </c>
      <c r="AH473" s="1">
        <v>0</v>
      </c>
      <c r="AI473" s="1">
        <v>0.15999999642372131</v>
      </c>
      <c r="AJ473" s="1">
        <v>111115</v>
      </c>
      <c r="AK473">
        <f t="shared" si="400"/>
        <v>0.83354466756184875</v>
      </c>
      <c r="AL473">
        <f t="shared" si="401"/>
        <v>5.4594884090225696E-5</v>
      </c>
      <c r="AM473">
        <f t="shared" si="402"/>
        <v>295.82012596130369</v>
      </c>
      <c r="AN473">
        <f t="shared" si="403"/>
        <v>295.07927932739256</v>
      </c>
      <c r="AO473">
        <f t="shared" si="404"/>
        <v>1.4949447774526892E-2</v>
      </c>
      <c r="AP473">
        <f t="shared" si="405"/>
        <v>-0.12628497578980313</v>
      </c>
      <c r="AQ473">
        <f t="shared" si="406"/>
        <v>2.7639125976044916</v>
      </c>
      <c r="AR473">
        <f t="shared" si="407"/>
        <v>28.185808781359828</v>
      </c>
      <c r="AS473">
        <f t="shared" si="408"/>
        <v>7.3810735976440078</v>
      </c>
      <c r="AT473">
        <f t="shared" si="409"/>
        <v>22.299702644348145</v>
      </c>
      <c r="AU473">
        <f t="shared" si="410"/>
        <v>2.7023973882494632</v>
      </c>
      <c r="AV473">
        <f t="shared" si="411"/>
        <v>7.2154229125394407E-3</v>
      </c>
      <c r="AW473">
        <f t="shared" si="412"/>
        <v>2.0401213287917344</v>
      </c>
      <c r="AX473">
        <f t="shared" si="413"/>
        <v>0.66227605945772883</v>
      </c>
      <c r="AY473">
        <f t="shared" si="414"/>
        <v>4.5112869202060101E-3</v>
      </c>
      <c r="AZ473">
        <f t="shared" si="415"/>
        <v>52.038031573901627</v>
      </c>
      <c r="BA473">
        <f t="shared" si="416"/>
        <v>1.3230199445035016</v>
      </c>
      <c r="BB473">
        <f t="shared" si="417"/>
        <v>73.223434889486128</v>
      </c>
      <c r="BC473">
        <f t="shared" si="418"/>
        <v>401.39732914929976</v>
      </c>
      <c r="BD473">
        <f t="shared" si="419"/>
        <v>-1.1126665265956081E-3</v>
      </c>
    </row>
    <row r="474" spans="1:56" x14ac:dyDescent="0.55000000000000004">
      <c r="A474" s="1">
        <v>262</v>
      </c>
      <c r="B474" s="1" t="s">
        <v>530</v>
      </c>
      <c r="C474" s="1">
        <v>139661.99997351319</v>
      </c>
      <c r="D474" s="1">
        <v>0</v>
      </c>
      <c r="E474">
        <f t="shared" si="392"/>
        <v>-0.67214039772212686</v>
      </c>
      <c r="F474">
        <f t="shared" si="393"/>
        <v>8.6287662773774608E-3</v>
      </c>
      <c r="G474">
        <f t="shared" si="394"/>
        <v>520.57874418351878</v>
      </c>
      <c r="H474">
        <f t="shared" si="395"/>
        <v>6.4672464873645946E-2</v>
      </c>
      <c r="I474">
        <f t="shared" si="396"/>
        <v>0.71928662773038088</v>
      </c>
      <c r="J474">
        <f t="shared" si="397"/>
        <v>22.625009536743164</v>
      </c>
      <c r="K474" s="1">
        <v>6</v>
      </c>
      <c r="L474">
        <f t="shared" si="398"/>
        <v>1.4200000166893005</v>
      </c>
      <c r="M474" s="1">
        <v>1</v>
      </c>
      <c r="N474">
        <f t="shared" si="399"/>
        <v>2.8400000333786011</v>
      </c>
      <c r="O474" s="1">
        <v>21.916358947753906</v>
      </c>
      <c r="P474" s="1">
        <v>22.625009536743164</v>
      </c>
      <c r="Q474" s="1">
        <v>21.076162338256836</v>
      </c>
      <c r="R474" s="1">
        <v>400.38796997070313</v>
      </c>
      <c r="S474" s="1">
        <v>401.16314697265625</v>
      </c>
      <c r="T474" s="1">
        <v>20.69453239440918</v>
      </c>
      <c r="U474" s="1">
        <v>20.770502090454102</v>
      </c>
      <c r="V474" s="1">
        <v>76.879295349121094</v>
      </c>
      <c r="W474" s="1">
        <v>77.161911010742188</v>
      </c>
      <c r="X474" s="1">
        <v>500.16668701171875</v>
      </c>
      <c r="Y474" s="1">
        <v>0.11607750505208969</v>
      </c>
      <c r="Z474" s="1">
        <v>6.3170723617076874E-2</v>
      </c>
      <c r="AA474" s="1">
        <v>98.075080871582031</v>
      </c>
      <c r="AB474" s="1">
        <v>0.31987857818603516</v>
      </c>
      <c r="AC474" s="1">
        <v>0.22873044013977051</v>
      </c>
      <c r="AD474" s="1">
        <v>1</v>
      </c>
      <c r="AE474" s="1">
        <v>-0.21956524252891541</v>
      </c>
      <c r="AF474" s="1">
        <v>2.737391471862793</v>
      </c>
      <c r="AG474" s="1">
        <v>1</v>
      </c>
      <c r="AH474" s="1">
        <v>0</v>
      </c>
      <c r="AI474" s="1">
        <v>0.15999999642372131</v>
      </c>
      <c r="AJ474" s="1">
        <v>111115</v>
      </c>
      <c r="AK474">
        <f t="shared" si="400"/>
        <v>0.83361114501953104</v>
      </c>
      <c r="AL474">
        <f t="shared" si="401"/>
        <v>6.4672464873645946E-5</v>
      </c>
      <c r="AM474">
        <f t="shared" si="402"/>
        <v>295.77500953674314</v>
      </c>
      <c r="AN474">
        <f t="shared" si="403"/>
        <v>295.06635894775388</v>
      </c>
      <c r="AO474">
        <f t="shared" si="404"/>
        <v>1.8572400393208843E-2</v>
      </c>
      <c r="AP474">
        <f t="shared" si="405"/>
        <v>-0.12725139866926191</v>
      </c>
      <c r="AQ474">
        <f t="shared" si="406"/>
        <v>2.7563552999950307</v>
      </c>
      <c r="AR474">
        <f t="shared" si="407"/>
        <v>28.104542718696901</v>
      </c>
      <c r="AS474">
        <f t="shared" si="408"/>
        <v>7.3340406282427999</v>
      </c>
      <c r="AT474">
        <f t="shared" si="409"/>
        <v>22.270684242248535</v>
      </c>
      <c r="AU474">
        <f t="shared" si="410"/>
        <v>2.6976293902719699</v>
      </c>
      <c r="AV474">
        <f t="shared" si="411"/>
        <v>8.6026289275484488E-3</v>
      </c>
      <c r="AW474">
        <f t="shared" si="412"/>
        <v>2.0370686722646498</v>
      </c>
      <c r="AX474">
        <f t="shared" si="413"/>
        <v>0.66056071800732008</v>
      </c>
      <c r="AY474">
        <f t="shared" si="414"/>
        <v>5.3789852639493799E-3</v>
      </c>
      <c r="AZ474">
        <f t="shared" si="415"/>
        <v>51.055802435825214</v>
      </c>
      <c r="BA474">
        <f t="shared" si="416"/>
        <v>1.2976733982471278</v>
      </c>
      <c r="BB474">
        <f t="shared" si="417"/>
        <v>73.331770459642811</v>
      </c>
      <c r="BC474">
        <f t="shared" si="418"/>
        <v>401.48265032697327</v>
      </c>
      <c r="BD474">
        <f t="shared" si="419"/>
        <v>-1.2276805815212726E-3</v>
      </c>
    </row>
    <row r="475" spans="1:56" x14ac:dyDescent="0.55000000000000004">
      <c r="A475" s="1">
        <v>263</v>
      </c>
      <c r="B475" s="1" t="s">
        <v>531</v>
      </c>
      <c r="C475" s="1">
        <v>140262.49996009097</v>
      </c>
      <c r="D475" s="1">
        <v>0</v>
      </c>
      <c r="E475">
        <f t="shared" si="392"/>
        <v>-0.67512500306328493</v>
      </c>
      <c r="F475">
        <f t="shared" si="393"/>
        <v>8.7097449254586092E-3</v>
      </c>
      <c r="G475">
        <f t="shared" si="394"/>
        <v>519.95546959034527</v>
      </c>
      <c r="H475">
        <f t="shared" si="395"/>
        <v>6.5575140498003157E-2</v>
      </c>
      <c r="I475">
        <f t="shared" si="396"/>
        <v>0.72264130173035079</v>
      </c>
      <c r="J475">
        <f t="shared" si="397"/>
        <v>22.631935119628906</v>
      </c>
      <c r="K475" s="1">
        <v>6</v>
      </c>
      <c r="L475">
        <f t="shared" si="398"/>
        <v>1.4200000166893005</v>
      </c>
      <c r="M475" s="1">
        <v>1</v>
      </c>
      <c r="N475">
        <f t="shared" si="399"/>
        <v>2.8400000333786011</v>
      </c>
      <c r="O475" s="1">
        <v>21.916597366333008</v>
      </c>
      <c r="P475" s="1">
        <v>22.631935119628906</v>
      </c>
      <c r="Q475" s="1">
        <v>21.076831817626953</v>
      </c>
      <c r="R475" s="1">
        <v>400.39205932617188</v>
      </c>
      <c r="S475" s="1">
        <v>401.17044067382813</v>
      </c>
      <c r="T475" s="1">
        <v>20.669071197509766</v>
      </c>
      <c r="U475" s="1">
        <v>20.746109008789063</v>
      </c>
      <c r="V475" s="1">
        <v>76.791267395019531</v>
      </c>
      <c r="W475" s="1">
        <v>77.077560424804688</v>
      </c>
      <c r="X475" s="1">
        <v>500.1287841796875</v>
      </c>
      <c r="Y475" s="1">
        <v>7.3429010808467865E-2</v>
      </c>
      <c r="Z475" s="1">
        <v>5.2257440984249115E-2</v>
      </c>
      <c r="AA475" s="1">
        <v>98.084556579589844</v>
      </c>
      <c r="AB475" s="1">
        <v>0.31987857818603516</v>
      </c>
      <c r="AC475" s="1">
        <v>0.22873044013977051</v>
      </c>
      <c r="AD475" s="1">
        <v>1</v>
      </c>
      <c r="AE475" s="1">
        <v>-0.21956524252891541</v>
      </c>
      <c r="AF475" s="1">
        <v>2.737391471862793</v>
      </c>
      <c r="AG475" s="1">
        <v>1</v>
      </c>
      <c r="AH475" s="1">
        <v>0</v>
      </c>
      <c r="AI475" s="1">
        <v>0.15999999642372131</v>
      </c>
      <c r="AJ475" s="1">
        <v>111115</v>
      </c>
      <c r="AK475">
        <f t="shared" si="400"/>
        <v>0.83354797363281241</v>
      </c>
      <c r="AL475">
        <f t="shared" si="401"/>
        <v>6.557514049800316E-5</v>
      </c>
      <c r="AM475">
        <f t="shared" si="402"/>
        <v>295.78193511962888</v>
      </c>
      <c r="AN475">
        <f t="shared" si="403"/>
        <v>295.06659736633299</v>
      </c>
      <c r="AO475">
        <f t="shared" si="404"/>
        <v>1.1748641466752252E-2</v>
      </c>
      <c r="AP475">
        <f t="shared" si="405"/>
        <v>-0.12869088433017423</v>
      </c>
      <c r="AQ475">
        <f t="shared" si="406"/>
        <v>2.7575142046092602</v>
      </c>
      <c r="AR475">
        <f t="shared" si="407"/>
        <v>28.113642970610769</v>
      </c>
      <c r="AS475">
        <f t="shared" si="408"/>
        <v>7.3675339618217066</v>
      </c>
      <c r="AT475">
        <f t="shared" si="409"/>
        <v>22.274266242980957</v>
      </c>
      <c r="AU475">
        <f t="shared" si="410"/>
        <v>2.6982175482878601</v>
      </c>
      <c r="AV475">
        <f t="shared" si="411"/>
        <v>8.6831154466523435E-3</v>
      </c>
      <c r="AW475">
        <f t="shared" si="412"/>
        <v>2.0348729028789094</v>
      </c>
      <c r="AX475">
        <f t="shared" si="413"/>
        <v>0.66334464540895066</v>
      </c>
      <c r="AY475">
        <f t="shared" si="414"/>
        <v>5.4293333802661161E-3</v>
      </c>
      <c r="AZ475">
        <f t="shared" si="415"/>
        <v>50.999601675901431</v>
      </c>
      <c r="BA475">
        <f t="shared" si="416"/>
        <v>1.2960961648046632</v>
      </c>
      <c r="BB475">
        <f t="shared" si="417"/>
        <v>73.21962413036016</v>
      </c>
      <c r="BC475">
        <f t="shared" si="418"/>
        <v>401.49136276658288</v>
      </c>
      <c r="BD475">
        <f t="shared" si="419"/>
        <v>-1.2312194868819815E-3</v>
      </c>
    </row>
    <row r="476" spans="1:56" x14ac:dyDescent="0.55000000000000004">
      <c r="A476" s="1">
        <v>264</v>
      </c>
      <c r="B476" s="1" t="s">
        <v>532</v>
      </c>
      <c r="C476" s="1">
        <v>140862.99994666874</v>
      </c>
      <c r="D476" s="1">
        <v>0</v>
      </c>
      <c r="E476">
        <f t="shared" si="392"/>
        <v>-0.70808821801204946</v>
      </c>
      <c r="F476">
        <f t="shared" si="393"/>
        <v>9.73820377090019E-3</v>
      </c>
      <c r="G476">
        <f t="shared" si="394"/>
        <v>512.27358177955273</v>
      </c>
      <c r="H476">
        <f t="shared" si="395"/>
        <v>7.3460856624541548E-2</v>
      </c>
      <c r="I476">
        <f t="shared" si="396"/>
        <v>0.72443653642485506</v>
      </c>
      <c r="J476">
        <f t="shared" si="397"/>
        <v>22.641565322875977</v>
      </c>
      <c r="K476" s="1">
        <v>6</v>
      </c>
      <c r="L476">
        <f t="shared" si="398"/>
        <v>1.4200000166893005</v>
      </c>
      <c r="M476" s="1">
        <v>1</v>
      </c>
      <c r="N476">
        <f t="shared" si="399"/>
        <v>2.8400000333786011</v>
      </c>
      <c r="O476" s="1">
        <v>21.919784545898438</v>
      </c>
      <c r="P476" s="1">
        <v>22.641565322875977</v>
      </c>
      <c r="Q476" s="1">
        <v>21.076934814453125</v>
      </c>
      <c r="R476" s="1">
        <v>400.306396484375</v>
      </c>
      <c r="S476" s="1">
        <v>401.12054443359375</v>
      </c>
      <c r="T476" s="1">
        <v>20.654178619384766</v>
      </c>
      <c r="U476" s="1">
        <v>20.740482330322266</v>
      </c>
      <c r="V476" s="1">
        <v>76.73486328125</v>
      </c>
      <c r="W476" s="1">
        <v>77.0555419921875</v>
      </c>
      <c r="X476" s="1">
        <v>500.12155151367188</v>
      </c>
      <c r="Y476" s="1">
        <v>8.3121217787265778E-2</v>
      </c>
      <c r="Z476" s="1">
        <v>0.11022850871086121</v>
      </c>
      <c r="AA476" s="1">
        <v>98.102340698242188</v>
      </c>
      <c r="AB476" s="1">
        <v>0.31987857818603516</v>
      </c>
      <c r="AC476" s="1">
        <v>0.22873044013977051</v>
      </c>
      <c r="AD476" s="1">
        <v>1</v>
      </c>
      <c r="AE476" s="1">
        <v>-0.21956524252891541</v>
      </c>
      <c r="AF476" s="1">
        <v>2.737391471862793</v>
      </c>
      <c r="AG476" s="1">
        <v>1</v>
      </c>
      <c r="AH476" s="1">
        <v>0</v>
      </c>
      <c r="AI476" s="1">
        <v>0.15999999642372131</v>
      </c>
      <c r="AJ476" s="1">
        <v>111115</v>
      </c>
      <c r="AK476">
        <f t="shared" si="400"/>
        <v>0.83353591918945291</v>
      </c>
      <c r="AL476">
        <f t="shared" si="401"/>
        <v>7.3460856624541542E-5</v>
      </c>
      <c r="AM476">
        <f t="shared" si="402"/>
        <v>295.79156532287595</v>
      </c>
      <c r="AN476">
        <f t="shared" si="403"/>
        <v>295.06978454589841</v>
      </c>
      <c r="AO476">
        <f t="shared" si="404"/>
        <v>1.3299394548697885E-2</v>
      </c>
      <c r="AP476">
        <f t="shared" si="405"/>
        <v>-0.13366089489554672</v>
      </c>
      <c r="AQ476">
        <f t="shared" si="406"/>
        <v>2.7591264002400022</v>
      </c>
      <c r="AR476">
        <f t="shared" si="407"/>
        <v>28.124980307319422</v>
      </c>
      <c r="AS476">
        <f t="shared" si="408"/>
        <v>7.3844979769971566</v>
      </c>
      <c r="AT476">
        <f t="shared" si="409"/>
        <v>22.280674934387207</v>
      </c>
      <c r="AU476">
        <f t="shared" si="410"/>
        <v>2.6992701237973704</v>
      </c>
      <c r="AV476">
        <f t="shared" si="411"/>
        <v>9.7049261135184264E-3</v>
      </c>
      <c r="AW476">
        <f t="shared" si="412"/>
        <v>2.0346898638151472</v>
      </c>
      <c r="AX476">
        <f t="shared" si="413"/>
        <v>0.66458025998222325</v>
      </c>
      <c r="AY476">
        <f t="shared" si="414"/>
        <v>6.0685598580527793E-3</v>
      </c>
      <c r="AZ476">
        <f t="shared" si="415"/>
        <v>50.255237450446515</v>
      </c>
      <c r="BA476">
        <f t="shared" si="416"/>
        <v>1.2771063185081026</v>
      </c>
      <c r="BB476">
        <f t="shared" si="417"/>
        <v>73.178386290096725</v>
      </c>
      <c r="BC476">
        <f t="shared" si="418"/>
        <v>401.45713566003081</v>
      </c>
      <c r="BD476">
        <f t="shared" si="419"/>
        <v>-1.2907169543757316E-3</v>
      </c>
    </row>
    <row r="477" spans="1:56" x14ac:dyDescent="0.55000000000000004">
      <c r="A477" s="1">
        <v>265</v>
      </c>
      <c r="B477" s="1" t="s">
        <v>533</v>
      </c>
      <c r="C477" s="1">
        <v>141463.49993324652</v>
      </c>
      <c r="D477" s="1">
        <v>0</v>
      </c>
      <c r="E477">
        <f t="shared" si="392"/>
        <v>-0.70545507632705073</v>
      </c>
      <c r="F477">
        <f t="shared" si="393"/>
        <v>1.0459735220134438E-2</v>
      </c>
      <c r="G477">
        <f t="shared" si="394"/>
        <v>503.96544961756553</v>
      </c>
      <c r="H477">
        <f t="shared" si="395"/>
        <v>7.8888536023847045E-2</v>
      </c>
      <c r="I477">
        <f t="shared" si="396"/>
        <v>0.7244745476158716</v>
      </c>
      <c r="J477">
        <f t="shared" si="397"/>
        <v>22.640787124633789</v>
      </c>
      <c r="K477" s="1">
        <v>6</v>
      </c>
      <c r="L477">
        <f t="shared" si="398"/>
        <v>1.4200000166893005</v>
      </c>
      <c r="M477" s="1">
        <v>1</v>
      </c>
      <c r="N477">
        <f t="shared" si="399"/>
        <v>2.8400000333786011</v>
      </c>
      <c r="O477" s="1">
        <v>21.91935920715332</v>
      </c>
      <c r="P477" s="1">
        <v>22.640787124633789</v>
      </c>
      <c r="Q477" s="1">
        <v>21.076019287109375</v>
      </c>
      <c r="R477" s="1">
        <v>400.38372802734375</v>
      </c>
      <c r="S477" s="1">
        <v>401.19207763671875</v>
      </c>
      <c r="T477" s="1">
        <v>20.646270751953125</v>
      </c>
      <c r="U477" s="1">
        <v>20.738948822021484</v>
      </c>
      <c r="V477" s="1">
        <v>76.706581115722656</v>
      </c>
      <c r="W477" s="1">
        <v>77.050994873046875</v>
      </c>
      <c r="X477" s="1">
        <v>500.13430786132813</v>
      </c>
      <c r="Y477" s="1">
        <v>0.10645098239183426</v>
      </c>
      <c r="Z477" s="1">
        <v>0.12670846283435822</v>
      </c>
      <c r="AA477" s="1">
        <v>98.101478576660156</v>
      </c>
      <c r="AB477" s="1">
        <v>0.31987857818603516</v>
      </c>
      <c r="AC477" s="1">
        <v>0.22873044013977051</v>
      </c>
      <c r="AD477" s="1">
        <v>1</v>
      </c>
      <c r="AE477" s="1">
        <v>-0.21956524252891541</v>
      </c>
      <c r="AF477" s="1">
        <v>2.737391471862793</v>
      </c>
      <c r="AG477" s="1">
        <v>1</v>
      </c>
      <c r="AH477" s="1">
        <v>0</v>
      </c>
      <c r="AI477" s="1">
        <v>0.15999999642372131</v>
      </c>
      <c r="AJ477" s="1">
        <v>111115</v>
      </c>
      <c r="AK477">
        <f t="shared" si="400"/>
        <v>0.83355717976888</v>
      </c>
      <c r="AL477">
        <f t="shared" si="401"/>
        <v>7.8888536023847048E-5</v>
      </c>
      <c r="AM477">
        <f t="shared" si="402"/>
        <v>295.79078712463377</v>
      </c>
      <c r="AN477">
        <f t="shared" si="403"/>
        <v>295.0693592071533</v>
      </c>
      <c r="AO477">
        <f t="shared" si="404"/>
        <v>1.7032156801995102E-2</v>
      </c>
      <c r="AP477">
        <f t="shared" si="405"/>
        <v>-0.13641428329730676</v>
      </c>
      <c r="AQ477">
        <f t="shared" si="406"/>
        <v>2.7589960911818636</v>
      </c>
      <c r="AR477">
        <f t="shared" si="407"/>
        <v>28.123899162497139</v>
      </c>
      <c r="AS477">
        <f t="shared" si="408"/>
        <v>7.3849503404756547</v>
      </c>
      <c r="AT477">
        <f t="shared" si="409"/>
        <v>22.280073165893555</v>
      </c>
      <c r="AU477">
        <f t="shared" si="410"/>
        <v>2.6991712729253714</v>
      </c>
      <c r="AV477">
        <f t="shared" si="411"/>
        <v>1.0421353320456161E-2</v>
      </c>
      <c r="AW477">
        <f t="shared" si="412"/>
        <v>2.034521543565992</v>
      </c>
      <c r="AX477">
        <f t="shared" si="413"/>
        <v>0.66464972935937938</v>
      </c>
      <c r="AY477">
        <f t="shared" si="414"/>
        <v>6.5167833585711259E-3</v>
      </c>
      <c r="AZ477">
        <f t="shared" si="415"/>
        <v>49.439755759034512</v>
      </c>
      <c r="BA477">
        <f t="shared" si="416"/>
        <v>1.2561699936505439</v>
      </c>
      <c r="BB477">
        <f t="shared" si="417"/>
        <v>73.182538010364027</v>
      </c>
      <c r="BC477">
        <f t="shared" si="418"/>
        <v>401.52741719370761</v>
      </c>
      <c r="BD477">
        <f t="shared" si="419"/>
        <v>-1.2857650742440433E-3</v>
      </c>
    </row>
    <row r="478" spans="1:56" x14ac:dyDescent="0.55000000000000004">
      <c r="A478" s="1" t="s">
        <v>9</v>
      </c>
      <c r="B478" s="1" t="s">
        <v>534</v>
      </c>
    </row>
    <row r="479" spans="1:56" x14ac:dyDescent="0.55000000000000004">
      <c r="A479" s="1">
        <v>266</v>
      </c>
      <c r="B479" s="1" t="s">
        <v>535</v>
      </c>
      <c r="C479" s="1">
        <v>142061.5000003688</v>
      </c>
      <c r="D479" s="1">
        <v>0</v>
      </c>
      <c r="E479">
        <f t="shared" ref="E479:E484" si="420">(R479-S479*(1000-T479)/(1000-U479))*AK479</f>
        <v>-0.52827736996420027</v>
      </c>
      <c r="F479">
        <f t="shared" ref="F479:F484" si="421">IF(AV479&lt;&gt;0,1/(1/AV479-1/N479),0)</f>
        <v>7.1271892537766827E-3</v>
      </c>
      <c r="G479">
        <f t="shared" ref="G479:G484" si="422">((AY479-AL479/2)*S479-E479)/(AY479+AL479/2)</f>
        <v>514.48998888912615</v>
      </c>
      <c r="H479">
        <f t="shared" ref="H479:H484" si="423">AL479*1000</f>
        <v>5.3675756466868375E-2</v>
      </c>
      <c r="I479">
        <f t="shared" ref="I479:I484" si="424">(AQ479-AW479)</f>
        <v>0.72263394179848506</v>
      </c>
      <c r="J479">
        <f t="shared" ref="J479:J484" si="425">(P479+AP479*D479)</f>
        <v>22.622940063476563</v>
      </c>
      <c r="K479" s="1">
        <v>6</v>
      </c>
      <c r="L479">
        <f t="shared" ref="L479:L484" si="426">(K479*AE479+AF479)</f>
        <v>1.4200000166893005</v>
      </c>
      <c r="M479" s="1">
        <v>1</v>
      </c>
      <c r="N479">
        <f t="shared" ref="N479:N484" si="427">L479*(M479+1)*(M479+1)/(M479*M479+1)</f>
        <v>2.8400000333786011</v>
      </c>
      <c r="O479" s="1">
        <v>21.915376663208008</v>
      </c>
      <c r="P479" s="1">
        <v>22.622940063476563</v>
      </c>
      <c r="Q479" s="1">
        <v>21.075050354003906</v>
      </c>
      <c r="R479" s="1">
        <v>400.56158447265625</v>
      </c>
      <c r="S479" s="1">
        <v>401.16949462890625</v>
      </c>
      <c r="T479" s="1">
        <v>20.662939071655273</v>
      </c>
      <c r="U479" s="1">
        <v>20.725996017456055</v>
      </c>
      <c r="V479" s="1">
        <v>76.803291320800781</v>
      </c>
      <c r="W479" s="1">
        <v>77.028373718261719</v>
      </c>
      <c r="X479" s="1">
        <v>500.1505126953125</v>
      </c>
      <c r="Y479" s="1">
        <v>6.6350996494293213E-2</v>
      </c>
      <c r="Z479" s="1">
        <v>7.6600678265094757E-2</v>
      </c>
      <c r="AA479" s="1">
        <v>98.107475280761719</v>
      </c>
      <c r="AB479" s="1">
        <v>0.27452945709228516</v>
      </c>
      <c r="AC479" s="1">
        <v>0.22100949287414551</v>
      </c>
      <c r="AD479" s="1">
        <v>1</v>
      </c>
      <c r="AE479" s="1">
        <v>-0.21956524252891541</v>
      </c>
      <c r="AF479" s="1">
        <v>2.737391471862793</v>
      </c>
      <c r="AG479" s="1">
        <v>1</v>
      </c>
      <c r="AH479" s="1">
        <v>0</v>
      </c>
      <c r="AI479" s="1">
        <v>0.15999999642372131</v>
      </c>
      <c r="AJ479" s="1">
        <v>111115</v>
      </c>
      <c r="AK479">
        <f t="shared" ref="AK479:AK484" si="428">X479*0.000001/(K479*0.0001)</f>
        <v>0.83358418782552079</v>
      </c>
      <c r="AL479">
        <f t="shared" ref="AL479:AL484" si="429">(U479-T479)/(1000-U479)*AK479</f>
        <v>5.3675756466868377E-5</v>
      </c>
      <c r="AM479">
        <f t="shared" ref="AM479:AM484" si="430">(P479+273.15)</f>
        <v>295.77294006347654</v>
      </c>
      <c r="AN479">
        <f t="shared" ref="AN479:AN484" si="431">(O479+273.15)</f>
        <v>295.06537666320799</v>
      </c>
      <c r="AO479">
        <f t="shared" ref="AO479:AO484" si="432">(Y479*AG479+Z479*AH479)*AI479</f>
        <v>1.0616159201797259E-2</v>
      </c>
      <c r="AP479">
        <f t="shared" ref="AP479:AP484" si="433">((AO479+0.00000010773*(AN479^4-AM479^4))-AL479*44100)/(L479*51.4+0.00000043092*AM479^3)</f>
        <v>-0.12143749863474987</v>
      </c>
      <c r="AQ479">
        <f t="shared" ref="AQ479:AQ484" si="434">0.61365*EXP(17.502*J479/(240.97+J479))</f>
        <v>2.7560090837502207</v>
      </c>
      <c r="AR479">
        <f t="shared" ref="AR479:AR484" si="435">AQ479*1000/AA479</f>
        <v>28.091733844573383</v>
      </c>
      <c r="AS479">
        <f t="shared" ref="AS479:AS484" si="436">(AR479-U479)</f>
        <v>7.3657378271173286</v>
      </c>
      <c r="AT479">
        <f t="shared" ref="AT479:AT484" si="437">IF(D479,P479,(O479+P479)/2)</f>
        <v>22.269158363342285</v>
      </c>
      <c r="AU479">
        <f t="shared" ref="AU479:AU484" si="438">0.61365*EXP(17.502*AT479/(240.97+AT479))</f>
        <v>2.6973788778068513</v>
      </c>
      <c r="AV479">
        <f t="shared" ref="AV479:AV484" si="439">IF(AS479&lt;&gt;0,(1000-(AR479+U479)/2)/AS479*AL479,0)</f>
        <v>7.1093478218043583E-3</v>
      </c>
      <c r="AW479">
        <f t="shared" ref="AW479:AW484" si="440">U479*AA479/1000</f>
        <v>2.0333751419517356</v>
      </c>
      <c r="AX479">
        <f t="shared" ref="AX479:AX484" si="441">(AU479-AW479)</f>
        <v>0.66400373585511563</v>
      </c>
      <c r="AY479">
        <f t="shared" ref="AY479:AY484" si="442">1/(1.6/F479+1.37/N479)</f>
        <v>4.444941892731178E-3</v>
      </c>
      <c r="AZ479">
        <f t="shared" ref="AZ479:AZ484" si="443">G479*AA479*0.001</f>
        <v>50.47531386713932</v>
      </c>
      <c r="BA479">
        <f t="shared" ref="BA479:BA484" si="444">G479/S479</f>
        <v>1.2824753521327557</v>
      </c>
      <c r="BB479">
        <f t="shared" ref="BB479:BB484" si="445">(1-AL479*AA479/AQ479/F479)*100</f>
        <v>73.190955373541073</v>
      </c>
      <c r="BC479">
        <f t="shared" ref="BC479:BC484" si="446">(S479-E479/(N479/1.35))</f>
        <v>401.42061238984627</v>
      </c>
      <c r="BD479">
        <f t="shared" ref="BD479:BD484" si="447">E479*BB479/100/BC479</f>
        <v>-9.632072747761929E-4</v>
      </c>
    </row>
    <row r="480" spans="1:56" x14ac:dyDescent="0.55000000000000004">
      <c r="A480" s="1">
        <v>267</v>
      </c>
      <c r="B480" s="1" t="s">
        <v>536</v>
      </c>
      <c r="C480" s="1">
        <v>142661.99998694658</v>
      </c>
      <c r="D480" s="1">
        <v>0</v>
      </c>
      <c r="E480">
        <f t="shared" si="420"/>
        <v>-0.69518378390679569</v>
      </c>
      <c r="F480">
        <f t="shared" si="421"/>
        <v>1.1288272007581708E-2</v>
      </c>
      <c r="G480">
        <f t="shared" si="422"/>
        <v>494.56354124322337</v>
      </c>
      <c r="H480">
        <f t="shared" si="423"/>
        <v>8.4702873033265749E-2</v>
      </c>
      <c r="I480">
        <f t="shared" si="424"/>
        <v>0.72105940456910744</v>
      </c>
      <c r="J480">
        <f t="shared" si="425"/>
        <v>22.615695953369141</v>
      </c>
      <c r="K480" s="1">
        <v>6</v>
      </c>
      <c r="L480">
        <f t="shared" si="426"/>
        <v>1.4200000166893005</v>
      </c>
      <c r="M480" s="1">
        <v>1</v>
      </c>
      <c r="N480">
        <f t="shared" si="427"/>
        <v>2.8400000333786011</v>
      </c>
      <c r="O480" s="1">
        <v>21.913925170898438</v>
      </c>
      <c r="P480" s="1">
        <v>22.615695953369141</v>
      </c>
      <c r="Q480" s="1">
        <v>21.077259063720703</v>
      </c>
      <c r="R480" s="1">
        <v>400.29437255859375</v>
      </c>
      <c r="S480" s="1">
        <v>401.08761596679688</v>
      </c>
      <c r="T480" s="1">
        <v>20.629919052124023</v>
      </c>
      <c r="U480" s="1">
        <v>20.729429244995117</v>
      </c>
      <c r="V480" s="1">
        <v>76.677574157714844</v>
      </c>
      <c r="W480" s="1">
        <v>77.048316955566406</v>
      </c>
      <c r="X480" s="1">
        <v>500.13186645507813</v>
      </c>
      <c r="Y480" s="1">
        <v>0.10271652787923813</v>
      </c>
      <c r="Z480" s="1">
        <v>0.11751651763916016</v>
      </c>
      <c r="AA480" s="1">
        <v>98.108734130859375</v>
      </c>
      <c r="AB480" s="1">
        <v>0.27452945709228516</v>
      </c>
      <c r="AC480" s="1">
        <v>0.22100949287414551</v>
      </c>
      <c r="AD480" s="1">
        <v>1</v>
      </c>
      <c r="AE480" s="1">
        <v>-0.21956524252891541</v>
      </c>
      <c r="AF480" s="1">
        <v>2.737391471862793</v>
      </c>
      <c r="AG480" s="1">
        <v>1</v>
      </c>
      <c r="AH480" s="1">
        <v>0</v>
      </c>
      <c r="AI480" s="1">
        <v>0.15999999642372131</v>
      </c>
      <c r="AJ480" s="1">
        <v>111115</v>
      </c>
      <c r="AK480">
        <f t="shared" si="428"/>
        <v>0.83355311075846339</v>
      </c>
      <c r="AL480">
        <f t="shared" si="429"/>
        <v>8.4702873033265746E-5</v>
      </c>
      <c r="AM480">
        <f t="shared" si="430"/>
        <v>295.76569595336912</v>
      </c>
      <c r="AN480">
        <f t="shared" si="431"/>
        <v>295.06392517089841</v>
      </c>
      <c r="AO480">
        <f t="shared" si="432"/>
        <v>1.6434644093335171E-2</v>
      </c>
      <c r="AP480">
        <f t="shared" si="433"/>
        <v>-0.13686323177925422</v>
      </c>
      <c r="AQ480">
        <f t="shared" si="434"/>
        <v>2.7547974670507944</v>
      </c>
      <c r="AR480">
        <f t="shared" si="435"/>
        <v>28.079023661403998</v>
      </c>
      <c r="AS480">
        <f t="shared" si="436"/>
        <v>7.3495944164088804</v>
      </c>
      <c r="AT480">
        <f t="shared" si="437"/>
        <v>22.264810562133789</v>
      </c>
      <c r="AU480">
        <f t="shared" si="438"/>
        <v>2.6966651855028316</v>
      </c>
      <c r="AV480">
        <f t="shared" si="439"/>
        <v>1.1243581653163165E-2</v>
      </c>
      <c r="AW480">
        <f t="shared" si="440"/>
        <v>2.033738062481687</v>
      </c>
      <c r="AX480">
        <f t="shared" si="441"/>
        <v>0.66292712302114465</v>
      </c>
      <c r="AY480">
        <f t="shared" si="442"/>
        <v>7.0312400635516104E-3</v>
      </c>
      <c r="AZ480">
        <f t="shared" si="443"/>
        <v>48.521002978647708</v>
      </c>
      <c r="BA480">
        <f t="shared" si="444"/>
        <v>1.2330561242862326</v>
      </c>
      <c r="BB480">
        <f t="shared" si="445"/>
        <v>73.276787033206546</v>
      </c>
      <c r="BC480">
        <f t="shared" si="446"/>
        <v>401.41807304329126</v>
      </c>
      <c r="BD480">
        <f t="shared" si="447"/>
        <v>-1.2690219375544459E-3</v>
      </c>
    </row>
    <row r="481" spans="1:56" x14ac:dyDescent="0.55000000000000004">
      <c r="A481" s="1">
        <v>268</v>
      </c>
      <c r="B481" s="1" t="s">
        <v>537</v>
      </c>
      <c r="C481" s="1">
        <v>143262.49997352436</v>
      </c>
      <c r="D481" s="1">
        <v>0</v>
      </c>
      <c r="E481">
        <f t="shared" si="420"/>
        <v>-0.66820505451499412</v>
      </c>
      <c r="F481">
        <f t="shared" si="421"/>
        <v>1.2485627451021344E-2</v>
      </c>
      <c r="G481">
        <f t="shared" si="422"/>
        <v>481.6921198895933</v>
      </c>
      <c r="H481">
        <f t="shared" si="423"/>
        <v>9.3740716013818975E-2</v>
      </c>
      <c r="I481">
        <f t="shared" si="424"/>
        <v>0.72192101656545926</v>
      </c>
      <c r="J481">
        <f t="shared" si="425"/>
        <v>22.620660781860352</v>
      </c>
      <c r="K481" s="1">
        <v>6</v>
      </c>
      <c r="L481">
        <f t="shared" si="426"/>
        <v>1.4200000166893005</v>
      </c>
      <c r="M481" s="1">
        <v>1</v>
      </c>
      <c r="N481">
        <f t="shared" si="427"/>
        <v>2.8400000333786011</v>
      </c>
      <c r="O481" s="1">
        <v>21.915004730224609</v>
      </c>
      <c r="P481" s="1">
        <v>22.620660781860352</v>
      </c>
      <c r="Q481" s="1">
        <v>21.075649261474609</v>
      </c>
      <c r="R481" s="1">
        <v>400.30661010742188</v>
      </c>
      <c r="S481" s="1">
        <v>401.06314086914063</v>
      </c>
      <c r="T481" s="1">
        <v>20.614749908447266</v>
      </c>
      <c r="U481" s="1">
        <v>20.724878311157227</v>
      </c>
      <c r="V481" s="1">
        <v>76.631553649902344</v>
      </c>
      <c r="W481" s="1">
        <v>77.039009094238281</v>
      </c>
      <c r="X481" s="1">
        <v>500.13229370117188</v>
      </c>
      <c r="Y481" s="1">
        <v>0.13379205763339996</v>
      </c>
      <c r="Z481" s="1">
        <v>0.10663687437772751</v>
      </c>
      <c r="AA481" s="1">
        <v>98.128768920898438</v>
      </c>
      <c r="AB481" s="1">
        <v>0.27452945709228516</v>
      </c>
      <c r="AC481" s="1">
        <v>0.22100949287414551</v>
      </c>
      <c r="AD481" s="1">
        <v>1</v>
      </c>
      <c r="AE481" s="1">
        <v>-0.21956524252891541</v>
      </c>
      <c r="AF481" s="1">
        <v>2.737391471862793</v>
      </c>
      <c r="AG481" s="1">
        <v>1</v>
      </c>
      <c r="AH481" s="1">
        <v>0</v>
      </c>
      <c r="AI481" s="1">
        <v>0.15999999642372131</v>
      </c>
      <c r="AJ481" s="1">
        <v>111115</v>
      </c>
      <c r="AK481">
        <f t="shared" si="428"/>
        <v>0.83355382283528623</v>
      </c>
      <c r="AL481">
        <f t="shared" si="429"/>
        <v>9.3740716013818976E-5</v>
      </c>
      <c r="AM481">
        <f t="shared" si="430"/>
        <v>295.77066078186033</v>
      </c>
      <c r="AN481">
        <f t="shared" si="431"/>
        <v>295.06500473022459</v>
      </c>
      <c r="AO481">
        <f t="shared" si="432"/>
        <v>2.140672874286631E-2</v>
      </c>
      <c r="AP481">
        <f t="shared" si="433"/>
        <v>-0.14205619746110631</v>
      </c>
      <c r="AQ481">
        <f t="shared" si="434"/>
        <v>2.7556278112747465</v>
      </c>
      <c r="AR481">
        <f t="shared" si="435"/>
        <v>28.081752594858873</v>
      </c>
      <c r="AS481">
        <f t="shared" si="436"/>
        <v>7.3568742837016465</v>
      </c>
      <c r="AT481">
        <f t="shared" si="437"/>
        <v>22.26783275604248</v>
      </c>
      <c r="AU481">
        <f t="shared" si="438"/>
        <v>2.6971612616296112</v>
      </c>
      <c r="AV481">
        <f t="shared" si="439"/>
        <v>1.2430976556544855E-2</v>
      </c>
      <c r="AW481">
        <f t="shared" si="440"/>
        <v>2.0337067947092873</v>
      </c>
      <c r="AX481">
        <f t="shared" si="441"/>
        <v>0.66345446692032395</v>
      </c>
      <c r="AY481">
        <f t="shared" si="442"/>
        <v>7.7742519752326952E-3</v>
      </c>
      <c r="AZ481">
        <f t="shared" si="443"/>
        <v>47.267854723663611</v>
      </c>
      <c r="BA481">
        <f t="shared" si="444"/>
        <v>1.2010381179525056</v>
      </c>
      <c r="BB481">
        <f t="shared" si="445"/>
        <v>73.26416911854416</v>
      </c>
      <c r="BC481">
        <f t="shared" si="446"/>
        <v>401.38077354977202</v>
      </c>
      <c r="BD481">
        <f t="shared" si="447"/>
        <v>-1.2196769587864171E-3</v>
      </c>
    </row>
    <row r="482" spans="1:56" x14ac:dyDescent="0.55000000000000004">
      <c r="A482" s="1">
        <v>269</v>
      </c>
      <c r="B482" s="1" t="s">
        <v>538</v>
      </c>
      <c r="C482" s="1">
        <v>143862.99996010214</v>
      </c>
      <c r="D482" s="1">
        <v>0</v>
      </c>
      <c r="E482">
        <f t="shared" si="420"/>
        <v>-0.68406871551646353</v>
      </c>
      <c r="F482">
        <f t="shared" si="421"/>
        <v>1.3943209745823198E-2</v>
      </c>
      <c r="G482">
        <f t="shared" si="422"/>
        <v>474.54547095488596</v>
      </c>
      <c r="H482">
        <f t="shared" si="423"/>
        <v>0.10423214406055245</v>
      </c>
      <c r="I482">
        <f t="shared" si="424"/>
        <v>0.71940357986899839</v>
      </c>
      <c r="J482">
        <f t="shared" si="425"/>
        <v>22.606491088867188</v>
      </c>
      <c r="K482" s="1">
        <v>6</v>
      </c>
      <c r="L482">
        <f t="shared" si="426"/>
        <v>1.4200000166893005</v>
      </c>
      <c r="M482" s="1">
        <v>1</v>
      </c>
      <c r="N482">
        <f t="shared" si="427"/>
        <v>2.8400000333786011</v>
      </c>
      <c r="O482" s="1">
        <v>21.911632537841797</v>
      </c>
      <c r="P482" s="1">
        <v>22.606491088867188</v>
      </c>
      <c r="Q482" s="1">
        <v>21.075498580932617</v>
      </c>
      <c r="R482" s="1">
        <v>400.20523071289063</v>
      </c>
      <c r="S482" s="1">
        <v>400.97573852539063</v>
      </c>
      <c r="T482" s="1">
        <v>20.597652435302734</v>
      </c>
      <c r="U482" s="1">
        <v>20.720104217529297</v>
      </c>
      <c r="V482" s="1">
        <v>76.606201171875</v>
      </c>
      <c r="W482" s="1">
        <v>77.062095642089844</v>
      </c>
      <c r="X482" s="1">
        <v>500.14352416992188</v>
      </c>
      <c r="Y482" s="1">
        <v>4.8963721841573715E-2</v>
      </c>
      <c r="Z482" s="1">
        <v>8.0418691039085388E-2</v>
      </c>
      <c r="AA482" s="1">
        <v>98.158531188964844</v>
      </c>
      <c r="AB482" s="1">
        <v>0.27452945709228516</v>
      </c>
      <c r="AC482" s="1">
        <v>0.22100949287414551</v>
      </c>
      <c r="AD482" s="1">
        <v>0.66666668653488159</v>
      </c>
      <c r="AE482" s="1">
        <v>-0.21956524252891541</v>
      </c>
      <c r="AF482" s="1">
        <v>2.737391471862793</v>
      </c>
      <c r="AG482" s="1">
        <v>1</v>
      </c>
      <c r="AH482" s="1">
        <v>0</v>
      </c>
      <c r="AI482" s="1">
        <v>0.15999999642372131</v>
      </c>
      <c r="AJ482" s="1">
        <v>111115</v>
      </c>
      <c r="AK482">
        <f t="shared" si="428"/>
        <v>0.83357254028320305</v>
      </c>
      <c r="AL482">
        <f t="shared" si="429"/>
        <v>1.0423214406055246E-4</v>
      </c>
      <c r="AM482">
        <f t="shared" si="430"/>
        <v>295.75649108886716</v>
      </c>
      <c r="AN482">
        <f t="shared" si="431"/>
        <v>295.06163253784177</v>
      </c>
      <c r="AO482">
        <f t="shared" si="432"/>
        <v>7.8341953195438796E-3</v>
      </c>
      <c r="AP482">
        <f t="shared" si="433"/>
        <v>-0.14628536877012693</v>
      </c>
      <c r="AQ482">
        <f t="shared" si="434"/>
        <v>2.7532585759439501</v>
      </c>
      <c r="AR482">
        <f t="shared" si="435"/>
        <v>28.049101209997289</v>
      </c>
      <c r="AS482">
        <f t="shared" si="436"/>
        <v>7.3289969924679923</v>
      </c>
      <c r="AT482">
        <f t="shared" si="437"/>
        <v>22.259061813354492</v>
      </c>
      <c r="AU482">
        <f t="shared" si="438"/>
        <v>2.6957217811376988</v>
      </c>
      <c r="AV482">
        <f t="shared" si="439"/>
        <v>1.3875088875345346E-2</v>
      </c>
      <c r="AW482">
        <f t="shared" si="440"/>
        <v>2.0338549960749517</v>
      </c>
      <c r="AX482">
        <f t="shared" si="441"/>
        <v>0.6618667850627471</v>
      </c>
      <c r="AY482">
        <f t="shared" si="442"/>
        <v>8.6780251608363067E-3</v>
      </c>
      <c r="AZ482">
        <f t="shared" si="443"/>
        <v>46.580686411307184</v>
      </c>
      <c r="BA482">
        <f t="shared" si="444"/>
        <v>1.1834767676968485</v>
      </c>
      <c r="BB482">
        <f t="shared" si="445"/>
        <v>73.348604058607776</v>
      </c>
      <c r="BC482">
        <f t="shared" si="446"/>
        <v>401.30091203070521</v>
      </c>
      <c r="BD482">
        <f t="shared" si="447"/>
        <v>-1.2503207408474154E-3</v>
      </c>
    </row>
    <row r="483" spans="1:56" x14ac:dyDescent="0.55000000000000004">
      <c r="A483" s="1">
        <v>270</v>
      </c>
      <c r="B483" s="1" t="s">
        <v>539</v>
      </c>
      <c r="C483" s="1">
        <v>144463.49994667992</v>
      </c>
      <c r="D483" s="1">
        <v>0</v>
      </c>
      <c r="E483">
        <f t="shared" si="420"/>
        <v>-0.58206406261405574</v>
      </c>
      <c r="F483">
        <f t="shared" si="421"/>
        <v>1.4911994254094719E-2</v>
      </c>
      <c r="G483">
        <f t="shared" si="422"/>
        <v>458.54671151553111</v>
      </c>
      <c r="H483">
        <f t="shared" si="423"/>
        <v>0.11103574395049243</v>
      </c>
      <c r="I483">
        <f t="shared" si="424"/>
        <v>0.7168058497179417</v>
      </c>
      <c r="J483">
        <f t="shared" si="425"/>
        <v>22.597135543823242</v>
      </c>
      <c r="K483" s="1">
        <v>6</v>
      </c>
      <c r="L483">
        <f t="shared" si="426"/>
        <v>1.4200000166893005</v>
      </c>
      <c r="M483" s="1">
        <v>1</v>
      </c>
      <c r="N483">
        <f t="shared" si="427"/>
        <v>2.8400000333786011</v>
      </c>
      <c r="O483" s="1">
        <v>21.913501739501953</v>
      </c>
      <c r="P483" s="1">
        <v>22.597135543823242</v>
      </c>
      <c r="Q483" s="1">
        <v>21.076456069946289</v>
      </c>
      <c r="R483" s="1">
        <v>400.31072998046875</v>
      </c>
      <c r="S483" s="1">
        <v>400.95562744140625</v>
      </c>
      <c r="T483" s="1">
        <v>20.600557327270508</v>
      </c>
      <c r="U483" s="1">
        <v>20.731006622314453</v>
      </c>
      <c r="V483" s="1">
        <v>76.607650756835938</v>
      </c>
      <c r="W483" s="1">
        <v>77.092071533203125</v>
      </c>
      <c r="X483" s="1">
        <v>500.1201171875</v>
      </c>
      <c r="Y483" s="1">
        <v>0.12413796782493591</v>
      </c>
      <c r="Z483" s="1">
        <v>8.345881849527359E-2</v>
      </c>
      <c r="AA483" s="1">
        <v>98.156806945800781</v>
      </c>
      <c r="AB483" s="1">
        <v>0.27452945709228516</v>
      </c>
      <c r="AC483" s="1">
        <v>0.22100949287414551</v>
      </c>
      <c r="AD483" s="1">
        <v>1</v>
      </c>
      <c r="AE483" s="1">
        <v>-0.21956524252891541</v>
      </c>
      <c r="AF483" s="1">
        <v>2.737391471862793</v>
      </c>
      <c r="AG483" s="1">
        <v>1</v>
      </c>
      <c r="AH483" s="1">
        <v>0</v>
      </c>
      <c r="AI483" s="1">
        <v>0.15999999642372131</v>
      </c>
      <c r="AJ483" s="1">
        <v>111115</v>
      </c>
      <c r="AK483">
        <f t="shared" si="428"/>
        <v>0.8335335286458333</v>
      </c>
      <c r="AL483">
        <f t="shared" si="429"/>
        <v>1.1103574395049242E-4</v>
      </c>
      <c r="AM483">
        <f t="shared" si="430"/>
        <v>295.74713554382322</v>
      </c>
      <c r="AN483">
        <f t="shared" si="431"/>
        <v>295.06350173950193</v>
      </c>
      <c r="AO483">
        <f t="shared" si="432"/>
        <v>1.9862074408037778E-2</v>
      </c>
      <c r="AP483">
        <f t="shared" si="433"/>
        <v>-0.14822490265645313</v>
      </c>
      <c r="AQ483">
        <f t="shared" si="434"/>
        <v>2.7516952645365791</v>
      </c>
      <c r="AR483">
        <f t="shared" si="435"/>
        <v>28.033667253010602</v>
      </c>
      <c r="AS483">
        <f t="shared" si="436"/>
        <v>7.302660630696149</v>
      </c>
      <c r="AT483">
        <f t="shared" si="437"/>
        <v>22.255318641662598</v>
      </c>
      <c r="AU483">
        <f t="shared" si="438"/>
        <v>2.695107659353599</v>
      </c>
      <c r="AV483">
        <f t="shared" si="439"/>
        <v>1.48341047883312E-2</v>
      </c>
      <c r="AW483">
        <f t="shared" si="440"/>
        <v>2.0348894148186374</v>
      </c>
      <c r="AX483">
        <f t="shared" si="441"/>
        <v>0.66021824453496158</v>
      </c>
      <c r="AY483">
        <f t="shared" si="442"/>
        <v>9.2782820533412382E-3</v>
      </c>
      <c r="AZ483">
        <f t="shared" si="443"/>
        <v>45.009481037861789</v>
      </c>
      <c r="BA483">
        <f t="shared" si="444"/>
        <v>1.1436345573739104</v>
      </c>
      <c r="BB483">
        <f t="shared" si="445"/>
        <v>73.438832236222368</v>
      </c>
      <c r="BC483">
        <f t="shared" si="446"/>
        <v>401.23231282003076</v>
      </c>
      <c r="BD483">
        <f t="shared" si="447"/>
        <v>-1.0653704519611078E-3</v>
      </c>
    </row>
    <row r="484" spans="1:56" x14ac:dyDescent="0.55000000000000004">
      <c r="A484" s="1">
        <v>271</v>
      </c>
      <c r="B484" s="1" t="s">
        <v>540</v>
      </c>
      <c r="C484" s="1">
        <v>145063.9999332577</v>
      </c>
      <c r="D484" s="1">
        <v>0</v>
      </c>
      <c r="E484">
        <f t="shared" si="420"/>
        <v>1.6537246035974507</v>
      </c>
      <c r="F484">
        <f t="shared" si="421"/>
        <v>1.4579086446913987E-2</v>
      </c>
      <c r="G484">
        <f t="shared" si="422"/>
        <v>211.53147473036762</v>
      </c>
      <c r="H484">
        <f t="shared" si="423"/>
        <v>0.13296118312055172</v>
      </c>
      <c r="I484">
        <f t="shared" si="424"/>
        <v>0.87668477116806898</v>
      </c>
      <c r="J484">
        <f t="shared" si="425"/>
        <v>23.814363479614258</v>
      </c>
      <c r="K484" s="1">
        <v>6</v>
      </c>
      <c r="L484">
        <f t="shared" si="426"/>
        <v>1.4200000166893005</v>
      </c>
      <c r="M484" s="1">
        <v>1</v>
      </c>
      <c r="N484">
        <f t="shared" si="427"/>
        <v>2.8400000333786011</v>
      </c>
      <c r="O484" s="1">
        <v>22.062320709228516</v>
      </c>
      <c r="P484" s="1">
        <v>23.814363479614258</v>
      </c>
      <c r="Q484" s="1">
        <v>21.075050354003906</v>
      </c>
      <c r="R484" s="1">
        <v>400.33560180664063</v>
      </c>
      <c r="S484" s="1">
        <v>398.2880859375</v>
      </c>
      <c r="T484" s="1">
        <v>21.085212707519531</v>
      </c>
      <c r="U484" s="1">
        <v>21.241338729858398</v>
      </c>
      <c r="V484" s="1">
        <v>77.703269958496094</v>
      </c>
      <c r="W484" s="1">
        <v>78.27734375</v>
      </c>
      <c r="X484" s="1">
        <v>500.12255859375</v>
      </c>
      <c r="Y484" s="1">
        <v>439.93734741210938</v>
      </c>
      <c r="Z484" s="1">
        <v>441.15731811523438</v>
      </c>
      <c r="AA484" s="1">
        <v>98.160224914550781</v>
      </c>
      <c r="AB484" s="1">
        <v>0.27452945709228516</v>
      </c>
      <c r="AC484" s="1">
        <v>0.22100949287414551</v>
      </c>
      <c r="AD484" s="1">
        <v>1</v>
      </c>
      <c r="AE484" s="1">
        <v>-0.21956524252891541</v>
      </c>
      <c r="AF484" s="1">
        <v>2.737391471862793</v>
      </c>
      <c r="AG484" s="1">
        <v>1</v>
      </c>
      <c r="AH484" s="1">
        <v>0</v>
      </c>
      <c r="AI484" s="1">
        <v>0.15999999642372131</v>
      </c>
      <c r="AJ484" s="1">
        <v>111115</v>
      </c>
      <c r="AK484">
        <f t="shared" si="428"/>
        <v>0.83353759765624991</v>
      </c>
      <c r="AL484">
        <f t="shared" si="429"/>
        <v>1.3296118312055173E-4</v>
      </c>
      <c r="AM484">
        <f t="shared" si="430"/>
        <v>296.96436347961424</v>
      </c>
      <c r="AN484">
        <f t="shared" si="431"/>
        <v>295.21232070922849</v>
      </c>
      <c r="AO484">
        <f t="shared" si="432"/>
        <v>70.389974012598941</v>
      </c>
      <c r="AP484">
        <f t="shared" si="433"/>
        <v>0.53312916126033327</v>
      </c>
      <c r="AQ484">
        <f t="shared" si="434"/>
        <v>2.9617393583771277</v>
      </c>
      <c r="AR484">
        <f t="shared" si="435"/>
        <v>30.172499716207295</v>
      </c>
      <c r="AS484">
        <f t="shared" si="436"/>
        <v>8.9311609863488961</v>
      </c>
      <c r="AT484">
        <f t="shared" si="437"/>
        <v>22.938342094421387</v>
      </c>
      <c r="AU484">
        <f t="shared" si="438"/>
        <v>2.8092159587694092</v>
      </c>
      <c r="AV484">
        <f t="shared" si="439"/>
        <v>1.4504627217477884E-2</v>
      </c>
      <c r="AW484">
        <f t="shared" si="440"/>
        <v>2.0850545872090587</v>
      </c>
      <c r="AX484">
        <f t="shared" si="441"/>
        <v>0.72416137156035054</v>
      </c>
      <c r="AY484">
        <f t="shared" si="442"/>
        <v>9.0720524311536273E-3</v>
      </c>
      <c r="AZ484">
        <f t="shared" si="443"/>
        <v>20.7639771360395</v>
      </c>
      <c r="BA484">
        <f t="shared" si="444"/>
        <v>0.53110168794645163</v>
      </c>
      <c r="BB484">
        <f t="shared" si="445"/>
        <v>69.773819747694333</v>
      </c>
      <c r="BC484">
        <f t="shared" si="446"/>
        <v>397.50198446263465</v>
      </c>
      <c r="BD484">
        <f t="shared" si="447"/>
        <v>2.9027951284248794E-3</v>
      </c>
    </row>
    <row r="485" spans="1:56" x14ac:dyDescent="0.55000000000000004">
      <c r="A485" s="1" t="s">
        <v>9</v>
      </c>
      <c r="B485" s="1" t="s">
        <v>541</v>
      </c>
    </row>
    <row r="486" spans="1:56" x14ac:dyDescent="0.55000000000000004">
      <c r="A486" s="1" t="s">
        <v>9</v>
      </c>
      <c r="B486" s="1" t="s">
        <v>542</v>
      </c>
    </row>
    <row r="487" spans="1:56" x14ac:dyDescent="0.55000000000000004">
      <c r="A487" s="1" t="s">
        <v>9</v>
      </c>
      <c r="B487" s="1" t="s">
        <v>543</v>
      </c>
    </row>
    <row r="488" spans="1:56" x14ac:dyDescent="0.55000000000000004">
      <c r="A488" s="1">
        <v>272</v>
      </c>
      <c r="B488" s="1" t="s">
        <v>544</v>
      </c>
      <c r="C488" s="1">
        <v>145662.5000003688</v>
      </c>
      <c r="D488" s="1">
        <v>0</v>
      </c>
      <c r="E488">
        <f>(R488-S488*(1000-T488)/(1000-U488))*AK488</f>
        <v>1.8617777196534071</v>
      </c>
      <c r="F488">
        <f>IF(AV488&lt;&gt;0,1/(1/AV488-1/N488),0)</f>
        <v>2.4473214611111831E-2</v>
      </c>
      <c r="G488">
        <f>((AY488-AL488/2)*S488-E488)/(AY488+AL488/2)</f>
        <v>267.93145530093983</v>
      </c>
      <c r="H488">
        <f>AL488*1000</f>
        <v>0.30856642274086149</v>
      </c>
      <c r="I488">
        <f>(AQ488-AW488)</f>
        <v>1.2137429006541582</v>
      </c>
      <c r="J488">
        <f>(P488+AP488*D488)</f>
        <v>25.820571899414063</v>
      </c>
      <c r="K488" s="1">
        <v>6</v>
      </c>
      <c r="L488">
        <f>(K488*AE488+AF488)</f>
        <v>1.4200000166893005</v>
      </c>
      <c r="M488" s="1">
        <v>1</v>
      </c>
      <c r="N488">
        <f>L488*(M488+1)*(M488+1)/(M488*M488+1)</f>
        <v>2.8400000333786011</v>
      </c>
      <c r="O488" s="1">
        <v>25.345991134643555</v>
      </c>
      <c r="P488" s="1">
        <v>25.820571899414063</v>
      </c>
      <c r="Q488" s="1">
        <v>24.985092163085938</v>
      </c>
      <c r="R488" s="1">
        <v>399.68850708007813</v>
      </c>
      <c r="S488" s="1">
        <v>397.30767822265625</v>
      </c>
      <c r="T488" s="1">
        <v>21.281478881835938</v>
      </c>
      <c r="U488" s="1">
        <v>21.643680572509766</v>
      </c>
      <c r="V488" s="1">
        <v>64.414398193359375</v>
      </c>
      <c r="W488" s="1">
        <v>65.47052001953125</v>
      </c>
      <c r="X488" s="1">
        <v>500.08807373046875</v>
      </c>
      <c r="Y488" s="1">
        <v>437.60598754882813</v>
      </c>
      <c r="Z488" s="1">
        <v>437.58197021484375</v>
      </c>
      <c r="AA488" s="1">
        <v>98.174407958984375</v>
      </c>
      <c r="AB488" s="1">
        <v>0.29241275787353516</v>
      </c>
      <c r="AC488" s="1">
        <v>0.18320393562316895</v>
      </c>
      <c r="AD488" s="1">
        <v>0.66666668653488159</v>
      </c>
      <c r="AE488" s="1">
        <v>-0.21956524252891541</v>
      </c>
      <c r="AF488" s="1">
        <v>2.737391471862793</v>
      </c>
      <c r="AG488" s="1">
        <v>1</v>
      </c>
      <c r="AH488" s="1">
        <v>0</v>
      </c>
      <c r="AI488" s="1">
        <v>0.15999999642372131</v>
      </c>
      <c r="AJ488" s="1">
        <v>111115</v>
      </c>
      <c r="AK488">
        <f>X488*0.000001/(K488*0.0001)</f>
        <v>0.83348012288411455</v>
      </c>
      <c r="AL488">
        <f>(U488-T488)/(1000-U488)*AK488</f>
        <v>3.0856642274086149E-4</v>
      </c>
      <c r="AM488">
        <f>(P488+273.15)</f>
        <v>298.97057189941404</v>
      </c>
      <c r="AN488">
        <f>(O488+273.15)</f>
        <v>298.49599113464353</v>
      </c>
      <c r="AO488">
        <f>(Y488*AG488+Z488*AH488)*AI488</f>
        <v>70.016956442811534</v>
      </c>
      <c r="AP488">
        <f>((AO488+0.00000010773*(AN488^4-AM488^4))-AL488*44100)/(L488*51.4+0.00000043092*AM488^3)</f>
        <v>0.60301838661927365</v>
      </c>
      <c r="AQ488">
        <f>0.61365*EXP(17.502*J488/(240.97+J488))</f>
        <v>3.3385984269136766</v>
      </c>
      <c r="AR488">
        <f>AQ488*1000/AA488</f>
        <v>34.006809883778338</v>
      </c>
      <c r="AS488">
        <f>(AR488-U488)</f>
        <v>12.363129311268573</v>
      </c>
      <c r="AT488">
        <f>IF(D488,P488,(O488+P488)/2)</f>
        <v>25.583281517028809</v>
      </c>
      <c r="AU488">
        <f>0.61365*EXP(17.502*AT488/(240.97+AT488))</f>
        <v>3.2919444994235825</v>
      </c>
      <c r="AV488">
        <f>IF(AS488&lt;&gt;0,(1000-(AR488+U488)/2)/AS488*AL488,0)</f>
        <v>2.4264122683364951E-2</v>
      </c>
      <c r="AW488">
        <f>U488*AA488/1000</f>
        <v>2.1248555262595183</v>
      </c>
      <c r="AX488">
        <f>(AU488-AW488)</f>
        <v>1.1670889731640641</v>
      </c>
      <c r="AY488">
        <f>1/(1.6/F488+1.37/N488)</f>
        <v>1.5183724684027507E-2</v>
      </c>
      <c r="AZ488">
        <f>G488*AA488*0.001</f>
        <v>26.304011997758856</v>
      </c>
      <c r="BA488">
        <f>G488/S488</f>
        <v>0.67436767519702367</v>
      </c>
      <c r="BB488">
        <f>(1-AL488*AA488/AQ488/F488)*100</f>
        <v>62.924095607647644</v>
      </c>
      <c r="BC488">
        <f>(S488-E488/(N488/1.35))</f>
        <v>396.42267826068723</v>
      </c>
      <c r="BD488">
        <f>E488*BB488/100/BC488</f>
        <v>2.9551961998153147E-3</v>
      </c>
    </row>
    <row r="489" spans="1:56" x14ac:dyDescent="0.55000000000000004">
      <c r="A489" s="1">
        <v>273</v>
      </c>
      <c r="B489" s="1" t="s">
        <v>545</v>
      </c>
      <c r="C489" s="1">
        <v>146262.99998694658</v>
      </c>
      <c r="D489" s="1">
        <v>0</v>
      </c>
      <c r="E489">
        <f>(R489-S489*(1000-T489)/(1000-U489))*AK489</f>
        <v>3.2227386436859322</v>
      </c>
      <c r="F489">
        <f>IF(AV489&lt;&gt;0,1/(1/AV489-1/N489),0)</f>
        <v>3.9245716589519544E-2</v>
      </c>
      <c r="G489">
        <f>((AY489-AL489/2)*S489-E489)/(AY489+AL489/2)</f>
        <v>256.72145848482</v>
      </c>
      <c r="H489">
        <f>AL489*1000</f>
        <v>0.48964428654271264</v>
      </c>
      <c r="I489">
        <f>(AQ489-AW489)</f>
        <v>1.2068700323750852</v>
      </c>
      <c r="J489">
        <f>(P489+AP489*D489)</f>
        <v>25.8817138671875</v>
      </c>
      <c r="K489" s="1">
        <v>6</v>
      </c>
      <c r="L489">
        <f>(K489*AE489+AF489)</f>
        <v>1.4200000166893005</v>
      </c>
      <c r="M489" s="1">
        <v>1</v>
      </c>
      <c r="N489">
        <f>L489*(M489+1)*(M489+1)/(M489*M489+1)</f>
        <v>2.8400000333786011</v>
      </c>
      <c r="O489" s="1">
        <v>25.401388168334961</v>
      </c>
      <c r="P489" s="1">
        <v>25.8817138671875</v>
      </c>
      <c r="Q489" s="1">
        <v>24.983074188232422</v>
      </c>
      <c r="R489" s="1">
        <v>400.35748291015625</v>
      </c>
      <c r="S489" s="1">
        <v>396.25778198242188</v>
      </c>
      <c r="T489" s="1">
        <v>21.265342712402344</v>
      </c>
      <c r="U489" s="1">
        <v>21.840024948120117</v>
      </c>
      <c r="V489" s="1">
        <v>64.099067687988281</v>
      </c>
      <c r="W489" s="1">
        <v>65.830741882324219</v>
      </c>
      <c r="X489" s="1">
        <v>500.05072021484375</v>
      </c>
      <c r="Y489" s="1">
        <v>436.07022094726563</v>
      </c>
      <c r="Z489" s="1">
        <v>435.40667724609375</v>
      </c>
      <c r="AA489" s="1">
        <v>98.161186218261719</v>
      </c>
      <c r="AB489" s="1">
        <v>0.29241275787353516</v>
      </c>
      <c r="AC489" s="1">
        <v>0.18320393562316895</v>
      </c>
      <c r="AD489" s="1">
        <v>1</v>
      </c>
      <c r="AE489" s="1">
        <v>-0.21956524252891541</v>
      </c>
      <c r="AF489" s="1">
        <v>2.737391471862793</v>
      </c>
      <c r="AG489" s="1">
        <v>1</v>
      </c>
      <c r="AH489" s="1">
        <v>0</v>
      </c>
      <c r="AI489" s="1">
        <v>0.15999999642372131</v>
      </c>
      <c r="AJ489" s="1">
        <v>111115</v>
      </c>
      <c r="AK489">
        <f>X489*0.000001/(K489*0.0001)</f>
        <v>0.83341786702473952</v>
      </c>
      <c r="AL489">
        <f>(U489-T489)/(1000-U489)*AK489</f>
        <v>4.8964428654271264E-4</v>
      </c>
      <c r="AM489">
        <f>(P489+273.15)</f>
        <v>299.03171386718748</v>
      </c>
      <c r="AN489">
        <f>(O489+273.15)</f>
        <v>298.55138816833494</v>
      </c>
      <c r="AO489">
        <f>(Y489*AG489+Z489*AH489)*AI489</f>
        <v>69.771233792053863</v>
      </c>
      <c r="AP489">
        <f>((AO489+0.00000010773*(AN489^4-AM489^4))-AL489*44100)/(L489*51.4+0.00000043092*AM489^3)</f>
        <v>0.50474963698829378</v>
      </c>
      <c r="AQ489">
        <f>0.61365*EXP(17.502*J489/(240.97+J489))</f>
        <v>3.3507127883189858</v>
      </c>
      <c r="AR489">
        <f>AQ489*1000/AA489</f>
        <v>34.134803351588126</v>
      </c>
      <c r="AS489">
        <f>(AR489-U489)</f>
        <v>12.294778403468008</v>
      </c>
      <c r="AT489">
        <f>IF(D489,P489,(O489+P489)/2)</f>
        <v>25.64155101776123</v>
      </c>
      <c r="AU489">
        <f>0.61365*EXP(17.502*AT489/(240.97+AT489))</f>
        <v>3.3033478527860711</v>
      </c>
      <c r="AV489">
        <f>IF(AS489&lt;&gt;0,(1000-(AR489+U489)/2)/AS489*AL489,0)</f>
        <v>3.871077570417069E-2</v>
      </c>
      <c r="AW489">
        <f>U489*AA489/1000</f>
        <v>2.1438427559439006</v>
      </c>
      <c r="AX489">
        <f>(AU489-AW489)</f>
        <v>1.1595050968421705</v>
      </c>
      <c r="AY489">
        <f>1/(1.6/F489+1.37/N489)</f>
        <v>2.4241733880188982E-2</v>
      </c>
      <c r="AZ489">
        <f>G489*AA489*0.001</f>
        <v>25.20008289255216</v>
      </c>
      <c r="BA489">
        <f>G489/S489</f>
        <v>0.64786477429030842</v>
      </c>
      <c r="BB489">
        <f>(1-AL489*AA489/AQ489/F489)*100</f>
        <v>63.449693538201714</v>
      </c>
      <c r="BC489">
        <f>(S489-E489/(N489/1.35))</f>
        <v>394.7258463775479</v>
      </c>
      <c r="BD489">
        <f>E489*BB489/100/BC489</f>
        <v>5.1803493784901341E-3</v>
      </c>
    </row>
    <row r="490" spans="1:56" x14ac:dyDescent="0.55000000000000004">
      <c r="A490" s="1">
        <v>274</v>
      </c>
      <c r="B490" s="1" t="s">
        <v>546</v>
      </c>
      <c r="C490" s="1">
        <v>146863.49997352436</v>
      </c>
      <c r="D490" s="1">
        <v>0</v>
      </c>
      <c r="E490">
        <f>(R490-S490*(1000-T490)/(1000-U490))*AK490</f>
        <v>3.7386550537240102</v>
      </c>
      <c r="F490">
        <f>IF(AV490&lt;&gt;0,1/(1/AV490-1/N490),0)</f>
        <v>4.794517463650054E-2</v>
      </c>
      <c r="G490">
        <f>((AY490-AL490/2)*S490-E490)/(AY490+AL490/2)</f>
        <v>262.46692297371402</v>
      </c>
      <c r="H490">
        <f>AL490*1000</f>
        <v>0.57755026353484795</v>
      </c>
      <c r="I490">
        <f>(AQ490-AW490)</f>
        <v>1.1690914538510992</v>
      </c>
      <c r="J490">
        <f>(P490+AP490*D490)</f>
        <v>25.762445449829102</v>
      </c>
      <c r="K490" s="1">
        <v>6</v>
      </c>
      <c r="L490">
        <f>(K490*AE490+AF490)</f>
        <v>1.4200000166893005</v>
      </c>
      <c r="M490" s="1">
        <v>1</v>
      </c>
      <c r="N490">
        <f>L490*(M490+1)*(M490+1)/(M490*M490+1)</f>
        <v>2.8400000333786011</v>
      </c>
      <c r="O490" s="1">
        <v>25.387960433959961</v>
      </c>
      <c r="P490" s="1">
        <v>25.762445449829102</v>
      </c>
      <c r="Q490" s="1">
        <v>24.984994888305664</v>
      </c>
      <c r="R490" s="1">
        <v>400.2266845703125</v>
      </c>
      <c r="S490" s="1">
        <v>395.46682739257813</v>
      </c>
      <c r="T490" s="1">
        <v>21.301855087280273</v>
      </c>
      <c r="U490" s="1">
        <v>21.979595184326172</v>
      </c>
      <c r="V490" s="1">
        <v>64.274620056152344</v>
      </c>
      <c r="W490" s="1">
        <v>66.319267272949219</v>
      </c>
      <c r="X490" s="1">
        <v>500.064208984375</v>
      </c>
      <c r="Y490" s="1">
        <v>437.15145874023438</v>
      </c>
      <c r="Z490" s="1">
        <v>436.98489379882813</v>
      </c>
      <c r="AA490" s="1">
        <v>98.183135986328125</v>
      </c>
      <c r="AB490" s="1">
        <v>0.29241275787353516</v>
      </c>
      <c r="AC490" s="1">
        <v>0.18320393562316895</v>
      </c>
      <c r="AD490" s="1">
        <v>1</v>
      </c>
      <c r="AE490" s="1">
        <v>-0.21956524252891541</v>
      </c>
      <c r="AF490" s="1">
        <v>2.737391471862793</v>
      </c>
      <c r="AG490" s="1">
        <v>1</v>
      </c>
      <c r="AH490" s="1">
        <v>0</v>
      </c>
      <c r="AI490" s="1">
        <v>0.15999999642372131</v>
      </c>
      <c r="AJ490" s="1">
        <v>111115</v>
      </c>
      <c r="AK490">
        <f>X490*0.000001/(K490*0.0001)</f>
        <v>0.83344034830729152</v>
      </c>
      <c r="AL490">
        <f>(U490-T490)/(1000-U490)*AK490</f>
        <v>5.7755026353484794E-4</v>
      </c>
      <c r="AM490">
        <f>(P490+273.15)</f>
        <v>298.91244544982908</v>
      </c>
      <c r="AN490">
        <f>(O490+273.15)</f>
        <v>298.53796043395994</v>
      </c>
      <c r="AO490">
        <f>(Y490*AG490+Z490*AH490)*AI490</f>
        <v>69.944231835062055</v>
      </c>
      <c r="AP490">
        <f>((AO490+0.00000010773*(AN490^4-AM490^4))-AL490*44100)/(L490*51.4+0.00000043092*AM490^3)</f>
        <v>0.47543239094182943</v>
      </c>
      <c r="AQ490">
        <f>0.61365*EXP(17.502*J490/(240.97+J490))</f>
        <v>3.3271170367582386</v>
      </c>
      <c r="AR490">
        <f>AQ490*1000/AA490</f>
        <v>33.886848320077448</v>
      </c>
      <c r="AS490">
        <f>(AR490-U490)</f>
        <v>11.907253135751276</v>
      </c>
      <c r="AT490">
        <f>IF(D490,P490,(O490+P490)/2)</f>
        <v>25.575202941894531</v>
      </c>
      <c r="AU490">
        <f>0.61365*EXP(17.502*AT490/(240.97+AT490))</f>
        <v>3.2903662381582559</v>
      </c>
      <c r="AV490">
        <f>IF(AS490&lt;&gt;0,(1000-(AR490+U490)/2)/AS490*AL490,0)</f>
        <v>4.7149197010420696E-2</v>
      </c>
      <c r="AW490">
        <f>U490*AA490/1000</f>
        <v>2.1580255829071393</v>
      </c>
      <c r="AX490">
        <f>(AU490-AW490)</f>
        <v>1.1323406552511166</v>
      </c>
      <c r="AY490">
        <f>1/(1.6/F490+1.37/N490)</f>
        <v>2.9538742725765829E-2</v>
      </c>
      <c r="AZ490">
        <f>G490*AA490*0.001</f>
        <v>25.769825590241275</v>
      </c>
      <c r="BA490">
        <f>G490/S490</f>
        <v>0.66368884769483916</v>
      </c>
      <c r="BB490">
        <f>(1-AL490*AA490/AQ490/F490)*100</f>
        <v>64.452120217483994</v>
      </c>
      <c r="BC490">
        <f>(S490-E490/(N490/1.35))</f>
        <v>393.68964983511063</v>
      </c>
      <c r="BD490">
        <f>E490*BB490/100/BC490</f>
        <v>6.120664972402684E-3</v>
      </c>
    </row>
    <row r="491" spans="1:56" x14ac:dyDescent="0.55000000000000004">
      <c r="A491" s="1">
        <v>275</v>
      </c>
      <c r="B491" s="1" t="s">
        <v>547</v>
      </c>
      <c r="C491" s="1">
        <v>147463.99996010214</v>
      </c>
      <c r="D491" s="1">
        <v>0</v>
      </c>
      <c r="E491">
        <f>(R491-S491*(1000-T491)/(1000-U491))*AK491</f>
        <v>4.0308355504244071</v>
      </c>
      <c r="F491">
        <f>IF(AV491&lt;&gt;0,1/(1/AV491-1/N491),0)</f>
        <v>5.1747085231798245E-2</v>
      </c>
      <c r="G491">
        <f>((AY491-AL491/2)*S491-E491)/(AY491+AL491/2)</f>
        <v>262.16010067079122</v>
      </c>
      <c r="H491">
        <f>AL491*1000</f>
        <v>0.61479201386813565</v>
      </c>
      <c r="I491">
        <f>(AQ491-AW491)</f>
        <v>1.1547218350715207</v>
      </c>
      <c r="J491">
        <f>(P491+AP491*D491)</f>
        <v>25.708616256713867</v>
      </c>
      <c r="K491" s="1">
        <v>6</v>
      </c>
      <c r="L491">
        <f>(K491*AE491+AF491)</f>
        <v>1.4200000166893005</v>
      </c>
      <c r="M491" s="1">
        <v>1</v>
      </c>
      <c r="N491">
        <f>L491*(M491+1)*(M491+1)/(M491*M491+1)</f>
        <v>2.8400000333786011</v>
      </c>
      <c r="O491" s="1">
        <v>25.38029670715332</v>
      </c>
      <c r="P491" s="1">
        <v>25.708616256713867</v>
      </c>
      <c r="Q491" s="1">
        <v>24.984548568725586</v>
      </c>
      <c r="R491" s="1">
        <v>400.2083740234375</v>
      </c>
      <c r="S491" s="1">
        <v>395.0806884765625</v>
      </c>
      <c r="T491" s="1">
        <v>21.294378280639648</v>
      </c>
      <c r="U491" s="1">
        <v>22.015775680541992</v>
      </c>
      <c r="V491" s="1">
        <v>64.288299560546875</v>
      </c>
      <c r="W491" s="1">
        <v>66.466171264648438</v>
      </c>
      <c r="X491" s="1">
        <v>500.07684326171875</v>
      </c>
      <c r="Y491" s="1">
        <v>437.218994140625</v>
      </c>
      <c r="Z491" s="1">
        <v>437.67623901367188</v>
      </c>
      <c r="AA491" s="1">
        <v>98.192924499511719</v>
      </c>
      <c r="AB491" s="1">
        <v>0.29241275787353516</v>
      </c>
      <c r="AC491" s="1">
        <v>0.18320393562316895</v>
      </c>
      <c r="AD491" s="1">
        <v>1</v>
      </c>
      <c r="AE491" s="1">
        <v>-0.21956524252891541</v>
      </c>
      <c r="AF491" s="1">
        <v>2.737391471862793</v>
      </c>
      <c r="AG491" s="1">
        <v>1</v>
      </c>
      <c r="AH491" s="1">
        <v>0</v>
      </c>
      <c r="AI491" s="1">
        <v>0.15999999642372131</v>
      </c>
      <c r="AJ491" s="1">
        <v>111115</v>
      </c>
      <c r="AK491">
        <f>X491*0.000001/(K491*0.0001)</f>
        <v>0.83346140543619773</v>
      </c>
      <c r="AL491">
        <f>(U491-T491)/(1000-U491)*AK491</f>
        <v>6.1479201386813566E-4</v>
      </c>
      <c r="AM491">
        <f>(P491+273.15)</f>
        <v>298.85861625671384</v>
      </c>
      <c r="AN491">
        <f>(O491+273.15)</f>
        <v>298.5302967071533</v>
      </c>
      <c r="AO491">
        <f>(Y491*AG491+Z491*AH491)*AI491</f>
        <v>69.95503749888303</v>
      </c>
      <c r="AP491">
        <f>((AO491+0.00000010773*(AN491^4-AM491^4))-AL491*44100)/(L491*51.4+0.00000043092*AM491^3)</f>
        <v>0.46244720514754101</v>
      </c>
      <c r="AQ491">
        <f>0.61365*EXP(17.502*J491/(240.97+J491))</f>
        <v>3.3165152342691666</v>
      </c>
      <c r="AR491">
        <f>AQ491*1000/AA491</f>
        <v>33.775501149124636</v>
      </c>
      <c r="AS491">
        <f>(AR491-U491)</f>
        <v>11.759725468582644</v>
      </c>
      <c r="AT491">
        <f>IF(D491,P491,(O491+P491)/2)</f>
        <v>25.544456481933594</v>
      </c>
      <c r="AU491">
        <f>0.61365*EXP(17.502*AT491/(240.97+AT491))</f>
        <v>3.2843655361782838</v>
      </c>
      <c r="AV491">
        <f>IF(AS491&lt;&gt;0,(1000-(AR491+U491)/2)/AS491*AL491,0)</f>
        <v>5.082108419500158E-2</v>
      </c>
      <c r="AW491">
        <f>U491*AA491/1000</f>
        <v>2.1617933991976459</v>
      </c>
      <c r="AX491">
        <f>(AU491-AW491)</f>
        <v>1.1225721369806378</v>
      </c>
      <c r="AY491">
        <f>1/(1.6/F491+1.37/N491)</f>
        <v>3.1845094988503429E-2</v>
      </c>
      <c r="AZ491">
        <f>G491*AA491*0.001</f>
        <v>25.742266971951395</v>
      </c>
      <c r="BA491">
        <f>G491/S491</f>
        <v>0.66356090873913576</v>
      </c>
      <c r="BB491">
        <f>(1-AL491*AA491/AQ491/F491)*100</f>
        <v>64.824480228586452</v>
      </c>
      <c r="BC491">
        <f>(S491-E491/(N491/1.35))</f>
        <v>393.16462230433808</v>
      </c>
      <c r="BD491">
        <f>E491*BB491/100/BC491</f>
        <v>6.6459901176181505E-3</v>
      </c>
    </row>
    <row r="492" spans="1:56" x14ac:dyDescent="0.55000000000000004">
      <c r="A492" s="1">
        <v>276</v>
      </c>
      <c r="B492" s="1" t="s">
        <v>548</v>
      </c>
      <c r="C492" s="1">
        <v>148064.49994667992</v>
      </c>
      <c r="D492" s="1">
        <v>0</v>
      </c>
      <c r="E492">
        <f>(R492-S492*(1000-T492)/(1000-U492))*AK492</f>
        <v>4.0348275619389407</v>
      </c>
      <c r="F492">
        <f>IF(AV492&lt;&gt;0,1/(1/AV492-1/N492),0)</f>
        <v>5.1828500141290312E-2</v>
      </c>
      <c r="G492">
        <f>((AY492-AL492/2)*S492-E492)/(AY492+AL492/2)</f>
        <v>262.23427340607901</v>
      </c>
      <c r="H492">
        <f>AL492*1000</f>
        <v>0.62048544322716781</v>
      </c>
      <c r="I492">
        <f>(AQ492-AW492)</f>
        <v>1.1637841243025644</v>
      </c>
      <c r="J492">
        <f>(P492+AP492*D492)</f>
        <v>25.763626098632813</v>
      </c>
      <c r="K492" s="1">
        <v>6</v>
      </c>
      <c r="L492">
        <f>(K492*AE492+AF492)</f>
        <v>1.4200000166893005</v>
      </c>
      <c r="M492" s="1">
        <v>1</v>
      </c>
      <c r="N492">
        <f>L492*(M492+1)*(M492+1)/(M492*M492+1)</f>
        <v>2.8400000333786011</v>
      </c>
      <c r="O492" s="1">
        <v>25.396966934204102</v>
      </c>
      <c r="P492" s="1">
        <v>25.763626098632813</v>
      </c>
      <c r="Q492" s="1">
        <v>24.982824325561523</v>
      </c>
      <c r="R492" s="1">
        <v>400.26956176757813</v>
      </c>
      <c r="S492" s="1">
        <v>395.13433837890625</v>
      </c>
      <c r="T492" s="1">
        <v>21.301275253295898</v>
      </c>
      <c r="U492" s="1">
        <v>22.02934455871582</v>
      </c>
      <c r="V492" s="1">
        <v>64.258132934570313</v>
      </c>
      <c r="W492" s="1">
        <v>66.454368591308594</v>
      </c>
      <c r="X492" s="1">
        <v>500.075927734375</v>
      </c>
      <c r="Y492" s="1">
        <v>439.13143920898438</v>
      </c>
      <c r="Z492" s="1">
        <v>439.19931030273438</v>
      </c>
      <c r="AA492" s="1">
        <v>98.212898254394531</v>
      </c>
      <c r="AB492" s="1">
        <v>0.29241275787353516</v>
      </c>
      <c r="AC492" s="1">
        <v>0.18320393562316895</v>
      </c>
      <c r="AD492" s="1">
        <v>1</v>
      </c>
      <c r="AE492" s="1">
        <v>-0.21956524252891541</v>
      </c>
      <c r="AF492" s="1">
        <v>2.737391471862793</v>
      </c>
      <c r="AG492" s="1">
        <v>1</v>
      </c>
      <c r="AH492" s="1">
        <v>0</v>
      </c>
      <c r="AI492" s="1">
        <v>0.15999999642372131</v>
      </c>
      <c r="AJ492" s="1">
        <v>111115</v>
      </c>
      <c r="AK492">
        <f>X492*0.000001/(K492*0.0001)</f>
        <v>0.83345987955729162</v>
      </c>
      <c r="AL492">
        <f>(U492-T492)/(1000-U492)*AK492</f>
        <v>6.204854432271678E-4</v>
      </c>
      <c r="AM492">
        <f>(P492+273.15)</f>
        <v>298.91362609863279</v>
      </c>
      <c r="AN492">
        <f>(O492+273.15)</f>
        <v>298.54696693420408</v>
      </c>
      <c r="AO492">
        <f>(Y492*AG492+Z492*AH492)*AI492</f>
        <v>70.261028702981093</v>
      </c>
      <c r="AP492">
        <f>((AO492+0.00000010773*(AN492^4-AM492^4))-AL492*44100)/(L492*51.4+0.00000043092*AM492^3)</f>
        <v>0.4578337805759739</v>
      </c>
      <c r="AQ492">
        <f>0.61365*EXP(17.502*J492/(240.97+J492))</f>
        <v>3.3273499000587212</v>
      </c>
      <c r="AR492">
        <f>AQ492*1000/AA492</f>
        <v>33.878950313024077</v>
      </c>
      <c r="AS492">
        <f>(AR492-U492)</f>
        <v>11.849605754308257</v>
      </c>
      <c r="AT492">
        <f>IF(D492,P492,(O492+P492)/2)</f>
        <v>25.580296516418457</v>
      </c>
      <c r="AU492">
        <f>0.61365*EXP(17.502*AT492/(240.97+AT492))</f>
        <v>3.2913612612953891</v>
      </c>
      <c r="AV492">
        <f>IF(AS492&lt;&gt;0,(1000-(AR492+U492)/2)/AS492*AL492,0)</f>
        <v>5.0899609165992364E-2</v>
      </c>
      <c r="AW492">
        <f>U492*AA492/1000</f>
        <v>2.1635657757561568</v>
      </c>
      <c r="AX492">
        <f>(AU492-AW492)</f>
        <v>1.1277954855392323</v>
      </c>
      <c r="AY492">
        <f>1/(1.6/F492+1.37/N492)</f>
        <v>3.1894426763667258E-2</v>
      </c>
      <c r="AZ492">
        <f>G492*AA492*0.001</f>
        <v>25.754788012846316</v>
      </c>
      <c r="BA492">
        <f>G492/S492</f>
        <v>0.6636585280892866</v>
      </c>
      <c r="BB492">
        <f>(1-AL492*AA492/AQ492/F492)*100</f>
        <v>64.662728737393095</v>
      </c>
      <c r="BC492">
        <f>(S492-E492/(N492/1.35))</f>
        <v>393.2163745955969</v>
      </c>
      <c r="BD492">
        <f>E492*BB492/100/BC492</f>
        <v>6.6350990700257666E-3</v>
      </c>
    </row>
    <row r="493" spans="1:56" x14ac:dyDescent="0.55000000000000004">
      <c r="A493" s="1" t="s">
        <v>9</v>
      </c>
      <c r="B493" s="1" t="s">
        <v>549</v>
      </c>
    </row>
    <row r="494" spans="1:56" x14ac:dyDescent="0.55000000000000004">
      <c r="A494" s="1" t="s">
        <v>9</v>
      </c>
      <c r="B494" s="1" t="s">
        <v>550</v>
      </c>
    </row>
    <row r="495" spans="1:56" x14ac:dyDescent="0.55000000000000004">
      <c r="A495" s="1" t="s">
        <v>9</v>
      </c>
      <c r="B495" s="1" t="s">
        <v>551</v>
      </c>
    </row>
    <row r="496" spans="1:56" x14ac:dyDescent="0.55000000000000004">
      <c r="A496" s="1" t="s">
        <v>9</v>
      </c>
      <c r="B496" s="1" t="s">
        <v>552</v>
      </c>
    </row>
    <row r="497" spans="1:56" x14ac:dyDescent="0.55000000000000004">
      <c r="A497" s="1">
        <v>277</v>
      </c>
      <c r="B497" s="1" t="s">
        <v>553</v>
      </c>
      <c r="C497" s="1">
        <v>148663.00000044703</v>
      </c>
      <c r="D497" s="1">
        <v>0</v>
      </c>
      <c r="E497">
        <f>(R497-S497*(1000-T497)/(1000-U497))*AK497</f>
        <v>2.3444166177928647</v>
      </c>
      <c r="F497">
        <f>IF(AV497&lt;&gt;0,1/(1/AV497-1/N497),0)</f>
        <v>2.9033095235980619E-2</v>
      </c>
      <c r="G497">
        <f>((AY497-AL497/2)*S497-E497)/(AY497+AL497/2)</f>
        <v>257.30852063354928</v>
      </c>
      <c r="H497">
        <f>AL497*1000</f>
        <v>0.39989186587037301</v>
      </c>
      <c r="I497">
        <f>(AQ497-AW497)</f>
        <v>1.3271586568359957</v>
      </c>
      <c r="J497">
        <f>(P497+AP497*D497)</f>
        <v>26.621257781982422</v>
      </c>
      <c r="K497" s="1">
        <v>6</v>
      </c>
      <c r="L497">
        <f>(K497*AE497+AF497)</f>
        <v>1.4200000166893005</v>
      </c>
      <c r="M497" s="1">
        <v>1</v>
      </c>
      <c r="N497">
        <f>L497*(M497+1)*(M497+1)/(M497*M497+1)</f>
        <v>2.8400000333786011</v>
      </c>
      <c r="O497" s="1">
        <v>25.425209045410156</v>
      </c>
      <c r="P497" s="1">
        <v>26.621257781982422</v>
      </c>
      <c r="Q497" s="1">
        <v>24.983482360839844</v>
      </c>
      <c r="R497" s="1">
        <v>397.89108276367188</v>
      </c>
      <c r="S497" s="1">
        <v>394.8885498046875</v>
      </c>
      <c r="T497" s="1">
        <v>21.65693473815918</v>
      </c>
      <c r="U497" s="1">
        <v>22.12614631652832</v>
      </c>
      <c r="V497" s="1">
        <v>65.306343078613281</v>
      </c>
      <c r="W497" s="1">
        <v>66.634765625</v>
      </c>
      <c r="X497" s="1">
        <v>500.04367065429688</v>
      </c>
      <c r="Y497" s="1">
        <v>998.5072021484375</v>
      </c>
      <c r="Z497" s="1">
        <v>436.62069702148438</v>
      </c>
      <c r="AA497" s="1">
        <v>98.216529846191406</v>
      </c>
      <c r="AB497" s="1">
        <v>0.40010929107666016</v>
      </c>
      <c r="AC497" s="1">
        <v>0.18244481086730957</v>
      </c>
      <c r="AD497" s="1">
        <v>1</v>
      </c>
      <c r="AE497" s="1">
        <v>-0.21956524252891541</v>
      </c>
      <c r="AF497" s="1">
        <v>2.737391471862793</v>
      </c>
      <c r="AG497" s="1">
        <v>1</v>
      </c>
      <c r="AH497" s="1">
        <v>0</v>
      </c>
      <c r="AI497" s="1">
        <v>0.15999999642372131</v>
      </c>
      <c r="AJ497" s="1">
        <v>111115</v>
      </c>
      <c r="AK497">
        <f>X497*0.000001/(K497*0.0001)</f>
        <v>0.83340611775716145</v>
      </c>
      <c r="AL497">
        <f>(U497-T497)/(1000-U497)*AK497</f>
        <v>3.99891865870373E-4</v>
      </c>
      <c r="AM497">
        <f>(P497+273.15)</f>
        <v>299.7712577819824</v>
      </c>
      <c r="AN497">
        <f>(O497+273.15)</f>
        <v>298.57520904541013</v>
      </c>
      <c r="AO497">
        <f>(Y497*AG497+Z497*AH497)*AI497</f>
        <v>159.76114877280997</v>
      </c>
      <c r="AP497">
        <f>((AO497+0.00000010773*(AN497^4-AM497^4))-AL497*44100)/(L497*51.4+0.00000043092*AM497^3)</f>
        <v>1.516908437151931</v>
      </c>
      <c r="AQ497">
        <f>0.61365*EXP(17.502*J497/(240.97+J497))</f>
        <v>3.5003119669144973</v>
      </c>
      <c r="AR497">
        <f>AQ497*1000/AA497</f>
        <v>35.63872570529665</v>
      </c>
      <c r="AS497">
        <f>(AR497-U497)</f>
        <v>13.51257938876833</v>
      </c>
      <c r="AT497">
        <f>IF(D497,P497,(O497+P497)/2)</f>
        <v>26.023233413696289</v>
      </c>
      <c r="AU497">
        <f>0.61365*EXP(17.502*AT497/(240.97+AT497))</f>
        <v>3.3789001471668363</v>
      </c>
      <c r="AV497">
        <f>IF(AS497&lt;&gt;0,(1000-(AR497+U497)/2)/AS497*AL497,0)</f>
        <v>2.8739295694046235E-2</v>
      </c>
      <c r="AW497">
        <f>U497*AA497/1000</f>
        <v>2.1731533100785017</v>
      </c>
      <c r="AX497">
        <f>(AU497-AW497)</f>
        <v>1.2057468370883346</v>
      </c>
      <c r="AY497">
        <f>1/(1.6/F497+1.37/N497)</f>
        <v>1.7988226811761761E-2</v>
      </c>
      <c r="AZ497">
        <f>G497*AA497*0.001</f>
        <v>25.271949996484349</v>
      </c>
      <c r="BA497">
        <f>G497/S497</f>
        <v>0.6515978261735228</v>
      </c>
      <c r="BB497">
        <f>(1-AL497*AA497/AQ497/F497)*100</f>
        <v>61.351996432742581</v>
      </c>
      <c r="BC497">
        <f>(S497-E497/(N497/1.35))</f>
        <v>393.77412642552468</v>
      </c>
      <c r="BD497">
        <f>E497*BB497/100/BC497</f>
        <v>3.6527194226128011E-3</v>
      </c>
    </row>
    <row r="498" spans="1:56" x14ac:dyDescent="0.55000000000000004">
      <c r="A498" s="1" t="s">
        <v>9</v>
      </c>
      <c r="B498" s="1" t="s">
        <v>554</v>
      </c>
    </row>
    <row r="499" spans="1:56" x14ac:dyDescent="0.55000000000000004">
      <c r="A499" s="1" t="s">
        <v>9</v>
      </c>
      <c r="B499" s="1" t="s">
        <v>555</v>
      </c>
    </row>
    <row r="500" spans="1:56" x14ac:dyDescent="0.55000000000000004">
      <c r="A500" s="1" t="s">
        <v>9</v>
      </c>
      <c r="B500" s="1" t="s">
        <v>556</v>
      </c>
    </row>
    <row r="501" spans="1:56" x14ac:dyDescent="0.55000000000000004">
      <c r="A501" s="1" t="s">
        <v>9</v>
      </c>
      <c r="B501" s="1" t="s">
        <v>557</v>
      </c>
    </row>
    <row r="502" spans="1:56" x14ac:dyDescent="0.55000000000000004">
      <c r="A502" s="1" t="s">
        <v>9</v>
      </c>
      <c r="B502" s="1" t="s">
        <v>558</v>
      </c>
    </row>
    <row r="503" spans="1:56" x14ac:dyDescent="0.55000000000000004">
      <c r="A503" s="1" t="s">
        <v>9</v>
      </c>
      <c r="B503" s="1" t="s">
        <v>559</v>
      </c>
    </row>
    <row r="504" spans="1:56" x14ac:dyDescent="0.55000000000000004">
      <c r="A504" s="1" t="s">
        <v>9</v>
      </c>
      <c r="B504" s="1" t="s">
        <v>560</v>
      </c>
    </row>
    <row r="505" spans="1:56" x14ac:dyDescent="0.55000000000000004">
      <c r="A505" s="1" t="s">
        <v>9</v>
      </c>
      <c r="B505" s="1" t="s">
        <v>561</v>
      </c>
    </row>
    <row r="506" spans="1:56" x14ac:dyDescent="0.55000000000000004">
      <c r="A506" s="1" t="s">
        <v>9</v>
      </c>
      <c r="B506" s="1" t="s">
        <v>562</v>
      </c>
    </row>
    <row r="507" spans="1:56" x14ac:dyDescent="0.55000000000000004">
      <c r="A507" s="1" t="s">
        <v>9</v>
      </c>
      <c r="B507" s="1" t="s">
        <v>563</v>
      </c>
    </row>
    <row r="508" spans="1:56" x14ac:dyDescent="0.55000000000000004">
      <c r="A508" s="1">
        <v>278</v>
      </c>
      <c r="B508" s="1" t="s">
        <v>564</v>
      </c>
      <c r="C508" s="1">
        <v>148714.00000033528</v>
      </c>
      <c r="D508" s="1">
        <v>0</v>
      </c>
      <c r="E508">
        <f>(R508-S508*(1000-T508)/(1000-U508))*AK508</f>
        <v>4.1718618309190205</v>
      </c>
      <c r="F508">
        <f>IF(AV508&lt;&gt;0,1/(1/AV508-1/N508),0)</f>
        <v>5.173439357047227E-2</v>
      </c>
      <c r="G508">
        <f>((AY508-AL508/2)*S508-E508)/(AY508+AL508/2)</f>
        <v>256.57785106907005</v>
      </c>
      <c r="H508">
        <f>AL508*1000</f>
        <v>0.71483218796134929</v>
      </c>
      <c r="I508">
        <f>(AQ508-AW508)</f>
        <v>1.3417703461980062</v>
      </c>
      <c r="J508">
        <f>(P508+AP508*D508)</f>
        <v>26.702259063720703</v>
      </c>
      <c r="K508" s="1">
        <v>6</v>
      </c>
      <c r="L508">
        <f>(K508*AE508+AF508)</f>
        <v>1.4200000166893005</v>
      </c>
      <c r="M508" s="1">
        <v>1</v>
      </c>
      <c r="N508">
        <f>L508*(M508+1)*(M508+1)/(M508*M508+1)</f>
        <v>2.8400000333786011</v>
      </c>
      <c r="O508" s="1">
        <v>25.440357208251953</v>
      </c>
      <c r="P508" s="1">
        <v>26.702259063720703</v>
      </c>
      <c r="Q508" s="1">
        <v>24.985942840576172</v>
      </c>
      <c r="R508" s="1">
        <v>400.2725830078125</v>
      </c>
      <c r="S508" s="1">
        <v>394.9283447265625</v>
      </c>
      <c r="T508" s="1">
        <v>21.30908203125</v>
      </c>
      <c r="U508" s="1">
        <v>22.147762298583984</v>
      </c>
      <c r="V508" s="1">
        <v>64.118919372558594</v>
      </c>
      <c r="W508" s="1">
        <v>66.641525268554688</v>
      </c>
      <c r="X508" s="1">
        <v>500.07156372070313</v>
      </c>
      <c r="Y508" s="1">
        <v>998.908447265625</v>
      </c>
      <c r="Z508" s="1">
        <v>436.40225219726563</v>
      </c>
      <c r="AA508" s="1">
        <v>98.216514587402344</v>
      </c>
      <c r="AB508" s="1">
        <v>0.40010929107666016</v>
      </c>
      <c r="AC508" s="1">
        <v>0.18244481086730957</v>
      </c>
      <c r="AD508" s="1">
        <v>1</v>
      </c>
      <c r="AE508" s="1">
        <v>-0.21956524252891541</v>
      </c>
      <c r="AF508" s="1">
        <v>2.737391471862793</v>
      </c>
      <c r="AG508" s="1">
        <v>1</v>
      </c>
      <c r="AH508" s="1">
        <v>0</v>
      </c>
      <c r="AI508" s="1">
        <v>0.15999999642372131</v>
      </c>
      <c r="AJ508" s="1">
        <v>111115</v>
      </c>
      <c r="AK508">
        <f>X508*0.000001/(K508*0.0001)</f>
        <v>0.83345260620117168</v>
      </c>
      <c r="AL508">
        <f>(U508-T508)/(1000-U508)*AK508</f>
        <v>7.1483218796134927E-4</v>
      </c>
      <c r="AM508">
        <f>(P508+273.15)</f>
        <v>299.85225906372068</v>
      </c>
      <c r="AN508">
        <f>(O508+273.15)</f>
        <v>298.59035720825193</v>
      </c>
      <c r="AO508">
        <f>(Y508*AG508+Z508*AH508)*AI508</f>
        <v>159.82534799012501</v>
      </c>
      <c r="AP508">
        <f>((AO508+0.00000010773*(AN508^4-AM508^4))-AL508*44100)/(L508*51.4+0.00000043092*AM508^3)</f>
        <v>1.3442739991969193</v>
      </c>
      <c r="AQ508">
        <f>0.61365*EXP(17.502*J508/(240.97+J508))</f>
        <v>3.5170463650751995</v>
      </c>
      <c r="AR508">
        <f>AQ508*1000/AA508</f>
        <v>35.80911397487435</v>
      </c>
      <c r="AS508">
        <f>(AR508-U508)</f>
        <v>13.661351676290366</v>
      </c>
      <c r="AT508">
        <f>IF(D508,P508,(O508+P508)/2)</f>
        <v>26.071308135986328</v>
      </c>
      <c r="AU508">
        <f>0.61365*EXP(17.502*AT508/(240.97+AT508))</f>
        <v>3.3885225105195373</v>
      </c>
      <c r="AV508">
        <f>IF(AS508&lt;&gt;0,(1000-(AR508+U508)/2)/AS508*AL508,0)</f>
        <v>5.0808842643955028E-2</v>
      </c>
      <c r="AW508">
        <f>U508*AA508/1000</f>
        <v>2.1752760188771934</v>
      </c>
      <c r="AX508">
        <f>(AU508-AW508)</f>
        <v>1.213246491642344</v>
      </c>
      <c r="AY508">
        <f>1/(1.6/F508+1.37/N508)</f>
        <v>3.1837404509224641E-2</v>
      </c>
      <c r="AZ508">
        <f>G508*AA508*0.001</f>
        <v>25.200182252329665</v>
      </c>
      <c r="BA508">
        <f>G508/S508</f>
        <v>0.64968203598229313</v>
      </c>
      <c r="BB508">
        <f>(1-AL508*AA508/AQ508/F508)*100</f>
        <v>61.41387543853574</v>
      </c>
      <c r="BC508">
        <f>(S508-E508/(N508/1.35))</f>
        <v>392.94524141475</v>
      </c>
      <c r="BD508">
        <f>E508*BB508/100/BC508</f>
        <v>6.5202520816485705E-3</v>
      </c>
    </row>
    <row r="509" spans="1:56" x14ac:dyDescent="0.55000000000000004">
      <c r="A509" s="1" t="s">
        <v>9</v>
      </c>
      <c r="B509" s="1" t="s">
        <v>565</v>
      </c>
    </row>
    <row r="510" spans="1:56" x14ac:dyDescent="0.55000000000000004">
      <c r="A510" s="1">
        <v>279</v>
      </c>
      <c r="B510" s="1" t="s">
        <v>566</v>
      </c>
      <c r="C510" s="1">
        <v>148863.00000008941</v>
      </c>
      <c r="D510" s="1">
        <v>0</v>
      </c>
      <c r="E510">
        <f>(R510-S510*(1000-T510)/(1000-U510))*AK510</f>
        <v>4.246505141372328</v>
      </c>
      <c r="F510">
        <f>IF(AV510&lt;&gt;0,1/(1/AV510-1/N510),0)</f>
        <v>5.1060335554720879E-2</v>
      </c>
      <c r="G510">
        <f>((AY510-AL510/2)*S510-E510)/(AY510+AL510/2)</f>
        <v>252.36473014953859</v>
      </c>
      <c r="H510">
        <f>AL510*1000</f>
        <v>0.71690018886405982</v>
      </c>
      <c r="I510">
        <f>(AQ510-AW510)</f>
        <v>1.3629138682777069</v>
      </c>
      <c r="J510">
        <f>(P510+AP510*D510)</f>
        <v>26.814987182617188</v>
      </c>
      <c r="K510" s="1">
        <v>6</v>
      </c>
      <c r="L510">
        <f>(K510*AE510+AF510)</f>
        <v>1.4200000166893005</v>
      </c>
      <c r="M510" s="1">
        <v>1</v>
      </c>
      <c r="N510">
        <f>L510*(M510+1)*(M510+1)/(M510*M510+1)</f>
        <v>2.8400000333786011</v>
      </c>
      <c r="O510" s="1">
        <v>25.464162826538086</v>
      </c>
      <c r="P510" s="1">
        <v>26.814987182617188</v>
      </c>
      <c r="Q510" s="1">
        <v>24.984016418457031</v>
      </c>
      <c r="R510" s="1">
        <v>400.29583740234375</v>
      </c>
      <c r="S510" s="1">
        <v>394.86117553710938</v>
      </c>
      <c r="T510" s="1">
        <v>21.329730987548828</v>
      </c>
      <c r="U510" s="1">
        <v>22.170808792114258</v>
      </c>
      <c r="V510" s="1">
        <v>64.090415954589844</v>
      </c>
      <c r="W510" s="1">
        <v>66.617889404296875</v>
      </c>
      <c r="X510" s="1">
        <v>500.07687377929688</v>
      </c>
      <c r="Y510" s="1">
        <v>999.37158203125</v>
      </c>
      <c r="Z510" s="1">
        <v>439.0662841796875</v>
      </c>
      <c r="AA510" s="1">
        <v>98.2164306640625</v>
      </c>
      <c r="AB510" s="1">
        <v>0.37627506256103516</v>
      </c>
      <c r="AC510" s="1">
        <v>0.17494320869445801</v>
      </c>
      <c r="AD510" s="1">
        <v>1</v>
      </c>
      <c r="AE510" s="1">
        <v>-0.21956524252891541</v>
      </c>
      <c r="AF510" s="1">
        <v>2.737391471862793</v>
      </c>
      <c r="AG510" s="1">
        <v>1</v>
      </c>
      <c r="AH510" s="1">
        <v>0</v>
      </c>
      <c r="AI510" s="1">
        <v>0.15999999642372131</v>
      </c>
      <c r="AJ510" s="1">
        <v>111115</v>
      </c>
      <c r="AK510">
        <f>X510*0.000001/(K510*0.0001)</f>
        <v>0.83346145629882806</v>
      </c>
      <c r="AL510">
        <f>(U510-T510)/(1000-U510)*AK510</f>
        <v>7.1690018886405983E-4</v>
      </c>
      <c r="AM510">
        <f>(P510+273.15)</f>
        <v>299.96498718261716</v>
      </c>
      <c r="AN510">
        <f>(O510+273.15)</f>
        <v>298.61416282653806</v>
      </c>
      <c r="AO510">
        <f>(Y510*AG510+Z510*AH510)*AI510</f>
        <v>159.89944955096871</v>
      </c>
      <c r="AP510">
        <f>((AO510+0.00000010773*(AN510^4-AM510^4))-AL510*44100)/(L510*51.4+0.00000043092*AM510^3)</f>
        <v>1.3316057449662348</v>
      </c>
      <c r="AQ510">
        <f>0.61365*EXP(17.502*J510/(240.97+J510))</f>
        <v>3.5404515727745842</v>
      </c>
      <c r="AR510">
        <f>AQ510*1000/AA510</f>
        <v>36.047446937715272</v>
      </c>
      <c r="AS510">
        <f>(AR510-U510)</f>
        <v>13.876638145601014</v>
      </c>
      <c r="AT510">
        <f>IF(D510,P510,(O510+P510)/2)</f>
        <v>26.139575004577637</v>
      </c>
      <c r="AU510">
        <f>0.61365*EXP(17.502*AT510/(240.97+AT510))</f>
        <v>3.4022275375451145</v>
      </c>
      <c r="AV510">
        <f>IF(AS510&lt;&gt;0,(1000-(AR510+U510)/2)/AS510*AL510,0)</f>
        <v>5.0158535683996419E-2</v>
      </c>
      <c r="AW510">
        <f>U510*AA510/1000</f>
        <v>2.1775377044968773</v>
      </c>
      <c r="AX510">
        <f>(AU510-AW510)</f>
        <v>1.2246898330482372</v>
      </c>
      <c r="AY510">
        <f>1/(1.6/F510+1.37/N510)</f>
        <v>3.1428877514829576E-2</v>
      </c>
      <c r="AZ510">
        <f>G510*AA510*0.001</f>
        <v>24.786363020787</v>
      </c>
      <c r="BA510">
        <f>G510/S510</f>
        <v>0.63912267344658491</v>
      </c>
      <c r="BB510">
        <f>(1-AL510*AA510/AQ510/F510)*100</f>
        <v>61.050622679965059</v>
      </c>
      <c r="BC510">
        <f>(S510-E510/(N510/1.35))</f>
        <v>392.84259037039277</v>
      </c>
      <c r="BD510">
        <f>E510*BB510/100/BC510</f>
        <v>6.5993807557886575E-3</v>
      </c>
    </row>
    <row r="511" spans="1:56" x14ac:dyDescent="0.55000000000000004">
      <c r="A511" s="1" t="s">
        <v>9</v>
      </c>
      <c r="B511" s="1" t="s">
        <v>567</v>
      </c>
    </row>
    <row r="512" spans="1:56" x14ac:dyDescent="0.55000000000000004">
      <c r="A512" s="1" t="s">
        <v>9</v>
      </c>
      <c r="B512" s="1" t="s">
        <v>568</v>
      </c>
    </row>
    <row r="513" spans="1:56" x14ac:dyDescent="0.55000000000000004">
      <c r="A513" s="1">
        <v>280</v>
      </c>
      <c r="B513" s="1" t="s">
        <v>569</v>
      </c>
      <c r="C513" s="1">
        <v>149022.50000007823</v>
      </c>
      <c r="D513" s="1">
        <v>0</v>
      </c>
      <c r="E513">
        <f>(R513-S513*(1000-T513)/(1000-U513))*AK513</f>
        <v>2.8233839461143639</v>
      </c>
      <c r="F513">
        <f>IF(AV513&lt;&gt;0,1/(1/AV513-1/N513),0)</f>
        <v>5.1661052644997173E-2</v>
      </c>
      <c r="G513">
        <f>((AY513-AL513/2)*S513-E513)/(AY513+AL513/2)</f>
        <v>201.30227214433538</v>
      </c>
      <c r="H513">
        <f>AL513*1000</f>
        <v>0.73214646680110629</v>
      </c>
      <c r="I513">
        <f>(AQ513-AW513)</f>
        <v>1.3759208874957958</v>
      </c>
      <c r="J513">
        <f>(P513+AP513*D513)</f>
        <v>26.879734039306641</v>
      </c>
      <c r="K513" s="1">
        <v>6</v>
      </c>
      <c r="L513">
        <f>(K513*AE513+AF513)</f>
        <v>1.4200000166893005</v>
      </c>
      <c r="M513" s="1">
        <v>1</v>
      </c>
      <c r="N513">
        <f>L513*(M513+1)*(M513+1)/(M513*M513+1)</f>
        <v>2.8400000333786011</v>
      </c>
      <c r="O513" s="1">
        <v>25.479623794555664</v>
      </c>
      <c r="P513" s="1">
        <v>26.879734039306641</v>
      </c>
      <c r="Q513" s="1">
        <v>24.985822677612305</v>
      </c>
      <c r="R513" s="1">
        <v>299.47906494140625</v>
      </c>
      <c r="S513" s="1">
        <v>295.83172607421875</v>
      </c>
      <c r="T513" s="1">
        <v>21.316581726074219</v>
      </c>
      <c r="U513" s="1">
        <v>22.175525665283203</v>
      </c>
      <c r="V513" s="1">
        <v>63.993064880371094</v>
      </c>
      <c r="W513" s="1">
        <v>66.571189880371094</v>
      </c>
      <c r="X513" s="1">
        <v>500.08670043945313</v>
      </c>
      <c r="Y513" s="1">
        <v>998.65496826171875</v>
      </c>
      <c r="Z513" s="1">
        <v>439.025634765625</v>
      </c>
      <c r="AA513" s="1">
        <v>98.217971801757813</v>
      </c>
      <c r="AB513" s="1">
        <v>0.85790348052978516</v>
      </c>
      <c r="AC513" s="1">
        <v>0.17706799507141113</v>
      </c>
      <c r="AD513" s="1">
        <v>1</v>
      </c>
      <c r="AE513" s="1">
        <v>-0.21956524252891541</v>
      </c>
      <c r="AF513" s="1">
        <v>2.737391471862793</v>
      </c>
      <c r="AG513" s="1">
        <v>1</v>
      </c>
      <c r="AH513" s="1">
        <v>0</v>
      </c>
      <c r="AI513" s="1">
        <v>0.15999999642372131</v>
      </c>
      <c r="AJ513" s="1">
        <v>111115</v>
      </c>
      <c r="AK513">
        <f>X513*0.000001/(K513*0.0001)</f>
        <v>0.83347783406575515</v>
      </c>
      <c r="AL513">
        <f>(U513-T513)/(1000-U513)*AK513</f>
        <v>7.3214646680110627E-4</v>
      </c>
      <c r="AM513">
        <f>(P513+273.15)</f>
        <v>300.02973403930662</v>
      </c>
      <c r="AN513">
        <f>(O513+273.15)</f>
        <v>298.62962379455564</v>
      </c>
      <c r="AO513">
        <f>(Y513*AG513+Z513*AH513)*AI513</f>
        <v>159.78479135040652</v>
      </c>
      <c r="AP513">
        <f>((AO513+0.00000010773*(AN513^4-AM513^4))-AL513*44100)/(L513*51.4+0.00000043092*AM513^3)</f>
        <v>1.3153822858671382</v>
      </c>
      <c r="AQ513">
        <f>0.61365*EXP(17.502*J513/(240.97+J513))</f>
        <v>3.5539560419777381</v>
      </c>
      <c r="AR513">
        <f>AQ513*1000/AA513</f>
        <v>36.184376207146776</v>
      </c>
      <c r="AS513">
        <f>(AR513-U513)</f>
        <v>14.008850541863573</v>
      </c>
      <c r="AT513">
        <f>IF(D513,P513,(O513+P513)/2)</f>
        <v>26.179678916931152</v>
      </c>
      <c r="AU513">
        <f>0.61365*EXP(17.502*AT513/(240.97+AT513))</f>
        <v>3.4103012157581061</v>
      </c>
      <c r="AV513">
        <f>IF(AS513&lt;&gt;0,(1000-(AR513+U513)/2)/AS513*AL513,0)</f>
        <v>5.0738100652701561E-2</v>
      </c>
      <c r="AW513">
        <f>U513*AA513/1000</f>
        <v>2.1780351544819423</v>
      </c>
      <c r="AX513">
        <f>(AU513-AW513)</f>
        <v>1.2322660612761638</v>
      </c>
      <c r="AY513">
        <f>1/(1.6/F513+1.37/N513)</f>
        <v>3.17929626305129E-2</v>
      </c>
      <c r="AZ513">
        <f>G513*AA513*0.001</f>
        <v>19.771500889102111</v>
      </c>
      <c r="BA513">
        <f>G513/S513</f>
        <v>0.68046208165594901</v>
      </c>
      <c r="BB513">
        <f>(1-AL513*AA513/AQ513/F513)*100</f>
        <v>60.833602280779843</v>
      </c>
      <c r="BC513">
        <f>(S513-E513/(N513/1.35))</f>
        <v>294.48962456631136</v>
      </c>
      <c r="BD513">
        <f>E513*BB513/100/BC513</f>
        <v>5.8323486376405378E-3</v>
      </c>
    </row>
    <row r="514" spans="1:56" x14ac:dyDescent="0.55000000000000004">
      <c r="A514" s="1" t="s">
        <v>9</v>
      </c>
      <c r="B514" s="1" t="s">
        <v>570</v>
      </c>
    </row>
    <row r="515" spans="1:56" x14ac:dyDescent="0.55000000000000004">
      <c r="A515" s="1" t="s">
        <v>9</v>
      </c>
      <c r="B515" s="1" t="s">
        <v>571</v>
      </c>
    </row>
    <row r="516" spans="1:56" x14ac:dyDescent="0.55000000000000004">
      <c r="A516" s="1">
        <v>281</v>
      </c>
      <c r="B516" s="1" t="s">
        <v>572</v>
      </c>
      <c r="C516" s="1">
        <v>149181.00000006706</v>
      </c>
      <c r="D516" s="1">
        <v>0</v>
      </c>
      <c r="E516">
        <f>(R516-S516*(1000-T516)/(1000-U516))*AK516</f>
        <v>1.4028970716142419</v>
      </c>
      <c r="F516">
        <f>IF(AV516&lt;&gt;0,1/(1/AV516-1/N516),0)</f>
        <v>5.242685705730403E-2</v>
      </c>
      <c r="G516">
        <f>((AY516-AL516/2)*S516-E516)/(AY516+AL516/2)</f>
        <v>150.23649478480817</v>
      </c>
      <c r="H516">
        <f>AL516*1000</f>
        <v>0.74561720766338324</v>
      </c>
      <c r="I516">
        <f>(AQ516-AW516)</f>
        <v>1.3811758846554607</v>
      </c>
      <c r="J516">
        <f>(P516+AP516*D516)</f>
        <v>26.907400131225586</v>
      </c>
      <c r="K516" s="1">
        <v>6</v>
      </c>
      <c r="L516">
        <f>(K516*AE516+AF516)</f>
        <v>1.4200000166893005</v>
      </c>
      <c r="M516" s="1">
        <v>1</v>
      </c>
      <c r="N516">
        <f>L516*(M516+1)*(M516+1)/(M516*M516+1)</f>
        <v>2.8400000333786011</v>
      </c>
      <c r="O516" s="1">
        <v>25.489320755004883</v>
      </c>
      <c r="P516" s="1">
        <v>26.907400131225586</v>
      </c>
      <c r="Q516" s="1">
        <v>24.984752655029297</v>
      </c>
      <c r="R516" s="1">
        <v>199.60989379882813</v>
      </c>
      <c r="S516" s="1">
        <v>197.74969482421875</v>
      </c>
      <c r="T516" s="1">
        <v>21.304752349853516</v>
      </c>
      <c r="U516" s="1">
        <v>22.179548263549805</v>
      </c>
      <c r="V516" s="1">
        <v>63.924461364746094</v>
      </c>
      <c r="W516" s="1">
        <v>66.5484619140625</v>
      </c>
      <c r="X516" s="1">
        <v>500.05703735351563</v>
      </c>
      <c r="Y516" s="1">
        <v>999.4627685546875</v>
      </c>
      <c r="Z516" s="1">
        <v>439.05587768554688</v>
      </c>
      <c r="AA516" s="1">
        <v>98.224014282226563</v>
      </c>
      <c r="AB516" s="1">
        <v>1.1097345352172852</v>
      </c>
      <c r="AC516" s="1">
        <v>0.17914509773254395</v>
      </c>
      <c r="AD516" s="1">
        <v>1</v>
      </c>
      <c r="AE516" s="1">
        <v>-0.21956524252891541</v>
      </c>
      <c r="AF516" s="1">
        <v>2.737391471862793</v>
      </c>
      <c r="AG516" s="1">
        <v>1</v>
      </c>
      <c r="AH516" s="1">
        <v>0</v>
      </c>
      <c r="AI516" s="1">
        <v>0.15999999642372131</v>
      </c>
      <c r="AJ516" s="1">
        <v>111115</v>
      </c>
      <c r="AK516">
        <f>X516*0.000001/(K516*0.0001)</f>
        <v>0.83342839558919257</v>
      </c>
      <c r="AL516">
        <f>(U516-T516)/(1000-U516)*AK516</f>
        <v>7.4561720766338319E-4</v>
      </c>
      <c r="AM516">
        <f>(P516+273.15)</f>
        <v>300.05740013122556</v>
      </c>
      <c r="AN516">
        <f>(O516+273.15)</f>
        <v>298.63932075500486</v>
      </c>
      <c r="AO516">
        <f>(Y516*AG516+Z516*AH516)*AI516</f>
        <v>159.9140393943926</v>
      </c>
      <c r="AP516">
        <f>((AO516+0.00000010773*(AN516^4-AM516^4))-AL516*44100)/(L516*51.4+0.00000043092*AM516^3)</f>
        <v>1.3073497601538293</v>
      </c>
      <c r="AQ516">
        <f>0.61365*EXP(17.502*J516/(240.97+J516))</f>
        <v>3.5597401500677099</v>
      </c>
      <c r="AR516">
        <f>AQ516*1000/AA516</f>
        <v>36.241037144333433</v>
      </c>
      <c r="AS516">
        <f>(AR516-U516)</f>
        <v>14.061488880783628</v>
      </c>
      <c r="AT516">
        <f>IF(D516,P516,(O516+P516)/2)</f>
        <v>26.198360443115234</v>
      </c>
      <c r="AU516">
        <f>0.61365*EXP(17.502*AT516/(240.97+AT516))</f>
        <v>3.414067870340884</v>
      </c>
      <c r="AV516">
        <f>IF(AS516&lt;&gt;0,(1000-(AR516+U516)/2)/AS516*AL516,0)</f>
        <v>5.1476590915748154E-2</v>
      </c>
      <c r="AW516">
        <f>U516*AA516/1000</f>
        <v>2.1785642654122492</v>
      </c>
      <c r="AX516">
        <f>(AU516-AW516)</f>
        <v>1.2355036049286348</v>
      </c>
      <c r="AY516">
        <f>1/(1.6/F516+1.37/N516)</f>
        <v>3.2256916306286014E-2</v>
      </c>
      <c r="AZ516">
        <f>G516*AA516*0.001</f>
        <v>14.756831609454654</v>
      </c>
      <c r="BA516">
        <f>G516/S516</f>
        <v>0.7597306024586008</v>
      </c>
      <c r="BB516">
        <f>(1-AL516*AA516/AQ516/F516)*100</f>
        <v>60.757064953263672</v>
      </c>
      <c r="BC516">
        <f>(S516-E516/(N516/1.35))</f>
        <v>197.0828247451976</v>
      </c>
      <c r="BD516">
        <f>E516*BB516/100/BC516</f>
        <v>4.3248775540440324E-3</v>
      </c>
    </row>
    <row r="517" spans="1:56" x14ac:dyDescent="0.55000000000000004">
      <c r="A517" s="1" t="s">
        <v>9</v>
      </c>
      <c r="B517" s="1" t="s">
        <v>573</v>
      </c>
    </row>
    <row r="518" spans="1:56" x14ac:dyDescent="0.55000000000000004">
      <c r="A518" s="1" t="s">
        <v>9</v>
      </c>
      <c r="B518" s="1" t="s">
        <v>574</v>
      </c>
    </row>
    <row r="519" spans="1:56" x14ac:dyDescent="0.55000000000000004">
      <c r="A519" s="1">
        <v>282</v>
      </c>
      <c r="B519" s="1" t="s">
        <v>575</v>
      </c>
      <c r="C519" s="1">
        <v>149339.50000007823</v>
      </c>
      <c r="D519" s="1">
        <v>0</v>
      </c>
      <c r="E519">
        <f>(R519-S519*(1000-T519)/(1000-U519))*AK519</f>
        <v>-0.12041516375862921</v>
      </c>
      <c r="F519">
        <f>IF(AV519&lt;&gt;0,1/(1/AV519-1/N519),0)</f>
        <v>5.3539136053164633E-2</v>
      </c>
      <c r="G519">
        <f>((AY519-AL519/2)*S519-E519)/(AY519+AL519/2)</f>
        <v>100.4648259559123</v>
      </c>
      <c r="H519">
        <f>AL519*1000</f>
        <v>0.76129936927094122</v>
      </c>
      <c r="I519">
        <f>(AQ519-AW519)</f>
        <v>1.3814737117577929</v>
      </c>
      <c r="J519">
        <f>(P519+AP519*D519)</f>
        <v>26.909976959228516</v>
      </c>
      <c r="K519" s="1">
        <v>6</v>
      </c>
      <c r="L519">
        <f>(K519*AE519+AF519)</f>
        <v>1.4200000166893005</v>
      </c>
      <c r="M519" s="1">
        <v>1</v>
      </c>
      <c r="N519">
        <f>L519*(M519+1)*(M519+1)/(M519*M519+1)</f>
        <v>2.8400000333786011</v>
      </c>
      <c r="O519" s="1">
        <v>25.49122428894043</v>
      </c>
      <c r="P519" s="1">
        <v>26.909976959228516</v>
      </c>
      <c r="Q519" s="1">
        <v>24.985431671142578</v>
      </c>
      <c r="R519" s="1">
        <v>99.06121826171875</v>
      </c>
      <c r="S519" s="1">
        <v>99.115158081054688</v>
      </c>
      <c r="T519" s="1">
        <v>21.288570404052734</v>
      </c>
      <c r="U519" s="1">
        <v>22.181686401367188</v>
      </c>
      <c r="V519" s="1">
        <v>63.869380950927734</v>
      </c>
      <c r="W519" s="1">
        <v>66.549125671386719</v>
      </c>
      <c r="X519" s="1">
        <v>500.10018920898438</v>
      </c>
      <c r="Y519" s="1">
        <v>999.30169677734375</v>
      </c>
      <c r="Z519" s="1">
        <v>438.92794799804688</v>
      </c>
      <c r="AA519" s="1">
        <v>98.225425720214844</v>
      </c>
      <c r="AB519" s="1">
        <v>1.1844034194946289</v>
      </c>
      <c r="AC519" s="1">
        <v>0.17409443855285645</v>
      </c>
      <c r="AD519" s="1">
        <v>1</v>
      </c>
      <c r="AE519" s="1">
        <v>-0.21956524252891541</v>
      </c>
      <c r="AF519" s="1">
        <v>2.737391471862793</v>
      </c>
      <c r="AG519" s="1">
        <v>1</v>
      </c>
      <c r="AH519" s="1">
        <v>0</v>
      </c>
      <c r="AI519" s="1">
        <v>0.15999999642372131</v>
      </c>
      <c r="AJ519" s="1">
        <v>111115</v>
      </c>
      <c r="AK519">
        <f>X519*0.000001/(K519*0.0001)</f>
        <v>0.83350031534830726</v>
      </c>
      <c r="AL519">
        <f>(U519-T519)/(1000-U519)*AK519</f>
        <v>7.6129936927094119E-4</v>
      </c>
      <c r="AM519">
        <f>(P519+273.15)</f>
        <v>300.05997695922849</v>
      </c>
      <c r="AN519">
        <f>(O519+273.15)</f>
        <v>298.64122428894041</v>
      </c>
      <c r="AO519">
        <f>(Y519*AG519+Z519*AH519)*AI519</f>
        <v>159.88826791059364</v>
      </c>
      <c r="AP519">
        <f>((AO519+0.00000010773*(AN519^4-AM519^4))-AL519*44100)/(L519*51.4+0.00000043092*AM519^3)</f>
        <v>1.2987724293251628</v>
      </c>
      <c r="AQ519">
        <f>0.61365*EXP(17.502*J519/(240.97+J519))</f>
        <v>3.5602793017243854</v>
      </c>
      <c r="AR519">
        <f>AQ519*1000/AA519</f>
        <v>36.246005304832984</v>
      </c>
      <c r="AS519">
        <f>(AR519-U519)</f>
        <v>14.064318903465796</v>
      </c>
      <c r="AT519">
        <f>IF(D519,P519,(O519+P519)/2)</f>
        <v>26.200600624084473</v>
      </c>
      <c r="AU519">
        <f>0.61365*EXP(17.502*AT519/(240.97+AT519))</f>
        <v>3.4145197897159738</v>
      </c>
      <c r="AV519">
        <f>IF(AS519&lt;&gt;0,(1000-(AR519+U519)/2)/AS519*AL519,0)</f>
        <v>5.2548501774008778E-2</v>
      </c>
      <c r="AW519">
        <f>U519*AA519/1000</f>
        <v>2.1788055899665926</v>
      </c>
      <c r="AX519">
        <f>(AU519-AW519)</f>
        <v>1.2357141997493812</v>
      </c>
      <c r="AY519">
        <f>1/(1.6/F519+1.37/N519)</f>
        <v>3.2930402066578456E-2</v>
      </c>
      <c r="AZ519">
        <f>G519*AA519*0.001</f>
        <v>9.8682002994267766</v>
      </c>
      <c r="BA519">
        <f>G519/S519</f>
        <v>1.0136171691695621</v>
      </c>
      <c r="BB519">
        <f>(1-AL519*AA519/AQ519/F519)*100</f>
        <v>60.769489325633771</v>
      </c>
      <c r="BC519">
        <f>(S519-E519/(N519/1.35))</f>
        <v>99.172397682872841</v>
      </c>
      <c r="BD519">
        <f>E519*BB519/100/BC519</f>
        <v>-7.3786337525831656E-4</v>
      </c>
    </row>
    <row r="520" spans="1:56" x14ac:dyDescent="0.55000000000000004">
      <c r="A520" s="1" t="s">
        <v>9</v>
      </c>
      <c r="B520" s="1" t="s">
        <v>576</v>
      </c>
    </row>
    <row r="521" spans="1:56" x14ac:dyDescent="0.55000000000000004">
      <c r="A521" s="1" t="s">
        <v>9</v>
      </c>
      <c r="B521" s="1" t="s">
        <v>577</v>
      </c>
    </row>
    <row r="522" spans="1:56" x14ac:dyDescent="0.55000000000000004">
      <c r="A522" s="1">
        <v>283</v>
      </c>
      <c r="B522" s="1" t="s">
        <v>578</v>
      </c>
      <c r="C522" s="1">
        <v>149498.50000007823</v>
      </c>
      <c r="D522" s="1">
        <v>0</v>
      </c>
      <c r="E522">
        <f>(R522-S522*(1000-T522)/(1000-U522))*AK522</f>
        <v>-0.85445942555649823</v>
      </c>
      <c r="F522">
        <f>IF(AV522&lt;&gt;0,1/(1/AV522-1/N522),0)</f>
        <v>5.5265940347806478E-2</v>
      </c>
      <c r="G522">
        <f>((AY522-AL522/2)*S522-E522)/(AY522+AL522/2)</f>
        <v>74.905594427871065</v>
      </c>
      <c r="H522">
        <f>AL522*1000</f>
        <v>0.78472115176707169</v>
      </c>
      <c r="I522">
        <f>(AQ522-AW522)</f>
        <v>1.3801763907814615</v>
      </c>
      <c r="J522">
        <f>(P522+AP522*D522)</f>
        <v>26.912075042724609</v>
      </c>
      <c r="K522" s="1">
        <v>6</v>
      </c>
      <c r="L522">
        <f>(K522*AE522+AF522)</f>
        <v>1.4200000166893005</v>
      </c>
      <c r="M522" s="1">
        <v>1</v>
      </c>
      <c r="N522">
        <f>L522*(M522+1)*(M522+1)/(M522*M522+1)</f>
        <v>2.8400000333786011</v>
      </c>
      <c r="O522" s="1">
        <v>25.49224853515625</v>
      </c>
      <c r="P522" s="1">
        <v>26.912075042724609</v>
      </c>
      <c r="Q522" s="1">
        <v>24.985275268554688</v>
      </c>
      <c r="R522" s="1">
        <v>50.235446929931641</v>
      </c>
      <c r="S522" s="1">
        <v>51.212490081787109</v>
      </c>
      <c r="T522" s="1">
        <v>21.280462265014648</v>
      </c>
      <c r="U522" s="1">
        <v>22.201143264770508</v>
      </c>
      <c r="V522" s="1">
        <v>63.836399078369141</v>
      </c>
      <c r="W522" s="1">
        <v>66.598228454589844</v>
      </c>
      <c r="X522" s="1">
        <v>500.04254150390625</v>
      </c>
      <c r="Y522" s="1">
        <v>999.0740966796875</v>
      </c>
      <c r="Z522" s="1">
        <v>438.994873046875</v>
      </c>
      <c r="AA522" s="1">
        <v>98.217552185058594</v>
      </c>
      <c r="AB522" s="1">
        <v>1.0494699478149414</v>
      </c>
      <c r="AC522" s="1">
        <v>0.18202710151672363</v>
      </c>
      <c r="AD522" s="1">
        <v>1</v>
      </c>
      <c r="AE522" s="1">
        <v>-0.21956524252891541</v>
      </c>
      <c r="AF522" s="1">
        <v>2.737391471862793</v>
      </c>
      <c r="AG522" s="1">
        <v>1</v>
      </c>
      <c r="AH522" s="1">
        <v>0</v>
      </c>
      <c r="AI522" s="1">
        <v>0.15999999642372131</v>
      </c>
      <c r="AJ522" s="1">
        <v>111115</v>
      </c>
      <c r="AK522">
        <f>X522*0.000001/(K522*0.0001)</f>
        <v>0.83340423583984358</v>
      </c>
      <c r="AL522">
        <f>(U522-T522)/(1000-U522)*AK522</f>
        <v>7.8472115176707173E-4</v>
      </c>
      <c r="AM522">
        <f>(P522+273.15)</f>
        <v>300.06207504272459</v>
      </c>
      <c r="AN522">
        <f>(O522+273.15)</f>
        <v>298.64224853515623</v>
      </c>
      <c r="AO522">
        <f>(Y522*AG522+Z522*AH522)*AI522</f>
        <v>159.8518518957826</v>
      </c>
      <c r="AP522">
        <f>((AO522+0.00000010773*(AN522^4-AM522^4))-AL522*44100)/(L522*51.4+0.00000043092*AM522^3)</f>
        <v>1.2859837855471001</v>
      </c>
      <c r="AQ522">
        <f>0.61365*EXP(17.502*J522/(240.97+J522))</f>
        <v>3.5607183379570211</v>
      </c>
      <c r="AR522">
        <f>AQ522*1000/AA522</f>
        <v>36.253380976630545</v>
      </c>
      <c r="AS522">
        <f>(AR522-U522)</f>
        <v>14.052237711860037</v>
      </c>
      <c r="AT522">
        <f>IF(D522,P522,(O522+P522)/2)</f>
        <v>26.20216178894043</v>
      </c>
      <c r="AU522">
        <f>0.61365*EXP(17.502*AT522/(240.97+AT522))</f>
        <v>3.4148347597344704</v>
      </c>
      <c r="AV522">
        <f>IF(AS522&lt;&gt;0,(1000-(AR522+U522)/2)/AS522*AL522,0)</f>
        <v>5.4211003015539154E-2</v>
      </c>
      <c r="AW522">
        <f>U522*AA522/1000</f>
        <v>2.1805419471755596</v>
      </c>
      <c r="AX522">
        <f>(AU522-AW522)</f>
        <v>1.2342928125589108</v>
      </c>
      <c r="AY522">
        <f>1/(1.6/F522+1.37/N522)</f>
        <v>3.3975103031275343E-2</v>
      </c>
      <c r="AZ522">
        <f>G522*AA522*0.001</f>
        <v>7.3570441296722606</v>
      </c>
      <c r="BA522">
        <f>G522/S522</f>
        <v>1.4626430839087441</v>
      </c>
      <c r="BB522">
        <f>(1-AL522*AA522/AQ522/F522)*100</f>
        <v>60.833994542201388</v>
      </c>
      <c r="BC522">
        <f>(S522-E522/(N522/1.35))</f>
        <v>51.618659170147644</v>
      </c>
      <c r="BD522">
        <f>E522*BB522/100/BC522</f>
        <v>-1.0070036856148714E-2</v>
      </c>
    </row>
    <row r="523" spans="1:56" x14ac:dyDescent="0.55000000000000004">
      <c r="A523" s="1" t="s">
        <v>9</v>
      </c>
      <c r="B523" s="1" t="s">
        <v>579</v>
      </c>
    </row>
    <row r="524" spans="1:56" x14ac:dyDescent="0.55000000000000004">
      <c r="A524" s="1" t="s">
        <v>9</v>
      </c>
      <c r="B524" s="1" t="s">
        <v>580</v>
      </c>
    </row>
    <row r="525" spans="1:56" x14ac:dyDescent="0.55000000000000004">
      <c r="A525" s="1">
        <v>284</v>
      </c>
      <c r="B525" s="1" t="s">
        <v>581</v>
      </c>
      <c r="C525" s="1">
        <v>149657.50000001118</v>
      </c>
      <c r="D525" s="1">
        <v>0</v>
      </c>
      <c r="E525">
        <f>(R525-S525*(1000-T525)/(1000-U525))*AK525</f>
        <v>-1.7401030134471343</v>
      </c>
      <c r="F525">
        <f>IF(AV525&lt;&gt;0,1/(1/AV525-1/N525),0)</f>
        <v>5.6954705157679891E-2</v>
      </c>
      <c r="G525">
        <f>((AY525-AL525/2)*S525-E525)/(AY525+AL525/2)</f>
        <v>49.530577946731142</v>
      </c>
      <c r="H525">
        <f>AL525*1000</f>
        <v>0.80554704276123901</v>
      </c>
      <c r="I525">
        <f>(AQ525-AW525)</f>
        <v>1.3754804549431023</v>
      </c>
      <c r="J525">
        <f>(P525+AP525*D525)</f>
        <v>26.893457412719727</v>
      </c>
      <c r="K525" s="1">
        <v>6</v>
      </c>
      <c r="L525">
        <f>(K525*AE525+AF525)</f>
        <v>1.4200000166893005</v>
      </c>
      <c r="M525" s="1">
        <v>1</v>
      </c>
      <c r="N525">
        <f>L525*(M525+1)*(M525+1)/(M525*M525+1)</f>
        <v>2.8400000333786011</v>
      </c>
      <c r="O525" s="1">
        <v>25.487714767456055</v>
      </c>
      <c r="P525" s="1">
        <v>26.893457412719727</v>
      </c>
      <c r="Q525" s="1">
        <v>24.984430313110352</v>
      </c>
      <c r="R525" s="1">
        <v>-1.7057873010635376</v>
      </c>
      <c r="S525" s="1">
        <v>0.38177156448364258</v>
      </c>
      <c r="T525" s="1">
        <v>21.266391754150391</v>
      </c>
      <c r="U525" s="1">
        <v>22.211488723754883</v>
      </c>
      <c r="V525" s="1">
        <v>63.805137634277344</v>
      </c>
      <c r="W525" s="1">
        <v>66.640144348144531</v>
      </c>
      <c r="X525" s="1">
        <v>500.046875</v>
      </c>
      <c r="Y525" s="1">
        <v>999.046875</v>
      </c>
      <c r="Z525" s="1">
        <v>439.37530517578125</v>
      </c>
      <c r="AA525" s="1">
        <v>98.207901000976563</v>
      </c>
      <c r="AB525" s="1">
        <v>0.88676249980926514</v>
      </c>
      <c r="AC525" s="1">
        <v>0.1725151538848877</v>
      </c>
      <c r="AD525" s="1">
        <v>1</v>
      </c>
      <c r="AE525" s="1">
        <v>-0.21956524252891541</v>
      </c>
      <c r="AF525" s="1">
        <v>2.737391471862793</v>
      </c>
      <c r="AG525" s="1">
        <v>1</v>
      </c>
      <c r="AH525" s="1">
        <v>0</v>
      </c>
      <c r="AI525" s="1">
        <v>0.15999999642372131</v>
      </c>
      <c r="AJ525" s="1">
        <v>111105</v>
      </c>
      <c r="AK525">
        <f>X525*0.000001/(K525*0.0001)</f>
        <v>0.83341145833333319</v>
      </c>
      <c r="AL525">
        <f>(U525-T525)/(1000-U525)*AK525</f>
        <v>8.0554704276123898E-4</v>
      </c>
      <c r="AM525">
        <f>(P525+273.15)</f>
        <v>300.0434574127197</v>
      </c>
      <c r="AN525">
        <f>(O525+273.15)</f>
        <v>298.63771476745603</v>
      </c>
      <c r="AO525">
        <f>(Y525*AG525+Z525*AH525)*AI525</f>
        <v>159.84749642712995</v>
      </c>
      <c r="AP525">
        <f>((AO525+0.00000010773*(AN525^4-AM525^4))-AL525*44100)/(L525*51.4+0.00000043092*AM525^3)</f>
        <v>1.2770588479062936</v>
      </c>
      <c r="AQ525">
        <f>0.61365*EXP(17.502*J525/(240.97+J525))</f>
        <v>3.5568241406099292</v>
      </c>
      <c r="AR525">
        <f>AQ525*1000/AA525</f>
        <v>36.217291117692866</v>
      </c>
      <c r="AS525">
        <f>(AR525-U525)</f>
        <v>14.005802393937984</v>
      </c>
      <c r="AT525">
        <f>IF(D525,P525,(O525+P525)/2)</f>
        <v>26.190586090087891</v>
      </c>
      <c r="AU525">
        <f>0.61365*EXP(17.502*AT525/(240.97+AT525))</f>
        <v>3.4124999286549746</v>
      </c>
      <c r="AV525">
        <f>IF(AS525&lt;&gt;0,(1000-(AR525+U525)/2)/AS525*AL525,0)</f>
        <v>5.5834964349703989E-2</v>
      </c>
      <c r="AW525">
        <f>U525*AA525/1000</f>
        <v>2.1813436856668269</v>
      </c>
      <c r="AX525">
        <f>(AU525-AW525)</f>
        <v>1.2311562429881477</v>
      </c>
      <c r="AY525">
        <f>1/(1.6/F525+1.37/N525)</f>
        <v>3.4995756098267813E-2</v>
      </c>
      <c r="AZ525">
        <f>G525*AA525*0.001</f>
        <v>4.864294095513725</v>
      </c>
      <c r="BA525">
        <f>G525/S525</f>
        <v>129.73878244107237</v>
      </c>
      <c r="BB525">
        <f>(1-AL525*AA525/AQ525/F525)*100</f>
        <v>60.947815208637522</v>
      </c>
      <c r="BC525">
        <f>(S525-E525/(N525/1.35))</f>
        <v>1.2089331984780558</v>
      </c>
      <c r="BD525">
        <f>E525*BB525/100/BC525</f>
        <v>-0.87726498900918648</v>
      </c>
    </row>
    <row r="526" spans="1:56" x14ac:dyDescent="0.55000000000000004">
      <c r="A526" s="1" t="s">
        <v>9</v>
      </c>
      <c r="B526" s="1" t="s">
        <v>582</v>
      </c>
    </row>
    <row r="527" spans="1:56" x14ac:dyDescent="0.55000000000000004">
      <c r="A527" s="1" t="s">
        <v>9</v>
      </c>
      <c r="B527" s="1" t="s">
        <v>583</v>
      </c>
    </row>
    <row r="528" spans="1:56" x14ac:dyDescent="0.55000000000000004">
      <c r="A528" s="1">
        <v>285</v>
      </c>
      <c r="B528" s="1" t="s">
        <v>584</v>
      </c>
      <c r="C528" s="1">
        <v>149937.00000008941</v>
      </c>
      <c r="D528" s="1">
        <v>0</v>
      </c>
      <c r="E528">
        <f>(R528-S528*(1000-T528)/(1000-U528))*AK528</f>
        <v>4.2655192383468368</v>
      </c>
      <c r="F528">
        <f>IF(AV528&lt;&gt;0,1/(1/AV528-1/N528),0)</f>
        <v>5.9717169252538504E-2</v>
      </c>
      <c r="G528">
        <f>((AY528-AL528/2)*S528-E528)/(AY528+AL528/2)</f>
        <v>270.45307684865543</v>
      </c>
      <c r="H528">
        <f>AL528*1000</f>
        <v>0.84459410194350448</v>
      </c>
      <c r="I528">
        <f>(AQ528-AW528)</f>
        <v>1.376723796379403</v>
      </c>
      <c r="J528">
        <f>(P528+AP528*D528)</f>
        <v>26.935287475585938</v>
      </c>
      <c r="K528" s="1">
        <v>6</v>
      </c>
      <c r="L528">
        <f>(K528*AE528+AF528)</f>
        <v>1.4200000166893005</v>
      </c>
      <c r="M528" s="1">
        <v>1</v>
      </c>
      <c r="N528">
        <f>L528*(M528+1)*(M528+1)/(M528*M528+1)</f>
        <v>2.8400000333786011</v>
      </c>
      <c r="O528" s="1">
        <v>25.514575958251953</v>
      </c>
      <c r="P528" s="1">
        <v>26.935287475585938</v>
      </c>
      <c r="Q528" s="1">
        <v>24.984626770019531</v>
      </c>
      <c r="R528" s="1">
        <v>399.97283935546875</v>
      </c>
      <c r="S528" s="1">
        <v>394.45526123046875</v>
      </c>
      <c r="T528" s="1">
        <v>21.295803070068359</v>
      </c>
      <c r="U528" s="1">
        <v>22.286579132080078</v>
      </c>
      <c r="V528" s="1">
        <v>63.795120239257813</v>
      </c>
      <c r="W528" s="1">
        <v>66.763954162597656</v>
      </c>
      <c r="X528" s="1">
        <v>500.07525634765625</v>
      </c>
      <c r="Y528" s="1">
        <v>998.76959228515625</v>
      </c>
      <c r="Z528" s="1">
        <v>439.29641723632813</v>
      </c>
      <c r="AA528" s="1">
        <v>98.214042663574219</v>
      </c>
      <c r="AB528" s="1">
        <v>0.54722392559051514</v>
      </c>
      <c r="AC528" s="1">
        <v>0.17487835884094238</v>
      </c>
      <c r="AD528" s="1">
        <v>1</v>
      </c>
      <c r="AE528" s="1">
        <v>-0.21956524252891541</v>
      </c>
      <c r="AF528" s="1">
        <v>2.737391471862793</v>
      </c>
      <c r="AG528" s="1">
        <v>1</v>
      </c>
      <c r="AH528" s="1">
        <v>0</v>
      </c>
      <c r="AI528" s="1">
        <v>0.15999999642372131</v>
      </c>
      <c r="AJ528" s="1">
        <v>111115</v>
      </c>
      <c r="AK528">
        <f>X528*0.000001/(K528*0.0001)</f>
        <v>0.83345876057942692</v>
      </c>
      <c r="AL528">
        <f>(U528-T528)/(1000-U528)*AK528</f>
        <v>8.4459410194350447E-4</v>
      </c>
      <c r="AM528">
        <f>(P528+273.15)</f>
        <v>300.08528747558591</v>
      </c>
      <c r="AN528">
        <f>(O528+273.15)</f>
        <v>298.66457595825193</v>
      </c>
      <c r="AO528">
        <f>(Y528*AG528+Z528*AH528)*AI528</f>
        <v>159.80313119374659</v>
      </c>
      <c r="AP528">
        <f>((AO528+0.00000010773*(AN528^4-AM528^4))-AL528*44100)/(L528*51.4+0.00000043092*AM528^3)</f>
        <v>1.2540036065675346</v>
      </c>
      <c r="AQ528">
        <f>0.61365*EXP(17.502*J528/(240.97+J528))</f>
        <v>3.5655788300826385</v>
      </c>
      <c r="AR528">
        <f>AQ528*1000/AA528</f>
        <v>36.304165202691998</v>
      </c>
      <c r="AS528">
        <f>(AR528-U528)</f>
        <v>14.01758607061192</v>
      </c>
      <c r="AT528">
        <f>IF(D528,P528,(O528+P528)/2)</f>
        <v>26.224931716918945</v>
      </c>
      <c r="AU528">
        <f>0.61365*EXP(17.502*AT528/(240.97+AT528))</f>
        <v>3.4194315504382691</v>
      </c>
      <c r="AV528">
        <f>IF(AS528&lt;&gt;0,(1000-(AR528+U528)/2)/AS528*AL528,0)</f>
        <v>5.8487345771717512E-2</v>
      </c>
      <c r="AW528">
        <f>U528*AA528/1000</f>
        <v>2.1888550337032355</v>
      </c>
      <c r="AX528">
        <f>(AU528-AW528)</f>
        <v>1.2305765167350335</v>
      </c>
      <c r="AY528">
        <f>1/(1.6/F528+1.37/N528)</f>
        <v>3.6663128890421046E-2</v>
      </c>
      <c r="AZ528">
        <f>G528*AA528*0.001</f>
        <v>26.562290028108762</v>
      </c>
      <c r="BA528">
        <f>G528/S528</f>
        <v>0.6856368856762125</v>
      </c>
      <c r="BB528">
        <f>(1-AL528*AA528/AQ528/F528)*100</f>
        <v>61.042383630423402</v>
      </c>
      <c r="BC528">
        <f>(S528-E528/(N528/1.35))</f>
        <v>392.42763767269093</v>
      </c>
      <c r="BD528">
        <f>E528*BB528/100/BC528</f>
        <v>6.6350439350882319E-3</v>
      </c>
    </row>
    <row r="529" spans="1:56" x14ac:dyDescent="0.55000000000000004">
      <c r="A529" s="1" t="s">
        <v>9</v>
      </c>
      <c r="B529" s="1" t="s">
        <v>585</v>
      </c>
    </row>
    <row r="530" spans="1:56" x14ac:dyDescent="0.55000000000000004">
      <c r="A530" s="1" t="s">
        <v>9</v>
      </c>
      <c r="B530" s="1" t="s">
        <v>586</v>
      </c>
    </row>
    <row r="531" spans="1:56" x14ac:dyDescent="0.55000000000000004">
      <c r="A531" s="1">
        <v>286</v>
      </c>
      <c r="B531" s="1" t="s">
        <v>587</v>
      </c>
      <c r="C531" s="1">
        <v>150096.50000007823</v>
      </c>
      <c r="D531" s="1">
        <v>0</v>
      </c>
      <c r="E531">
        <f>(R531-S531*(1000-T531)/(1000-U531))*AK531</f>
        <v>5.7124956184684086</v>
      </c>
      <c r="F531">
        <f>IF(AV531&lt;&gt;0,1/(1/AV531-1/N531),0)</f>
        <v>6.0190764551051781E-2</v>
      </c>
      <c r="G531">
        <f>((AY531-AL531/2)*S531-E531)/(AY531+AL531/2)</f>
        <v>329.56262406971922</v>
      </c>
      <c r="H531">
        <f>AL531*1000</f>
        <v>0.84803819774793465</v>
      </c>
      <c r="I531">
        <f>(AQ531-AW531)</f>
        <v>1.3716485631381317</v>
      </c>
      <c r="J531">
        <f>(P531+AP531*D531)</f>
        <v>26.919206619262695</v>
      </c>
      <c r="K531" s="1">
        <v>6</v>
      </c>
      <c r="L531">
        <f>(K531*AE531+AF531)</f>
        <v>1.4200000166893005</v>
      </c>
      <c r="M531" s="1">
        <v>1</v>
      </c>
      <c r="N531">
        <f>L531*(M531+1)*(M531+1)/(M531*M531+1)</f>
        <v>2.8400000333786011</v>
      </c>
      <c r="O531" s="1">
        <v>25.511909484863281</v>
      </c>
      <c r="P531" s="1">
        <v>26.919206619262695</v>
      </c>
      <c r="Q531" s="1">
        <v>24.984468460083008</v>
      </c>
      <c r="R531" s="1">
        <v>500.97186279296875</v>
      </c>
      <c r="S531" s="1">
        <v>493.61541748046875</v>
      </c>
      <c r="T531" s="1">
        <v>21.309902191162109</v>
      </c>
      <c r="U531" s="1">
        <v>22.304731369018555</v>
      </c>
      <c r="V531" s="1">
        <v>63.845180511474609</v>
      </c>
      <c r="W531" s="1">
        <v>66.824531555175781</v>
      </c>
      <c r="X531" s="1">
        <v>500.05947875976563</v>
      </c>
      <c r="Y531" s="1">
        <v>999.51171875</v>
      </c>
      <c r="Z531" s="1">
        <v>439.0814208984375</v>
      </c>
      <c r="AA531" s="1">
        <v>98.210662841796875</v>
      </c>
      <c r="AB531" s="1">
        <v>-9.5293164253234863E-2</v>
      </c>
      <c r="AC531" s="1">
        <v>0.17400479316711426</v>
      </c>
      <c r="AD531" s="1">
        <v>1</v>
      </c>
      <c r="AE531" s="1">
        <v>-0.21956524252891541</v>
      </c>
      <c r="AF531" s="1">
        <v>2.737391471862793</v>
      </c>
      <c r="AG531" s="1">
        <v>1</v>
      </c>
      <c r="AH531" s="1">
        <v>0</v>
      </c>
      <c r="AI531" s="1">
        <v>0.15999999642372131</v>
      </c>
      <c r="AJ531" s="1">
        <v>111115</v>
      </c>
      <c r="AK531">
        <f>X531*0.000001/(K531*0.0001)</f>
        <v>0.83343246459960929</v>
      </c>
      <c r="AL531">
        <f>(U531-T531)/(1000-U531)*AK531</f>
        <v>8.4803819774793463E-4</v>
      </c>
      <c r="AM531">
        <f>(P531+273.15)</f>
        <v>300.06920661926267</v>
      </c>
      <c r="AN531">
        <f>(O531+273.15)</f>
        <v>298.66190948486326</v>
      </c>
      <c r="AO531">
        <f>(Y531*AG531+Z531*AH531)*AI531</f>
        <v>159.92187142546754</v>
      </c>
      <c r="AP531">
        <f>((AO531+0.00000010773*(AN531^4-AM531^4))-AL531*44100)/(L531*51.4+0.00000043092*AM531^3)</f>
        <v>1.2554904710055454</v>
      </c>
      <c r="AQ531">
        <f>0.61365*EXP(17.502*J531/(240.97+J531))</f>
        <v>3.5622110153976632</v>
      </c>
      <c r="AR531">
        <f>AQ531*1000/AA531</f>
        <v>36.271122832516348</v>
      </c>
      <c r="AS531">
        <f>(AR531-U531)</f>
        <v>13.966391463497793</v>
      </c>
      <c r="AT531">
        <f>IF(D531,P531,(O531+P531)/2)</f>
        <v>26.215558052062988</v>
      </c>
      <c r="AU531">
        <f>0.61365*EXP(17.502*AT531/(240.97+AT531))</f>
        <v>3.4175385419713669</v>
      </c>
      <c r="AV531">
        <f>IF(AS531&lt;&gt;0,(1000-(AR531+U531)/2)/AS531*AL531,0)</f>
        <v>5.8941561174561376E-2</v>
      </c>
      <c r="AW531">
        <f>U531*AA531/1000</f>
        <v>2.1905624522595315</v>
      </c>
      <c r="AX531">
        <f>(AU531-AW531)</f>
        <v>1.2269760897118354</v>
      </c>
      <c r="AY531">
        <f>1/(1.6/F531+1.37/N531)</f>
        <v>3.6948708423895568E-2</v>
      </c>
      <c r="AZ531">
        <f>G531*AA531*0.001</f>
        <v>32.36656375776905</v>
      </c>
      <c r="BA531">
        <f>G531/S531</f>
        <v>0.66765058869491101</v>
      </c>
      <c r="BB531">
        <f>(1-AL531*AA531/AQ531/F531)*100</f>
        <v>61.155945527109409</v>
      </c>
      <c r="BC531">
        <f>(S531-E531/(N531/1.35))</f>
        <v>490.8999706514918</v>
      </c>
      <c r="BD531">
        <f>E531*BB531/100/BC531</f>
        <v>7.1165836576291821E-3</v>
      </c>
    </row>
    <row r="532" spans="1:56" x14ac:dyDescent="0.55000000000000004">
      <c r="A532" s="1" t="s">
        <v>9</v>
      </c>
      <c r="B532" s="1" t="s">
        <v>588</v>
      </c>
    </row>
    <row r="533" spans="1:56" x14ac:dyDescent="0.55000000000000004">
      <c r="A533" s="1" t="s">
        <v>9</v>
      </c>
      <c r="B533" s="1" t="s">
        <v>589</v>
      </c>
    </row>
    <row r="534" spans="1:56" x14ac:dyDescent="0.55000000000000004">
      <c r="A534" s="1">
        <v>287</v>
      </c>
      <c r="B534" s="1" t="s">
        <v>590</v>
      </c>
      <c r="C534" s="1">
        <v>150255.00000008941</v>
      </c>
      <c r="D534" s="1">
        <v>0</v>
      </c>
      <c r="E534">
        <f>(R534-S534*(1000-T534)/(1000-U534))*AK534</f>
        <v>6.8298955627780273</v>
      </c>
      <c r="F534">
        <f>IF(AV534&lt;&gt;0,1/(1/AV534-1/N534),0)</f>
        <v>6.1101339877706225E-2</v>
      </c>
      <c r="G534">
        <f>((AY534-AL534/2)*S534-E534)/(AY534+AL534/2)</f>
        <v>398.48384463471149</v>
      </c>
      <c r="H534">
        <f>AL534*1000</f>
        <v>0.85711569341344795</v>
      </c>
      <c r="I534">
        <f>(AQ534-AW534)</f>
        <v>1.3660800767138723</v>
      </c>
      <c r="J534">
        <f>(P534+AP534*D534)</f>
        <v>26.900688171386719</v>
      </c>
      <c r="K534" s="1">
        <v>6</v>
      </c>
      <c r="L534">
        <f>(K534*AE534+AF534)</f>
        <v>1.4200000166893005</v>
      </c>
      <c r="M534" s="1">
        <v>1</v>
      </c>
      <c r="N534">
        <f>L534*(M534+1)*(M534+1)/(M534*M534+1)</f>
        <v>2.8400000333786011</v>
      </c>
      <c r="O534" s="1">
        <v>25.513483047485352</v>
      </c>
      <c r="P534" s="1">
        <v>26.900688171386719</v>
      </c>
      <c r="Q534" s="1">
        <v>24.983879089355469</v>
      </c>
      <c r="R534" s="1">
        <v>600.7498779296875</v>
      </c>
      <c r="S534" s="1">
        <v>591.94580078125</v>
      </c>
      <c r="T534" s="1">
        <v>21.317026138305664</v>
      </c>
      <c r="U534" s="1">
        <v>22.322532653808594</v>
      </c>
      <c r="V534" s="1">
        <v>63.859073638916016</v>
      </c>
      <c r="W534" s="1">
        <v>66.871315002441406</v>
      </c>
      <c r="X534" s="1">
        <v>500.03616333007813</v>
      </c>
      <c r="Y534" s="1">
        <v>999.58465576171875</v>
      </c>
      <c r="Z534" s="1">
        <v>438.61431884765625</v>
      </c>
      <c r="AA534" s="1">
        <v>98.208213806152344</v>
      </c>
      <c r="AB534" s="1">
        <v>-0.78212177753448486</v>
      </c>
      <c r="AC534" s="1">
        <v>0.1847069263458252</v>
      </c>
      <c r="AD534" s="1">
        <v>1</v>
      </c>
      <c r="AE534" s="1">
        <v>-0.21956524252891541</v>
      </c>
      <c r="AF534" s="1">
        <v>2.737391471862793</v>
      </c>
      <c r="AG534" s="1">
        <v>1</v>
      </c>
      <c r="AH534" s="1">
        <v>0</v>
      </c>
      <c r="AI534" s="1">
        <v>0.15999999642372131</v>
      </c>
      <c r="AJ534" s="1">
        <v>111115</v>
      </c>
      <c r="AK534">
        <f>X534*0.000001/(K534*0.0001)</f>
        <v>0.83339360555013009</v>
      </c>
      <c r="AL534">
        <f>(U534-T534)/(1000-U534)*AK534</f>
        <v>8.5711569341344795E-4</v>
      </c>
      <c r="AM534">
        <f>(P534+273.15)</f>
        <v>300.0506881713867</v>
      </c>
      <c r="AN534">
        <f>(O534+273.15)</f>
        <v>298.66348304748533</v>
      </c>
      <c r="AO534">
        <f>(Y534*AG534+Z534*AH534)*AI534</f>
        <v>159.9335413470817</v>
      </c>
      <c r="AP534">
        <f>((AO534+0.00000010773*(AN534^4-AM534^4))-AL534*44100)/(L534*51.4+0.00000043092*AM534^3)</f>
        <v>1.2536909792730171</v>
      </c>
      <c r="AQ534">
        <f>0.61365*EXP(17.502*J534/(240.97+J534))</f>
        <v>3.5583361362739239</v>
      </c>
      <c r="AR534">
        <f>AQ534*1000/AA534</f>
        <v>36.232571577948896</v>
      </c>
      <c r="AS534">
        <f>(AR534-U534)</f>
        <v>13.910038924140302</v>
      </c>
      <c r="AT534">
        <f>IF(D534,P534,(O534+P534)/2)</f>
        <v>26.207085609436035</v>
      </c>
      <c r="AU534">
        <f>0.61365*EXP(17.502*AT534/(240.97+AT534))</f>
        <v>3.4158283225329846</v>
      </c>
      <c r="AV534">
        <f>IF(AS534&lt;&gt;0,(1000-(AR534+U534)/2)/AS534*AL534,0)</f>
        <v>5.9814458361166702E-2</v>
      </c>
      <c r="AW534">
        <f>U534*AA534/1000</f>
        <v>2.1922560595600515</v>
      </c>
      <c r="AX534">
        <f>(AU534-AW534)</f>
        <v>1.2235722629729331</v>
      </c>
      <c r="AY534">
        <f>1/(1.6/F534+1.37/N534)</f>
        <v>3.7497563362985722E-2</v>
      </c>
      <c r="AZ534">
        <f>G534*AA534*0.001</f>
        <v>39.134386612183341</v>
      </c>
      <c r="BA534">
        <f>G534/S534</f>
        <v>0.67317623354839673</v>
      </c>
      <c r="BB534">
        <f>(1-AL534*AA534/AQ534/F534)*100</f>
        <v>61.284082638821879</v>
      </c>
      <c r="BC534">
        <f>(S534-E534/(N534/1.35))</f>
        <v>588.69919553428406</v>
      </c>
      <c r="BD534">
        <f>E534*BB534/100/BC534</f>
        <v>7.1099788696659698E-3</v>
      </c>
    </row>
    <row r="535" spans="1:56" x14ac:dyDescent="0.55000000000000004">
      <c r="A535" s="1" t="s">
        <v>9</v>
      </c>
      <c r="B535" s="1" t="s">
        <v>591</v>
      </c>
    </row>
    <row r="536" spans="1:56" x14ac:dyDescent="0.55000000000000004">
      <c r="A536" s="1" t="s">
        <v>9</v>
      </c>
      <c r="B536" s="1" t="s">
        <v>592</v>
      </c>
    </row>
    <row r="537" spans="1:56" x14ac:dyDescent="0.55000000000000004">
      <c r="A537" s="1">
        <v>288</v>
      </c>
      <c r="B537" s="1" t="s">
        <v>593</v>
      </c>
      <c r="C537" s="1">
        <v>150414.00000008941</v>
      </c>
      <c r="D537" s="1">
        <v>0</v>
      </c>
      <c r="E537">
        <f>(R537-S537*(1000-T537)/(1000-U537))*AK537</f>
        <v>8.5163695884774491</v>
      </c>
      <c r="F537">
        <f>IF(AV537&lt;&gt;0,1/(1/AV537-1/N537),0)</f>
        <v>6.1566093072902922E-2</v>
      </c>
      <c r="G537">
        <f>((AY537-AL537/2)*S537-E537)/(AY537+AL537/2)</f>
        <v>548.88616192156974</v>
      </c>
      <c r="H537">
        <f>AL537*1000</f>
        <v>0.85516083032855295</v>
      </c>
      <c r="I537">
        <f>(AQ537-AW537)</f>
        <v>1.3530475836517328</v>
      </c>
      <c r="J537">
        <f>(P537+AP537*D537)</f>
        <v>26.82274055480957</v>
      </c>
      <c r="K537" s="1">
        <v>6</v>
      </c>
      <c r="L537">
        <f>(K537*AE537+AF537)</f>
        <v>1.4200000166893005</v>
      </c>
      <c r="M537" s="1">
        <v>1</v>
      </c>
      <c r="N537">
        <f>L537*(M537+1)*(M537+1)/(M537*M537+1)</f>
        <v>2.8400000333786011</v>
      </c>
      <c r="O537" s="1">
        <v>25.491641998291016</v>
      </c>
      <c r="P537" s="1">
        <v>26.82274055480957</v>
      </c>
      <c r="Q537" s="1">
        <v>24.985698699951172</v>
      </c>
      <c r="R537" s="1">
        <v>800.49725341796875</v>
      </c>
      <c r="S537" s="1">
        <v>789.4686279296875</v>
      </c>
      <c r="T537" s="1">
        <v>21.28608512878418</v>
      </c>
      <c r="U537" s="1">
        <v>22.289299011230469</v>
      </c>
      <c r="V537" s="1">
        <v>63.850109100341797</v>
      </c>
      <c r="W537" s="1">
        <v>66.859382629394531</v>
      </c>
      <c r="X537" s="1">
        <v>500.05282592773438</v>
      </c>
      <c r="Y537" s="1">
        <v>1000.7462158203125</v>
      </c>
      <c r="Z537" s="1">
        <v>439.0555419921875</v>
      </c>
      <c r="AA537" s="1">
        <v>98.209403991699219</v>
      </c>
      <c r="AB537" s="1">
        <v>-2.5275440216064453</v>
      </c>
      <c r="AC537" s="1">
        <v>0.18401646614074707</v>
      </c>
      <c r="AD537" s="1">
        <v>1</v>
      </c>
      <c r="AE537" s="1">
        <v>-0.21956524252891541</v>
      </c>
      <c r="AF537" s="1">
        <v>2.737391471862793</v>
      </c>
      <c r="AG537" s="1">
        <v>1</v>
      </c>
      <c r="AH537" s="1">
        <v>0</v>
      </c>
      <c r="AI537" s="1">
        <v>0.15999999642372131</v>
      </c>
      <c r="AJ537" s="1">
        <v>111115</v>
      </c>
      <c r="AK537">
        <f>X537*0.000001/(K537*0.0001)</f>
        <v>0.83342137654622384</v>
      </c>
      <c r="AL537">
        <f>(U537-T537)/(1000-U537)*AK537</f>
        <v>8.5516083032855298E-4</v>
      </c>
      <c r="AM537">
        <f>(P537+273.15)</f>
        <v>299.97274055480955</v>
      </c>
      <c r="AN537">
        <f>(O537+273.15)</f>
        <v>298.64164199829099</v>
      </c>
      <c r="AO537">
        <f>(Y537*AG537+Z537*AH537)*AI537</f>
        <v>160.11939095230264</v>
      </c>
      <c r="AP537">
        <f>((AO537+0.00000010773*(AN537^4-AM537^4))-AL537*44100)/(L537*51.4+0.00000043092*AM537^3)</f>
        <v>1.2647963840786198</v>
      </c>
      <c r="AQ537">
        <f>0.61365*EXP(17.502*J537/(240.97+J537))</f>
        <v>3.542066354937448</v>
      </c>
      <c r="AR537">
        <f>AQ537*1000/AA537</f>
        <v>36.066468290926885</v>
      </c>
      <c r="AS537">
        <f>(AR537-U537)</f>
        <v>13.777169279696416</v>
      </c>
      <c r="AT537">
        <f>IF(D537,P537,(O537+P537)/2)</f>
        <v>26.157191276550293</v>
      </c>
      <c r="AU537">
        <f>0.61365*EXP(17.502*AT537/(240.97+AT537))</f>
        <v>3.4057719690683048</v>
      </c>
      <c r="AV537">
        <f>IF(AS537&lt;&gt;0,(1000-(AR537+U537)/2)/AS537*AL537,0)</f>
        <v>6.0259769642357221E-2</v>
      </c>
      <c r="AW537">
        <f>U537*AA537/1000</f>
        <v>2.1890187712857152</v>
      </c>
      <c r="AX537">
        <f>(AU537-AW537)</f>
        <v>1.2167531977825896</v>
      </c>
      <c r="AY537">
        <f>1/(1.6/F537+1.37/N537)</f>
        <v>3.7777582198581655E-2</v>
      </c>
      <c r="AZ537">
        <f>G537*AA537*0.001</f>
        <v>53.905782821608682</v>
      </c>
      <c r="BA537">
        <f>G537/S537</f>
        <v>0.69526025798007418</v>
      </c>
      <c r="BB537">
        <f>(1-AL537*AA537/AQ537/F537)*100</f>
        <v>61.487422219417056</v>
      </c>
      <c r="BC537">
        <f>(S537-E537/(N537/1.35))</f>
        <v>785.42035370105407</v>
      </c>
      <c r="BD537">
        <f>E537*BB537/100/BC537</f>
        <v>6.6671255741690008E-3</v>
      </c>
    </row>
    <row r="538" spans="1:56" x14ac:dyDescent="0.55000000000000004">
      <c r="A538" s="1" t="s">
        <v>9</v>
      </c>
      <c r="B538" s="1" t="s">
        <v>594</v>
      </c>
    </row>
    <row r="539" spans="1:56" x14ac:dyDescent="0.55000000000000004">
      <c r="A539" s="1" t="s">
        <v>9</v>
      </c>
      <c r="B539" s="1" t="s">
        <v>595</v>
      </c>
    </row>
    <row r="540" spans="1:56" x14ac:dyDescent="0.55000000000000004">
      <c r="A540" s="1">
        <v>289</v>
      </c>
      <c r="B540" s="1" t="s">
        <v>596</v>
      </c>
      <c r="C540" s="1">
        <v>150573.50000007823</v>
      </c>
      <c r="D540" s="1">
        <v>0</v>
      </c>
      <c r="E540">
        <f>(R540-S540*(1000-T540)/(1000-U540))*AK540</f>
        <v>9.1101596789208532</v>
      </c>
      <c r="F540">
        <f>IF(AV540&lt;&gt;0,1/(1/AV540-1/N540),0)</f>
        <v>6.1249594470091852E-2</v>
      </c>
      <c r="G540">
        <f>((AY540-AL540/2)*S540-E540)/(AY540+AL540/2)</f>
        <v>629.12516826870558</v>
      </c>
      <c r="H540">
        <f>AL540*1000</f>
        <v>0.85532955085480167</v>
      </c>
      <c r="I540">
        <f>(AQ540-AW540)</f>
        <v>1.3601040640223623</v>
      </c>
      <c r="J540">
        <f>(P540+AP540*D540)</f>
        <v>26.857875823974609</v>
      </c>
      <c r="K540" s="1">
        <v>6</v>
      </c>
      <c r="L540">
        <f>(K540*AE540+AF540)</f>
        <v>1.4200000166893005</v>
      </c>
      <c r="M540" s="1">
        <v>1</v>
      </c>
      <c r="N540">
        <f>L540*(M540+1)*(M540+1)/(M540*M540+1)</f>
        <v>2.8400000333786011</v>
      </c>
      <c r="O540" s="1">
        <v>25.501762390136719</v>
      </c>
      <c r="P540" s="1">
        <v>26.857875823974609</v>
      </c>
      <c r="Q540" s="1">
        <v>24.984844207763672</v>
      </c>
      <c r="R540" s="1">
        <v>900.6151123046875</v>
      </c>
      <c r="S540" s="1">
        <v>888.77178955078125</v>
      </c>
      <c r="T540" s="1">
        <v>21.288633346557617</v>
      </c>
      <c r="U540" s="1">
        <v>22.292055130004883</v>
      </c>
      <c r="V540" s="1">
        <v>63.819324493408203</v>
      </c>
      <c r="W540" s="1">
        <v>66.827316284179688</v>
      </c>
      <c r="X540" s="1">
        <v>500.04644775390625</v>
      </c>
      <c r="Y540" s="1">
        <v>999.805419921875</v>
      </c>
      <c r="Z540" s="1">
        <v>439.26324462890625</v>
      </c>
      <c r="AA540" s="1">
        <v>98.209335327148438</v>
      </c>
      <c r="AB540" s="1">
        <v>-3.4991016387939453</v>
      </c>
      <c r="AC540" s="1">
        <v>0.17800068855285645</v>
      </c>
      <c r="AD540" s="1">
        <v>1</v>
      </c>
      <c r="AE540" s="1">
        <v>-0.21956524252891541</v>
      </c>
      <c r="AF540" s="1">
        <v>2.737391471862793</v>
      </c>
      <c r="AG540" s="1">
        <v>1</v>
      </c>
      <c r="AH540" s="1">
        <v>0</v>
      </c>
      <c r="AI540" s="1">
        <v>0.15999999642372131</v>
      </c>
      <c r="AJ540" s="1">
        <v>111115</v>
      </c>
      <c r="AK540">
        <f>X540*0.000001/(K540*0.0001)</f>
        <v>0.83341074625651024</v>
      </c>
      <c r="AL540">
        <f>(U540-T540)/(1000-U540)*AK540</f>
        <v>8.5532955085480171E-4</v>
      </c>
      <c r="AM540">
        <f>(P540+273.15)</f>
        <v>300.00787582397459</v>
      </c>
      <c r="AN540">
        <f>(O540+273.15)</f>
        <v>298.6517623901367</v>
      </c>
      <c r="AO540">
        <f>(Y540*AG540+Z540*AH540)*AI540</f>
        <v>159.96886361191719</v>
      </c>
      <c r="AP540">
        <f>((AO540+0.00000010773*(AN540^4-AM540^4))-AL540*44100)/(L540*51.4+0.00000043092*AM540^3)</f>
        <v>1.2594110313591327</v>
      </c>
      <c r="AQ540">
        <f>0.61365*EXP(17.502*J540/(240.97+J540))</f>
        <v>3.5493919814162913</v>
      </c>
      <c r="AR540">
        <f>AQ540*1000/AA540</f>
        <v>36.141085463950972</v>
      </c>
      <c r="AS540">
        <f>(AR540-U540)</f>
        <v>13.849030333946089</v>
      </c>
      <c r="AT540">
        <f>IF(D540,P540,(O540+P540)/2)</f>
        <v>26.179819107055664</v>
      </c>
      <c r="AU540">
        <f>0.61365*EXP(17.502*AT540/(240.97+AT540))</f>
        <v>3.4103294680104357</v>
      </c>
      <c r="AV540">
        <f>IF(AS540&lt;&gt;0,(1000-(AR540+U540)/2)/AS540*AL540,0)</f>
        <v>5.995652654972386E-2</v>
      </c>
      <c r="AW540">
        <f>U540*AA540/1000</f>
        <v>2.189287917393929</v>
      </c>
      <c r="AX540">
        <f>(AU540-AW540)</f>
        <v>1.2210415506165067</v>
      </c>
      <c r="AY540">
        <f>1/(1.6/F540+1.37/N540)</f>
        <v>3.7586896730330693E-2</v>
      </c>
      <c r="AZ540">
        <f>G540*AA540*0.001</f>
        <v>61.785964613249995</v>
      </c>
      <c r="BA540">
        <f>G540/S540</f>
        <v>0.70785906535882415</v>
      </c>
      <c r="BB540">
        <f>(1-AL540*AA540/AQ540/F540)*100</f>
        <v>61.360716273829617</v>
      </c>
      <c r="BC540">
        <f>(S540-E540/(N540/1.35))</f>
        <v>884.44125595148694</v>
      </c>
      <c r="BD540">
        <f>E540*BB540/100/BC540</f>
        <v>6.3204415161090995E-3</v>
      </c>
    </row>
    <row r="541" spans="1:56" x14ac:dyDescent="0.55000000000000004">
      <c r="A541" s="1" t="s">
        <v>9</v>
      </c>
      <c r="B541" s="1" t="s">
        <v>597</v>
      </c>
    </row>
    <row r="542" spans="1:56" x14ac:dyDescent="0.55000000000000004">
      <c r="A542" s="1" t="s">
        <v>9</v>
      </c>
      <c r="B542" s="1" t="s">
        <v>598</v>
      </c>
    </row>
    <row r="543" spans="1:56" x14ac:dyDescent="0.55000000000000004">
      <c r="A543" s="1">
        <v>290</v>
      </c>
      <c r="B543" s="1" t="s">
        <v>599</v>
      </c>
      <c r="C543" s="1">
        <v>150732.00000008941</v>
      </c>
      <c r="D543" s="1">
        <v>0</v>
      </c>
      <c r="E543">
        <f>(R543-S543*(1000-T543)/(1000-U543))*AK543</f>
        <v>9.8980765203840555</v>
      </c>
      <c r="F543">
        <f>IF(AV543&lt;&gt;0,1/(1/AV543-1/N543),0)</f>
        <v>6.143946603921796E-2</v>
      </c>
      <c r="G543">
        <f>((AY543-AL543/2)*S543-E543)/(AY543+AL543/2)</f>
        <v>705.41858244987714</v>
      </c>
      <c r="H543">
        <f>AL543*1000</f>
        <v>0.8619080009150778</v>
      </c>
      <c r="I543">
        <f>(AQ543-AW543)</f>
        <v>1.3663516293753419</v>
      </c>
      <c r="J543">
        <f>(P543+AP543*D543)</f>
        <v>26.898025512695313</v>
      </c>
      <c r="K543" s="1">
        <v>6</v>
      </c>
      <c r="L543">
        <f>(K543*AE543+AF543)</f>
        <v>1.4200000166893005</v>
      </c>
      <c r="M543" s="1">
        <v>1</v>
      </c>
      <c r="N543">
        <f>L543*(M543+1)*(M543+1)/(M543*M543+1)</f>
        <v>2.8400000333786011</v>
      </c>
      <c r="O543" s="1">
        <v>25.510797500610352</v>
      </c>
      <c r="P543" s="1">
        <v>26.898025512695313</v>
      </c>
      <c r="Q543" s="1">
        <v>24.984230041503906</v>
      </c>
      <c r="R543" s="1">
        <v>1000.2050170898438</v>
      </c>
      <c r="S543" s="1">
        <v>987.30712890625</v>
      </c>
      <c r="T543" s="1">
        <v>21.302574157714844</v>
      </c>
      <c r="U543" s="1">
        <v>22.313709259033203</v>
      </c>
      <c r="V543" s="1">
        <v>63.826442718505859</v>
      </c>
      <c r="W543" s="1">
        <v>66.857414245605469</v>
      </c>
      <c r="X543" s="1">
        <v>500.03741455078125</v>
      </c>
      <c r="Y543" s="1">
        <v>999.8250732421875</v>
      </c>
      <c r="Z543" s="1">
        <v>439.11358642578125</v>
      </c>
      <c r="AA543" s="1">
        <v>98.209922790527344</v>
      </c>
      <c r="AB543" s="1">
        <v>-4.6522388458251953</v>
      </c>
      <c r="AC543" s="1">
        <v>0.17956089973449707</v>
      </c>
      <c r="AD543" s="1">
        <v>1</v>
      </c>
      <c r="AE543" s="1">
        <v>-0.21956524252891541</v>
      </c>
      <c r="AF543" s="1">
        <v>2.737391471862793</v>
      </c>
      <c r="AG543" s="1">
        <v>1</v>
      </c>
      <c r="AH543" s="1">
        <v>0</v>
      </c>
      <c r="AI543" s="1">
        <v>0.15999999642372131</v>
      </c>
      <c r="AJ543" s="1">
        <v>111115</v>
      </c>
      <c r="AK543">
        <f>X543*0.000001/(K543*0.0001)</f>
        <v>0.83339569091796861</v>
      </c>
      <c r="AL543">
        <f>(U543-T543)/(1000-U543)*AK543</f>
        <v>8.6190800091507779E-4</v>
      </c>
      <c r="AM543">
        <f>(P543+273.15)</f>
        <v>300.04802551269529</v>
      </c>
      <c r="AN543">
        <f>(O543+273.15)</f>
        <v>298.66079750061033</v>
      </c>
      <c r="AO543">
        <f>(Y543*AG543+Z543*AH543)*AI543</f>
        <v>159.9720081430969</v>
      </c>
      <c r="AP543">
        <f>((AO543+0.00000010773*(AN543^4-AM543^4))-AL543*44100)/(L543*51.4+0.00000043092*AM543^3)</f>
        <v>1.2516547806589897</v>
      </c>
      <c r="AQ543">
        <f>0.61365*EXP(17.502*J543/(240.97+J543))</f>
        <v>3.5577792928752681</v>
      </c>
      <c r="AR543">
        <f>AQ543*1000/AA543</f>
        <v>36.226271152495265</v>
      </c>
      <c r="AS543">
        <f>(AR543-U543)</f>
        <v>13.912561893462062</v>
      </c>
      <c r="AT543">
        <f>IF(D543,P543,(O543+P543)/2)</f>
        <v>26.204411506652832</v>
      </c>
      <c r="AU543">
        <f>0.61365*EXP(17.502*AT543/(240.97+AT543))</f>
        <v>3.4152886921279717</v>
      </c>
      <c r="AV543">
        <f>IF(AS543&lt;&gt;0,(1000-(AR543+U543)/2)/AS543*AL543,0)</f>
        <v>6.0138453907846057E-2</v>
      </c>
      <c r="AW543">
        <f>U543*AA543/1000</f>
        <v>2.1914276634999261</v>
      </c>
      <c r="AX543">
        <f>(AU543-AW543)</f>
        <v>1.2238610286280456</v>
      </c>
      <c r="AY543">
        <f>1/(1.6/F543+1.37/N543)</f>
        <v>3.7701295675080293E-2</v>
      </c>
      <c r="AZ543">
        <f>G543*AA543*0.001</f>
        <v>69.279104517405685</v>
      </c>
      <c r="BA543">
        <f>G543/S543</f>
        <v>0.71448747993073625</v>
      </c>
      <c r="BB543">
        <f>(1-AL543*AA543/AQ543/F543)*100</f>
        <v>61.275140917094959</v>
      </c>
      <c r="BC543">
        <f>(S543-E543/(N543/1.35))</f>
        <v>982.60205737615502</v>
      </c>
      <c r="BD543">
        <f>E543*BB543/100/BC543</f>
        <v>6.172448236209444E-3</v>
      </c>
    </row>
    <row r="544" spans="1:56" x14ac:dyDescent="0.55000000000000004">
      <c r="A544" s="1" t="s">
        <v>9</v>
      </c>
      <c r="B544" s="1" t="s">
        <v>600</v>
      </c>
    </row>
    <row r="545" spans="1:56" x14ac:dyDescent="0.55000000000000004">
      <c r="A545" s="1" t="s">
        <v>9</v>
      </c>
      <c r="B545" s="1" t="s">
        <v>601</v>
      </c>
    </row>
    <row r="546" spans="1:56" x14ac:dyDescent="0.55000000000000004">
      <c r="A546" s="1">
        <v>291</v>
      </c>
      <c r="B546" s="1" t="s">
        <v>602</v>
      </c>
      <c r="C546" s="1">
        <v>150891.50000007823</v>
      </c>
      <c r="D546" s="1">
        <v>0</v>
      </c>
      <c r="E546">
        <f>(R546-S546*(1000-T546)/(1000-U546))*AK546</f>
        <v>10.609661488317416</v>
      </c>
      <c r="F546">
        <f>IF(AV546&lt;&gt;0,1/(1/AV546-1/N546),0)</f>
        <v>6.0542413436554317E-2</v>
      </c>
      <c r="G546">
        <f>((AY546-AL546/2)*S546-E546)/(AY546+AL546/2)</f>
        <v>878.0573813963631</v>
      </c>
      <c r="H546">
        <f>AL546*1000</f>
        <v>0.84190728034301499</v>
      </c>
      <c r="I546">
        <f>(AQ546-AW546)</f>
        <v>1.3541919413614991</v>
      </c>
      <c r="J546">
        <f>(P546+AP546*D546)</f>
        <v>26.81196403503418</v>
      </c>
      <c r="K546" s="1">
        <v>6</v>
      </c>
      <c r="L546">
        <f>(K546*AE546+AF546)</f>
        <v>1.4200000166893005</v>
      </c>
      <c r="M546" s="1">
        <v>1</v>
      </c>
      <c r="N546">
        <f>L546*(M546+1)*(M546+1)/(M546*M546+1)</f>
        <v>2.8400000333786011</v>
      </c>
      <c r="O546" s="1">
        <v>25.487709045410156</v>
      </c>
      <c r="P546" s="1">
        <v>26.81196403503418</v>
      </c>
      <c r="Q546" s="1">
        <v>24.986333847045898</v>
      </c>
      <c r="R546" s="1">
        <v>1200.8868408203125</v>
      </c>
      <c r="S546" s="1">
        <v>1186.957275390625</v>
      </c>
      <c r="T546" s="1">
        <v>21.26661491394043</v>
      </c>
      <c r="U546" s="1">
        <v>22.254335403442383</v>
      </c>
      <c r="V546" s="1">
        <v>63.808280944824219</v>
      </c>
      <c r="W546" s="1">
        <v>66.77117919921875</v>
      </c>
      <c r="X546" s="1">
        <v>500.04299926757813</v>
      </c>
      <c r="Y546" s="1">
        <v>1000.3092041015625</v>
      </c>
      <c r="Z546" s="1">
        <v>439.64645385742188</v>
      </c>
      <c r="AA546" s="1">
        <v>98.211433410644531</v>
      </c>
      <c r="AB546" s="1">
        <v>-6.9344654083251953</v>
      </c>
      <c r="AC546" s="1">
        <v>0.17385411262512207</v>
      </c>
      <c r="AD546" s="1">
        <v>1</v>
      </c>
      <c r="AE546" s="1">
        <v>-0.21956524252891541</v>
      </c>
      <c r="AF546" s="1">
        <v>2.737391471862793</v>
      </c>
      <c r="AG546" s="1">
        <v>1</v>
      </c>
      <c r="AH546" s="1">
        <v>0</v>
      </c>
      <c r="AI546" s="1">
        <v>0.15999999642372131</v>
      </c>
      <c r="AJ546" s="1">
        <v>111115</v>
      </c>
      <c r="AK546">
        <f>X546*0.000001/(K546*0.0001)</f>
        <v>0.83340499877929675</v>
      </c>
      <c r="AL546">
        <f>(U546-T546)/(1000-U546)*AK546</f>
        <v>8.41907280343015E-4</v>
      </c>
      <c r="AM546">
        <f>(P546+273.15)</f>
        <v>299.96196403503416</v>
      </c>
      <c r="AN546">
        <f>(O546+273.15)</f>
        <v>298.63770904541013</v>
      </c>
      <c r="AO546">
        <f>(Y546*AG546+Z546*AH546)*AI546</f>
        <v>160.04946907886551</v>
      </c>
      <c r="AP546">
        <f>((AO546+0.00000010773*(AN546^4-AM546^4))-AL546*44100)/(L546*51.4+0.00000043092*AM546^3)</f>
        <v>1.2718438772451592</v>
      </c>
      <c r="AQ546">
        <f>0.61365*EXP(17.502*J546/(240.97+J546))</f>
        <v>3.5398221209348297</v>
      </c>
      <c r="AR546">
        <f>AQ546*1000/AA546</f>
        <v>36.042871975343459</v>
      </c>
      <c r="AS546">
        <f>(AR546-U546)</f>
        <v>13.788536571901076</v>
      </c>
      <c r="AT546">
        <f>IF(D546,P546,(O546+P546)/2)</f>
        <v>26.149836540222168</v>
      </c>
      <c r="AU546">
        <f>0.61365*EXP(17.502*AT546/(240.97+AT546))</f>
        <v>3.4042917884876926</v>
      </c>
      <c r="AV546">
        <f>IF(AS546&lt;&gt;0,(1000-(AR546+U546)/2)/AS546*AL546,0)</f>
        <v>5.9278724353587331E-2</v>
      </c>
      <c r="AW546">
        <f>U546*AA546/1000</f>
        <v>2.1856301795733306</v>
      </c>
      <c r="AX546">
        <f>(AU546-AW546)</f>
        <v>1.218661608914362</v>
      </c>
      <c r="AY546">
        <f>1/(1.6/F546+1.37/N546)</f>
        <v>3.7160702053567717E-2</v>
      </c>
      <c r="AZ546">
        <f>G546*AA546*0.001</f>
        <v>86.235274043733824</v>
      </c>
      <c r="BA546">
        <f>G546/S546</f>
        <v>0.73975483330467506</v>
      </c>
      <c r="BB546">
        <f>(1-AL546*AA546/AQ546/F546)*100</f>
        <v>61.417963606607508</v>
      </c>
      <c r="BC546">
        <f>(S546-E546/(N546/1.35))</f>
        <v>1181.9139504466498</v>
      </c>
      <c r="BD546">
        <f>E546*BB546/100/BC546</f>
        <v>5.5132931032893994E-3</v>
      </c>
    </row>
    <row r="547" spans="1:56" x14ac:dyDescent="0.55000000000000004">
      <c r="A547" s="1" t="s">
        <v>9</v>
      </c>
      <c r="B547" s="1" t="s">
        <v>603</v>
      </c>
    </row>
    <row r="548" spans="1:56" x14ac:dyDescent="0.55000000000000004">
      <c r="A548" s="1" t="s">
        <v>9</v>
      </c>
      <c r="B548" s="1" t="s">
        <v>604</v>
      </c>
    </row>
    <row r="549" spans="1:56" x14ac:dyDescent="0.55000000000000004">
      <c r="A549" s="1" t="s">
        <v>9</v>
      </c>
      <c r="B549" s="1" t="s">
        <v>605</v>
      </c>
    </row>
    <row r="550" spans="1:56" x14ac:dyDescent="0.55000000000000004">
      <c r="A550" s="1" t="s">
        <v>9</v>
      </c>
      <c r="B550" s="1" t="s">
        <v>606</v>
      </c>
    </row>
    <row r="551" spans="1:56" x14ac:dyDescent="0.55000000000000004">
      <c r="A551" s="1">
        <v>292</v>
      </c>
      <c r="B551" s="1" t="s">
        <v>607</v>
      </c>
      <c r="C551" s="1">
        <v>151025.99999754131</v>
      </c>
      <c r="D551" s="1">
        <v>0</v>
      </c>
      <c r="E551">
        <f>(R551-S551*(1000-T551)/(1000-U551))*AK551</f>
        <v>10.774654660195457</v>
      </c>
      <c r="F551">
        <f>IF(AV551&lt;&gt;0,1/(1/AV551-1/N551),0)</f>
        <v>5.957123666480095E-2</v>
      </c>
      <c r="G551">
        <f>((AY551-AL551/2)*S551-E551)/(AY551+AL551/2)</f>
        <v>867.40427409523488</v>
      </c>
      <c r="H551">
        <f>AL551*1000</f>
        <v>0.83690656969499344</v>
      </c>
      <c r="I551">
        <f>(AQ551-AW551)</f>
        <v>1.3677296730402415</v>
      </c>
      <c r="J551">
        <f>(P551+AP551*D551)</f>
        <v>26.876710891723633</v>
      </c>
      <c r="K551" s="1">
        <v>6</v>
      </c>
      <c r="L551">
        <f>(K551*AE551+AF551)</f>
        <v>1.4200000166893005</v>
      </c>
      <c r="M551" s="1">
        <v>1</v>
      </c>
      <c r="N551">
        <f>L551*(M551+1)*(M551+1)/(M551*M551+1)</f>
        <v>2.8400000333786011</v>
      </c>
      <c r="O551" s="1">
        <v>25.499954223632813</v>
      </c>
      <c r="P551" s="1">
        <v>26.876710891723633</v>
      </c>
      <c r="Q551" s="1">
        <v>24.984231948852539</v>
      </c>
      <c r="R551" s="1">
        <v>1199.5997314453125</v>
      </c>
      <c r="S551" s="1">
        <v>1185.48095703125</v>
      </c>
      <c r="T551" s="1">
        <v>21.269128799438477</v>
      </c>
      <c r="U551" s="1">
        <v>22.250974655151367</v>
      </c>
      <c r="V551" s="1">
        <v>63.777519226074219</v>
      </c>
      <c r="W551" s="1">
        <v>66.721870422363281</v>
      </c>
      <c r="X551" s="1">
        <v>500.0487060546875</v>
      </c>
      <c r="Y551" s="1">
        <v>999.3077392578125</v>
      </c>
      <c r="Z551" s="1">
        <v>438.7845458984375</v>
      </c>
      <c r="AA551" s="1">
        <v>98.224678039550781</v>
      </c>
      <c r="AB551" s="1">
        <v>-6.9344654083251953</v>
      </c>
      <c r="AC551" s="1">
        <v>0.17385411262512207</v>
      </c>
      <c r="AD551" s="1">
        <v>0.66666668653488159</v>
      </c>
      <c r="AE551" s="1">
        <v>-0.21956524252891541</v>
      </c>
      <c r="AF551" s="1">
        <v>2.737391471862793</v>
      </c>
      <c r="AG551" s="1">
        <v>1</v>
      </c>
      <c r="AH551" s="1">
        <v>0</v>
      </c>
      <c r="AI551" s="1">
        <v>0.15999999642372131</v>
      </c>
      <c r="AJ551" s="1">
        <v>111115</v>
      </c>
      <c r="AK551">
        <f>X551*0.000001/(K551*0.0001)</f>
        <v>0.83341451009114575</v>
      </c>
      <c r="AL551">
        <f>(U551-T551)/(1000-U551)*AK551</f>
        <v>8.3690656969499344E-4</v>
      </c>
      <c r="AM551">
        <f>(P551+273.15)</f>
        <v>300.02671089172361</v>
      </c>
      <c r="AN551">
        <f>(O551+273.15)</f>
        <v>298.64995422363279</v>
      </c>
      <c r="AO551">
        <f>(Y551*AG551+Z551*AH551)*AI551</f>
        <v>159.88923470744703</v>
      </c>
      <c r="AP551">
        <f>((AO551+0.00000010773*(AN551^4-AM551^4))-AL551*44100)/(L551*51.4+0.00000043092*AM551^3)</f>
        <v>1.26520273318075</v>
      </c>
      <c r="AQ551">
        <f>0.61365*EXP(17.502*J551/(240.97+J551))</f>
        <v>3.553324494608689</v>
      </c>
      <c r="AR551">
        <f>AQ551*1000/AA551</f>
        <v>36.17547611790512</v>
      </c>
      <c r="AS551">
        <f>(AR551-U551)</f>
        <v>13.924501462753753</v>
      </c>
      <c r="AT551">
        <f>IF(D551,P551,(O551+P551)/2)</f>
        <v>26.188332557678223</v>
      </c>
      <c r="AU551">
        <f>0.61365*EXP(17.502*AT551/(240.97+AT551))</f>
        <v>3.412045550870332</v>
      </c>
      <c r="AV551">
        <f>IF(AS551&lt;&gt;0,(1000-(AR551+U551)/2)/AS551*AL551,0)</f>
        <v>5.8347354957033644E-2</v>
      </c>
      <c r="AW551">
        <f>U551*AA551/1000</f>
        <v>2.1855948215684475</v>
      </c>
      <c r="AX551">
        <f>(AU551-AW551)</f>
        <v>1.2264507293018845</v>
      </c>
      <c r="AY551">
        <f>1/(1.6/F551+1.37/N551)</f>
        <v>3.6575114909996424E-2</v>
      </c>
      <c r="AZ551">
        <f>G551*AA551*0.001</f>
        <v>85.200505553134704</v>
      </c>
      <c r="BA551">
        <f>G551/S551</f>
        <v>0.73168975760474364</v>
      </c>
      <c r="BB551">
        <f>(1-AL551*AA551/AQ551/F551)*100</f>
        <v>61.164749982280028</v>
      </c>
      <c r="BC551">
        <f>(S551-E551/(N551/1.35))</f>
        <v>1180.3592022353673</v>
      </c>
      <c r="BD551">
        <f>E551*BB551/100/BC551</f>
        <v>5.5832924180045582E-3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I40" zoomScale="36" workbookViewId="0">
      <selection activeCell="S93" sqref="S93"/>
    </sheetView>
  </sheetViews>
  <sheetFormatPr defaultRowHeight="14.4" x14ac:dyDescent="0.55000000000000004"/>
  <sheetData>
    <row r="1" spans="1:25" x14ac:dyDescent="0.55000000000000004">
      <c r="A1" t="s">
        <v>15</v>
      </c>
      <c r="B1" t="s">
        <v>16</v>
      </c>
      <c r="C1" t="s">
        <v>17</v>
      </c>
      <c r="D1" t="s">
        <v>28</v>
      </c>
      <c r="E1" t="s">
        <v>15</v>
      </c>
      <c r="N1" t="s">
        <v>17</v>
      </c>
      <c r="O1" t="s">
        <v>15</v>
      </c>
      <c r="X1" t="s">
        <v>28</v>
      </c>
      <c r="Y1" t="s">
        <v>16</v>
      </c>
    </row>
    <row r="2" spans="1:25" x14ac:dyDescent="0.55000000000000004">
      <c r="A2">
        <v>2.2394887440240492</v>
      </c>
      <c r="B2">
        <v>2.4154584630988952E-2</v>
      </c>
      <c r="C2">
        <v>240.73570716140208</v>
      </c>
      <c r="D2">
        <v>400.25079345703125</v>
      </c>
      <c r="E2">
        <v>2.2394887440240492</v>
      </c>
      <c r="N2">
        <v>240.73570716140208</v>
      </c>
      <c r="O2">
        <v>2.2394887440240492</v>
      </c>
      <c r="X2">
        <v>400.25079345703125</v>
      </c>
      <c r="Y2">
        <v>2.4154584630988952E-2</v>
      </c>
    </row>
    <row r="3" spans="1:25" x14ac:dyDescent="0.55000000000000004">
      <c r="A3">
        <v>1.31540279817873</v>
      </c>
      <c r="B3">
        <v>2.0974657326878463E-2</v>
      </c>
      <c r="C3">
        <v>190.94394122350113</v>
      </c>
      <c r="D3">
        <v>299.20111083984375</v>
      </c>
      <c r="E3">
        <v>1.31540279817873</v>
      </c>
      <c r="N3">
        <v>190.94394122350113</v>
      </c>
      <c r="O3">
        <v>1.31540279817873</v>
      </c>
      <c r="X3">
        <v>299.20111083984375</v>
      </c>
      <c r="Y3">
        <v>2.0974657326878463E-2</v>
      </c>
    </row>
    <row r="4" spans="1:25" x14ac:dyDescent="0.55000000000000004">
      <c r="A4">
        <v>0.48012357554388868</v>
      </c>
      <c r="B4">
        <v>1.9889553816525338E-2</v>
      </c>
      <c r="C4">
        <v>155.67767388401379</v>
      </c>
      <c r="D4">
        <v>199.20716857910156</v>
      </c>
      <c r="E4">
        <v>0.48012357554388868</v>
      </c>
      <c r="N4">
        <v>155.67767388401379</v>
      </c>
      <c r="O4">
        <v>0.48012357554388868</v>
      </c>
      <c r="X4">
        <v>199.20716857910156</v>
      </c>
      <c r="Y4">
        <v>1.9889553816525338E-2</v>
      </c>
    </row>
    <row r="5" spans="1:25" x14ac:dyDescent="0.55000000000000004">
      <c r="A5">
        <v>-0.42347680049113356</v>
      </c>
      <c r="B5">
        <v>1.9862878664792138E-2</v>
      </c>
      <c r="C5">
        <v>131.38124890938397</v>
      </c>
      <c r="D5">
        <v>99.237747192382813</v>
      </c>
      <c r="E5">
        <v>-0.42347680049113356</v>
      </c>
      <c r="N5">
        <v>131.38124890938397</v>
      </c>
      <c r="O5">
        <v>-0.42347680049113356</v>
      </c>
      <c r="X5">
        <v>99.237747192382813</v>
      </c>
      <c r="Y5">
        <v>1.9862878664792138E-2</v>
      </c>
    </row>
    <row r="6" spans="1:25" x14ac:dyDescent="0.55000000000000004">
      <c r="A6">
        <v>-0.86992752712469323</v>
      </c>
      <c r="B6">
        <v>2.0081822372479977E-2</v>
      </c>
      <c r="C6">
        <v>118.59495898376453</v>
      </c>
      <c r="D6">
        <v>49.79058837890625</v>
      </c>
      <c r="E6">
        <v>-0.86992752712469323</v>
      </c>
      <c r="N6">
        <v>118.59495898376453</v>
      </c>
      <c r="O6">
        <v>-0.86992752712469323</v>
      </c>
      <c r="X6">
        <v>49.79058837890625</v>
      </c>
      <c r="Y6">
        <v>2.0081822372479977E-2</v>
      </c>
    </row>
    <row r="7" spans="1:25" x14ac:dyDescent="0.55000000000000004">
      <c r="A7">
        <v>-1.3570524543121387</v>
      </c>
      <c r="B7">
        <v>2.1629685320331736E-2</v>
      </c>
      <c r="C7">
        <v>100.03646903515116</v>
      </c>
      <c r="D7">
        <v>0</v>
      </c>
      <c r="E7">
        <v>-1.3570524543121387</v>
      </c>
      <c r="N7">
        <v>100.03646903515116</v>
      </c>
      <c r="O7">
        <v>-1.3570524543121387</v>
      </c>
      <c r="X7">
        <v>0</v>
      </c>
      <c r="Y7">
        <v>2.1629685320331736E-2</v>
      </c>
    </row>
    <row r="8" spans="1:25" x14ac:dyDescent="0.55000000000000004">
      <c r="A8">
        <v>2.7344547391206011</v>
      </c>
      <c r="B8">
        <v>2.231316749540024E-2</v>
      </c>
      <c r="C8">
        <v>192.49109371353509</v>
      </c>
      <c r="D8">
        <v>400.11578369140625</v>
      </c>
      <c r="E8">
        <v>2.7344547391206011</v>
      </c>
      <c r="N8">
        <v>192.49109371353509</v>
      </c>
      <c r="O8">
        <v>2.7344547391206011</v>
      </c>
      <c r="X8">
        <v>400.11578369140625</v>
      </c>
      <c r="Y8">
        <v>2.231316749540024E-2</v>
      </c>
    </row>
    <row r="9" spans="1:25" x14ac:dyDescent="0.55000000000000004">
      <c r="A9">
        <v>3.6740958463564786</v>
      </c>
      <c r="B9">
        <v>2.1987819814364002E-2</v>
      </c>
      <c r="C9">
        <v>218.63849834730726</v>
      </c>
      <c r="D9">
        <v>500.63687133789063</v>
      </c>
      <c r="E9">
        <v>3.6740958463564786</v>
      </c>
      <c r="N9">
        <v>218.63849834730726</v>
      </c>
      <c r="O9">
        <v>3.6740958463564786</v>
      </c>
      <c r="X9">
        <v>500.63687133789063</v>
      </c>
      <c r="Y9">
        <v>2.1987819814364002E-2</v>
      </c>
    </row>
    <row r="10" spans="1:25" x14ac:dyDescent="0.55000000000000004">
      <c r="A10">
        <v>4.5313437870406794</v>
      </c>
      <c r="B10">
        <v>2.1290333042711409E-2</v>
      </c>
      <c r="C10">
        <v>242.49747055677497</v>
      </c>
      <c r="D10">
        <v>600.49102783203125</v>
      </c>
      <c r="E10">
        <v>4.5313437870406794</v>
      </c>
      <c r="N10">
        <v>242.49747055677497</v>
      </c>
      <c r="O10">
        <v>4.5313437870406794</v>
      </c>
      <c r="X10">
        <v>600.49102783203125</v>
      </c>
      <c r="Y10">
        <v>2.1290333042711409E-2</v>
      </c>
    </row>
    <row r="11" spans="1:25" x14ac:dyDescent="0.55000000000000004">
      <c r="A11">
        <v>5.9768480415889975</v>
      </c>
      <c r="B11">
        <v>2.0140099719961613E-2</v>
      </c>
      <c r="C11">
        <v>302.77922895651284</v>
      </c>
      <c r="D11">
        <v>800.66583251953125</v>
      </c>
      <c r="E11">
        <v>5.9768480415889975</v>
      </c>
      <c r="N11">
        <v>302.77922895651284</v>
      </c>
      <c r="O11">
        <v>5.9768480415889975</v>
      </c>
      <c r="X11">
        <v>800.66583251953125</v>
      </c>
      <c r="Y11">
        <v>2.0140099719961613E-2</v>
      </c>
    </row>
    <row r="12" spans="1:25" x14ac:dyDescent="0.55000000000000004">
      <c r="A12">
        <v>6.5253060175294912</v>
      </c>
      <c r="B12">
        <v>1.9042535441027197E-2</v>
      </c>
      <c r="C12">
        <v>327.4144685968252</v>
      </c>
      <c r="D12">
        <v>901.03912353515625</v>
      </c>
      <c r="E12">
        <v>6.5253060175294912</v>
      </c>
      <c r="N12">
        <v>327.4144685968252</v>
      </c>
      <c r="O12">
        <v>6.5253060175294912</v>
      </c>
      <c r="X12">
        <v>901.03912353515625</v>
      </c>
      <c r="Y12">
        <v>1.9042535441027197E-2</v>
      </c>
    </row>
    <row r="13" spans="1:25" x14ac:dyDescent="0.55000000000000004">
      <c r="A13">
        <v>6.8948491926204749</v>
      </c>
      <c r="B13">
        <v>1.6883380306106772E-2</v>
      </c>
      <c r="C13">
        <v>320.654855110933</v>
      </c>
      <c r="D13">
        <v>1001.1622314453125</v>
      </c>
      <c r="E13">
        <v>6.8948491926204749</v>
      </c>
      <c r="N13">
        <v>320.654855110933</v>
      </c>
      <c r="O13">
        <v>6.8948491926204749</v>
      </c>
      <c r="X13">
        <v>1001.1622314453125</v>
      </c>
      <c r="Y13">
        <v>1.6883380306106772E-2</v>
      </c>
    </row>
    <row r="14" spans="1:25" x14ac:dyDescent="0.55000000000000004">
      <c r="A14">
        <v>7.6815630916477993</v>
      </c>
      <c r="B14">
        <v>1.5844643973341607E-2</v>
      </c>
      <c r="C14">
        <v>393.9363913647224</v>
      </c>
      <c r="D14">
        <v>1201.3863525390625</v>
      </c>
      <c r="E14">
        <v>7.6815630916477993</v>
      </c>
      <c r="N14">
        <v>393.9363913647224</v>
      </c>
      <c r="O14">
        <v>7.6815630916477993</v>
      </c>
      <c r="X14">
        <v>1201.3863525390625</v>
      </c>
      <c r="Y14">
        <v>1.5844643973341607E-2</v>
      </c>
    </row>
    <row r="16" spans="1:25" x14ac:dyDescent="0.55000000000000004">
      <c r="A16" t="s">
        <v>608</v>
      </c>
      <c r="B16" t="s">
        <v>609</v>
      </c>
      <c r="C16" t="s">
        <v>17</v>
      </c>
      <c r="D16" t="s">
        <v>610</v>
      </c>
      <c r="E16" t="s">
        <v>608</v>
      </c>
    </row>
    <row r="17" spans="1:25" x14ac:dyDescent="0.55000000000000004">
      <c r="A17">
        <v>5.8796801663421654</v>
      </c>
      <c r="B17">
        <v>9.9232675460570088E-2</v>
      </c>
      <c r="C17">
        <v>287.83859360126695</v>
      </c>
      <c r="D17">
        <v>399.66525268554688</v>
      </c>
      <c r="E17">
        <v>5.8796801663421654</v>
      </c>
      <c r="N17" t="s">
        <v>17</v>
      </c>
      <c r="O17" t="s">
        <v>608</v>
      </c>
      <c r="X17" t="s">
        <v>610</v>
      </c>
      <c r="Y17" t="s">
        <v>609</v>
      </c>
    </row>
    <row r="18" spans="1:25" x14ac:dyDescent="0.55000000000000004">
      <c r="A18">
        <v>3.9536262207934274</v>
      </c>
      <c r="B18">
        <v>8.9966244198702847E-2</v>
      </c>
      <c r="C18">
        <v>216.94384654380715</v>
      </c>
      <c r="D18">
        <v>299.38772583007813</v>
      </c>
      <c r="E18">
        <v>3.9536262207934274</v>
      </c>
      <c r="N18">
        <v>287.83859360126695</v>
      </c>
      <c r="O18">
        <v>5.8796801663421654</v>
      </c>
      <c r="X18">
        <v>399.66525268554688</v>
      </c>
      <c r="Y18">
        <v>9.9232675460570088E-2</v>
      </c>
    </row>
    <row r="19" spans="1:25" x14ac:dyDescent="0.55000000000000004">
      <c r="A19">
        <v>2.0368789703272321</v>
      </c>
      <c r="B19">
        <v>8.2818173336081199E-2</v>
      </c>
      <c r="C19">
        <v>152.84298281906058</v>
      </c>
      <c r="D19">
        <v>199.38923645019531</v>
      </c>
      <c r="E19">
        <v>2.0368789703272321</v>
      </c>
      <c r="N19">
        <v>216.94384654380715</v>
      </c>
      <c r="O19">
        <v>3.9536262207934274</v>
      </c>
      <c r="X19">
        <v>299.38772583007813</v>
      </c>
      <c r="Y19">
        <v>8.9966244198702847E-2</v>
      </c>
    </row>
    <row r="20" spans="1:25" x14ac:dyDescent="0.55000000000000004">
      <c r="A20">
        <v>0.12911738401279069</v>
      </c>
      <c r="B20">
        <v>8.0336510347035053E-2</v>
      </c>
      <c r="C20">
        <v>94.352192348895088</v>
      </c>
      <c r="D20">
        <v>99.247947692871094</v>
      </c>
      <c r="E20">
        <v>0.12911738401279069</v>
      </c>
      <c r="N20">
        <v>152.84298281906058</v>
      </c>
      <c r="O20">
        <v>2.0368789703272321</v>
      </c>
      <c r="X20">
        <v>199.38923645019531</v>
      </c>
      <c r="Y20">
        <v>8.2818173336081199E-2</v>
      </c>
    </row>
    <row r="21" spans="1:25" x14ac:dyDescent="0.55000000000000004">
      <c r="A21">
        <v>-0.90129152997077144</v>
      </c>
      <c r="B21">
        <v>7.8993378923216631E-2</v>
      </c>
      <c r="C21">
        <v>67.795280099690842</v>
      </c>
      <c r="D21">
        <v>49.300983428955078</v>
      </c>
      <c r="E21">
        <v>-0.90129152997077144</v>
      </c>
      <c r="N21">
        <v>94.352192348895088</v>
      </c>
      <c r="O21">
        <v>0.12911738401279069</v>
      </c>
      <c r="X21">
        <v>99.247947692871094</v>
      </c>
      <c r="Y21">
        <v>8.0336510347035053E-2</v>
      </c>
    </row>
    <row r="22" spans="1:25" x14ac:dyDescent="0.55000000000000004">
      <c r="A22">
        <v>-1.8003351581920433</v>
      </c>
      <c r="B22">
        <v>7.8551495899990623E-2</v>
      </c>
      <c r="C22">
        <v>37.71704181306238</v>
      </c>
      <c r="D22">
        <v>0</v>
      </c>
      <c r="E22">
        <v>-1.8003351581920433</v>
      </c>
      <c r="N22">
        <v>67.795280099690842</v>
      </c>
      <c r="O22">
        <v>-0.90129152997077144</v>
      </c>
      <c r="X22">
        <v>49.300983428955078</v>
      </c>
      <c r="Y22">
        <v>7.8993378923216631E-2</v>
      </c>
    </row>
    <row r="23" spans="1:25" x14ac:dyDescent="0.55000000000000004">
      <c r="A23">
        <v>5.3556531962882792</v>
      </c>
      <c r="B23">
        <v>7.5997304920931194E-2</v>
      </c>
      <c r="C23">
        <v>270.90248040070952</v>
      </c>
      <c r="D23">
        <v>399.98321533203125</v>
      </c>
      <c r="E23">
        <v>5.3556531962882792</v>
      </c>
      <c r="N23">
        <v>37.71704181306238</v>
      </c>
      <c r="O23">
        <v>-1.8003351581920433</v>
      </c>
      <c r="X23">
        <v>0</v>
      </c>
      <c r="Y23">
        <v>7.8551495899990623E-2</v>
      </c>
    </row>
    <row r="24" spans="1:25" x14ac:dyDescent="0.55000000000000004">
      <c r="A24">
        <v>6.8114841806421467</v>
      </c>
      <c r="B24">
        <v>6.9906017145568627E-2</v>
      </c>
      <c r="C24">
        <v>324.03029324374569</v>
      </c>
      <c r="D24">
        <v>500.44454956054688</v>
      </c>
      <c r="E24">
        <v>6.8114841806421467</v>
      </c>
      <c r="N24">
        <v>270.90248040070952</v>
      </c>
      <c r="O24">
        <v>5.3556531962882792</v>
      </c>
      <c r="X24">
        <v>399.98321533203125</v>
      </c>
      <c r="Y24">
        <v>7.5997304920931194E-2</v>
      </c>
    </row>
    <row r="25" spans="1:25" x14ac:dyDescent="0.55000000000000004">
      <c r="A25">
        <v>8.1486615915398897</v>
      </c>
      <c r="B25">
        <v>6.5935863307630793E-2</v>
      </c>
      <c r="C25">
        <v>378.22343264441997</v>
      </c>
      <c r="D25">
        <v>600.4420166015625</v>
      </c>
      <c r="E25">
        <v>8.1486615915398897</v>
      </c>
      <c r="N25">
        <v>324.03029324374569</v>
      </c>
      <c r="O25">
        <v>6.8114841806421467</v>
      </c>
      <c r="X25">
        <v>500.44454956054688</v>
      </c>
      <c r="Y25">
        <v>6.9906017145568627E-2</v>
      </c>
    </row>
    <row r="26" spans="1:25" x14ac:dyDescent="0.55000000000000004">
      <c r="A26">
        <v>10.3220173541247</v>
      </c>
      <c r="B26">
        <v>6.3139919262908156E-2</v>
      </c>
      <c r="C26">
        <v>507.50552470755161</v>
      </c>
      <c r="D26">
        <v>800.85406494140625</v>
      </c>
      <c r="E26">
        <v>10.3220173541247</v>
      </c>
      <c r="N26">
        <v>378.22343264441997</v>
      </c>
      <c r="O26">
        <v>8.1486615915398897</v>
      </c>
      <c r="X26">
        <v>600.4420166015625</v>
      </c>
      <c r="Y26">
        <v>6.5935863307630793E-2</v>
      </c>
    </row>
    <row r="27" spans="1:25" x14ac:dyDescent="0.55000000000000004">
      <c r="A27">
        <v>11.289513055185498</v>
      </c>
      <c r="B27">
        <v>5.9870832106183408E-2</v>
      </c>
      <c r="C27">
        <v>563.1478971679544</v>
      </c>
      <c r="D27">
        <v>900.02618408203125</v>
      </c>
      <c r="E27">
        <v>11.289513055185498</v>
      </c>
      <c r="N27">
        <v>507.50552470755161</v>
      </c>
      <c r="O27">
        <v>10.3220173541247</v>
      </c>
      <c r="X27">
        <v>800.85406494140625</v>
      </c>
      <c r="Y27">
        <v>6.3139919262908156E-2</v>
      </c>
    </row>
    <row r="28" spans="1:25" x14ac:dyDescent="0.55000000000000004">
      <c r="A28">
        <v>11.864908478041411</v>
      </c>
      <c r="B28">
        <v>5.7370279867530752E-2</v>
      </c>
      <c r="C28">
        <v>630.83694821503116</v>
      </c>
      <c r="D28">
        <v>999.97625732421875</v>
      </c>
      <c r="E28">
        <v>11.864908478041411</v>
      </c>
      <c r="N28">
        <v>563.1478971679544</v>
      </c>
      <c r="O28">
        <v>11.289513055185498</v>
      </c>
      <c r="X28">
        <v>900.02618408203125</v>
      </c>
      <c r="Y28">
        <v>5.9870832106183408E-2</v>
      </c>
    </row>
    <row r="29" spans="1:25" x14ac:dyDescent="0.55000000000000004">
      <c r="A29">
        <v>13.121995558237158</v>
      </c>
      <c r="B29">
        <v>5.223436927437828E-2</v>
      </c>
      <c r="C29">
        <v>754.04745633715947</v>
      </c>
      <c r="D29">
        <v>1200.1766357421875</v>
      </c>
      <c r="E29">
        <v>13.121995558237158</v>
      </c>
      <c r="N29">
        <v>630.83694821503116</v>
      </c>
      <c r="O29">
        <v>11.864908478041411</v>
      </c>
      <c r="X29">
        <v>999.97625732421875</v>
      </c>
      <c r="Y29">
        <v>5.7370279867530752E-2</v>
      </c>
    </row>
    <row r="30" spans="1:25" x14ac:dyDescent="0.55000000000000004">
      <c r="N30">
        <v>754.04745633715947</v>
      </c>
      <c r="O30">
        <v>13.121995558237158</v>
      </c>
      <c r="X30">
        <v>1200.1766357421875</v>
      </c>
      <c r="Y30">
        <v>5.223436927437828E-2</v>
      </c>
    </row>
    <row r="33" spans="1:25" x14ac:dyDescent="0.55000000000000004">
      <c r="N33" t="s">
        <v>17</v>
      </c>
      <c r="O33" t="s">
        <v>608</v>
      </c>
    </row>
    <row r="34" spans="1:25" x14ac:dyDescent="0.55000000000000004">
      <c r="A34" t="s">
        <v>608</v>
      </c>
      <c r="B34" t="s">
        <v>609</v>
      </c>
      <c r="C34" t="s">
        <v>17</v>
      </c>
      <c r="D34" t="s">
        <v>610</v>
      </c>
      <c r="E34" t="s">
        <v>608</v>
      </c>
      <c r="N34">
        <v>278.16304446982633</v>
      </c>
      <c r="O34">
        <v>5.9528609866042625</v>
      </c>
      <c r="X34" t="s">
        <v>610</v>
      </c>
      <c r="Y34" t="s">
        <v>609</v>
      </c>
    </row>
    <row r="35" spans="1:25" x14ac:dyDescent="0.55000000000000004">
      <c r="A35">
        <v>5.9528609866042625</v>
      </c>
      <c r="B35">
        <v>9.1450013473959466E-2</v>
      </c>
      <c r="C35">
        <v>278.16304446982633</v>
      </c>
      <c r="D35">
        <v>399.70501708984375</v>
      </c>
      <c r="E35">
        <v>5.9528609866042625</v>
      </c>
      <c r="N35">
        <v>212.07017596787577</v>
      </c>
      <c r="O35">
        <v>4.0929089203115865</v>
      </c>
      <c r="X35">
        <v>399.70501708984375</v>
      </c>
      <c r="Y35">
        <v>9.1450013473959466E-2</v>
      </c>
    </row>
    <row r="36" spans="1:25" x14ac:dyDescent="0.55000000000000004">
      <c r="A36">
        <v>4.0929089203115865</v>
      </c>
      <c r="B36">
        <v>8.7508277891985356E-2</v>
      </c>
      <c r="C36">
        <v>212.07017596787577</v>
      </c>
      <c r="D36">
        <v>299.4443359375</v>
      </c>
      <c r="E36">
        <v>4.0929089203115865</v>
      </c>
      <c r="N36">
        <v>150.91933327561418</v>
      </c>
      <c r="O36">
        <v>2.1806812026854132</v>
      </c>
      <c r="X36">
        <v>299.4443359375</v>
      </c>
      <c r="Y36">
        <v>8.7508277891985356E-2</v>
      </c>
    </row>
    <row r="37" spans="1:25" x14ac:dyDescent="0.55000000000000004">
      <c r="A37">
        <v>2.1806812026854132</v>
      </c>
      <c r="B37">
        <v>8.5303927068945337E-2</v>
      </c>
      <c r="C37">
        <v>150.91933327561418</v>
      </c>
      <c r="D37">
        <v>199.38827514648438</v>
      </c>
      <c r="E37">
        <v>2.1806812026854132</v>
      </c>
      <c r="N37">
        <v>94.192588800866147</v>
      </c>
      <c r="O37">
        <v>0.13978418879719337</v>
      </c>
      <c r="X37">
        <v>199.38827514648438</v>
      </c>
      <c r="Y37">
        <v>8.5303927068945337E-2</v>
      </c>
    </row>
    <row r="38" spans="1:25" x14ac:dyDescent="0.55000000000000004">
      <c r="A38">
        <v>0.13978418879719337</v>
      </c>
      <c r="B38">
        <v>8.3808101801211815E-2</v>
      </c>
      <c r="C38">
        <v>94.192588800866147</v>
      </c>
      <c r="D38">
        <v>99.252967834472656</v>
      </c>
      <c r="E38">
        <v>0.13978418879719337</v>
      </c>
      <c r="N38">
        <v>65.630204417153152</v>
      </c>
      <c r="O38">
        <v>-0.82521773160769807</v>
      </c>
      <c r="X38">
        <v>99.252967834472656</v>
      </c>
      <c r="Y38">
        <v>8.3808101801211815E-2</v>
      </c>
    </row>
    <row r="39" spans="1:25" x14ac:dyDescent="0.55000000000000004">
      <c r="A39">
        <v>-0.82521773160769807</v>
      </c>
      <c r="B39">
        <v>8.3974365614559468E-2</v>
      </c>
      <c r="C39">
        <v>65.630204417153152</v>
      </c>
      <c r="D39">
        <v>49.807277679443359</v>
      </c>
      <c r="E39">
        <v>-0.82521773160769807</v>
      </c>
      <c r="N39">
        <v>37.173250944582293</v>
      </c>
      <c r="O39">
        <v>-1.9033314710155131</v>
      </c>
      <c r="X39">
        <v>49.807277679443359</v>
      </c>
      <c r="Y39">
        <v>8.3974365614559468E-2</v>
      </c>
    </row>
    <row r="40" spans="1:25" x14ac:dyDescent="0.55000000000000004">
      <c r="A40">
        <v>-1.9033314710155131</v>
      </c>
      <c r="B40">
        <v>8.4953957337935024E-2</v>
      </c>
      <c r="C40">
        <v>37.173250944582293</v>
      </c>
      <c r="D40">
        <v>0</v>
      </c>
      <c r="E40">
        <v>-1.9033314710155131</v>
      </c>
      <c r="N40">
        <v>274.90636602048306</v>
      </c>
      <c r="O40">
        <v>5.6735774478228809</v>
      </c>
      <c r="X40">
        <v>0</v>
      </c>
      <c r="Y40">
        <v>8.4953957337935024E-2</v>
      </c>
    </row>
    <row r="41" spans="1:25" x14ac:dyDescent="0.55000000000000004">
      <c r="A41">
        <v>5.6735774478228809</v>
      </c>
      <c r="B41">
        <v>8.4017226358208713E-2</v>
      </c>
      <c r="C41">
        <v>274.90636602048306</v>
      </c>
      <c r="D41">
        <v>399.9541015625</v>
      </c>
      <c r="E41">
        <v>5.6735774478228809</v>
      </c>
      <c r="N41">
        <v>337.51219289097361</v>
      </c>
      <c r="O41">
        <v>7.3337967146845031</v>
      </c>
      <c r="X41">
        <v>399.9541015625</v>
      </c>
      <c r="Y41">
        <v>8.4017226358208713E-2</v>
      </c>
    </row>
    <row r="42" spans="1:25" x14ac:dyDescent="0.55000000000000004">
      <c r="A42">
        <v>7.3337967146845031</v>
      </c>
      <c r="B42">
        <v>8.2577895506746893E-2</v>
      </c>
      <c r="C42">
        <v>337.51219289097361</v>
      </c>
      <c r="D42">
        <v>501.32476806640625</v>
      </c>
      <c r="E42">
        <v>7.3337967146845031</v>
      </c>
      <c r="N42">
        <v>410.86316430871148</v>
      </c>
      <c r="O42">
        <v>8.4884605386527294</v>
      </c>
      <c r="X42">
        <v>501.32476806640625</v>
      </c>
      <c r="Y42">
        <v>8.2577895506746893E-2</v>
      </c>
    </row>
    <row r="43" spans="1:25" x14ac:dyDescent="0.55000000000000004">
      <c r="A43">
        <v>8.4884605386527294</v>
      </c>
      <c r="B43">
        <v>8.2861339766655287E-2</v>
      </c>
      <c r="C43">
        <v>410.86316430871148</v>
      </c>
      <c r="D43">
        <v>600.3724365234375</v>
      </c>
      <c r="E43">
        <v>8.4884605386527294</v>
      </c>
      <c r="N43">
        <v>568.72748220184758</v>
      </c>
      <c r="O43">
        <v>10.111005841759635</v>
      </c>
      <c r="X43">
        <v>600.3724365234375</v>
      </c>
      <c r="Y43">
        <v>8.2861339766655287E-2</v>
      </c>
    </row>
    <row r="44" spans="1:25" x14ac:dyDescent="0.55000000000000004">
      <c r="A44">
        <v>10.111005841759635</v>
      </c>
      <c r="B44">
        <v>8.14325707607223E-2</v>
      </c>
      <c r="C44">
        <v>568.72748220184758</v>
      </c>
      <c r="D44">
        <v>799.59490966796875</v>
      </c>
      <c r="E44">
        <v>10.111005841759635</v>
      </c>
      <c r="N44">
        <v>657.60565019515764</v>
      </c>
      <c r="O44">
        <v>10.498430120628017</v>
      </c>
      <c r="X44">
        <v>799.59490966796875</v>
      </c>
      <c r="Y44">
        <v>8.14325707607223E-2</v>
      </c>
    </row>
    <row r="45" spans="1:25" x14ac:dyDescent="0.55000000000000004">
      <c r="A45">
        <v>10.498430120628017</v>
      </c>
      <c r="B45">
        <v>8.0554988929945379E-2</v>
      </c>
      <c r="C45">
        <v>657.60565019515764</v>
      </c>
      <c r="D45">
        <v>901.00970458984375</v>
      </c>
      <c r="E45">
        <v>10.498430120628017</v>
      </c>
      <c r="N45">
        <v>740.53901651196156</v>
      </c>
      <c r="O45">
        <v>10.90661569209386</v>
      </c>
      <c r="X45">
        <v>901.00970458984375</v>
      </c>
      <c r="Y45">
        <v>8.0554988929945379E-2</v>
      </c>
    </row>
    <row r="46" spans="1:25" x14ac:dyDescent="0.55000000000000004">
      <c r="A46">
        <v>10.90661569209386</v>
      </c>
      <c r="B46">
        <v>7.8843137578025135E-2</v>
      </c>
      <c r="C46">
        <v>740.53901651196156</v>
      </c>
      <c r="D46">
        <v>999.625244140625</v>
      </c>
      <c r="E46">
        <v>10.90661569209386</v>
      </c>
      <c r="N46">
        <v>914.84358353005109</v>
      </c>
      <c r="O46">
        <v>11.746452656913664</v>
      </c>
      <c r="X46">
        <v>999.625244140625</v>
      </c>
      <c r="Y46">
        <v>7.8843137578025135E-2</v>
      </c>
    </row>
    <row r="47" spans="1:25" x14ac:dyDescent="0.55000000000000004">
      <c r="A47">
        <v>11.746452656913664</v>
      </c>
      <c r="B47">
        <v>7.7303019955193689E-2</v>
      </c>
      <c r="C47">
        <v>914.84358353005109</v>
      </c>
      <c r="D47">
        <v>1201.45263671875</v>
      </c>
      <c r="E47">
        <v>11.746452656913664</v>
      </c>
      <c r="X47">
        <v>1201.45263671875</v>
      </c>
      <c r="Y47">
        <v>7.7303019955193689E-2</v>
      </c>
    </row>
    <row r="50" spans="1:25" x14ac:dyDescent="0.55000000000000004">
      <c r="X50" t="s">
        <v>610</v>
      </c>
      <c r="Y50" t="s">
        <v>609</v>
      </c>
    </row>
    <row r="51" spans="1:25" x14ac:dyDescent="0.55000000000000004">
      <c r="N51" t="s">
        <v>17</v>
      </c>
      <c r="O51" t="s">
        <v>608</v>
      </c>
      <c r="X51">
        <v>400.29583740234375</v>
      </c>
      <c r="Y51">
        <v>5.1060335554720879E-2</v>
      </c>
    </row>
    <row r="52" spans="1:25" x14ac:dyDescent="0.55000000000000004">
      <c r="A52" t="s">
        <v>608</v>
      </c>
      <c r="B52" t="s">
        <v>609</v>
      </c>
      <c r="C52" t="s">
        <v>17</v>
      </c>
      <c r="D52" t="s">
        <v>610</v>
      </c>
      <c r="E52" t="s">
        <v>608</v>
      </c>
      <c r="N52">
        <v>252.36473014953859</v>
      </c>
      <c r="O52">
        <v>4.246505141372328</v>
      </c>
      <c r="X52">
        <v>299.47906494140625</v>
      </c>
      <c r="Y52">
        <v>5.1661052644997173E-2</v>
      </c>
    </row>
    <row r="53" spans="1:25" x14ac:dyDescent="0.55000000000000004">
      <c r="A53">
        <v>4.246505141372328</v>
      </c>
      <c r="B53">
        <v>5.1060335554720879E-2</v>
      </c>
      <c r="C53">
        <v>252.36473014953859</v>
      </c>
      <c r="D53">
        <v>400.29583740234375</v>
      </c>
      <c r="E53">
        <v>4.246505141372328</v>
      </c>
      <c r="N53">
        <v>201.30227214433538</v>
      </c>
      <c r="O53">
        <v>2.8233839461143639</v>
      </c>
      <c r="X53">
        <v>199.60989379882813</v>
      </c>
      <c r="Y53">
        <v>5.242685705730403E-2</v>
      </c>
    </row>
    <row r="54" spans="1:25" x14ac:dyDescent="0.55000000000000004">
      <c r="A54">
        <v>2.8233839461143639</v>
      </c>
      <c r="B54">
        <v>5.1661052644997173E-2</v>
      </c>
      <c r="C54">
        <v>201.30227214433538</v>
      </c>
      <c r="D54">
        <v>299.47906494140625</v>
      </c>
      <c r="E54">
        <v>2.8233839461143639</v>
      </c>
      <c r="N54">
        <v>150.23649478480817</v>
      </c>
      <c r="O54">
        <v>1.4028970716142419</v>
      </c>
      <c r="X54">
        <v>99.06121826171875</v>
      </c>
      <c r="Y54">
        <v>5.3539136053164633E-2</v>
      </c>
    </row>
    <row r="55" spans="1:25" x14ac:dyDescent="0.55000000000000004">
      <c r="A55">
        <v>1.4028970716142419</v>
      </c>
      <c r="B55">
        <v>5.242685705730403E-2</v>
      </c>
      <c r="C55">
        <v>150.23649478480817</v>
      </c>
      <c r="D55">
        <v>199.60989379882813</v>
      </c>
      <c r="E55">
        <v>1.4028970716142419</v>
      </c>
      <c r="N55">
        <v>100.4648259559123</v>
      </c>
      <c r="O55">
        <v>-0.12041516375862921</v>
      </c>
      <c r="X55">
        <v>50.235446929931641</v>
      </c>
      <c r="Y55">
        <v>5.5265940347806478E-2</v>
      </c>
    </row>
    <row r="56" spans="1:25" x14ac:dyDescent="0.55000000000000004">
      <c r="A56">
        <v>-0.12041516375862921</v>
      </c>
      <c r="B56">
        <v>5.3539136053164633E-2</v>
      </c>
      <c r="C56">
        <v>100.4648259559123</v>
      </c>
      <c r="D56">
        <v>99.06121826171875</v>
      </c>
      <c r="E56">
        <v>-0.12041516375862921</v>
      </c>
      <c r="N56">
        <v>74.905594427871065</v>
      </c>
      <c r="O56">
        <v>-0.85445942555649823</v>
      </c>
      <c r="X56">
        <v>0</v>
      </c>
      <c r="Y56">
        <v>5.6954705157679891E-2</v>
      </c>
    </row>
    <row r="57" spans="1:25" x14ac:dyDescent="0.55000000000000004">
      <c r="A57">
        <v>-0.85445942555649823</v>
      </c>
      <c r="B57">
        <v>5.5265940347806478E-2</v>
      </c>
      <c r="C57">
        <v>74.905594427871065</v>
      </c>
      <c r="D57">
        <v>50.235446929931641</v>
      </c>
      <c r="E57">
        <v>-0.85445942555649823</v>
      </c>
      <c r="N57">
        <v>49.530577946731142</v>
      </c>
      <c r="O57">
        <v>-1.7401030134471343</v>
      </c>
      <c r="X57">
        <v>399.97283935546875</v>
      </c>
      <c r="Y57">
        <v>5.9717169252538504E-2</v>
      </c>
    </row>
    <row r="58" spans="1:25" x14ac:dyDescent="0.55000000000000004">
      <c r="A58">
        <v>-1.7401030134471343</v>
      </c>
      <c r="B58">
        <v>5.6954705157679891E-2</v>
      </c>
      <c r="C58">
        <v>49.530577946731142</v>
      </c>
      <c r="D58">
        <v>0</v>
      </c>
      <c r="E58">
        <v>-1.7401030134471343</v>
      </c>
      <c r="N58">
        <v>270.45307684865543</v>
      </c>
      <c r="O58">
        <v>4.2655192383468368</v>
      </c>
      <c r="X58">
        <v>500.97186279296875</v>
      </c>
      <c r="Y58">
        <v>6.0190764551051781E-2</v>
      </c>
    </row>
    <row r="59" spans="1:25" x14ac:dyDescent="0.55000000000000004">
      <c r="A59">
        <v>4.2655192383468368</v>
      </c>
      <c r="B59">
        <v>5.9717169252538504E-2</v>
      </c>
      <c r="C59">
        <v>270.45307684865543</v>
      </c>
      <c r="D59">
        <v>399.97283935546875</v>
      </c>
      <c r="E59">
        <v>4.2655192383468368</v>
      </c>
      <c r="N59">
        <v>329.56262406971922</v>
      </c>
      <c r="O59">
        <v>5.7124956184684086</v>
      </c>
      <c r="X59">
        <v>600.7498779296875</v>
      </c>
      <c r="Y59">
        <v>6.1101339877706225E-2</v>
      </c>
    </row>
    <row r="60" spans="1:25" x14ac:dyDescent="0.55000000000000004">
      <c r="A60">
        <v>5.7124956184684086</v>
      </c>
      <c r="B60">
        <v>6.0190764551051781E-2</v>
      </c>
      <c r="C60">
        <v>329.56262406971922</v>
      </c>
      <c r="D60">
        <v>500.97186279296875</v>
      </c>
      <c r="E60">
        <v>5.7124956184684086</v>
      </c>
      <c r="N60">
        <v>398.48384463471149</v>
      </c>
      <c r="O60">
        <v>6.8298955627780273</v>
      </c>
      <c r="X60">
        <v>800.49725341796875</v>
      </c>
      <c r="Y60">
        <v>6.1566093072902922E-2</v>
      </c>
    </row>
    <row r="61" spans="1:25" x14ac:dyDescent="0.55000000000000004">
      <c r="A61">
        <v>6.8298955627780273</v>
      </c>
      <c r="B61">
        <v>6.1101339877706225E-2</v>
      </c>
      <c r="C61">
        <v>398.48384463471149</v>
      </c>
      <c r="D61">
        <v>600.7498779296875</v>
      </c>
      <c r="E61">
        <v>6.8298955627780273</v>
      </c>
      <c r="N61">
        <v>548.88616192156974</v>
      </c>
      <c r="O61">
        <v>8.5163695884774491</v>
      </c>
      <c r="X61">
        <v>900.6151123046875</v>
      </c>
      <c r="Y61">
        <v>6.1249594470091852E-2</v>
      </c>
    </row>
    <row r="62" spans="1:25" x14ac:dyDescent="0.55000000000000004">
      <c r="A62">
        <v>8.5163695884774491</v>
      </c>
      <c r="B62">
        <v>6.1566093072902922E-2</v>
      </c>
      <c r="C62">
        <v>548.88616192156974</v>
      </c>
      <c r="D62">
        <v>800.49725341796875</v>
      </c>
      <c r="E62">
        <v>8.5163695884774491</v>
      </c>
      <c r="N62">
        <v>629.12516826870558</v>
      </c>
      <c r="O62">
        <v>9.1101596789208532</v>
      </c>
      <c r="X62">
        <v>1000.2050170898438</v>
      </c>
      <c r="Y62">
        <v>6.143946603921796E-2</v>
      </c>
    </row>
    <row r="63" spans="1:25" x14ac:dyDescent="0.55000000000000004">
      <c r="A63">
        <v>9.1101596789208532</v>
      </c>
      <c r="B63">
        <v>6.1249594470091852E-2</v>
      </c>
      <c r="C63">
        <v>629.12516826870558</v>
      </c>
      <c r="D63">
        <v>900.6151123046875</v>
      </c>
      <c r="E63">
        <v>9.1101596789208532</v>
      </c>
      <c r="N63">
        <v>705.41858244987714</v>
      </c>
      <c r="O63">
        <v>9.8980765203840555</v>
      </c>
      <c r="X63">
        <v>1200.8868408203125</v>
      </c>
      <c r="Y63">
        <v>6.0542413436554317E-2</v>
      </c>
    </row>
    <row r="64" spans="1:25" x14ac:dyDescent="0.55000000000000004">
      <c r="A64">
        <v>9.8980765203840555</v>
      </c>
      <c r="B64">
        <v>6.143946603921796E-2</v>
      </c>
      <c r="C64">
        <v>705.41858244987714</v>
      </c>
      <c r="D64">
        <v>1000.2050170898438</v>
      </c>
      <c r="E64">
        <v>9.8980765203840555</v>
      </c>
      <c r="N64">
        <v>878.0573813963631</v>
      </c>
      <c r="O64">
        <v>10.609661488317416</v>
      </c>
    </row>
    <row r="65" spans="1:24" x14ac:dyDescent="0.55000000000000004">
      <c r="A65">
        <v>10.609661488317416</v>
      </c>
      <c r="B65">
        <v>6.0542413436554317E-2</v>
      </c>
      <c r="C65">
        <v>878.0573813963631</v>
      </c>
      <c r="D65">
        <v>1200.8868408203125</v>
      </c>
      <c r="E65">
        <v>10.609661488317416</v>
      </c>
    </row>
    <row r="70" spans="1:24" x14ac:dyDescent="0.55000000000000004">
      <c r="A70">
        <v>10.774654660195457</v>
      </c>
      <c r="B70">
        <v>5.957123666480095E-2</v>
      </c>
      <c r="C70">
        <v>867.40427409523488</v>
      </c>
      <c r="D70">
        <v>1199.5997314453125</v>
      </c>
    </row>
    <row r="76" spans="1:24" x14ac:dyDescent="0.55000000000000004">
      <c r="W76">
        <v>-1.7401030134471343</v>
      </c>
      <c r="X76">
        <v>49.530577946731142</v>
      </c>
    </row>
    <row r="77" spans="1:24" x14ac:dyDescent="0.55000000000000004">
      <c r="W77">
        <v>-0.85445942555649823</v>
      </c>
      <c r="X77">
        <v>74.905594427871065</v>
      </c>
    </row>
    <row r="78" spans="1:24" x14ac:dyDescent="0.55000000000000004">
      <c r="W78">
        <v>-0.12041516375862921</v>
      </c>
      <c r="X78">
        <v>100.4648259559123</v>
      </c>
    </row>
    <row r="79" spans="1:24" x14ac:dyDescent="0.55000000000000004">
      <c r="O79">
        <v>-1.9033314710155131</v>
      </c>
      <c r="P79">
        <v>37.173250944582293</v>
      </c>
      <c r="W79">
        <v>1.4028970716142419</v>
      </c>
      <c r="X79">
        <v>150.23649478480817</v>
      </c>
    </row>
    <row r="80" spans="1:24" x14ac:dyDescent="0.55000000000000004">
      <c r="O80">
        <v>-0.82521773160769807</v>
      </c>
      <c r="P80">
        <v>65.630204417153152</v>
      </c>
      <c r="W80">
        <v>2.8233839461143639</v>
      </c>
      <c r="X80">
        <v>201.30227214433538</v>
      </c>
    </row>
    <row r="81" spans="15:24" x14ac:dyDescent="0.55000000000000004">
      <c r="O81">
        <v>0.13978418879719337</v>
      </c>
      <c r="P81">
        <v>94.192588800866147</v>
      </c>
      <c r="W81">
        <v>4.246505141372328</v>
      </c>
      <c r="X81">
        <v>252.36473014953859</v>
      </c>
    </row>
    <row r="82" spans="15:24" x14ac:dyDescent="0.55000000000000004">
      <c r="O82">
        <v>2.1806812026854132</v>
      </c>
      <c r="P82">
        <v>150.91933327561418</v>
      </c>
      <c r="W82">
        <v>4.2655192383468368</v>
      </c>
      <c r="X82">
        <v>270.45307684865543</v>
      </c>
    </row>
    <row r="83" spans="15:24" x14ac:dyDescent="0.55000000000000004">
      <c r="O83">
        <v>4.0929089203115865</v>
      </c>
      <c r="P83">
        <v>212.07017596787577</v>
      </c>
      <c r="W83">
        <v>5.7124956184684086</v>
      </c>
      <c r="X83">
        <v>329.56262406971922</v>
      </c>
    </row>
    <row r="84" spans="15:24" x14ac:dyDescent="0.55000000000000004">
      <c r="O84">
        <v>5.6735774478228809</v>
      </c>
      <c r="P84">
        <v>274.90636602048306</v>
      </c>
      <c r="W84">
        <v>6.8298955627780273</v>
      </c>
      <c r="X84">
        <v>398.48384463471149</v>
      </c>
    </row>
    <row r="85" spans="15:24" x14ac:dyDescent="0.55000000000000004">
      <c r="O85">
        <v>5.9528609866042625</v>
      </c>
      <c r="P85">
        <v>278.16304446982633</v>
      </c>
      <c r="W85">
        <v>8.5163695884774491</v>
      </c>
      <c r="X85">
        <v>548.88616192156974</v>
      </c>
    </row>
    <row r="86" spans="15:24" x14ac:dyDescent="0.55000000000000004">
      <c r="O86">
        <v>7.3337967146845031</v>
      </c>
      <c r="P86">
        <v>337.51219289097361</v>
      </c>
      <c r="W86">
        <v>9.1101596789208532</v>
      </c>
      <c r="X86">
        <v>629.12516826870558</v>
      </c>
    </row>
    <row r="87" spans="15:24" x14ac:dyDescent="0.55000000000000004">
      <c r="O87">
        <v>8.4884605386527294</v>
      </c>
      <c r="P87">
        <v>410.86316430871148</v>
      </c>
      <c r="W87">
        <v>9.8980765203840555</v>
      </c>
      <c r="X87">
        <v>705.41858244987714</v>
      </c>
    </row>
    <row r="88" spans="15:24" x14ac:dyDescent="0.55000000000000004">
      <c r="O88">
        <v>10.111005841759635</v>
      </c>
      <c r="P88">
        <v>568.72748220184758</v>
      </c>
      <c r="W88">
        <v>10.609661488317416</v>
      </c>
      <c r="X88">
        <v>878.0573813963631</v>
      </c>
    </row>
    <row r="89" spans="15:24" x14ac:dyDescent="0.55000000000000004">
      <c r="O89">
        <v>10.498430120628017</v>
      </c>
      <c r="P89">
        <v>657.60565019515764</v>
      </c>
    </row>
    <row r="90" spans="15:24" x14ac:dyDescent="0.55000000000000004">
      <c r="O90">
        <v>10.90661569209386</v>
      </c>
      <c r="P90">
        <v>740.53901651196156</v>
      </c>
    </row>
    <row r="91" spans="15:24" x14ac:dyDescent="0.55000000000000004">
      <c r="O91">
        <v>11.746452656913664</v>
      </c>
      <c r="P91">
        <v>914.84358353005109</v>
      </c>
    </row>
  </sheetData>
  <sortState ref="V76:W88">
    <sortCondition ref="V7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C.pratensis +h2o 27.10.15_</vt:lpstr>
      <vt:lpstr>GRAPHS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alilev93</cp:lastModifiedBy>
  <dcterms:created xsi:type="dcterms:W3CDTF">2015-11-05T15:55:18Z</dcterms:created>
  <dcterms:modified xsi:type="dcterms:W3CDTF">2020-03-09T01:36:53Z</dcterms:modified>
</cp:coreProperties>
</file>