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15195" windowHeight="8190"/>
  </bookViews>
  <sheets>
    <sheet name="prat 18.4.16 +H2O_" sheetId="1" r:id="rId1"/>
  </sheets>
  <calcPr calcId="145621"/>
</workbook>
</file>

<file path=xl/calcChain.xml><?xml version="1.0" encoding="utf-8"?>
<calcChain xmlns="http://schemas.openxmlformats.org/spreadsheetml/2006/main">
  <c r="L15" i="1" l="1"/>
  <c r="N15" i="1" s="1"/>
  <c r="AK15" i="1"/>
  <c r="E15" i="1" s="1"/>
  <c r="AM15" i="1"/>
  <c r="AN15" i="1"/>
  <c r="AO15" i="1"/>
  <c r="AT15" i="1"/>
  <c r="AU15" i="1" s="1"/>
  <c r="AX15" i="1" s="1"/>
  <c r="AW15" i="1"/>
  <c r="L18" i="1"/>
  <c r="N18" i="1"/>
  <c r="AK18" i="1"/>
  <c r="E18" i="1" s="1"/>
  <c r="AL18" i="1"/>
  <c r="H18" i="1" s="1"/>
  <c r="AM18" i="1"/>
  <c r="AN18" i="1"/>
  <c r="AO18" i="1"/>
  <c r="AP18" i="1"/>
  <c r="J18" i="1" s="1"/>
  <c r="AQ18" i="1" s="1"/>
  <c r="AT18" i="1"/>
  <c r="AU18" i="1" s="1"/>
  <c r="AW18" i="1"/>
  <c r="L20" i="1"/>
  <c r="N20" i="1" s="1"/>
  <c r="AK20" i="1"/>
  <c r="E20" i="1" s="1"/>
  <c r="AM20" i="1"/>
  <c r="AN20" i="1"/>
  <c r="AO20" i="1"/>
  <c r="AT20" i="1"/>
  <c r="AU20" i="1" s="1"/>
  <c r="AX20" i="1" s="1"/>
  <c r="AW20" i="1"/>
  <c r="L22" i="1"/>
  <c r="N22" i="1"/>
  <c r="AK22" i="1"/>
  <c r="E22" i="1" s="1"/>
  <c r="AL22" i="1"/>
  <c r="H22" i="1" s="1"/>
  <c r="AM22" i="1"/>
  <c r="AN22" i="1"/>
  <c r="AO22" i="1"/>
  <c r="AP22" i="1"/>
  <c r="J22" i="1" s="1"/>
  <c r="AQ22" i="1" s="1"/>
  <c r="AT22" i="1"/>
  <c r="AU22" i="1" s="1"/>
  <c r="AW22" i="1"/>
  <c r="AX22" i="1" s="1"/>
  <c r="L23" i="1"/>
  <c r="N23" i="1" s="1"/>
  <c r="AK23" i="1"/>
  <c r="E23" i="1" s="1"/>
  <c r="AM23" i="1"/>
  <c r="AN23" i="1"/>
  <c r="AO23" i="1"/>
  <c r="AT23" i="1"/>
  <c r="AU23" i="1" s="1"/>
  <c r="AX23" i="1" s="1"/>
  <c r="AW23" i="1"/>
  <c r="L26" i="1"/>
  <c r="N26" i="1"/>
  <c r="AK26" i="1"/>
  <c r="E26" i="1" s="1"/>
  <c r="AL26" i="1"/>
  <c r="H26" i="1" s="1"/>
  <c r="AM26" i="1"/>
  <c r="AN26" i="1"/>
  <c r="AO26" i="1"/>
  <c r="AP26" i="1"/>
  <c r="J26" i="1" s="1"/>
  <c r="AQ26" i="1" s="1"/>
  <c r="AT26" i="1"/>
  <c r="AU26" i="1" s="1"/>
  <c r="AW26" i="1"/>
  <c r="AX26" i="1" s="1"/>
  <c r="L28" i="1"/>
  <c r="N28" i="1" s="1"/>
  <c r="AK28" i="1"/>
  <c r="E28" i="1" s="1"/>
  <c r="AM28" i="1"/>
  <c r="AN28" i="1"/>
  <c r="AO28" i="1"/>
  <c r="AT28" i="1"/>
  <c r="AU28" i="1" s="1"/>
  <c r="AX28" i="1" s="1"/>
  <c r="AW28" i="1"/>
  <c r="L29" i="1"/>
  <c r="N29" i="1"/>
  <c r="AK29" i="1"/>
  <c r="E29" i="1" s="1"/>
  <c r="AL29" i="1"/>
  <c r="H29" i="1" s="1"/>
  <c r="AM29" i="1"/>
  <c r="AN29" i="1"/>
  <c r="AO29" i="1"/>
  <c r="AP29" i="1"/>
  <c r="J29" i="1" s="1"/>
  <c r="AQ29" i="1" s="1"/>
  <c r="AT29" i="1"/>
  <c r="AU29" i="1" s="1"/>
  <c r="AW29" i="1"/>
  <c r="AX29" i="1" s="1"/>
  <c r="L31" i="1"/>
  <c r="N31" i="1" s="1"/>
  <c r="AK31" i="1"/>
  <c r="E31" i="1" s="1"/>
  <c r="AM31" i="1"/>
  <c r="AN31" i="1"/>
  <c r="AO31" i="1"/>
  <c r="AT31" i="1"/>
  <c r="AU31" i="1" s="1"/>
  <c r="AX31" i="1" s="1"/>
  <c r="AW31" i="1"/>
  <c r="L33" i="1"/>
  <c r="N33" i="1"/>
  <c r="AK33" i="1"/>
  <c r="E33" i="1" s="1"/>
  <c r="AL33" i="1"/>
  <c r="H33" i="1" s="1"/>
  <c r="AM33" i="1"/>
  <c r="AN33" i="1"/>
  <c r="AO33" i="1"/>
  <c r="AP33" i="1"/>
  <c r="J33" i="1" s="1"/>
  <c r="AQ33" i="1" s="1"/>
  <c r="AT33" i="1"/>
  <c r="AU33" i="1" s="1"/>
  <c r="AW33" i="1"/>
  <c r="L34" i="1"/>
  <c r="N34" i="1"/>
  <c r="AK34" i="1"/>
  <c r="E34" i="1" s="1"/>
  <c r="AL34" i="1"/>
  <c r="H34" i="1" s="1"/>
  <c r="AM34" i="1"/>
  <c r="AN34" i="1"/>
  <c r="AO34" i="1"/>
  <c r="AP34" i="1"/>
  <c r="J34" i="1" s="1"/>
  <c r="AQ34" i="1" s="1"/>
  <c r="AT34" i="1"/>
  <c r="AU34" i="1" s="1"/>
  <c r="AW34" i="1"/>
  <c r="L36" i="1"/>
  <c r="N36" i="1"/>
  <c r="AK36" i="1"/>
  <c r="E36" i="1" s="1"/>
  <c r="AL36" i="1"/>
  <c r="H36" i="1" s="1"/>
  <c r="AM36" i="1"/>
  <c r="AN36" i="1"/>
  <c r="AO36" i="1"/>
  <c r="AP36" i="1"/>
  <c r="J36" i="1" s="1"/>
  <c r="AQ36" i="1" s="1"/>
  <c r="AT36" i="1"/>
  <c r="AU36" i="1" s="1"/>
  <c r="AW36" i="1"/>
  <c r="L38" i="1"/>
  <c r="N38" i="1"/>
  <c r="AK38" i="1"/>
  <c r="E38" i="1" s="1"/>
  <c r="AL38" i="1"/>
  <c r="H38" i="1" s="1"/>
  <c r="AM38" i="1"/>
  <c r="AN38" i="1"/>
  <c r="AO38" i="1"/>
  <c r="AP38" i="1"/>
  <c r="J38" i="1" s="1"/>
  <c r="AQ38" i="1" s="1"/>
  <c r="AT38" i="1"/>
  <c r="AU38" i="1" s="1"/>
  <c r="AW38" i="1"/>
  <c r="L39" i="1"/>
  <c r="N39" i="1"/>
  <c r="AK39" i="1"/>
  <c r="E39" i="1" s="1"/>
  <c r="AL39" i="1"/>
  <c r="H39" i="1" s="1"/>
  <c r="AM39" i="1"/>
  <c r="AN39" i="1"/>
  <c r="AO39" i="1"/>
  <c r="AP39" i="1"/>
  <c r="J39" i="1" s="1"/>
  <c r="AQ39" i="1" s="1"/>
  <c r="AT39" i="1"/>
  <c r="AU39" i="1" s="1"/>
  <c r="AW39" i="1"/>
  <c r="L41" i="1"/>
  <c r="N41" i="1"/>
  <c r="AK41" i="1"/>
  <c r="E41" i="1" s="1"/>
  <c r="AL41" i="1"/>
  <c r="H41" i="1" s="1"/>
  <c r="AM41" i="1"/>
  <c r="AN41" i="1"/>
  <c r="AO41" i="1"/>
  <c r="AP41" i="1"/>
  <c r="J41" i="1" s="1"/>
  <c r="AQ41" i="1" s="1"/>
  <c r="AT41" i="1"/>
  <c r="AU41" i="1" s="1"/>
  <c r="AW41" i="1"/>
  <c r="L43" i="1"/>
  <c r="N43" i="1"/>
  <c r="AK43" i="1"/>
  <c r="E43" i="1" s="1"/>
  <c r="AL43" i="1"/>
  <c r="H43" i="1" s="1"/>
  <c r="AM43" i="1"/>
  <c r="AN43" i="1"/>
  <c r="AO43" i="1"/>
  <c r="AP43" i="1"/>
  <c r="J43" i="1" s="1"/>
  <c r="AQ43" i="1" s="1"/>
  <c r="AT43" i="1"/>
  <c r="AU43" i="1" s="1"/>
  <c r="AW43" i="1"/>
  <c r="L44" i="1"/>
  <c r="N44" i="1" s="1"/>
  <c r="AK44" i="1"/>
  <c r="E44" i="1" s="1"/>
  <c r="AM44" i="1"/>
  <c r="AN44" i="1"/>
  <c r="AO44" i="1"/>
  <c r="AT44" i="1"/>
  <c r="AU44" i="1" s="1"/>
  <c r="AW44" i="1"/>
  <c r="AX44" i="1"/>
  <c r="L46" i="1"/>
  <c r="N46" i="1"/>
  <c r="AK46" i="1"/>
  <c r="E46" i="1" s="1"/>
  <c r="AL46" i="1"/>
  <c r="H46" i="1" s="1"/>
  <c r="AM46" i="1"/>
  <c r="AN46" i="1"/>
  <c r="AO46" i="1"/>
  <c r="AP46" i="1"/>
  <c r="J46" i="1" s="1"/>
  <c r="AQ46" i="1" s="1"/>
  <c r="AT46" i="1"/>
  <c r="AU46" i="1" s="1"/>
  <c r="AW46" i="1"/>
  <c r="L48" i="1"/>
  <c r="N48" i="1" s="1"/>
  <c r="AK48" i="1"/>
  <c r="E48" i="1" s="1"/>
  <c r="AM48" i="1"/>
  <c r="AN48" i="1"/>
  <c r="AO48" i="1"/>
  <c r="AT48" i="1"/>
  <c r="AU48" i="1" s="1"/>
  <c r="AX48" i="1" s="1"/>
  <c r="AW48" i="1"/>
  <c r="L49" i="1"/>
  <c r="N49" i="1" s="1"/>
  <c r="AK49" i="1"/>
  <c r="E49" i="1" s="1"/>
  <c r="AM49" i="1"/>
  <c r="AN49" i="1"/>
  <c r="AO49" i="1"/>
  <c r="AT49" i="1"/>
  <c r="AU49" i="1" s="1"/>
  <c r="AX49" i="1" s="1"/>
  <c r="AW49" i="1"/>
  <c r="L51" i="1"/>
  <c r="N51" i="1" s="1"/>
  <c r="AK51" i="1"/>
  <c r="E51" i="1" s="1"/>
  <c r="AM51" i="1"/>
  <c r="AN51" i="1"/>
  <c r="AO51" i="1"/>
  <c r="AT51" i="1"/>
  <c r="AU51" i="1" s="1"/>
  <c r="AX51" i="1" s="1"/>
  <c r="AW51" i="1"/>
  <c r="L54" i="1"/>
  <c r="N54" i="1" s="1"/>
  <c r="AK54" i="1"/>
  <c r="E54" i="1" s="1"/>
  <c r="AM54" i="1"/>
  <c r="AN54" i="1"/>
  <c r="AO54" i="1"/>
  <c r="AT54" i="1"/>
  <c r="AU54" i="1" s="1"/>
  <c r="AX54" i="1" s="1"/>
  <c r="AW54" i="1"/>
  <c r="L55" i="1"/>
  <c r="N55" i="1" s="1"/>
  <c r="AK55" i="1"/>
  <c r="E55" i="1" s="1"/>
  <c r="AM55" i="1"/>
  <c r="AN55" i="1"/>
  <c r="AO55" i="1"/>
  <c r="AT55" i="1"/>
  <c r="AU55" i="1" s="1"/>
  <c r="AX55" i="1" s="1"/>
  <c r="AW55" i="1"/>
  <c r="L57" i="1"/>
  <c r="N57" i="1" s="1"/>
  <c r="AK57" i="1"/>
  <c r="E57" i="1" s="1"/>
  <c r="AM57" i="1"/>
  <c r="AN57" i="1"/>
  <c r="AO57" i="1"/>
  <c r="AT57" i="1"/>
  <c r="AU57" i="1" s="1"/>
  <c r="AX57" i="1" s="1"/>
  <c r="AW57" i="1"/>
  <c r="L59" i="1"/>
  <c r="N59" i="1" s="1"/>
  <c r="AK59" i="1"/>
  <c r="E59" i="1" s="1"/>
  <c r="BC59" i="1" s="1"/>
  <c r="AM59" i="1"/>
  <c r="AN59" i="1"/>
  <c r="AO59" i="1"/>
  <c r="AT59" i="1"/>
  <c r="AU59" i="1" s="1"/>
  <c r="AX59" i="1" s="1"/>
  <c r="AW59" i="1"/>
  <c r="L60" i="1"/>
  <c r="N60" i="1" s="1"/>
  <c r="AK60" i="1"/>
  <c r="AL60" i="1" s="1"/>
  <c r="AM60" i="1"/>
  <c r="AN60" i="1"/>
  <c r="AO60" i="1"/>
  <c r="AP60" i="1" s="1"/>
  <c r="J60" i="1" s="1"/>
  <c r="AQ60" i="1" s="1"/>
  <c r="AT60" i="1"/>
  <c r="AU60" i="1"/>
  <c r="AX60" i="1" s="1"/>
  <c r="AW60" i="1"/>
  <c r="L62" i="1"/>
  <c r="N62" i="1" s="1"/>
  <c r="AK62" i="1"/>
  <c r="AL62" i="1" s="1"/>
  <c r="AM62" i="1"/>
  <c r="AN62" i="1"/>
  <c r="AO62" i="1"/>
  <c r="AP62" i="1" s="1"/>
  <c r="J62" i="1" s="1"/>
  <c r="AQ62" i="1" s="1"/>
  <c r="AT62" i="1"/>
  <c r="AU62" i="1"/>
  <c r="AX62" i="1" s="1"/>
  <c r="AW62" i="1"/>
  <c r="L64" i="1"/>
  <c r="N64" i="1" s="1"/>
  <c r="AK64" i="1"/>
  <c r="AL64" i="1" s="1"/>
  <c r="AM64" i="1"/>
  <c r="AN64" i="1"/>
  <c r="AO64" i="1"/>
  <c r="AP64" i="1" s="1"/>
  <c r="J64" i="1" s="1"/>
  <c r="AQ64" i="1" s="1"/>
  <c r="AT64" i="1"/>
  <c r="AU64" i="1"/>
  <c r="AX64" i="1" s="1"/>
  <c r="AW64" i="1"/>
  <c r="L65" i="1"/>
  <c r="N65" i="1" s="1"/>
  <c r="AK65" i="1"/>
  <c r="AL65" i="1" s="1"/>
  <c r="AM65" i="1"/>
  <c r="AN65" i="1"/>
  <c r="AO65" i="1"/>
  <c r="AP65" i="1" s="1"/>
  <c r="J65" i="1" s="1"/>
  <c r="AQ65" i="1" s="1"/>
  <c r="AT65" i="1"/>
  <c r="AU65" i="1"/>
  <c r="AX65" i="1" s="1"/>
  <c r="AW65" i="1"/>
  <c r="L67" i="1"/>
  <c r="N67" i="1" s="1"/>
  <c r="AK67" i="1"/>
  <c r="AL67" i="1" s="1"/>
  <c r="AM67" i="1"/>
  <c r="AN67" i="1"/>
  <c r="AO67" i="1"/>
  <c r="AP67" i="1" s="1"/>
  <c r="J67" i="1" s="1"/>
  <c r="AQ67" i="1" s="1"/>
  <c r="AT67" i="1"/>
  <c r="AU67" i="1"/>
  <c r="AX67" i="1" s="1"/>
  <c r="AW67" i="1"/>
  <c r="L69" i="1"/>
  <c r="N69" i="1" s="1"/>
  <c r="AK69" i="1"/>
  <c r="AL69" i="1" s="1"/>
  <c r="H69" i="1" s="1"/>
  <c r="AM69" i="1"/>
  <c r="AN69" i="1"/>
  <c r="AO69" i="1"/>
  <c r="AP69" i="1" s="1"/>
  <c r="J69" i="1" s="1"/>
  <c r="AQ69" i="1" s="1"/>
  <c r="AT69" i="1"/>
  <c r="AU69" i="1"/>
  <c r="AX69" i="1" s="1"/>
  <c r="AW69" i="1"/>
  <c r="L70" i="1"/>
  <c r="N70" i="1" s="1"/>
  <c r="AK70" i="1"/>
  <c r="E70" i="1" s="1"/>
  <c r="AM70" i="1"/>
  <c r="AN70" i="1"/>
  <c r="AO70" i="1"/>
  <c r="AT70" i="1"/>
  <c r="AU70" i="1"/>
  <c r="AX70" i="1" s="1"/>
  <c r="AW70" i="1"/>
  <c r="L72" i="1"/>
  <c r="N72" i="1" s="1"/>
  <c r="AK72" i="1"/>
  <c r="E72" i="1" s="1"/>
  <c r="AM72" i="1"/>
  <c r="AN72" i="1"/>
  <c r="AO72" i="1"/>
  <c r="AT72" i="1"/>
  <c r="AU72" i="1"/>
  <c r="AX72" i="1" s="1"/>
  <c r="AW72" i="1"/>
  <c r="L74" i="1"/>
  <c r="N74" i="1" s="1"/>
  <c r="AK74" i="1"/>
  <c r="E74" i="1" s="1"/>
  <c r="AM74" i="1"/>
  <c r="AN74" i="1"/>
  <c r="AO74" i="1"/>
  <c r="AT74" i="1"/>
  <c r="AU74" i="1"/>
  <c r="AX74" i="1" s="1"/>
  <c r="AW74" i="1"/>
  <c r="L75" i="1"/>
  <c r="N75" i="1" s="1"/>
  <c r="AK75" i="1"/>
  <c r="E75" i="1" s="1"/>
  <c r="AM75" i="1"/>
  <c r="AN75" i="1"/>
  <c r="AO75" i="1"/>
  <c r="AT75" i="1"/>
  <c r="AU75" i="1"/>
  <c r="AX75" i="1" s="1"/>
  <c r="AW75" i="1"/>
  <c r="L77" i="1"/>
  <c r="N77" i="1" s="1"/>
  <c r="AK77" i="1"/>
  <c r="E77" i="1" s="1"/>
  <c r="AM77" i="1"/>
  <c r="AN77" i="1"/>
  <c r="AO77" i="1"/>
  <c r="AT77" i="1"/>
  <c r="AU77" i="1"/>
  <c r="AX77" i="1" s="1"/>
  <c r="AW77" i="1"/>
  <c r="L79" i="1"/>
  <c r="N79" i="1" s="1"/>
  <c r="AK79" i="1"/>
  <c r="E79" i="1" s="1"/>
  <c r="AM79" i="1"/>
  <c r="AN79" i="1"/>
  <c r="AO79" i="1"/>
  <c r="AT79" i="1"/>
  <c r="AU79" i="1"/>
  <c r="AX79" i="1" s="1"/>
  <c r="AW79" i="1"/>
  <c r="L83" i="1"/>
  <c r="N83" i="1" s="1"/>
  <c r="AK83" i="1"/>
  <c r="E83" i="1" s="1"/>
  <c r="AM83" i="1"/>
  <c r="AN83" i="1"/>
  <c r="AO83" i="1"/>
  <c r="AT83" i="1"/>
  <c r="AU83" i="1"/>
  <c r="AX83" i="1" s="1"/>
  <c r="AW83" i="1"/>
  <c r="L86" i="1"/>
  <c r="N86" i="1" s="1"/>
  <c r="AK86" i="1"/>
  <c r="E86" i="1" s="1"/>
  <c r="AM86" i="1"/>
  <c r="AN86" i="1"/>
  <c r="AO86" i="1"/>
  <c r="AT86" i="1"/>
  <c r="AU86" i="1"/>
  <c r="AX86" i="1" s="1"/>
  <c r="AW86" i="1"/>
  <c r="L88" i="1"/>
  <c r="N88" i="1" s="1"/>
  <c r="AK88" i="1"/>
  <c r="E88" i="1" s="1"/>
  <c r="AM88" i="1"/>
  <c r="AN88" i="1"/>
  <c r="AO88" i="1"/>
  <c r="AT88" i="1"/>
  <c r="AU88" i="1"/>
  <c r="AX88" i="1" s="1"/>
  <c r="AW88" i="1"/>
  <c r="L90" i="1"/>
  <c r="N90" i="1" s="1"/>
  <c r="AK90" i="1"/>
  <c r="E90" i="1" s="1"/>
  <c r="AM90" i="1"/>
  <c r="AN90" i="1"/>
  <c r="AO90" i="1"/>
  <c r="AT90" i="1"/>
  <c r="AU90" i="1"/>
  <c r="AX90" i="1" s="1"/>
  <c r="AW90" i="1"/>
  <c r="L92" i="1"/>
  <c r="N92" i="1" s="1"/>
  <c r="AK92" i="1"/>
  <c r="E92" i="1" s="1"/>
  <c r="AM92" i="1"/>
  <c r="AN92" i="1"/>
  <c r="AO92" i="1"/>
  <c r="AT92" i="1"/>
  <c r="AU92" i="1"/>
  <c r="AX92" i="1" s="1"/>
  <c r="AW92" i="1"/>
  <c r="L94" i="1"/>
  <c r="N94" i="1" s="1"/>
  <c r="AK94" i="1"/>
  <c r="E94" i="1" s="1"/>
  <c r="AM94" i="1"/>
  <c r="AN94" i="1"/>
  <c r="AO94" i="1"/>
  <c r="AT94" i="1"/>
  <c r="AU94" i="1"/>
  <c r="AX94" i="1" s="1"/>
  <c r="AW94" i="1"/>
  <c r="L96" i="1"/>
  <c r="N96" i="1" s="1"/>
  <c r="AK96" i="1"/>
  <c r="E96" i="1" s="1"/>
  <c r="AM96" i="1"/>
  <c r="AN96" i="1"/>
  <c r="AO96" i="1"/>
  <c r="AT96" i="1"/>
  <c r="AU96" i="1"/>
  <c r="AX96" i="1" s="1"/>
  <c r="AW96" i="1"/>
  <c r="L97" i="1"/>
  <c r="N97" i="1" s="1"/>
  <c r="AK97" i="1"/>
  <c r="E97" i="1" s="1"/>
  <c r="AM97" i="1"/>
  <c r="AN97" i="1"/>
  <c r="AO97" i="1"/>
  <c r="AT97" i="1"/>
  <c r="AU97" i="1"/>
  <c r="AW97" i="1"/>
  <c r="L99" i="1"/>
  <c r="N99" i="1" s="1"/>
  <c r="AK99" i="1"/>
  <c r="AL99" i="1" s="1"/>
  <c r="AM99" i="1"/>
  <c r="AN99" i="1"/>
  <c r="AO99" i="1"/>
  <c r="AT99" i="1"/>
  <c r="AU99" i="1"/>
  <c r="AW99" i="1"/>
  <c r="L101" i="1"/>
  <c r="N101" i="1" s="1"/>
  <c r="AK101" i="1"/>
  <c r="AL101" i="1" s="1"/>
  <c r="AM101" i="1"/>
  <c r="AN101" i="1"/>
  <c r="AO101" i="1"/>
  <c r="AT101" i="1"/>
  <c r="AU101" i="1"/>
  <c r="AW101" i="1"/>
  <c r="L102" i="1"/>
  <c r="N102" i="1" s="1"/>
  <c r="AK102" i="1"/>
  <c r="AL102" i="1" s="1"/>
  <c r="AM102" i="1"/>
  <c r="AN102" i="1"/>
  <c r="AO102" i="1"/>
  <c r="AP102" i="1" s="1"/>
  <c r="J102" i="1" s="1"/>
  <c r="AQ102" i="1" s="1"/>
  <c r="AT102" i="1"/>
  <c r="AU102" i="1"/>
  <c r="AX102" i="1" s="1"/>
  <c r="AW102" i="1"/>
  <c r="L104" i="1"/>
  <c r="N104" i="1" s="1"/>
  <c r="AK104" i="1"/>
  <c r="AL104" i="1" s="1"/>
  <c r="AM104" i="1"/>
  <c r="AN104" i="1"/>
  <c r="AO104" i="1"/>
  <c r="AP104" i="1" s="1"/>
  <c r="J104" i="1" s="1"/>
  <c r="AQ104" i="1" s="1"/>
  <c r="AT104" i="1"/>
  <c r="AU104" i="1"/>
  <c r="AX104" i="1" s="1"/>
  <c r="AW104" i="1"/>
  <c r="L106" i="1"/>
  <c r="N106" i="1" s="1"/>
  <c r="AK106" i="1"/>
  <c r="AL106" i="1" s="1"/>
  <c r="AM106" i="1"/>
  <c r="AN106" i="1"/>
  <c r="AO106" i="1"/>
  <c r="AP106" i="1" s="1"/>
  <c r="J106" i="1" s="1"/>
  <c r="AQ106" i="1" s="1"/>
  <c r="AT106" i="1"/>
  <c r="AU106" i="1"/>
  <c r="AX106" i="1" s="1"/>
  <c r="AW106" i="1"/>
  <c r="L107" i="1"/>
  <c r="N107" i="1" s="1"/>
  <c r="AK107" i="1"/>
  <c r="AL107" i="1" s="1"/>
  <c r="AM107" i="1"/>
  <c r="AN107" i="1"/>
  <c r="AO107" i="1"/>
  <c r="AP107" i="1" s="1"/>
  <c r="J107" i="1" s="1"/>
  <c r="AQ107" i="1" s="1"/>
  <c r="AT107" i="1"/>
  <c r="AU107" i="1"/>
  <c r="AX107" i="1" s="1"/>
  <c r="AW107" i="1"/>
  <c r="L109" i="1"/>
  <c r="N109" i="1" s="1"/>
  <c r="AK109" i="1"/>
  <c r="AL109" i="1" s="1"/>
  <c r="AM109" i="1"/>
  <c r="AN109" i="1"/>
  <c r="AO109" i="1"/>
  <c r="AP109" i="1" s="1"/>
  <c r="J109" i="1" s="1"/>
  <c r="AQ109" i="1" s="1"/>
  <c r="AT109" i="1"/>
  <c r="AU109" i="1"/>
  <c r="AX109" i="1" s="1"/>
  <c r="AW109" i="1"/>
  <c r="L111" i="1"/>
  <c r="N111" i="1" s="1"/>
  <c r="AK111" i="1"/>
  <c r="AL111" i="1" s="1"/>
  <c r="AM111" i="1"/>
  <c r="AN111" i="1"/>
  <c r="AO111" i="1"/>
  <c r="AP111" i="1" s="1"/>
  <c r="J111" i="1" s="1"/>
  <c r="AQ111" i="1" s="1"/>
  <c r="AT111" i="1"/>
  <c r="AU111" i="1"/>
  <c r="AX111" i="1" s="1"/>
  <c r="AW111" i="1"/>
  <c r="L112" i="1"/>
  <c r="N112" i="1" s="1"/>
  <c r="AK112" i="1"/>
  <c r="AL112" i="1" s="1"/>
  <c r="AM112" i="1"/>
  <c r="AN112" i="1"/>
  <c r="AO112" i="1"/>
  <c r="AP112" i="1" s="1"/>
  <c r="J112" i="1" s="1"/>
  <c r="AQ112" i="1" s="1"/>
  <c r="AT112" i="1"/>
  <c r="AU112" i="1"/>
  <c r="AX112" i="1" s="1"/>
  <c r="AW112" i="1"/>
  <c r="L114" i="1"/>
  <c r="N114" i="1" s="1"/>
  <c r="AK114" i="1"/>
  <c r="AL114" i="1" s="1"/>
  <c r="AM114" i="1"/>
  <c r="AN114" i="1"/>
  <c r="AO114" i="1"/>
  <c r="AP114" i="1" s="1"/>
  <c r="J114" i="1" s="1"/>
  <c r="AQ114" i="1" s="1"/>
  <c r="AT114" i="1"/>
  <c r="AU114" i="1"/>
  <c r="AX114" i="1" s="1"/>
  <c r="AW114" i="1"/>
  <c r="L116" i="1"/>
  <c r="N116" i="1" s="1"/>
  <c r="AK116" i="1"/>
  <c r="AL116" i="1" s="1"/>
  <c r="AM116" i="1"/>
  <c r="AN116" i="1"/>
  <c r="AO116" i="1"/>
  <c r="AP116" i="1" s="1"/>
  <c r="J116" i="1" s="1"/>
  <c r="AQ116" i="1" s="1"/>
  <c r="AT116" i="1"/>
  <c r="AU116" i="1"/>
  <c r="AX116" i="1" s="1"/>
  <c r="AW116" i="1"/>
  <c r="L117" i="1"/>
  <c r="N117" i="1" s="1"/>
  <c r="AK117" i="1"/>
  <c r="AL117" i="1" s="1"/>
  <c r="H117" i="1" s="1"/>
  <c r="AM117" i="1"/>
  <c r="AN117" i="1"/>
  <c r="AO117" i="1"/>
  <c r="AP117" i="1" s="1"/>
  <c r="J117" i="1" s="1"/>
  <c r="AQ117" i="1" s="1"/>
  <c r="AT117" i="1"/>
  <c r="AU117" i="1"/>
  <c r="AW117" i="1"/>
  <c r="AX117" i="1"/>
  <c r="L119" i="1"/>
  <c r="N119" i="1"/>
  <c r="AK119" i="1"/>
  <c r="E119" i="1" s="1"/>
  <c r="AL119" i="1"/>
  <c r="H119" i="1" s="1"/>
  <c r="AM119" i="1"/>
  <c r="AN119" i="1"/>
  <c r="AO119" i="1"/>
  <c r="AP119" i="1"/>
  <c r="J119" i="1" s="1"/>
  <c r="AQ119" i="1" s="1"/>
  <c r="AT119" i="1"/>
  <c r="AU119" i="1" s="1"/>
  <c r="AW119" i="1"/>
  <c r="L121" i="1"/>
  <c r="N121" i="1"/>
  <c r="AK121" i="1"/>
  <c r="E121" i="1" s="1"/>
  <c r="AL121" i="1"/>
  <c r="H121" i="1" s="1"/>
  <c r="AM121" i="1"/>
  <c r="AN121" i="1"/>
  <c r="AO121" i="1"/>
  <c r="AP121" i="1"/>
  <c r="J121" i="1" s="1"/>
  <c r="AQ121" i="1" s="1"/>
  <c r="AT121" i="1"/>
  <c r="AU121" i="1" s="1"/>
  <c r="AW121" i="1"/>
  <c r="L122" i="1"/>
  <c r="N122" i="1"/>
  <c r="AK122" i="1"/>
  <c r="E122" i="1" s="1"/>
  <c r="AL122" i="1"/>
  <c r="H122" i="1" s="1"/>
  <c r="AM122" i="1"/>
  <c r="AN122" i="1"/>
  <c r="AO122" i="1"/>
  <c r="AP122" i="1"/>
  <c r="J122" i="1" s="1"/>
  <c r="AQ122" i="1" s="1"/>
  <c r="AT122" i="1"/>
  <c r="AU122" i="1" s="1"/>
  <c r="AW122" i="1"/>
  <c r="L124" i="1"/>
  <c r="N124" i="1"/>
  <c r="AK124" i="1"/>
  <c r="E124" i="1" s="1"/>
  <c r="AL124" i="1"/>
  <c r="H124" i="1" s="1"/>
  <c r="AM124" i="1"/>
  <c r="AN124" i="1"/>
  <c r="AO124" i="1"/>
  <c r="AP124" i="1"/>
  <c r="J124" i="1" s="1"/>
  <c r="AQ124" i="1" s="1"/>
  <c r="AT124" i="1"/>
  <c r="AU124" i="1" s="1"/>
  <c r="AW124" i="1"/>
  <c r="L126" i="1"/>
  <c r="N126" i="1" s="1"/>
  <c r="AK126" i="1"/>
  <c r="AM126" i="1"/>
  <c r="AN126" i="1"/>
  <c r="AO126" i="1"/>
  <c r="AT126" i="1"/>
  <c r="AU126" i="1" s="1"/>
  <c r="AW126" i="1"/>
  <c r="AX126" i="1"/>
  <c r="L127" i="1"/>
  <c r="N127" i="1"/>
  <c r="AK127" i="1"/>
  <c r="E127" i="1" s="1"/>
  <c r="AL127" i="1"/>
  <c r="H127" i="1" s="1"/>
  <c r="AM127" i="1"/>
  <c r="AN127" i="1"/>
  <c r="AO127" i="1"/>
  <c r="AP127" i="1"/>
  <c r="J127" i="1" s="1"/>
  <c r="AQ127" i="1" s="1"/>
  <c r="AT127" i="1"/>
  <c r="AU127" i="1" s="1"/>
  <c r="AW127" i="1"/>
  <c r="L129" i="1"/>
  <c r="N129" i="1" s="1"/>
  <c r="AK129" i="1"/>
  <c r="AM129" i="1"/>
  <c r="AN129" i="1"/>
  <c r="AO129" i="1"/>
  <c r="AT129" i="1"/>
  <c r="AU129" i="1" s="1"/>
  <c r="AW129" i="1"/>
  <c r="AX129" i="1"/>
  <c r="L131" i="1"/>
  <c r="N131" i="1"/>
  <c r="AK131" i="1"/>
  <c r="E131" i="1" s="1"/>
  <c r="AL131" i="1"/>
  <c r="H131" i="1" s="1"/>
  <c r="AM131" i="1"/>
  <c r="AN131" i="1"/>
  <c r="AO131" i="1"/>
  <c r="AP131" i="1"/>
  <c r="J131" i="1" s="1"/>
  <c r="AQ131" i="1" s="1"/>
  <c r="AT131" i="1"/>
  <c r="AU131" i="1" s="1"/>
  <c r="AW131" i="1"/>
  <c r="L132" i="1"/>
  <c r="N132" i="1" s="1"/>
  <c r="AK132" i="1"/>
  <c r="AM132" i="1"/>
  <c r="AN132" i="1"/>
  <c r="AO132" i="1"/>
  <c r="AT132" i="1"/>
  <c r="AU132" i="1" s="1"/>
  <c r="AW132" i="1"/>
  <c r="AX132" i="1"/>
  <c r="L134" i="1"/>
  <c r="N134" i="1"/>
  <c r="AK134" i="1"/>
  <c r="E134" i="1" s="1"/>
  <c r="AL134" i="1"/>
  <c r="H134" i="1" s="1"/>
  <c r="AM134" i="1"/>
  <c r="AN134" i="1"/>
  <c r="AO134" i="1"/>
  <c r="AP134" i="1"/>
  <c r="J134" i="1" s="1"/>
  <c r="AQ134" i="1" s="1"/>
  <c r="AT134" i="1"/>
  <c r="AU134" i="1" s="1"/>
  <c r="AW134" i="1"/>
  <c r="L136" i="1"/>
  <c r="N136" i="1" s="1"/>
  <c r="AK136" i="1"/>
  <c r="AM136" i="1"/>
  <c r="AN136" i="1"/>
  <c r="AO136" i="1"/>
  <c r="AT136" i="1"/>
  <c r="AU136" i="1" s="1"/>
  <c r="AW136" i="1"/>
  <c r="AX136" i="1"/>
  <c r="L137" i="1"/>
  <c r="N137" i="1"/>
  <c r="AK137" i="1"/>
  <c r="E137" i="1" s="1"/>
  <c r="AL137" i="1"/>
  <c r="H137" i="1" s="1"/>
  <c r="AM137" i="1"/>
  <c r="AN137" i="1"/>
  <c r="AO137" i="1"/>
  <c r="AP137" i="1"/>
  <c r="J137" i="1" s="1"/>
  <c r="AQ137" i="1" s="1"/>
  <c r="AT137" i="1"/>
  <c r="AU137" i="1" s="1"/>
  <c r="AW137" i="1"/>
  <c r="L139" i="1"/>
  <c r="N139" i="1" s="1"/>
  <c r="AK139" i="1"/>
  <c r="E139" i="1" s="1"/>
  <c r="AM139" i="1"/>
  <c r="AN139" i="1"/>
  <c r="AO139" i="1"/>
  <c r="AT139" i="1"/>
  <c r="AU139" i="1" s="1"/>
  <c r="AX139" i="1" s="1"/>
  <c r="AW139" i="1"/>
  <c r="L141" i="1"/>
  <c r="N141" i="1" s="1"/>
  <c r="AK141" i="1"/>
  <c r="E141" i="1" s="1"/>
  <c r="AM141" i="1"/>
  <c r="AN141" i="1"/>
  <c r="AO141" i="1"/>
  <c r="AT141" i="1"/>
  <c r="AU141" i="1" s="1"/>
  <c r="AW141" i="1"/>
  <c r="L142" i="1"/>
  <c r="N142" i="1" s="1"/>
  <c r="AK142" i="1"/>
  <c r="E142" i="1" s="1"/>
  <c r="AM142" i="1"/>
  <c r="AN142" i="1"/>
  <c r="AO142" i="1"/>
  <c r="AT142" i="1"/>
  <c r="AU142" i="1" s="1"/>
  <c r="AX142" i="1" s="1"/>
  <c r="AW142" i="1"/>
  <c r="L144" i="1"/>
  <c r="N144" i="1" s="1"/>
  <c r="AK144" i="1"/>
  <c r="E144" i="1" s="1"/>
  <c r="AM144" i="1"/>
  <c r="AN144" i="1"/>
  <c r="AO144" i="1"/>
  <c r="AT144" i="1"/>
  <c r="AU144" i="1" s="1"/>
  <c r="AW144" i="1"/>
  <c r="L146" i="1"/>
  <c r="N146" i="1" s="1"/>
  <c r="AK146" i="1"/>
  <c r="E146" i="1" s="1"/>
  <c r="AM146" i="1"/>
  <c r="AN146" i="1"/>
  <c r="AO146" i="1"/>
  <c r="AT146" i="1"/>
  <c r="AU146" i="1" s="1"/>
  <c r="AX146" i="1" s="1"/>
  <c r="AW146" i="1"/>
  <c r="L147" i="1"/>
  <c r="N147" i="1" s="1"/>
  <c r="AK147" i="1"/>
  <c r="E147" i="1" s="1"/>
  <c r="AM147" i="1"/>
  <c r="AN147" i="1"/>
  <c r="AO147" i="1"/>
  <c r="AT147" i="1"/>
  <c r="AU147" i="1" s="1"/>
  <c r="AW147" i="1"/>
  <c r="L149" i="1"/>
  <c r="N149" i="1" s="1"/>
  <c r="AK149" i="1"/>
  <c r="E149" i="1" s="1"/>
  <c r="AM149" i="1"/>
  <c r="AN149" i="1"/>
  <c r="AO149" i="1"/>
  <c r="AT149" i="1"/>
  <c r="AU149" i="1" s="1"/>
  <c r="AX149" i="1" s="1"/>
  <c r="AW149" i="1"/>
  <c r="L151" i="1"/>
  <c r="N151" i="1" s="1"/>
  <c r="AK151" i="1"/>
  <c r="E151" i="1" s="1"/>
  <c r="AM151" i="1"/>
  <c r="AN151" i="1"/>
  <c r="AO151" i="1"/>
  <c r="AT151" i="1"/>
  <c r="AU151" i="1" s="1"/>
  <c r="AW151" i="1"/>
  <c r="L152" i="1"/>
  <c r="N152" i="1" s="1"/>
  <c r="AK152" i="1"/>
  <c r="E152" i="1" s="1"/>
  <c r="AM152" i="1"/>
  <c r="AN152" i="1"/>
  <c r="AO152" i="1"/>
  <c r="AT152" i="1"/>
  <c r="AU152" i="1" s="1"/>
  <c r="AX152" i="1" s="1"/>
  <c r="AW152" i="1"/>
  <c r="L154" i="1"/>
  <c r="N154" i="1" s="1"/>
  <c r="AK154" i="1"/>
  <c r="E154" i="1" s="1"/>
  <c r="AM154" i="1"/>
  <c r="AN154" i="1"/>
  <c r="AO154" i="1"/>
  <c r="AT154" i="1"/>
  <c r="AU154" i="1" s="1"/>
  <c r="AW154" i="1"/>
  <c r="L156" i="1"/>
  <c r="N156" i="1" s="1"/>
  <c r="AK156" i="1"/>
  <c r="E156" i="1" s="1"/>
  <c r="AM156" i="1"/>
  <c r="AN156" i="1"/>
  <c r="AO156" i="1"/>
  <c r="AT156" i="1"/>
  <c r="AU156" i="1" s="1"/>
  <c r="AX156" i="1" s="1"/>
  <c r="AW156" i="1"/>
  <c r="L157" i="1"/>
  <c r="N157" i="1" s="1"/>
  <c r="AK157" i="1"/>
  <c r="E157" i="1" s="1"/>
  <c r="AM157" i="1"/>
  <c r="AN157" i="1"/>
  <c r="AO157" i="1"/>
  <c r="AT157" i="1"/>
  <c r="AU157" i="1" s="1"/>
  <c r="AW157" i="1"/>
  <c r="L159" i="1"/>
  <c r="N159" i="1" s="1"/>
  <c r="AK159" i="1"/>
  <c r="E159" i="1" s="1"/>
  <c r="AM159" i="1"/>
  <c r="AN159" i="1"/>
  <c r="AO159" i="1"/>
  <c r="AT159" i="1"/>
  <c r="AU159" i="1" s="1"/>
  <c r="AX159" i="1" s="1"/>
  <c r="AW159" i="1"/>
  <c r="L161" i="1"/>
  <c r="N161" i="1" s="1"/>
  <c r="AK161" i="1"/>
  <c r="E161" i="1" s="1"/>
  <c r="AM161" i="1"/>
  <c r="AN161" i="1"/>
  <c r="AO161" i="1"/>
  <c r="AT161" i="1"/>
  <c r="AU161" i="1" s="1"/>
  <c r="AW161" i="1"/>
  <c r="L162" i="1"/>
  <c r="N162" i="1" s="1"/>
  <c r="AK162" i="1"/>
  <c r="E162" i="1" s="1"/>
  <c r="AM162" i="1"/>
  <c r="AN162" i="1"/>
  <c r="AO162" i="1"/>
  <c r="AT162" i="1"/>
  <c r="AU162" i="1" s="1"/>
  <c r="AX162" i="1" s="1"/>
  <c r="AW162" i="1"/>
  <c r="L164" i="1"/>
  <c r="N164" i="1" s="1"/>
  <c r="AK164" i="1"/>
  <c r="E164" i="1" s="1"/>
  <c r="AM164" i="1"/>
  <c r="AN164" i="1"/>
  <c r="AO164" i="1"/>
  <c r="AT164" i="1"/>
  <c r="AU164" i="1"/>
  <c r="AX164" i="1" s="1"/>
  <c r="AW164" i="1"/>
  <c r="L166" i="1"/>
  <c r="N166" i="1" s="1"/>
  <c r="AK166" i="1"/>
  <c r="E166" i="1" s="1"/>
  <c r="AM166" i="1"/>
  <c r="AN166" i="1"/>
  <c r="AO166" i="1"/>
  <c r="AT166" i="1"/>
  <c r="AU166" i="1"/>
  <c r="AX166" i="1" s="1"/>
  <c r="AW166" i="1"/>
  <c r="L167" i="1"/>
  <c r="N167" i="1" s="1"/>
  <c r="AK167" i="1"/>
  <c r="E167" i="1" s="1"/>
  <c r="AM167" i="1"/>
  <c r="AN167" i="1"/>
  <c r="AO167" i="1"/>
  <c r="AT167" i="1"/>
  <c r="AU167" i="1"/>
  <c r="AX167" i="1" s="1"/>
  <c r="AW167" i="1"/>
  <c r="L169" i="1"/>
  <c r="N169" i="1" s="1"/>
  <c r="AK169" i="1"/>
  <c r="E169" i="1" s="1"/>
  <c r="AM169" i="1"/>
  <c r="AN169" i="1"/>
  <c r="AO169" i="1"/>
  <c r="AT169" i="1"/>
  <c r="AU169" i="1"/>
  <c r="AX169" i="1" s="1"/>
  <c r="AW169" i="1"/>
  <c r="L171" i="1"/>
  <c r="N171" i="1" s="1"/>
  <c r="AK171" i="1"/>
  <c r="E171" i="1" s="1"/>
  <c r="AM171" i="1"/>
  <c r="AN171" i="1"/>
  <c r="AO171" i="1"/>
  <c r="AT171" i="1"/>
  <c r="AU171" i="1"/>
  <c r="AX171" i="1" s="1"/>
  <c r="AW171" i="1"/>
  <c r="L172" i="1"/>
  <c r="N172" i="1" s="1"/>
  <c r="AK172" i="1"/>
  <c r="E172" i="1" s="1"/>
  <c r="AM172" i="1"/>
  <c r="AN172" i="1"/>
  <c r="AO172" i="1"/>
  <c r="AT172" i="1"/>
  <c r="AU172" i="1"/>
  <c r="AX172" i="1" s="1"/>
  <c r="AW172" i="1"/>
  <c r="L174" i="1"/>
  <c r="N174" i="1" s="1"/>
  <c r="AK174" i="1"/>
  <c r="E174" i="1" s="1"/>
  <c r="AM174" i="1"/>
  <c r="AN174" i="1"/>
  <c r="AO174" i="1"/>
  <c r="AT174" i="1"/>
  <c r="AU174" i="1"/>
  <c r="AX174" i="1" s="1"/>
  <c r="AW174" i="1"/>
  <c r="L176" i="1"/>
  <c r="N176" i="1" s="1"/>
  <c r="AK176" i="1"/>
  <c r="E176" i="1" s="1"/>
  <c r="AM176" i="1"/>
  <c r="AN176" i="1"/>
  <c r="AO176" i="1"/>
  <c r="AT176" i="1"/>
  <c r="AU176" i="1"/>
  <c r="AX176" i="1" s="1"/>
  <c r="AW176" i="1"/>
  <c r="L177" i="1"/>
  <c r="N177" i="1" s="1"/>
  <c r="AK177" i="1"/>
  <c r="E177" i="1" s="1"/>
  <c r="AM177" i="1"/>
  <c r="AN177" i="1"/>
  <c r="AO177" i="1"/>
  <c r="AT177" i="1"/>
  <c r="AU177" i="1"/>
  <c r="AX177" i="1" s="1"/>
  <c r="AW177" i="1"/>
  <c r="L179" i="1"/>
  <c r="N179" i="1" s="1"/>
  <c r="AK179" i="1"/>
  <c r="E179" i="1" s="1"/>
  <c r="AM179" i="1"/>
  <c r="AN179" i="1"/>
  <c r="AO179" i="1"/>
  <c r="AT179" i="1"/>
  <c r="AU179" i="1"/>
  <c r="AX179" i="1" s="1"/>
  <c r="AW179" i="1"/>
  <c r="L181" i="1"/>
  <c r="N181" i="1" s="1"/>
  <c r="AK181" i="1"/>
  <c r="E181" i="1" s="1"/>
  <c r="AM181" i="1"/>
  <c r="AN181" i="1"/>
  <c r="AO181" i="1"/>
  <c r="AT181" i="1"/>
  <c r="AU181" i="1"/>
  <c r="AX181" i="1" s="1"/>
  <c r="AW181" i="1"/>
  <c r="L182" i="1"/>
  <c r="N182" i="1" s="1"/>
  <c r="AK182" i="1"/>
  <c r="E182" i="1" s="1"/>
  <c r="AM182" i="1"/>
  <c r="AN182" i="1"/>
  <c r="AO182" i="1"/>
  <c r="AT182" i="1"/>
  <c r="AU182" i="1"/>
  <c r="AX182" i="1" s="1"/>
  <c r="AW182" i="1"/>
  <c r="L184" i="1"/>
  <c r="N184" i="1" s="1"/>
  <c r="AK184" i="1"/>
  <c r="E184" i="1" s="1"/>
  <c r="AM184" i="1"/>
  <c r="AN184" i="1"/>
  <c r="AO184" i="1"/>
  <c r="AT184" i="1"/>
  <c r="AU184" i="1"/>
  <c r="AX184" i="1" s="1"/>
  <c r="AW184" i="1"/>
  <c r="L186" i="1"/>
  <c r="N186" i="1" s="1"/>
  <c r="AK186" i="1"/>
  <c r="E186" i="1" s="1"/>
  <c r="AM186" i="1"/>
  <c r="AN186" i="1"/>
  <c r="AO186" i="1"/>
  <c r="AT186" i="1"/>
  <c r="AU186" i="1"/>
  <c r="AX186" i="1" s="1"/>
  <c r="AW186" i="1"/>
  <c r="L187" i="1"/>
  <c r="N187" i="1" s="1"/>
  <c r="AK187" i="1"/>
  <c r="E187" i="1" s="1"/>
  <c r="AM187" i="1"/>
  <c r="AN187" i="1"/>
  <c r="AO187" i="1"/>
  <c r="AT187" i="1"/>
  <c r="AU187" i="1"/>
  <c r="AX187" i="1" s="1"/>
  <c r="AW187" i="1"/>
  <c r="L189" i="1"/>
  <c r="N189" i="1" s="1"/>
  <c r="AK189" i="1"/>
  <c r="E189" i="1" s="1"/>
  <c r="AM189" i="1"/>
  <c r="AN189" i="1"/>
  <c r="AO189" i="1"/>
  <c r="AT189" i="1"/>
  <c r="AU189" i="1"/>
  <c r="AX189" i="1" s="1"/>
  <c r="AW189" i="1"/>
  <c r="L191" i="1"/>
  <c r="N191" i="1" s="1"/>
  <c r="AK191" i="1"/>
  <c r="E191" i="1" s="1"/>
  <c r="AM191" i="1"/>
  <c r="AN191" i="1"/>
  <c r="AO191" i="1"/>
  <c r="AT191" i="1"/>
  <c r="AU191" i="1"/>
  <c r="AX191" i="1" s="1"/>
  <c r="AW191" i="1"/>
  <c r="L192" i="1"/>
  <c r="N192" i="1" s="1"/>
  <c r="AK192" i="1"/>
  <c r="E192" i="1" s="1"/>
  <c r="AM192" i="1"/>
  <c r="AN192" i="1"/>
  <c r="AO192" i="1"/>
  <c r="AT192" i="1"/>
  <c r="AU192" i="1"/>
  <c r="AX192" i="1" s="1"/>
  <c r="AW192" i="1"/>
  <c r="L194" i="1"/>
  <c r="N194" i="1" s="1"/>
  <c r="AK194" i="1"/>
  <c r="E194" i="1" s="1"/>
  <c r="AM194" i="1"/>
  <c r="AN194" i="1"/>
  <c r="AO194" i="1"/>
  <c r="AT194" i="1"/>
  <c r="AU194" i="1"/>
  <c r="AX194" i="1" s="1"/>
  <c r="AW194" i="1"/>
  <c r="L196" i="1"/>
  <c r="N196" i="1" s="1"/>
  <c r="AK196" i="1"/>
  <c r="E196" i="1" s="1"/>
  <c r="AM196" i="1"/>
  <c r="AN196" i="1"/>
  <c r="AO196" i="1"/>
  <c r="AT196" i="1"/>
  <c r="AU196" i="1"/>
  <c r="AX196" i="1" s="1"/>
  <c r="AW196" i="1"/>
  <c r="L197" i="1"/>
  <c r="N197" i="1" s="1"/>
  <c r="AK197" i="1"/>
  <c r="E197" i="1" s="1"/>
  <c r="AM197" i="1"/>
  <c r="AN197" i="1"/>
  <c r="AO197" i="1"/>
  <c r="AT197" i="1"/>
  <c r="AU197" i="1"/>
  <c r="AX197" i="1" s="1"/>
  <c r="AW197" i="1"/>
  <c r="L199" i="1"/>
  <c r="N199" i="1" s="1"/>
  <c r="AK199" i="1"/>
  <c r="E199" i="1" s="1"/>
  <c r="AM199" i="1"/>
  <c r="AN199" i="1"/>
  <c r="AO199" i="1"/>
  <c r="AT199" i="1"/>
  <c r="AU199" i="1"/>
  <c r="AX199" i="1" s="1"/>
  <c r="AW199" i="1"/>
  <c r="L201" i="1"/>
  <c r="N201" i="1" s="1"/>
  <c r="AK201" i="1"/>
  <c r="E201" i="1" s="1"/>
  <c r="AM201" i="1"/>
  <c r="AN201" i="1"/>
  <c r="AO201" i="1"/>
  <c r="AT201" i="1"/>
  <c r="AU201" i="1"/>
  <c r="AX201" i="1" s="1"/>
  <c r="AW201" i="1"/>
  <c r="L202" i="1"/>
  <c r="N202" i="1" s="1"/>
  <c r="AK202" i="1"/>
  <c r="E202" i="1" s="1"/>
  <c r="AM202" i="1"/>
  <c r="AN202" i="1"/>
  <c r="AO202" i="1"/>
  <c r="AT202" i="1"/>
  <c r="AU202" i="1"/>
  <c r="AX202" i="1" s="1"/>
  <c r="AW202" i="1"/>
  <c r="BC202" i="1"/>
  <c r="L204" i="1"/>
  <c r="N204" i="1" s="1"/>
  <c r="AK204" i="1"/>
  <c r="AL204" i="1" s="1"/>
  <c r="AM204" i="1"/>
  <c r="AN204" i="1"/>
  <c r="AO204" i="1"/>
  <c r="AT204" i="1"/>
  <c r="AU204" i="1" s="1"/>
  <c r="AX204" i="1" s="1"/>
  <c r="AW204" i="1"/>
  <c r="L206" i="1"/>
  <c r="N206" i="1" s="1"/>
  <c r="AK206" i="1"/>
  <c r="AL206" i="1" s="1"/>
  <c r="AM206" i="1"/>
  <c r="AN206" i="1"/>
  <c r="AO206" i="1"/>
  <c r="AT206" i="1"/>
  <c r="AU206" i="1" s="1"/>
  <c r="AX206" i="1" s="1"/>
  <c r="AW206" i="1"/>
  <c r="L207" i="1"/>
  <c r="N207" i="1" s="1"/>
  <c r="AK207" i="1"/>
  <c r="AL207" i="1" s="1"/>
  <c r="AM207" i="1"/>
  <c r="AN207" i="1"/>
  <c r="AO207" i="1"/>
  <c r="AT207" i="1"/>
  <c r="AU207" i="1" s="1"/>
  <c r="AX207" i="1" s="1"/>
  <c r="AW207" i="1"/>
  <c r="L209" i="1"/>
  <c r="N209" i="1" s="1"/>
  <c r="AK209" i="1"/>
  <c r="AL209" i="1" s="1"/>
  <c r="AM209" i="1"/>
  <c r="AN209" i="1"/>
  <c r="AO209" i="1"/>
  <c r="AT209" i="1"/>
  <c r="AU209" i="1" s="1"/>
  <c r="AX209" i="1" s="1"/>
  <c r="AW209" i="1"/>
  <c r="L211" i="1"/>
  <c r="N211" i="1" s="1"/>
  <c r="AK211" i="1"/>
  <c r="AL211" i="1" s="1"/>
  <c r="AM211" i="1"/>
  <c r="AN211" i="1"/>
  <c r="AO211" i="1"/>
  <c r="AT211" i="1"/>
  <c r="AU211" i="1" s="1"/>
  <c r="AX211" i="1" s="1"/>
  <c r="AW211" i="1"/>
  <c r="L212" i="1"/>
  <c r="N212" i="1" s="1"/>
  <c r="AK212" i="1"/>
  <c r="AL212" i="1" s="1"/>
  <c r="AM212" i="1"/>
  <c r="AN212" i="1"/>
  <c r="AO212" i="1"/>
  <c r="AT212" i="1"/>
  <c r="AU212" i="1" s="1"/>
  <c r="AX212" i="1" s="1"/>
  <c r="AW212" i="1"/>
  <c r="L214" i="1"/>
  <c r="N214" i="1" s="1"/>
  <c r="AK214" i="1"/>
  <c r="AL214" i="1" s="1"/>
  <c r="AM214" i="1"/>
  <c r="AN214" i="1"/>
  <c r="AO214" i="1"/>
  <c r="AT214" i="1"/>
  <c r="AU214" i="1" s="1"/>
  <c r="AX214" i="1" s="1"/>
  <c r="AW214" i="1"/>
  <c r="L216" i="1"/>
  <c r="N216" i="1" s="1"/>
  <c r="AK216" i="1"/>
  <c r="AL216" i="1" s="1"/>
  <c r="AM216" i="1"/>
  <c r="AN216" i="1"/>
  <c r="AO216" i="1"/>
  <c r="AT216" i="1"/>
  <c r="AU216" i="1" s="1"/>
  <c r="AX216" i="1" s="1"/>
  <c r="AW216" i="1"/>
  <c r="L217" i="1"/>
  <c r="N217" i="1" s="1"/>
  <c r="AK217" i="1"/>
  <c r="AL217" i="1" s="1"/>
  <c r="AM217" i="1"/>
  <c r="AN217" i="1"/>
  <c r="AO217" i="1"/>
  <c r="AT217" i="1"/>
  <c r="AU217" i="1" s="1"/>
  <c r="AX217" i="1" s="1"/>
  <c r="AW217" i="1"/>
  <c r="L219" i="1"/>
  <c r="N219" i="1" s="1"/>
  <c r="AK219" i="1"/>
  <c r="AL219" i="1" s="1"/>
  <c r="AM219" i="1"/>
  <c r="AN219" i="1"/>
  <c r="AO219" i="1"/>
  <c r="AT219" i="1"/>
  <c r="AU219" i="1" s="1"/>
  <c r="AX219" i="1" s="1"/>
  <c r="AW219" i="1"/>
  <c r="L221" i="1"/>
  <c r="N221" i="1" s="1"/>
  <c r="AK221" i="1"/>
  <c r="AL221" i="1" s="1"/>
  <c r="AM221" i="1"/>
  <c r="AN221" i="1"/>
  <c r="AO221" i="1"/>
  <c r="AT221" i="1"/>
  <c r="AU221" i="1" s="1"/>
  <c r="AX221" i="1" s="1"/>
  <c r="AW221" i="1"/>
  <c r="L222" i="1"/>
  <c r="N222" i="1" s="1"/>
  <c r="AK222" i="1"/>
  <c r="AL222" i="1" s="1"/>
  <c r="AM222" i="1"/>
  <c r="AN222" i="1"/>
  <c r="AO222" i="1"/>
  <c r="AT222" i="1"/>
  <c r="AU222" i="1" s="1"/>
  <c r="AX222" i="1" s="1"/>
  <c r="AW222" i="1"/>
  <c r="L224" i="1"/>
  <c r="N224" i="1" s="1"/>
  <c r="AK224" i="1"/>
  <c r="AL224" i="1" s="1"/>
  <c r="AM224" i="1"/>
  <c r="AN224" i="1"/>
  <c r="AO224" i="1"/>
  <c r="AT224" i="1"/>
  <c r="AU224" i="1" s="1"/>
  <c r="AX224" i="1" s="1"/>
  <c r="AW224" i="1"/>
  <c r="L226" i="1"/>
  <c r="N226" i="1" s="1"/>
  <c r="AK226" i="1"/>
  <c r="AL226" i="1" s="1"/>
  <c r="AM226" i="1"/>
  <c r="AN226" i="1"/>
  <c r="AO226" i="1"/>
  <c r="AT226" i="1"/>
  <c r="AU226" i="1" s="1"/>
  <c r="AX226" i="1" s="1"/>
  <c r="AW226" i="1"/>
  <c r="L227" i="1"/>
  <c r="N227" i="1" s="1"/>
  <c r="AK227" i="1"/>
  <c r="E227" i="1" s="1"/>
  <c r="AM227" i="1"/>
  <c r="AN227" i="1"/>
  <c r="AO227" i="1"/>
  <c r="AT227" i="1"/>
  <c r="AU227" i="1" s="1"/>
  <c r="AX227" i="1" s="1"/>
  <c r="AW227" i="1"/>
  <c r="L229" i="1"/>
  <c r="N229" i="1" s="1"/>
  <c r="AK229" i="1"/>
  <c r="E229" i="1" s="1"/>
  <c r="AM229" i="1"/>
  <c r="AN229" i="1"/>
  <c r="AO229" i="1"/>
  <c r="AT229" i="1"/>
  <c r="AU229" i="1" s="1"/>
  <c r="AX229" i="1" s="1"/>
  <c r="AW229" i="1"/>
  <c r="L231" i="1"/>
  <c r="N231" i="1" s="1"/>
  <c r="AK231" i="1"/>
  <c r="E231" i="1" s="1"/>
  <c r="AM231" i="1"/>
  <c r="AN231" i="1"/>
  <c r="AO231" i="1"/>
  <c r="AT231" i="1"/>
  <c r="AU231" i="1" s="1"/>
  <c r="AX231" i="1" s="1"/>
  <c r="AW231" i="1"/>
  <c r="L232" i="1"/>
  <c r="N232" i="1" s="1"/>
  <c r="AK232" i="1"/>
  <c r="E232" i="1" s="1"/>
  <c r="AM232" i="1"/>
  <c r="AN232" i="1"/>
  <c r="AO232" i="1"/>
  <c r="AT232" i="1"/>
  <c r="AU232" i="1" s="1"/>
  <c r="AX232" i="1" s="1"/>
  <c r="AW232" i="1"/>
  <c r="L234" i="1"/>
  <c r="N234" i="1" s="1"/>
  <c r="AK234" i="1"/>
  <c r="AL234" i="1" s="1"/>
  <c r="AM234" i="1"/>
  <c r="AN234" i="1"/>
  <c r="AO234" i="1"/>
  <c r="AT234" i="1"/>
  <c r="AU234" i="1" s="1"/>
  <c r="AX234" i="1" s="1"/>
  <c r="AW234" i="1"/>
  <c r="L236" i="1"/>
  <c r="N236" i="1" s="1"/>
  <c r="AK236" i="1"/>
  <c r="E236" i="1" s="1"/>
  <c r="AM236" i="1"/>
  <c r="AN236" i="1"/>
  <c r="AO236" i="1"/>
  <c r="AT236" i="1"/>
  <c r="AU236" i="1" s="1"/>
  <c r="AX236" i="1" s="1"/>
  <c r="AW236" i="1"/>
  <c r="L237" i="1"/>
  <c r="N237" i="1" s="1"/>
  <c r="AK237" i="1"/>
  <c r="E237" i="1" s="1"/>
  <c r="AM237" i="1"/>
  <c r="AN237" i="1"/>
  <c r="AO237" i="1"/>
  <c r="AT237" i="1"/>
  <c r="AU237" i="1" s="1"/>
  <c r="AX237" i="1" s="1"/>
  <c r="AW237" i="1"/>
  <c r="L239" i="1"/>
  <c r="N239" i="1" s="1"/>
  <c r="AK239" i="1"/>
  <c r="E239" i="1" s="1"/>
  <c r="AM239" i="1"/>
  <c r="AN239" i="1"/>
  <c r="AO239" i="1"/>
  <c r="AT239" i="1"/>
  <c r="AU239" i="1" s="1"/>
  <c r="AX239" i="1" s="1"/>
  <c r="AW239" i="1"/>
  <c r="L241" i="1"/>
  <c r="N241" i="1" s="1"/>
  <c r="AK241" i="1"/>
  <c r="E241" i="1" s="1"/>
  <c r="AM241" i="1"/>
  <c r="AN241" i="1"/>
  <c r="AO241" i="1"/>
  <c r="AT241" i="1"/>
  <c r="AU241" i="1" s="1"/>
  <c r="AX241" i="1" s="1"/>
  <c r="AW241" i="1"/>
  <c r="L242" i="1"/>
  <c r="N242" i="1" s="1"/>
  <c r="AK242" i="1"/>
  <c r="AL242" i="1" s="1"/>
  <c r="AM242" i="1"/>
  <c r="AN242" i="1"/>
  <c r="AO242" i="1"/>
  <c r="AT242" i="1"/>
  <c r="AU242" i="1" s="1"/>
  <c r="AX242" i="1" s="1"/>
  <c r="AW242" i="1"/>
  <c r="L244" i="1"/>
  <c r="N244" i="1" s="1"/>
  <c r="AK244" i="1"/>
  <c r="AL244" i="1" s="1"/>
  <c r="AM244" i="1"/>
  <c r="AN244" i="1"/>
  <c r="AO244" i="1"/>
  <c r="AT244" i="1"/>
  <c r="AU244" i="1" s="1"/>
  <c r="AX244" i="1" s="1"/>
  <c r="AW244" i="1"/>
  <c r="L246" i="1"/>
  <c r="N246" i="1" s="1"/>
  <c r="AK246" i="1"/>
  <c r="AL246" i="1" s="1"/>
  <c r="AM246" i="1"/>
  <c r="AN246" i="1"/>
  <c r="AO246" i="1"/>
  <c r="AT246" i="1"/>
  <c r="AU246" i="1" s="1"/>
  <c r="AX246" i="1" s="1"/>
  <c r="AW246" i="1"/>
  <c r="L247" i="1"/>
  <c r="N247" i="1" s="1"/>
  <c r="AK247" i="1"/>
  <c r="E247" i="1" s="1"/>
  <c r="AM247" i="1"/>
  <c r="AN247" i="1"/>
  <c r="AO247" i="1"/>
  <c r="AT247" i="1"/>
  <c r="AU247" i="1" s="1"/>
  <c r="AX247" i="1" s="1"/>
  <c r="AW247" i="1"/>
  <c r="L258" i="1"/>
  <c r="N258" i="1" s="1"/>
  <c r="AK258" i="1"/>
  <c r="E258" i="1" s="1"/>
  <c r="AM258" i="1"/>
  <c r="AN258" i="1"/>
  <c r="AO258" i="1"/>
  <c r="AT258" i="1"/>
  <c r="AU258" i="1" s="1"/>
  <c r="AX258" i="1" s="1"/>
  <c r="AW258" i="1"/>
  <c r="L260" i="1"/>
  <c r="N260" i="1" s="1"/>
  <c r="AK260" i="1"/>
  <c r="AL260" i="1" s="1"/>
  <c r="AM260" i="1"/>
  <c r="AN260" i="1"/>
  <c r="AO260" i="1"/>
  <c r="AT260" i="1"/>
  <c r="AU260" i="1" s="1"/>
  <c r="AX260" i="1" s="1"/>
  <c r="AW260" i="1"/>
  <c r="L261" i="1"/>
  <c r="N261" i="1" s="1"/>
  <c r="AK261" i="1"/>
  <c r="AL261" i="1" s="1"/>
  <c r="AM261" i="1"/>
  <c r="AN261" i="1"/>
  <c r="AO261" i="1"/>
  <c r="AT261" i="1"/>
  <c r="AU261" i="1" s="1"/>
  <c r="AX261" i="1" s="1"/>
  <c r="AW261" i="1"/>
  <c r="L263" i="1"/>
  <c r="N263" i="1" s="1"/>
  <c r="AK263" i="1"/>
  <c r="AL263" i="1" s="1"/>
  <c r="AM263" i="1"/>
  <c r="AN263" i="1"/>
  <c r="AO263" i="1"/>
  <c r="AT263" i="1"/>
  <c r="AU263" i="1" s="1"/>
  <c r="AX263" i="1" s="1"/>
  <c r="AW263" i="1"/>
  <c r="L265" i="1"/>
  <c r="N265" i="1" s="1"/>
  <c r="AK265" i="1"/>
  <c r="AL265" i="1" s="1"/>
  <c r="AM265" i="1"/>
  <c r="AN265" i="1"/>
  <c r="AO265" i="1"/>
  <c r="AT265" i="1"/>
  <c r="AU265" i="1" s="1"/>
  <c r="AX265" i="1" s="1"/>
  <c r="AW265" i="1"/>
  <c r="L266" i="1"/>
  <c r="N266" i="1" s="1"/>
  <c r="AK266" i="1"/>
  <c r="AL266" i="1" s="1"/>
  <c r="AM266" i="1"/>
  <c r="AN266" i="1"/>
  <c r="AO266" i="1"/>
  <c r="AT266" i="1"/>
  <c r="AU266" i="1" s="1"/>
  <c r="AX266" i="1" s="1"/>
  <c r="AW266" i="1"/>
  <c r="L268" i="1"/>
  <c r="N268" i="1" s="1"/>
  <c r="AK268" i="1"/>
  <c r="AL268" i="1" s="1"/>
  <c r="AM268" i="1"/>
  <c r="AN268" i="1"/>
  <c r="AO268" i="1"/>
  <c r="AT268" i="1"/>
  <c r="AU268" i="1" s="1"/>
  <c r="AX268" i="1" s="1"/>
  <c r="AW268" i="1"/>
  <c r="L270" i="1"/>
  <c r="N270" i="1" s="1"/>
  <c r="AK270" i="1"/>
  <c r="E270" i="1" s="1"/>
  <c r="AM270" i="1"/>
  <c r="AN270" i="1"/>
  <c r="AO270" i="1"/>
  <c r="AT270" i="1"/>
  <c r="AU270" i="1" s="1"/>
  <c r="AX270" i="1" s="1"/>
  <c r="AW270" i="1"/>
  <c r="L271" i="1"/>
  <c r="N271" i="1" s="1"/>
  <c r="AK271" i="1"/>
  <c r="E271" i="1" s="1"/>
  <c r="AM271" i="1"/>
  <c r="AN271" i="1"/>
  <c r="AO271" i="1"/>
  <c r="AT271" i="1"/>
  <c r="AU271" i="1" s="1"/>
  <c r="AX271" i="1" s="1"/>
  <c r="AW271" i="1"/>
  <c r="L273" i="1"/>
  <c r="N273" i="1" s="1"/>
  <c r="AK273" i="1"/>
  <c r="E273" i="1" s="1"/>
  <c r="AM273" i="1"/>
  <c r="AN273" i="1"/>
  <c r="AO273" i="1"/>
  <c r="AT273" i="1"/>
  <c r="AU273" i="1" s="1"/>
  <c r="AX273" i="1" s="1"/>
  <c r="AW273" i="1"/>
  <c r="L275" i="1"/>
  <c r="N275" i="1" s="1"/>
  <c r="AK275" i="1"/>
  <c r="AL275" i="1" s="1"/>
  <c r="AM275" i="1"/>
  <c r="AN275" i="1"/>
  <c r="AO275" i="1"/>
  <c r="AT275" i="1"/>
  <c r="AU275" i="1" s="1"/>
  <c r="AX275" i="1" s="1"/>
  <c r="AW275" i="1"/>
  <c r="L276" i="1"/>
  <c r="N276" i="1" s="1"/>
  <c r="AK276" i="1"/>
  <c r="E276" i="1" s="1"/>
  <c r="AM276" i="1"/>
  <c r="AN276" i="1"/>
  <c r="AO276" i="1"/>
  <c r="AT276" i="1"/>
  <c r="AU276" i="1" s="1"/>
  <c r="AX276" i="1" s="1"/>
  <c r="AW276" i="1"/>
  <c r="L279" i="1"/>
  <c r="N279" i="1" s="1"/>
  <c r="AK279" i="1"/>
  <c r="AL279" i="1" s="1"/>
  <c r="AM279" i="1"/>
  <c r="AN279" i="1"/>
  <c r="AO279" i="1"/>
  <c r="AT279" i="1"/>
  <c r="AU279" i="1" s="1"/>
  <c r="AX279" i="1" s="1"/>
  <c r="AW279" i="1"/>
  <c r="AP279" i="1" l="1"/>
  <c r="J279" i="1" s="1"/>
  <c r="AQ279" i="1" s="1"/>
  <c r="AP275" i="1"/>
  <c r="J275" i="1" s="1"/>
  <c r="AQ275" i="1" s="1"/>
  <c r="AP268" i="1"/>
  <c r="J268" i="1" s="1"/>
  <c r="AQ268" i="1" s="1"/>
  <c r="AP266" i="1"/>
  <c r="J266" i="1" s="1"/>
  <c r="AQ266" i="1" s="1"/>
  <c r="AP265" i="1"/>
  <c r="J265" i="1" s="1"/>
  <c r="AQ265" i="1" s="1"/>
  <c r="AP263" i="1"/>
  <c r="J263" i="1" s="1"/>
  <c r="AQ263" i="1" s="1"/>
  <c r="AP261" i="1"/>
  <c r="J261" i="1" s="1"/>
  <c r="AQ261" i="1" s="1"/>
  <c r="AP260" i="1"/>
  <c r="J260" i="1" s="1"/>
  <c r="AQ260" i="1" s="1"/>
  <c r="AP246" i="1"/>
  <c r="J246" i="1" s="1"/>
  <c r="AQ246" i="1" s="1"/>
  <c r="AP226" i="1"/>
  <c r="J226" i="1" s="1"/>
  <c r="AQ226" i="1" s="1"/>
  <c r="AP224" i="1"/>
  <c r="J224" i="1" s="1"/>
  <c r="AQ224" i="1" s="1"/>
  <c r="AP222" i="1"/>
  <c r="J222" i="1" s="1"/>
  <c r="AQ222" i="1" s="1"/>
  <c r="AP221" i="1"/>
  <c r="J221" i="1" s="1"/>
  <c r="AQ221" i="1" s="1"/>
  <c r="AP219" i="1"/>
  <c r="J219" i="1" s="1"/>
  <c r="AQ219" i="1" s="1"/>
  <c r="AP217" i="1"/>
  <c r="J217" i="1" s="1"/>
  <c r="AQ217" i="1" s="1"/>
  <c r="AP216" i="1"/>
  <c r="J216" i="1" s="1"/>
  <c r="AQ216" i="1" s="1"/>
  <c r="AP214" i="1"/>
  <c r="J214" i="1" s="1"/>
  <c r="AQ214" i="1" s="1"/>
  <c r="AP212" i="1"/>
  <c r="J212" i="1" s="1"/>
  <c r="AQ212" i="1" s="1"/>
  <c r="AP211" i="1"/>
  <c r="J211" i="1" s="1"/>
  <c r="AQ211" i="1" s="1"/>
  <c r="AP209" i="1"/>
  <c r="J209" i="1" s="1"/>
  <c r="AQ209" i="1" s="1"/>
  <c r="AP207" i="1"/>
  <c r="J207" i="1" s="1"/>
  <c r="AQ207" i="1" s="1"/>
  <c r="AP206" i="1"/>
  <c r="J206" i="1" s="1"/>
  <c r="AQ206" i="1" s="1"/>
  <c r="AP204" i="1"/>
  <c r="J204" i="1" s="1"/>
  <c r="AQ204" i="1" s="1"/>
  <c r="AX161" i="1"/>
  <c r="AX157" i="1"/>
  <c r="AX154" i="1"/>
  <c r="AX151" i="1"/>
  <c r="AX147" i="1"/>
  <c r="AX144" i="1"/>
  <c r="AX141" i="1"/>
  <c r="E136" i="1"/>
  <c r="BC136" i="1" s="1"/>
  <c r="AL136" i="1"/>
  <c r="H136" i="1" s="1"/>
  <c r="E132" i="1"/>
  <c r="BC132" i="1" s="1"/>
  <c r="AL132" i="1"/>
  <c r="H132" i="1" s="1"/>
  <c r="E129" i="1"/>
  <c r="BC129" i="1" s="1"/>
  <c r="AL129" i="1"/>
  <c r="H129" i="1" s="1"/>
  <c r="E126" i="1"/>
  <c r="BC126" i="1" s="1"/>
  <c r="AL126" i="1"/>
  <c r="H126" i="1" s="1"/>
  <c r="BC44" i="1"/>
  <c r="BC20" i="1"/>
  <c r="BC139" i="1"/>
  <c r="AX137" i="1"/>
  <c r="AX134" i="1"/>
  <c r="AX131" i="1"/>
  <c r="AX127" i="1"/>
  <c r="AX124" i="1"/>
  <c r="BC124" i="1"/>
  <c r="AX122" i="1"/>
  <c r="AX121" i="1"/>
  <c r="AX119" i="1"/>
  <c r="BC97" i="1"/>
  <c r="BC48" i="1"/>
  <c r="AX46" i="1"/>
  <c r="AL44" i="1"/>
  <c r="H44" i="1" s="1"/>
  <c r="AX43" i="1"/>
  <c r="AX41" i="1"/>
  <c r="AX39" i="1"/>
  <c r="AX38" i="1"/>
  <c r="AX36" i="1"/>
  <c r="AX34" i="1"/>
  <c r="AX33" i="1"/>
  <c r="BC33" i="1"/>
  <c r="AL31" i="1"/>
  <c r="H31" i="1" s="1"/>
  <c r="BC29" i="1"/>
  <c r="AL28" i="1"/>
  <c r="H28" i="1" s="1"/>
  <c r="BC26" i="1"/>
  <c r="AL23" i="1"/>
  <c r="H23" i="1" s="1"/>
  <c r="BC22" i="1"/>
  <c r="AL20" i="1"/>
  <c r="H20" i="1" s="1"/>
  <c r="AX18" i="1"/>
  <c r="BC18" i="1"/>
  <c r="I279" i="1"/>
  <c r="AR279" i="1"/>
  <c r="AS279" i="1" s="1"/>
  <c r="AV279" i="1" s="1"/>
  <c r="F279" i="1" s="1"/>
  <c r="AY279" i="1" s="1"/>
  <c r="I275" i="1"/>
  <c r="AR275" i="1"/>
  <c r="AS275" i="1" s="1"/>
  <c r="AV275" i="1" s="1"/>
  <c r="F275" i="1" s="1"/>
  <c r="AY275" i="1" s="1"/>
  <c r="AR268" i="1"/>
  <c r="AS268" i="1" s="1"/>
  <c r="AV268" i="1" s="1"/>
  <c r="F268" i="1" s="1"/>
  <c r="AY268" i="1" s="1"/>
  <c r="I268" i="1"/>
  <c r="I265" i="1"/>
  <c r="AR265" i="1"/>
  <c r="AS265" i="1" s="1"/>
  <c r="AV265" i="1" s="1"/>
  <c r="F265" i="1" s="1"/>
  <c r="AY265" i="1" s="1"/>
  <c r="AR261" i="1"/>
  <c r="AS261" i="1" s="1"/>
  <c r="AV261" i="1" s="1"/>
  <c r="F261" i="1" s="1"/>
  <c r="AY261" i="1" s="1"/>
  <c r="I261" i="1"/>
  <c r="AR260" i="1"/>
  <c r="AS260" i="1" s="1"/>
  <c r="AV260" i="1" s="1"/>
  <c r="F260" i="1" s="1"/>
  <c r="AY260" i="1" s="1"/>
  <c r="I260" i="1"/>
  <c r="I246" i="1"/>
  <c r="AR246" i="1"/>
  <c r="AS246" i="1" s="1"/>
  <c r="AV246" i="1" s="1"/>
  <c r="F246" i="1" s="1"/>
  <c r="AY246" i="1" s="1"/>
  <c r="AP244" i="1"/>
  <c r="J244" i="1" s="1"/>
  <c r="AQ244" i="1" s="1"/>
  <c r="AP242" i="1"/>
  <c r="J242" i="1" s="1"/>
  <c r="AQ242" i="1" s="1"/>
  <c r="AP234" i="1"/>
  <c r="J234" i="1" s="1"/>
  <c r="AQ234" i="1" s="1"/>
  <c r="AR226" i="1"/>
  <c r="AS226" i="1" s="1"/>
  <c r="AV226" i="1" s="1"/>
  <c r="F226" i="1" s="1"/>
  <c r="AY226" i="1" s="1"/>
  <c r="I226" i="1"/>
  <c r="AR224" i="1"/>
  <c r="AS224" i="1" s="1"/>
  <c r="AV224" i="1" s="1"/>
  <c r="F224" i="1" s="1"/>
  <c r="AY224" i="1" s="1"/>
  <c r="I224" i="1"/>
  <c r="AR222" i="1"/>
  <c r="AS222" i="1" s="1"/>
  <c r="AV222" i="1" s="1"/>
  <c r="F222" i="1" s="1"/>
  <c r="AY222" i="1" s="1"/>
  <c r="I222" i="1"/>
  <c r="AR221" i="1"/>
  <c r="AS221" i="1" s="1"/>
  <c r="AV221" i="1" s="1"/>
  <c r="F221" i="1" s="1"/>
  <c r="AY221" i="1" s="1"/>
  <c r="I221" i="1"/>
  <c r="AR219" i="1"/>
  <c r="AS219" i="1" s="1"/>
  <c r="AV219" i="1" s="1"/>
  <c r="F219" i="1" s="1"/>
  <c r="AY219" i="1" s="1"/>
  <c r="I219" i="1"/>
  <c r="AR217" i="1"/>
  <c r="AS217" i="1" s="1"/>
  <c r="AV217" i="1" s="1"/>
  <c r="F217" i="1" s="1"/>
  <c r="AY217" i="1" s="1"/>
  <c r="I217" i="1"/>
  <c r="AR216" i="1"/>
  <c r="AS216" i="1" s="1"/>
  <c r="AV216" i="1" s="1"/>
  <c r="F216" i="1" s="1"/>
  <c r="AY216" i="1" s="1"/>
  <c r="I216" i="1"/>
  <c r="AR214" i="1"/>
  <c r="AS214" i="1" s="1"/>
  <c r="AV214" i="1" s="1"/>
  <c r="F214" i="1" s="1"/>
  <c r="AY214" i="1" s="1"/>
  <c r="I214" i="1"/>
  <c r="AR212" i="1"/>
  <c r="AS212" i="1" s="1"/>
  <c r="AV212" i="1" s="1"/>
  <c r="F212" i="1" s="1"/>
  <c r="AY212" i="1" s="1"/>
  <c r="I212" i="1"/>
  <c r="AR211" i="1"/>
  <c r="AS211" i="1" s="1"/>
  <c r="AV211" i="1" s="1"/>
  <c r="F211" i="1" s="1"/>
  <c r="AY211" i="1" s="1"/>
  <c r="I211" i="1"/>
  <c r="AR209" i="1"/>
  <c r="AS209" i="1" s="1"/>
  <c r="AV209" i="1" s="1"/>
  <c r="F209" i="1" s="1"/>
  <c r="AY209" i="1" s="1"/>
  <c r="I209" i="1"/>
  <c r="AR207" i="1"/>
  <c r="AS207" i="1" s="1"/>
  <c r="AV207" i="1" s="1"/>
  <c r="F207" i="1" s="1"/>
  <c r="AY207" i="1" s="1"/>
  <c r="I207" i="1"/>
  <c r="AR206" i="1"/>
  <c r="AS206" i="1" s="1"/>
  <c r="AV206" i="1" s="1"/>
  <c r="F206" i="1" s="1"/>
  <c r="AY206" i="1" s="1"/>
  <c r="I206" i="1"/>
  <c r="AR204" i="1"/>
  <c r="AS204" i="1" s="1"/>
  <c r="AV204" i="1" s="1"/>
  <c r="F204" i="1" s="1"/>
  <c r="AY204" i="1" s="1"/>
  <c r="I204" i="1"/>
  <c r="I266" i="1"/>
  <c r="AR266" i="1"/>
  <c r="AS266" i="1" s="1"/>
  <c r="AV266" i="1" s="1"/>
  <c r="F266" i="1" s="1"/>
  <c r="AY266" i="1" s="1"/>
  <c r="I263" i="1"/>
  <c r="AR263" i="1"/>
  <c r="AS263" i="1" s="1"/>
  <c r="AV263" i="1" s="1"/>
  <c r="F263" i="1" s="1"/>
  <c r="AY263" i="1" s="1"/>
  <c r="H279" i="1"/>
  <c r="BB279" i="1"/>
  <c r="BC276" i="1"/>
  <c r="H275" i="1"/>
  <c r="BB275" i="1"/>
  <c r="BC273" i="1"/>
  <c r="BC271" i="1"/>
  <c r="BC270" i="1"/>
  <c r="H268" i="1"/>
  <c r="BB268" i="1"/>
  <c r="H266" i="1"/>
  <c r="BB266" i="1"/>
  <c r="H265" i="1"/>
  <c r="BB265" i="1"/>
  <c r="H263" i="1"/>
  <c r="BB263" i="1"/>
  <c r="H261" i="1"/>
  <c r="BB261" i="1"/>
  <c r="H260" i="1"/>
  <c r="BB260" i="1"/>
  <c r="BC258" i="1"/>
  <c r="BC247" i="1"/>
  <c r="H246" i="1"/>
  <c r="BB246" i="1"/>
  <c r="H244" i="1"/>
  <c r="H242" i="1"/>
  <c r="BC241" i="1"/>
  <c r="BC239" i="1"/>
  <c r="BC237" i="1"/>
  <c r="BC236" i="1"/>
  <c r="H234" i="1"/>
  <c r="BC232" i="1"/>
  <c r="BC231" i="1"/>
  <c r="BC229" i="1"/>
  <c r="BC227" i="1"/>
  <c r="E279" i="1"/>
  <c r="E275" i="1"/>
  <c r="E268" i="1"/>
  <c r="E266" i="1"/>
  <c r="E265" i="1"/>
  <c r="E263" i="1"/>
  <c r="E261" i="1"/>
  <c r="E260" i="1"/>
  <c r="E246" i="1"/>
  <c r="E244" i="1"/>
  <c r="E242" i="1"/>
  <c r="E234" i="1"/>
  <c r="AL276" i="1"/>
  <c r="AL273" i="1"/>
  <c r="AL271" i="1"/>
  <c r="AL270" i="1"/>
  <c r="AL258" i="1"/>
  <c r="AL247" i="1"/>
  <c r="AP247" i="1" s="1"/>
  <c r="J247" i="1" s="1"/>
  <c r="AQ247" i="1" s="1"/>
  <c r="AL241" i="1"/>
  <c r="AL239" i="1"/>
  <c r="AP239" i="1" s="1"/>
  <c r="J239" i="1" s="1"/>
  <c r="AQ239" i="1" s="1"/>
  <c r="AL237" i="1"/>
  <c r="AL236" i="1"/>
  <c r="AP236" i="1" s="1"/>
  <c r="J236" i="1" s="1"/>
  <c r="AQ236" i="1" s="1"/>
  <c r="AL232" i="1"/>
  <c r="AL231" i="1"/>
  <c r="AL229" i="1"/>
  <c r="AL227" i="1"/>
  <c r="H226" i="1"/>
  <c r="BB226" i="1"/>
  <c r="E226" i="1"/>
  <c r="H224" i="1"/>
  <c r="BB224" i="1"/>
  <c r="E224" i="1"/>
  <c r="H222" i="1"/>
  <c r="BB222" i="1"/>
  <c r="E222" i="1"/>
  <c r="H221" i="1"/>
  <c r="BB221" i="1"/>
  <c r="E221" i="1"/>
  <c r="H219" i="1"/>
  <c r="BB219" i="1"/>
  <c r="E219" i="1"/>
  <c r="H217" i="1"/>
  <c r="BB217" i="1"/>
  <c r="E217" i="1"/>
  <c r="H216" i="1"/>
  <c r="BB216" i="1"/>
  <c r="E216" i="1"/>
  <c r="H214" i="1"/>
  <c r="BB214" i="1"/>
  <c r="E214" i="1"/>
  <c r="H212" i="1"/>
  <c r="BB212" i="1"/>
  <c r="E212" i="1"/>
  <c r="H211" i="1"/>
  <c r="BB211" i="1"/>
  <c r="E211" i="1"/>
  <c r="H209" i="1"/>
  <c r="BB209" i="1"/>
  <c r="E209" i="1"/>
  <c r="H207" i="1"/>
  <c r="BB207" i="1"/>
  <c r="E207" i="1"/>
  <c r="H206" i="1"/>
  <c r="BB206" i="1"/>
  <c r="E206" i="1"/>
  <c r="H204" i="1"/>
  <c r="BB204" i="1"/>
  <c r="E204" i="1"/>
  <c r="BC201" i="1"/>
  <c r="BC199" i="1"/>
  <c r="BC197" i="1"/>
  <c r="BC196" i="1"/>
  <c r="BC194" i="1"/>
  <c r="BC192" i="1"/>
  <c r="BC191" i="1"/>
  <c r="BC189" i="1"/>
  <c r="BC187" i="1"/>
  <c r="BC186" i="1"/>
  <c r="BC184" i="1"/>
  <c r="BC182" i="1"/>
  <c r="BC181" i="1"/>
  <c r="BC179" i="1"/>
  <c r="BC177" i="1"/>
  <c r="BC176" i="1"/>
  <c r="BC174" i="1"/>
  <c r="BC172" i="1"/>
  <c r="BC171" i="1"/>
  <c r="BC169" i="1"/>
  <c r="BC167" i="1"/>
  <c r="BC166" i="1"/>
  <c r="BC164" i="1"/>
  <c r="BC162" i="1"/>
  <c r="BC161" i="1"/>
  <c r="BC159" i="1"/>
  <c r="BC157" i="1"/>
  <c r="BC156" i="1"/>
  <c r="BC154" i="1"/>
  <c r="BC152" i="1"/>
  <c r="BC151" i="1"/>
  <c r="BC149" i="1"/>
  <c r="BC147" i="1"/>
  <c r="BC146" i="1"/>
  <c r="BC144" i="1"/>
  <c r="BC142" i="1"/>
  <c r="BC141" i="1"/>
  <c r="I137" i="1"/>
  <c r="AR137" i="1"/>
  <c r="AS137" i="1" s="1"/>
  <c r="AV137" i="1" s="1"/>
  <c r="F137" i="1" s="1"/>
  <c r="AY137" i="1" s="1"/>
  <c r="G137" i="1" s="1"/>
  <c r="I134" i="1"/>
  <c r="AR134" i="1"/>
  <c r="AS134" i="1" s="1"/>
  <c r="AV134" i="1" s="1"/>
  <c r="F134" i="1" s="1"/>
  <c r="AY134" i="1" s="1"/>
  <c r="G134" i="1" s="1"/>
  <c r="I131" i="1"/>
  <c r="AR131" i="1"/>
  <c r="AS131" i="1" s="1"/>
  <c r="AV131" i="1" s="1"/>
  <c r="F131" i="1" s="1"/>
  <c r="AY131" i="1" s="1"/>
  <c r="G131" i="1" s="1"/>
  <c r="I127" i="1"/>
  <c r="AR127" i="1"/>
  <c r="AS127" i="1" s="1"/>
  <c r="AV127" i="1" s="1"/>
  <c r="F127" i="1" s="1"/>
  <c r="AY127" i="1" s="1"/>
  <c r="G127" i="1" s="1"/>
  <c r="AL202" i="1"/>
  <c r="AP202" i="1" s="1"/>
  <c r="J202" i="1" s="1"/>
  <c r="AQ202" i="1" s="1"/>
  <c r="AL201" i="1"/>
  <c r="AL199" i="1"/>
  <c r="AP199" i="1" s="1"/>
  <c r="J199" i="1" s="1"/>
  <c r="AQ199" i="1" s="1"/>
  <c r="AL197" i="1"/>
  <c r="AL196" i="1"/>
  <c r="AP196" i="1" s="1"/>
  <c r="J196" i="1" s="1"/>
  <c r="AQ196" i="1" s="1"/>
  <c r="AL194" i="1"/>
  <c r="AL192" i="1"/>
  <c r="AP192" i="1" s="1"/>
  <c r="J192" i="1" s="1"/>
  <c r="AQ192" i="1" s="1"/>
  <c r="AL191" i="1"/>
  <c r="AL189" i="1"/>
  <c r="AP189" i="1" s="1"/>
  <c r="J189" i="1" s="1"/>
  <c r="AQ189" i="1" s="1"/>
  <c r="AL187" i="1"/>
  <c r="AL186" i="1"/>
  <c r="AP186" i="1" s="1"/>
  <c r="J186" i="1" s="1"/>
  <c r="AQ186" i="1" s="1"/>
  <c r="AL184" i="1"/>
  <c r="AL182" i="1"/>
  <c r="AP182" i="1" s="1"/>
  <c r="J182" i="1" s="1"/>
  <c r="AQ182" i="1" s="1"/>
  <c r="AL181" i="1"/>
  <c r="AL179" i="1"/>
  <c r="AP179" i="1" s="1"/>
  <c r="J179" i="1" s="1"/>
  <c r="AQ179" i="1" s="1"/>
  <c r="AL177" i="1"/>
  <c r="AL176" i="1"/>
  <c r="AP176" i="1" s="1"/>
  <c r="J176" i="1" s="1"/>
  <c r="AQ176" i="1" s="1"/>
  <c r="AL174" i="1"/>
  <c r="AL172" i="1"/>
  <c r="AP172" i="1" s="1"/>
  <c r="J172" i="1" s="1"/>
  <c r="AQ172" i="1" s="1"/>
  <c r="AL171" i="1"/>
  <c r="AL169" i="1"/>
  <c r="AP169" i="1" s="1"/>
  <c r="J169" i="1" s="1"/>
  <c r="AQ169" i="1" s="1"/>
  <c r="AL167" i="1"/>
  <c r="AL166" i="1"/>
  <c r="AP166" i="1" s="1"/>
  <c r="J166" i="1" s="1"/>
  <c r="AQ166" i="1" s="1"/>
  <c r="AL164" i="1"/>
  <c r="AL162" i="1"/>
  <c r="AP162" i="1" s="1"/>
  <c r="J162" i="1" s="1"/>
  <c r="AQ162" i="1" s="1"/>
  <c r="AL161" i="1"/>
  <c r="AL159" i="1"/>
  <c r="AP159" i="1" s="1"/>
  <c r="J159" i="1" s="1"/>
  <c r="AQ159" i="1" s="1"/>
  <c r="AL157" i="1"/>
  <c r="AL156" i="1"/>
  <c r="AP156" i="1" s="1"/>
  <c r="J156" i="1" s="1"/>
  <c r="AQ156" i="1" s="1"/>
  <c r="AL154" i="1"/>
  <c r="AL152" i="1"/>
  <c r="AP152" i="1" s="1"/>
  <c r="J152" i="1" s="1"/>
  <c r="AQ152" i="1" s="1"/>
  <c r="AL151" i="1"/>
  <c r="AL149" i="1"/>
  <c r="AP149" i="1" s="1"/>
  <c r="J149" i="1" s="1"/>
  <c r="AQ149" i="1" s="1"/>
  <c r="AL147" i="1"/>
  <c r="AL146" i="1"/>
  <c r="AP146" i="1" s="1"/>
  <c r="J146" i="1" s="1"/>
  <c r="AQ146" i="1" s="1"/>
  <c r="AL144" i="1"/>
  <c r="AL142" i="1"/>
  <c r="AP142" i="1" s="1"/>
  <c r="J142" i="1" s="1"/>
  <c r="AQ142" i="1" s="1"/>
  <c r="AL141" i="1"/>
  <c r="AL139" i="1"/>
  <c r="AP139" i="1" s="1"/>
  <c r="J139" i="1" s="1"/>
  <c r="AQ139" i="1" s="1"/>
  <c r="BB137" i="1"/>
  <c r="BC137" i="1"/>
  <c r="BB134" i="1"/>
  <c r="BD134" i="1" s="1"/>
  <c r="BC134" i="1"/>
  <c r="BB131" i="1"/>
  <c r="BC131" i="1"/>
  <c r="BB127" i="1"/>
  <c r="BC127" i="1"/>
  <c r="I124" i="1"/>
  <c r="AR124" i="1"/>
  <c r="AS124" i="1" s="1"/>
  <c r="AV124" i="1" s="1"/>
  <c r="F124" i="1" s="1"/>
  <c r="I122" i="1"/>
  <c r="AR122" i="1"/>
  <c r="AS122" i="1" s="1"/>
  <c r="AV122" i="1" s="1"/>
  <c r="F122" i="1" s="1"/>
  <c r="AY122" i="1" s="1"/>
  <c r="G122" i="1" s="1"/>
  <c r="I121" i="1"/>
  <c r="AR121" i="1"/>
  <c r="AS121" i="1" s="1"/>
  <c r="AV121" i="1" s="1"/>
  <c r="F121" i="1" s="1"/>
  <c r="AY121" i="1" s="1"/>
  <c r="G121" i="1" s="1"/>
  <c r="I119" i="1"/>
  <c r="AR119" i="1"/>
  <c r="AS119" i="1" s="1"/>
  <c r="AV119" i="1" s="1"/>
  <c r="F119" i="1" s="1"/>
  <c r="AY119" i="1" s="1"/>
  <c r="G119" i="1" s="1"/>
  <c r="AR117" i="1"/>
  <c r="AS117" i="1" s="1"/>
  <c r="AV117" i="1" s="1"/>
  <c r="F117" i="1" s="1"/>
  <c r="AY117" i="1" s="1"/>
  <c r="I117" i="1"/>
  <c r="BB117" i="1"/>
  <c r="AR116" i="1"/>
  <c r="AS116" i="1" s="1"/>
  <c r="AV116" i="1" s="1"/>
  <c r="F116" i="1" s="1"/>
  <c r="AY116" i="1" s="1"/>
  <c r="I116" i="1"/>
  <c r="AR114" i="1"/>
  <c r="AS114" i="1" s="1"/>
  <c r="AV114" i="1" s="1"/>
  <c r="F114" i="1" s="1"/>
  <c r="AY114" i="1" s="1"/>
  <c r="I114" i="1"/>
  <c r="AR112" i="1"/>
  <c r="AS112" i="1" s="1"/>
  <c r="AV112" i="1" s="1"/>
  <c r="F112" i="1" s="1"/>
  <c r="AY112" i="1" s="1"/>
  <c r="I112" i="1"/>
  <c r="AR111" i="1"/>
  <c r="AS111" i="1" s="1"/>
  <c r="AV111" i="1" s="1"/>
  <c r="F111" i="1" s="1"/>
  <c r="AY111" i="1" s="1"/>
  <c r="I111" i="1"/>
  <c r="AR109" i="1"/>
  <c r="AS109" i="1" s="1"/>
  <c r="AV109" i="1" s="1"/>
  <c r="F109" i="1" s="1"/>
  <c r="AY109" i="1" s="1"/>
  <c r="I109" i="1"/>
  <c r="AR107" i="1"/>
  <c r="AS107" i="1" s="1"/>
  <c r="AV107" i="1" s="1"/>
  <c r="F107" i="1" s="1"/>
  <c r="AY107" i="1" s="1"/>
  <c r="I107" i="1"/>
  <c r="AR106" i="1"/>
  <c r="AS106" i="1" s="1"/>
  <c r="AV106" i="1" s="1"/>
  <c r="F106" i="1" s="1"/>
  <c r="AY106" i="1" s="1"/>
  <c r="I106" i="1"/>
  <c r="AR104" i="1"/>
  <c r="AS104" i="1" s="1"/>
  <c r="AV104" i="1" s="1"/>
  <c r="F104" i="1" s="1"/>
  <c r="AY104" i="1" s="1"/>
  <c r="I104" i="1"/>
  <c r="AR102" i="1"/>
  <c r="AS102" i="1" s="1"/>
  <c r="AV102" i="1" s="1"/>
  <c r="F102" i="1" s="1"/>
  <c r="AY102" i="1" s="1"/>
  <c r="I102" i="1"/>
  <c r="BC122" i="1"/>
  <c r="BC121" i="1"/>
  <c r="BC119" i="1"/>
  <c r="AX101" i="1"/>
  <c r="AP101" i="1"/>
  <c r="J101" i="1" s="1"/>
  <c r="AQ101" i="1" s="1"/>
  <c r="AX99" i="1"/>
  <c r="AP99" i="1"/>
  <c r="J99" i="1" s="1"/>
  <c r="AQ99" i="1" s="1"/>
  <c r="AX97" i="1"/>
  <c r="AR69" i="1"/>
  <c r="AS69" i="1" s="1"/>
  <c r="AV69" i="1" s="1"/>
  <c r="F69" i="1" s="1"/>
  <c r="AY69" i="1" s="1"/>
  <c r="I69" i="1"/>
  <c r="BB69" i="1"/>
  <c r="AR67" i="1"/>
  <c r="AS67" i="1" s="1"/>
  <c r="AV67" i="1" s="1"/>
  <c r="F67" i="1" s="1"/>
  <c r="AY67" i="1" s="1"/>
  <c r="I67" i="1"/>
  <c r="AR65" i="1"/>
  <c r="AS65" i="1" s="1"/>
  <c r="AV65" i="1" s="1"/>
  <c r="F65" i="1" s="1"/>
  <c r="AY65" i="1" s="1"/>
  <c r="I65" i="1"/>
  <c r="AR64" i="1"/>
  <c r="AS64" i="1" s="1"/>
  <c r="AV64" i="1" s="1"/>
  <c r="F64" i="1" s="1"/>
  <c r="AY64" i="1" s="1"/>
  <c r="I64" i="1"/>
  <c r="AR62" i="1"/>
  <c r="AS62" i="1" s="1"/>
  <c r="AV62" i="1" s="1"/>
  <c r="F62" i="1" s="1"/>
  <c r="AY62" i="1" s="1"/>
  <c r="I62" i="1"/>
  <c r="AR60" i="1"/>
  <c r="AS60" i="1" s="1"/>
  <c r="AV60" i="1" s="1"/>
  <c r="F60" i="1" s="1"/>
  <c r="AY60" i="1" s="1"/>
  <c r="I60" i="1"/>
  <c r="E117" i="1"/>
  <c r="H116" i="1"/>
  <c r="BB116" i="1"/>
  <c r="E116" i="1"/>
  <c r="H114" i="1"/>
  <c r="BB114" i="1"/>
  <c r="E114" i="1"/>
  <c r="H112" i="1"/>
  <c r="BB112" i="1"/>
  <c r="E112" i="1"/>
  <c r="H111" i="1"/>
  <c r="BB111" i="1"/>
  <c r="E111" i="1"/>
  <c r="H109" i="1"/>
  <c r="BB109" i="1"/>
  <c r="E109" i="1"/>
  <c r="H107" i="1"/>
  <c r="BB107" i="1"/>
  <c r="E107" i="1"/>
  <c r="H106" i="1"/>
  <c r="BB106" i="1"/>
  <c r="E106" i="1"/>
  <c r="H104" i="1"/>
  <c r="BB104" i="1"/>
  <c r="E104" i="1"/>
  <c r="H102" i="1"/>
  <c r="BB102" i="1"/>
  <c r="E102" i="1"/>
  <c r="H101" i="1"/>
  <c r="E101" i="1"/>
  <c r="H99" i="1"/>
  <c r="E99" i="1"/>
  <c r="BC96" i="1"/>
  <c r="BC94" i="1"/>
  <c r="BC92" i="1"/>
  <c r="BC90" i="1"/>
  <c r="BC88" i="1"/>
  <c r="BC86" i="1"/>
  <c r="BC83" i="1"/>
  <c r="BC79" i="1"/>
  <c r="BC77" i="1"/>
  <c r="BC75" i="1"/>
  <c r="BC74" i="1"/>
  <c r="BC72" i="1"/>
  <c r="BC70" i="1"/>
  <c r="AL97" i="1"/>
  <c r="AL96" i="1"/>
  <c r="AL94" i="1"/>
  <c r="AL92" i="1"/>
  <c r="AL90" i="1"/>
  <c r="AL88" i="1"/>
  <c r="AL86" i="1"/>
  <c r="AL83" i="1"/>
  <c r="AL79" i="1"/>
  <c r="AL77" i="1"/>
  <c r="AL75" i="1"/>
  <c r="AL74" i="1"/>
  <c r="AL72" i="1"/>
  <c r="AL70" i="1"/>
  <c r="E69" i="1"/>
  <c r="H67" i="1"/>
  <c r="E67" i="1"/>
  <c r="H65" i="1"/>
  <c r="BB65" i="1"/>
  <c r="E65" i="1"/>
  <c r="H64" i="1"/>
  <c r="E64" i="1"/>
  <c r="H62" i="1"/>
  <c r="BB62" i="1"/>
  <c r="E62" i="1"/>
  <c r="H60" i="1"/>
  <c r="E60" i="1"/>
  <c r="BC57" i="1"/>
  <c r="BC55" i="1"/>
  <c r="BC54" i="1"/>
  <c r="BC51" i="1"/>
  <c r="BC49" i="1"/>
  <c r="I46" i="1"/>
  <c r="AR46" i="1"/>
  <c r="AS46" i="1" s="1"/>
  <c r="AV46" i="1" s="1"/>
  <c r="F46" i="1" s="1"/>
  <c r="AY46" i="1" s="1"/>
  <c r="G46" i="1" s="1"/>
  <c r="I43" i="1"/>
  <c r="AR43" i="1"/>
  <c r="AS43" i="1" s="1"/>
  <c r="AV43" i="1" s="1"/>
  <c r="F43" i="1" s="1"/>
  <c r="AY43" i="1" s="1"/>
  <c r="G43" i="1" s="1"/>
  <c r="AL59" i="1"/>
  <c r="AL57" i="1"/>
  <c r="AL55" i="1"/>
  <c r="AL54" i="1"/>
  <c r="AL51" i="1"/>
  <c r="AL49" i="1"/>
  <c r="AL48" i="1"/>
  <c r="BB46" i="1"/>
  <c r="BD46" i="1" s="1"/>
  <c r="BC46" i="1"/>
  <c r="BC43" i="1"/>
  <c r="I41" i="1"/>
  <c r="AR41" i="1"/>
  <c r="AS41" i="1" s="1"/>
  <c r="AV41" i="1" s="1"/>
  <c r="F41" i="1" s="1"/>
  <c r="AY41" i="1" s="1"/>
  <c r="G41" i="1" s="1"/>
  <c r="I39" i="1"/>
  <c r="AR39" i="1"/>
  <c r="AS39" i="1" s="1"/>
  <c r="AV39" i="1" s="1"/>
  <c r="F39" i="1" s="1"/>
  <c r="AY39" i="1" s="1"/>
  <c r="G39" i="1" s="1"/>
  <c r="BB39" i="1"/>
  <c r="BD39" i="1" s="1"/>
  <c r="I38" i="1"/>
  <c r="AR38" i="1"/>
  <c r="AS38" i="1" s="1"/>
  <c r="AV38" i="1" s="1"/>
  <c r="F38" i="1" s="1"/>
  <c r="AY38" i="1" s="1"/>
  <c r="G38" i="1" s="1"/>
  <c r="I36" i="1"/>
  <c r="AR36" i="1"/>
  <c r="AS36" i="1" s="1"/>
  <c r="AV36" i="1" s="1"/>
  <c r="F36" i="1" s="1"/>
  <c r="AY36" i="1" s="1"/>
  <c r="G36" i="1" s="1"/>
  <c r="I34" i="1"/>
  <c r="AR34" i="1"/>
  <c r="AS34" i="1" s="1"/>
  <c r="AV34" i="1" s="1"/>
  <c r="F34" i="1" s="1"/>
  <c r="AY34" i="1" s="1"/>
  <c r="G34" i="1" s="1"/>
  <c r="I33" i="1"/>
  <c r="AR33" i="1"/>
  <c r="AS33" i="1" s="1"/>
  <c r="AV33" i="1" s="1"/>
  <c r="F33" i="1" s="1"/>
  <c r="AY33" i="1" s="1"/>
  <c r="G33" i="1" s="1"/>
  <c r="BB33" i="1"/>
  <c r="BD33" i="1" s="1"/>
  <c r="I29" i="1"/>
  <c r="AR29" i="1"/>
  <c r="AS29" i="1" s="1"/>
  <c r="AV29" i="1" s="1"/>
  <c r="F29" i="1" s="1"/>
  <c r="AY29" i="1" s="1"/>
  <c r="G29" i="1" s="1"/>
  <c r="I26" i="1"/>
  <c r="AR26" i="1"/>
  <c r="AS26" i="1" s="1"/>
  <c r="AV26" i="1" s="1"/>
  <c r="F26" i="1" s="1"/>
  <c r="AY26" i="1" s="1"/>
  <c r="G26" i="1" s="1"/>
  <c r="I22" i="1"/>
  <c r="AR22" i="1"/>
  <c r="AS22" i="1" s="1"/>
  <c r="AV22" i="1" s="1"/>
  <c r="F22" i="1" s="1"/>
  <c r="AY22" i="1" s="1"/>
  <c r="G22" i="1" s="1"/>
  <c r="I18" i="1"/>
  <c r="AR18" i="1"/>
  <c r="AS18" i="1" s="1"/>
  <c r="AV18" i="1" s="1"/>
  <c r="F18" i="1" s="1"/>
  <c r="AY18" i="1" s="1"/>
  <c r="G18" i="1" s="1"/>
  <c r="BB18" i="1"/>
  <c r="BD18" i="1" s="1"/>
  <c r="BC41" i="1"/>
  <c r="BC39" i="1"/>
  <c r="BC38" i="1"/>
  <c r="BC36" i="1"/>
  <c r="BC34" i="1"/>
  <c r="BC15" i="1"/>
  <c r="BC31" i="1"/>
  <c r="BC28" i="1"/>
  <c r="BC23" i="1"/>
  <c r="AP15" i="1"/>
  <c r="J15" i="1" s="1"/>
  <c r="AQ15" i="1" s="1"/>
  <c r="AL15" i="1"/>
  <c r="AP31" i="1" l="1"/>
  <c r="J31" i="1" s="1"/>
  <c r="AQ31" i="1" s="1"/>
  <c r="AP28" i="1"/>
  <c r="J28" i="1" s="1"/>
  <c r="AQ28" i="1" s="1"/>
  <c r="AP126" i="1"/>
  <c r="J126" i="1" s="1"/>
  <c r="AQ126" i="1" s="1"/>
  <c r="AP132" i="1"/>
  <c r="J132" i="1" s="1"/>
  <c r="AQ132" i="1" s="1"/>
  <c r="BB26" i="1"/>
  <c r="BD26" i="1" s="1"/>
  <c r="BB36" i="1"/>
  <c r="BD36" i="1" s="1"/>
  <c r="BB60" i="1"/>
  <c r="BB64" i="1"/>
  <c r="BB67" i="1"/>
  <c r="BB121" i="1"/>
  <c r="BD121" i="1" s="1"/>
  <c r="BD127" i="1"/>
  <c r="AP23" i="1"/>
  <c r="J23" i="1" s="1"/>
  <c r="AQ23" i="1" s="1"/>
  <c r="AP20" i="1"/>
  <c r="J20" i="1" s="1"/>
  <c r="AQ20" i="1" s="1"/>
  <c r="AP44" i="1"/>
  <c r="J44" i="1" s="1"/>
  <c r="AQ44" i="1" s="1"/>
  <c r="AP129" i="1"/>
  <c r="J129" i="1" s="1"/>
  <c r="AQ129" i="1" s="1"/>
  <c r="AP136" i="1"/>
  <c r="J136" i="1" s="1"/>
  <c r="AQ136" i="1" s="1"/>
  <c r="I139" i="1"/>
  <c r="AR139" i="1"/>
  <c r="AS139" i="1" s="1"/>
  <c r="AV139" i="1" s="1"/>
  <c r="F139" i="1" s="1"/>
  <c r="AY139" i="1" s="1"/>
  <c r="G139" i="1" s="1"/>
  <c r="I146" i="1"/>
  <c r="AR146" i="1"/>
  <c r="AS146" i="1" s="1"/>
  <c r="AV146" i="1" s="1"/>
  <c r="F146" i="1" s="1"/>
  <c r="AY146" i="1" s="1"/>
  <c r="G146" i="1" s="1"/>
  <c r="I152" i="1"/>
  <c r="AR152" i="1"/>
  <c r="AS152" i="1" s="1"/>
  <c r="AV152" i="1" s="1"/>
  <c r="F152" i="1" s="1"/>
  <c r="AY152" i="1" s="1"/>
  <c r="G152" i="1" s="1"/>
  <c r="I159" i="1"/>
  <c r="AR159" i="1"/>
  <c r="AS159" i="1" s="1"/>
  <c r="AV159" i="1" s="1"/>
  <c r="F159" i="1" s="1"/>
  <c r="AY159" i="1" s="1"/>
  <c r="G159" i="1" s="1"/>
  <c r="I166" i="1"/>
  <c r="AR166" i="1"/>
  <c r="AS166" i="1" s="1"/>
  <c r="AV166" i="1" s="1"/>
  <c r="F166" i="1" s="1"/>
  <c r="AY166" i="1" s="1"/>
  <c r="G166" i="1" s="1"/>
  <c r="I172" i="1"/>
  <c r="AR172" i="1"/>
  <c r="AS172" i="1" s="1"/>
  <c r="AV172" i="1" s="1"/>
  <c r="F172" i="1" s="1"/>
  <c r="AY172" i="1" s="1"/>
  <c r="G172" i="1" s="1"/>
  <c r="I179" i="1"/>
  <c r="AR179" i="1"/>
  <c r="AS179" i="1" s="1"/>
  <c r="AV179" i="1" s="1"/>
  <c r="F179" i="1" s="1"/>
  <c r="AY179" i="1" s="1"/>
  <c r="G179" i="1" s="1"/>
  <c r="I182" i="1"/>
  <c r="AR182" i="1"/>
  <c r="AS182" i="1" s="1"/>
  <c r="AV182" i="1" s="1"/>
  <c r="F182" i="1" s="1"/>
  <c r="AY182" i="1" s="1"/>
  <c r="G182" i="1" s="1"/>
  <c r="I189" i="1"/>
  <c r="AR189" i="1"/>
  <c r="AS189" i="1" s="1"/>
  <c r="AV189" i="1" s="1"/>
  <c r="F189" i="1" s="1"/>
  <c r="AY189" i="1" s="1"/>
  <c r="G189" i="1" s="1"/>
  <c r="I192" i="1"/>
  <c r="AR192" i="1"/>
  <c r="AS192" i="1" s="1"/>
  <c r="AV192" i="1" s="1"/>
  <c r="F192" i="1" s="1"/>
  <c r="AY192" i="1" s="1"/>
  <c r="G192" i="1" s="1"/>
  <c r="I196" i="1"/>
  <c r="AR196" i="1"/>
  <c r="AS196" i="1" s="1"/>
  <c r="AV196" i="1" s="1"/>
  <c r="F196" i="1" s="1"/>
  <c r="AY196" i="1" s="1"/>
  <c r="G196" i="1" s="1"/>
  <c r="I199" i="1"/>
  <c r="AR199" i="1"/>
  <c r="AS199" i="1" s="1"/>
  <c r="AV199" i="1" s="1"/>
  <c r="F199" i="1" s="1"/>
  <c r="AY199" i="1" s="1"/>
  <c r="G199" i="1" s="1"/>
  <c r="I202" i="1"/>
  <c r="AR202" i="1"/>
  <c r="AS202" i="1" s="1"/>
  <c r="AV202" i="1" s="1"/>
  <c r="F202" i="1" s="1"/>
  <c r="AY202" i="1" s="1"/>
  <c r="G202" i="1" s="1"/>
  <c r="AR236" i="1"/>
  <c r="AS236" i="1" s="1"/>
  <c r="AV236" i="1" s="1"/>
  <c r="F236" i="1" s="1"/>
  <c r="AY236" i="1" s="1"/>
  <c r="G236" i="1" s="1"/>
  <c r="I236" i="1"/>
  <c r="AR239" i="1"/>
  <c r="AS239" i="1" s="1"/>
  <c r="AV239" i="1" s="1"/>
  <c r="F239" i="1" s="1"/>
  <c r="AY239" i="1" s="1"/>
  <c r="G239" i="1" s="1"/>
  <c r="I239" i="1"/>
  <c r="AR247" i="1"/>
  <c r="AS247" i="1" s="1"/>
  <c r="AV247" i="1" s="1"/>
  <c r="F247" i="1" s="1"/>
  <c r="AY247" i="1" s="1"/>
  <c r="G247" i="1" s="1"/>
  <c r="I247" i="1"/>
  <c r="I142" i="1"/>
  <c r="AR142" i="1"/>
  <c r="AS142" i="1" s="1"/>
  <c r="AV142" i="1" s="1"/>
  <c r="F142" i="1" s="1"/>
  <c r="AY142" i="1" s="1"/>
  <c r="G142" i="1" s="1"/>
  <c r="I149" i="1"/>
  <c r="AR149" i="1"/>
  <c r="AS149" i="1" s="1"/>
  <c r="AV149" i="1" s="1"/>
  <c r="F149" i="1" s="1"/>
  <c r="AY149" i="1" s="1"/>
  <c r="G149" i="1" s="1"/>
  <c r="I156" i="1"/>
  <c r="AR156" i="1"/>
  <c r="AS156" i="1" s="1"/>
  <c r="AV156" i="1" s="1"/>
  <c r="F156" i="1" s="1"/>
  <c r="AY156" i="1" s="1"/>
  <c r="G156" i="1" s="1"/>
  <c r="I162" i="1"/>
  <c r="AR162" i="1"/>
  <c r="AS162" i="1" s="1"/>
  <c r="AV162" i="1" s="1"/>
  <c r="F162" i="1" s="1"/>
  <c r="AY162" i="1" s="1"/>
  <c r="G162" i="1" s="1"/>
  <c r="I169" i="1"/>
  <c r="AR169" i="1"/>
  <c r="AS169" i="1" s="1"/>
  <c r="AV169" i="1" s="1"/>
  <c r="F169" i="1" s="1"/>
  <c r="AY169" i="1" s="1"/>
  <c r="G169" i="1" s="1"/>
  <c r="I176" i="1"/>
  <c r="AR176" i="1"/>
  <c r="AS176" i="1" s="1"/>
  <c r="AV176" i="1" s="1"/>
  <c r="F176" i="1" s="1"/>
  <c r="AY176" i="1" s="1"/>
  <c r="G176" i="1" s="1"/>
  <c r="I186" i="1"/>
  <c r="AR186" i="1"/>
  <c r="AS186" i="1" s="1"/>
  <c r="AV186" i="1" s="1"/>
  <c r="F186" i="1" s="1"/>
  <c r="AY186" i="1" s="1"/>
  <c r="G186" i="1" s="1"/>
  <c r="BA22" i="1"/>
  <c r="AZ22" i="1"/>
  <c r="BA29" i="1"/>
  <c r="AZ29" i="1"/>
  <c r="BA34" i="1"/>
  <c r="AZ34" i="1"/>
  <c r="BA38" i="1"/>
  <c r="AZ38" i="1"/>
  <c r="BA41" i="1"/>
  <c r="AZ41" i="1"/>
  <c r="H49" i="1"/>
  <c r="H54" i="1"/>
  <c r="H57" i="1"/>
  <c r="AP49" i="1"/>
  <c r="J49" i="1" s="1"/>
  <c r="AQ49" i="1" s="1"/>
  <c r="AP54" i="1"/>
  <c r="J54" i="1" s="1"/>
  <c r="AQ54" i="1" s="1"/>
  <c r="AP57" i="1"/>
  <c r="J57" i="1" s="1"/>
  <c r="AQ57" i="1" s="1"/>
  <c r="BA43" i="1"/>
  <c r="AZ43" i="1"/>
  <c r="BA46" i="1"/>
  <c r="AZ46" i="1"/>
  <c r="BC60" i="1"/>
  <c r="BD60" i="1" s="1"/>
  <c r="BC64" i="1"/>
  <c r="BD64" i="1" s="1"/>
  <c r="BC67" i="1"/>
  <c r="BD67" i="1" s="1"/>
  <c r="H70" i="1"/>
  <c r="H74" i="1"/>
  <c r="H77" i="1"/>
  <c r="H83" i="1"/>
  <c r="H88" i="1"/>
  <c r="H92" i="1"/>
  <c r="H96" i="1"/>
  <c r="BC101" i="1"/>
  <c r="BC104" i="1"/>
  <c r="BD104" i="1" s="1"/>
  <c r="BC107" i="1"/>
  <c r="BD107" i="1" s="1"/>
  <c r="BC111" i="1"/>
  <c r="BD111" i="1" s="1"/>
  <c r="BC114" i="1"/>
  <c r="BD114" i="1" s="1"/>
  <c r="BC117" i="1"/>
  <c r="BD117" i="1" s="1"/>
  <c r="G60" i="1"/>
  <c r="G62" i="1"/>
  <c r="G64" i="1"/>
  <c r="G65" i="1"/>
  <c r="G67" i="1"/>
  <c r="AP70" i="1"/>
  <c r="J70" i="1" s="1"/>
  <c r="AQ70" i="1" s="1"/>
  <c r="AP74" i="1"/>
  <c r="J74" i="1" s="1"/>
  <c r="AQ74" i="1" s="1"/>
  <c r="AP77" i="1"/>
  <c r="J77" i="1" s="1"/>
  <c r="AQ77" i="1" s="1"/>
  <c r="AP83" i="1"/>
  <c r="J83" i="1" s="1"/>
  <c r="AQ83" i="1" s="1"/>
  <c r="AP88" i="1"/>
  <c r="J88" i="1" s="1"/>
  <c r="AQ88" i="1" s="1"/>
  <c r="AP92" i="1"/>
  <c r="J92" i="1" s="1"/>
  <c r="AQ92" i="1" s="1"/>
  <c r="AP96" i="1"/>
  <c r="J96" i="1" s="1"/>
  <c r="AQ96" i="1" s="1"/>
  <c r="G102" i="1"/>
  <c r="G104" i="1"/>
  <c r="G106" i="1"/>
  <c r="G107" i="1"/>
  <c r="G109" i="1"/>
  <c r="G111" i="1"/>
  <c r="G112" i="1"/>
  <c r="G114" i="1"/>
  <c r="G116" i="1"/>
  <c r="BB119" i="1"/>
  <c r="BD119" i="1" s="1"/>
  <c r="BA121" i="1"/>
  <c r="AZ121" i="1"/>
  <c r="BB122" i="1"/>
  <c r="BD122" i="1" s="1"/>
  <c r="BD131" i="1"/>
  <c r="BD137" i="1"/>
  <c r="H141" i="1"/>
  <c r="H144" i="1"/>
  <c r="H147" i="1"/>
  <c r="H151" i="1"/>
  <c r="H154" i="1"/>
  <c r="H157" i="1"/>
  <c r="H161" i="1"/>
  <c r="H164" i="1"/>
  <c r="H167" i="1"/>
  <c r="H171" i="1"/>
  <c r="H174" i="1"/>
  <c r="H177" i="1"/>
  <c r="H181" i="1"/>
  <c r="H184" i="1"/>
  <c r="H187" i="1"/>
  <c r="H191" i="1"/>
  <c r="H194" i="1"/>
  <c r="H197" i="1"/>
  <c r="H201" i="1"/>
  <c r="BC206" i="1"/>
  <c r="BD206" i="1" s="1"/>
  <c r="BC209" i="1"/>
  <c r="BD209" i="1" s="1"/>
  <c r="BC212" i="1"/>
  <c r="BD212" i="1" s="1"/>
  <c r="BC216" i="1"/>
  <c r="BD216" i="1" s="1"/>
  <c r="BC219" i="1"/>
  <c r="BD219" i="1" s="1"/>
  <c r="BC222" i="1"/>
  <c r="BD222" i="1" s="1"/>
  <c r="BC226" i="1"/>
  <c r="BD226" i="1" s="1"/>
  <c r="H229" i="1"/>
  <c r="H232" i="1"/>
  <c r="H237" i="1"/>
  <c r="H241" i="1"/>
  <c r="H258" i="1"/>
  <c r="H271" i="1"/>
  <c r="H276" i="1"/>
  <c r="BC242" i="1"/>
  <c r="BC246" i="1"/>
  <c r="BD246" i="1" s="1"/>
  <c r="BC261" i="1"/>
  <c r="BD261" i="1"/>
  <c r="BC265" i="1"/>
  <c r="BD265" i="1"/>
  <c r="BC268" i="1"/>
  <c r="BD268" i="1" s="1"/>
  <c r="BC279" i="1"/>
  <c r="BD279" i="1" s="1"/>
  <c r="AP276" i="1"/>
  <c r="J276" i="1" s="1"/>
  <c r="AQ276" i="1" s="1"/>
  <c r="G204" i="1"/>
  <c r="G206" i="1"/>
  <c r="G207" i="1"/>
  <c r="G209" i="1"/>
  <c r="G211" i="1"/>
  <c r="G212" i="1"/>
  <c r="G214" i="1"/>
  <c r="G216" i="1"/>
  <c r="G217" i="1"/>
  <c r="G219" i="1"/>
  <c r="G221" i="1"/>
  <c r="G222" i="1"/>
  <c r="G224" i="1"/>
  <c r="G226" i="1"/>
  <c r="AP229" i="1"/>
  <c r="J229" i="1" s="1"/>
  <c r="AQ229" i="1" s="1"/>
  <c r="AP232" i="1"/>
  <c r="J232" i="1" s="1"/>
  <c r="AQ232" i="1" s="1"/>
  <c r="I242" i="1"/>
  <c r="AR242" i="1"/>
  <c r="AS242" i="1" s="1"/>
  <c r="AV242" i="1" s="1"/>
  <c r="F242" i="1" s="1"/>
  <c r="G246" i="1"/>
  <c r="G265" i="1"/>
  <c r="AP271" i="1"/>
  <c r="J271" i="1" s="1"/>
  <c r="AQ271" i="1" s="1"/>
  <c r="G275" i="1"/>
  <c r="G279" i="1"/>
  <c r="I15" i="1"/>
  <c r="AR15" i="1"/>
  <c r="AS15" i="1" s="1"/>
  <c r="AV15" i="1" s="1"/>
  <c r="F15" i="1" s="1"/>
  <c r="AY15" i="1" s="1"/>
  <c r="G15" i="1" s="1"/>
  <c r="H15" i="1"/>
  <c r="BB15" i="1"/>
  <c r="BD15" i="1" s="1"/>
  <c r="BA18" i="1"/>
  <c r="AZ18" i="1"/>
  <c r="BB22" i="1"/>
  <c r="BD22" i="1" s="1"/>
  <c r="BA26" i="1"/>
  <c r="AZ26" i="1"/>
  <c r="BB29" i="1"/>
  <c r="BD29" i="1" s="1"/>
  <c r="BA33" i="1"/>
  <c r="AZ33" i="1"/>
  <c r="BB34" i="1"/>
  <c r="BD34" i="1" s="1"/>
  <c r="BA36" i="1"/>
  <c r="AZ36" i="1"/>
  <c r="BB38" i="1"/>
  <c r="BD38" i="1" s="1"/>
  <c r="BA39" i="1"/>
  <c r="AZ39" i="1"/>
  <c r="BB41" i="1"/>
  <c r="BD41" i="1" s="1"/>
  <c r="BB43" i="1"/>
  <c r="BD43" i="1" s="1"/>
  <c r="H48" i="1"/>
  <c r="H51" i="1"/>
  <c r="H55" i="1"/>
  <c r="H59" i="1"/>
  <c r="AP48" i="1"/>
  <c r="J48" i="1" s="1"/>
  <c r="AQ48" i="1" s="1"/>
  <c r="AP51" i="1"/>
  <c r="J51" i="1" s="1"/>
  <c r="AQ51" i="1" s="1"/>
  <c r="AP55" i="1"/>
  <c r="J55" i="1" s="1"/>
  <c r="AQ55" i="1" s="1"/>
  <c r="AP59" i="1"/>
  <c r="J59" i="1" s="1"/>
  <c r="AQ59" i="1" s="1"/>
  <c r="BD62" i="1"/>
  <c r="BC62" i="1"/>
  <c r="BD65" i="1"/>
  <c r="BC65" i="1"/>
  <c r="BC69" i="1"/>
  <c r="BD69" i="1" s="1"/>
  <c r="H72" i="1"/>
  <c r="H75" i="1"/>
  <c r="H79" i="1"/>
  <c r="H86" i="1"/>
  <c r="H90" i="1"/>
  <c r="H94" i="1"/>
  <c r="H97" i="1"/>
  <c r="BC99" i="1"/>
  <c r="BC102" i="1"/>
  <c r="BD102" i="1" s="1"/>
  <c r="BC106" i="1"/>
  <c r="BD106" i="1" s="1"/>
  <c r="BC109" i="1"/>
  <c r="BD109" i="1" s="1"/>
  <c r="BC112" i="1"/>
  <c r="BD112" i="1" s="1"/>
  <c r="BC116" i="1"/>
  <c r="BD116" i="1" s="1"/>
  <c r="G69" i="1"/>
  <c r="AP72" i="1"/>
  <c r="J72" i="1" s="1"/>
  <c r="AQ72" i="1" s="1"/>
  <c r="AP75" i="1"/>
  <c r="J75" i="1" s="1"/>
  <c r="AQ75" i="1" s="1"/>
  <c r="AP79" i="1"/>
  <c r="J79" i="1" s="1"/>
  <c r="AQ79" i="1" s="1"/>
  <c r="AP86" i="1"/>
  <c r="J86" i="1" s="1"/>
  <c r="AQ86" i="1" s="1"/>
  <c r="AP90" i="1"/>
  <c r="J90" i="1" s="1"/>
  <c r="AQ90" i="1" s="1"/>
  <c r="AP94" i="1"/>
  <c r="J94" i="1" s="1"/>
  <c r="AQ94" i="1" s="1"/>
  <c r="AP97" i="1"/>
  <c r="J97" i="1" s="1"/>
  <c r="AQ97" i="1" s="1"/>
  <c r="AR99" i="1"/>
  <c r="AS99" i="1" s="1"/>
  <c r="AV99" i="1" s="1"/>
  <c r="F99" i="1" s="1"/>
  <c r="I99" i="1"/>
  <c r="AR101" i="1"/>
  <c r="AS101" i="1" s="1"/>
  <c r="AV101" i="1" s="1"/>
  <c r="F101" i="1" s="1"/>
  <c r="I101" i="1"/>
  <c r="G117" i="1"/>
  <c r="BA119" i="1"/>
  <c r="AZ119" i="1"/>
  <c r="BA122" i="1"/>
  <c r="AZ122" i="1"/>
  <c r="AY124" i="1"/>
  <c r="G124" i="1" s="1"/>
  <c r="BB124" i="1"/>
  <c r="BD124" i="1" s="1"/>
  <c r="H139" i="1"/>
  <c r="BB139" i="1"/>
  <c r="BD139" i="1" s="1"/>
  <c r="H142" i="1"/>
  <c r="BB142" i="1"/>
  <c r="BD142" i="1" s="1"/>
  <c r="H146" i="1"/>
  <c r="BB146" i="1"/>
  <c r="BD146" i="1" s="1"/>
  <c r="H149" i="1"/>
  <c r="BB149" i="1"/>
  <c r="BD149" i="1" s="1"/>
  <c r="H152" i="1"/>
  <c r="BB152" i="1"/>
  <c r="BD152" i="1" s="1"/>
  <c r="H156" i="1"/>
  <c r="BB156" i="1"/>
  <c r="BD156" i="1" s="1"/>
  <c r="H159" i="1"/>
  <c r="BB159" i="1"/>
  <c r="BD159" i="1" s="1"/>
  <c r="H162" i="1"/>
  <c r="BB162" i="1"/>
  <c r="BD162" i="1" s="1"/>
  <c r="H166" i="1"/>
  <c r="BB166" i="1"/>
  <c r="BD166" i="1" s="1"/>
  <c r="H169" i="1"/>
  <c r="BB169" i="1"/>
  <c r="BD169" i="1" s="1"/>
  <c r="H172" i="1"/>
  <c r="BB172" i="1"/>
  <c r="BD172" i="1" s="1"/>
  <c r="H176" i="1"/>
  <c r="BB176" i="1"/>
  <c r="BD176" i="1" s="1"/>
  <c r="H179" i="1"/>
  <c r="BB179" i="1"/>
  <c r="BD179" i="1" s="1"/>
  <c r="H182" i="1"/>
  <c r="BB182" i="1"/>
  <c r="BD182" i="1" s="1"/>
  <c r="H186" i="1"/>
  <c r="BB186" i="1"/>
  <c r="BD186" i="1" s="1"/>
  <c r="H189" i="1"/>
  <c r="BB189" i="1"/>
  <c r="BD189" i="1" s="1"/>
  <c r="H192" i="1"/>
  <c r="BB192" i="1"/>
  <c r="BD192" i="1" s="1"/>
  <c r="H196" i="1"/>
  <c r="BB196" i="1"/>
  <c r="BD196" i="1" s="1"/>
  <c r="H199" i="1"/>
  <c r="BB199" i="1"/>
  <c r="BD199" i="1" s="1"/>
  <c r="H202" i="1"/>
  <c r="BB202" i="1"/>
  <c r="BD202" i="1" s="1"/>
  <c r="AP141" i="1"/>
  <c r="J141" i="1" s="1"/>
  <c r="AQ141" i="1" s="1"/>
  <c r="AP144" i="1"/>
  <c r="J144" i="1" s="1"/>
  <c r="AQ144" i="1" s="1"/>
  <c r="AP147" i="1"/>
  <c r="J147" i="1" s="1"/>
  <c r="AQ147" i="1" s="1"/>
  <c r="AP151" i="1"/>
  <c r="J151" i="1" s="1"/>
  <c r="AQ151" i="1" s="1"/>
  <c r="AP154" i="1"/>
  <c r="J154" i="1" s="1"/>
  <c r="AQ154" i="1" s="1"/>
  <c r="AP157" i="1"/>
  <c r="J157" i="1" s="1"/>
  <c r="AQ157" i="1" s="1"/>
  <c r="AP161" i="1"/>
  <c r="J161" i="1" s="1"/>
  <c r="AQ161" i="1" s="1"/>
  <c r="AP164" i="1"/>
  <c r="J164" i="1" s="1"/>
  <c r="AQ164" i="1" s="1"/>
  <c r="AP167" i="1"/>
  <c r="J167" i="1" s="1"/>
  <c r="AQ167" i="1" s="1"/>
  <c r="AP171" i="1"/>
  <c r="J171" i="1" s="1"/>
  <c r="AQ171" i="1" s="1"/>
  <c r="AP174" i="1"/>
  <c r="J174" i="1" s="1"/>
  <c r="AQ174" i="1" s="1"/>
  <c r="AP177" i="1"/>
  <c r="J177" i="1" s="1"/>
  <c r="AQ177" i="1" s="1"/>
  <c r="AP181" i="1"/>
  <c r="J181" i="1" s="1"/>
  <c r="AQ181" i="1" s="1"/>
  <c r="AP184" i="1"/>
  <c r="J184" i="1" s="1"/>
  <c r="AQ184" i="1" s="1"/>
  <c r="AP187" i="1"/>
  <c r="J187" i="1" s="1"/>
  <c r="AQ187" i="1" s="1"/>
  <c r="AP191" i="1"/>
  <c r="J191" i="1" s="1"/>
  <c r="AQ191" i="1" s="1"/>
  <c r="AP194" i="1"/>
  <c r="J194" i="1" s="1"/>
  <c r="AQ194" i="1" s="1"/>
  <c r="AP197" i="1"/>
  <c r="J197" i="1" s="1"/>
  <c r="AQ197" i="1" s="1"/>
  <c r="AP201" i="1"/>
  <c r="J201" i="1" s="1"/>
  <c r="AQ201" i="1" s="1"/>
  <c r="BA127" i="1"/>
  <c r="AZ127" i="1"/>
  <c r="BA131" i="1"/>
  <c r="AZ131" i="1"/>
  <c r="BA134" i="1"/>
  <c r="AZ134" i="1"/>
  <c r="BA137" i="1"/>
  <c r="AZ137" i="1"/>
  <c r="BC204" i="1"/>
  <c r="BD204" i="1" s="1"/>
  <c r="BC207" i="1"/>
  <c r="BD207" i="1" s="1"/>
  <c r="BC211" i="1"/>
  <c r="BD211" i="1" s="1"/>
  <c r="BC214" i="1"/>
  <c r="BD214" i="1" s="1"/>
  <c r="BC217" i="1"/>
  <c r="BD217" i="1" s="1"/>
  <c r="BC221" i="1"/>
  <c r="BD221" i="1" s="1"/>
  <c r="BC224" i="1"/>
  <c r="BD224" i="1" s="1"/>
  <c r="H227" i="1"/>
  <c r="H231" i="1"/>
  <c r="H236" i="1"/>
  <c r="BB236" i="1"/>
  <c r="BD236" i="1" s="1"/>
  <c r="H239" i="1"/>
  <c r="BB239" i="1"/>
  <c r="BD239" i="1" s="1"/>
  <c r="H247" i="1"/>
  <c r="BB247" i="1"/>
  <c r="BD247" i="1" s="1"/>
  <c r="H270" i="1"/>
  <c r="H273" i="1"/>
  <c r="BC234" i="1"/>
  <c r="BC244" i="1"/>
  <c r="BC260" i="1"/>
  <c r="BD260" i="1" s="1"/>
  <c r="BC263" i="1"/>
  <c r="BD263" i="1" s="1"/>
  <c r="BC266" i="1"/>
  <c r="BD266" i="1" s="1"/>
  <c r="BD275" i="1"/>
  <c r="BC275" i="1"/>
  <c r="G263" i="1"/>
  <c r="G266" i="1"/>
  <c r="AP270" i="1"/>
  <c r="J270" i="1" s="1"/>
  <c r="AQ270" i="1" s="1"/>
  <c r="AP227" i="1"/>
  <c r="J227" i="1" s="1"/>
  <c r="AQ227" i="1" s="1"/>
  <c r="AP231" i="1"/>
  <c r="J231" i="1" s="1"/>
  <c r="AQ231" i="1" s="1"/>
  <c r="I234" i="1"/>
  <c r="AR234" i="1"/>
  <c r="AS234" i="1" s="1"/>
  <c r="AV234" i="1" s="1"/>
  <c r="F234" i="1" s="1"/>
  <c r="AP237" i="1"/>
  <c r="J237" i="1" s="1"/>
  <c r="AQ237" i="1" s="1"/>
  <c r="AP241" i="1"/>
  <c r="J241" i="1" s="1"/>
  <c r="AQ241" i="1" s="1"/>
  <c r="I244" i="1"/>
  <c r="AR244" i="1"/>
  <c r="AS244" i="1" s="1"/>
  <c r="AV244" i="1" s="1"/>
  <c r="F244" i="1" s="1"/>
  <c r="AP258" i="1"/>
  <c r="J258" i="1" s="1"/>
  <c r="AQ258" i="1" s="1"/>
  <c r="G260" i="1"/>
  <c r="G261" i="1"/>
  <c r="G268" i="1"/>
  <c r="AP273" i="1"/>
  <c r="J273" i="1" s="1"/>
  <c r="AQ273" i="1" s="1"/>
  <c r="I129" i="1" l="1"/>
  <c r="AR129" i="1"/>
  <c r="AS129" i="1" s="1"/>
  <c r="AV129" i="1" s="1"/>
  <c r="F129" i="1" s="1"/>
  <c r="AY129" i="1" s="1"/>
  <c r="G129" i="1" s="1"/>
  <c r="AR20" i="1"/>
  <c r="AS20" i="1" s="1"/>
  <c r="AV20" i="1" s="1"/>
  <c r="F20" i="1" s="1"/>
  <c r="I20" i="1"/>
  <c r="AR126" i="1"/>
  <c r="AS126" i="1" s="1"/>
  <c r="AV126" i="1" s="1"/>
  <c r="F126" i="1" s="1"/>
  <c r="I126" i="1"/>
  <c r="AR31" i="1"/>
  <c r="AS31" i="1" s="1"/>
  <c r="AV31" i="1" s="1"/>
  <c r="F31" i="1" s="1"/>
  <c r="I31" i="1"/>
  <c r="AR136" i="1"/>
  <c r="AS136" i="1" s="1"/>
  <c r="AV136" i="1" s="1"/>
  <c r="F136" i="1" s="1"/>
  <c r="AY136" i="1" s="1"/>
  <c r="G136" i="1" s="1"/>
  <c r="I136" i="1"/>
  <c r="BB136" i="1"/>
  <c r="BD136" i="1" s="1"/>
  <c r="AR44" i="1"/>
  <c r="AS44" i="1" s="1"/>
  <c r="AV44" i="1" s="1"/>
  <c r="F44" i="1" s="1"/>
  <c r="AY44" i="1" s="1"/>
  <c r="G44" i="1" s="1"/>
  <c r="I44" i="1"/>
  <c r="BB44" i="1"/>
  <c r="BD44" i="1" s="1"/>
  <c r="AR23" i="1"/>
  <c r="AS23" i="1" s="1"/>
  <c r="AV23" i="1" s="1"/>
  <c r="F23" i="1" s="1"/>
  <c r="I23" i="1"/>
  <c r="I132" i="1"/>
  <c r="AR132" i="1"/>
  <c r="AS132" i="1" s="1"/>
  <c r="AV132" i="1" s="1"/>
  <c r="F132" i="1" s="1"/>
  <c r="AR28" i="1"/>
  <c r="AS28" i="1" s="1"/>
  <c r="AV28" i="1" s="1"/>
  <c r="F28" i="1" s="1"/>
  <c r="AY28" i="1" s="1"/>
  <c r="G28" i="1" s="1"/>
  <c r="I28" i="1"/>
  <c r="BB28" i="1"/>
  <c r="BD28" i="1" s="1"/>
  <c r="AZ260" i="1"/>
  <c r="BA260" i="1"/>
  <c r="AR241" i="1"/>
  <c r="AS241" i="1" s="1"/>
  <c r="AV241" i="1" s="1"/>
  <c r="F241" i="1" s="1"/>
  <c r="AY241" i="1" s="1"/>
  <c r="G241" i="1" s="1"/>
  <c r="I241" i="1"/>
  <c r="I231" i="1"/>
  <c r="AR231" i="1"/>
  <c r="AS231" i="1" s="1"/>
  <c r="AV231" i="1" s="1"/>
  <c r="F231" i="1" s="1"/>
  <c r="AY231" i="1" s="1"/>
  <c r="G231" i="1" s="1"/>
  <c r="AZ263" i="1"/>
  <c r="BA263" i="1"/>
  <c r="I184" i="1"/>
  <c r="AR184" i="1"/>
  <c r="AS184" i="1" s="1"/>
  <c r="AV184" i="1" s="1"/>
  <c r="F184" i="1" s="1"/>
  <c r="AY184" i="1" s="1"/>
  <c r="G184" i="1" s="1"/>
  <c r="I171" i="1"/>
  <c r="AR171" i="1"/>
  <c r="AS171" i="1" s="1"/>
  <c r="AV171" i="1" s="1"/>
  <c r="F171" i="1" s="1"/>
  <c r="AY171" i="1" s="1"/>
  <c r="G171" i="1" s="1"/>
  <c r="I157" i="1"/>
  <c r="AR157" i="1"/>
  <c r="AS157" i="1" s="1"/>
  <c r="AV157" i="1" s="1"/>
  <c r="F157" i="1" s="1"/>
  <c r="AY157" i="1" s="1"/>
  <c r="G157" i="1" s="1"/>
  <c r="I144" i="1"/>
  <c r="AR144" i="1"/>
  <c r="AS144" i="1" s="1"/>
  <c r="AV144" i="1" s="1"/>
  <c r="F144" i="1" s="1"/>
  <c r="AY144" i="1" s="1"/>
  <c r="G144" i="1" s="1"/>
  <c r="BA117" i="1"/>
  <c r="AZ117" i="1"/>
  <c r="AY101" i="1"/>
  <c r="G101" i="1" s="1"/>
  <c r="BB101" i="1"/>
  <c r="BD101" i="1" s="1"/>
  <c r="AY99" i="1"/>
  <c r="G99" i="1" s="1"/>
  <c r="BB99" i="1"/>
  <c r="BD99" i="1" s="1"/>
  <c r="I94" i="1"/>
  <c r="AR94" i="1"/>
  <c r="AS94" i="1" s="1"/>
  <c r="AV94" i="1" s="1"/>
  <c r="F94" i="1" s="1"/>
  <c r="AY94" i="1" s="1"/>
  <c r="G94" i="1" s="1"/>
  <c r="I86" i="1"/>
  <c r="AR86" i="1"/>
  <c r="AS86" i="1" s="1"/>
  <c r="AV86" i="1" s="1"/>
  <c r="F86" i="1" s="1"/>
  <c r="AY86" i="1" s="1"/>
  <c r="G86" i="1" s="1"/>
  <c r="I75" i="1"/>
  <c r="AR75" i="1"/>
  <c r="AS75" i="1" s="1"/>
  <c r="AV75" i="1" s="1"/>
  <c r="F75" i="1" s="1"/>
  <c r="AY75" i="1" s="1"/>
  <c r="G75" i="1" s="1"/>
  <c r="BA69" i="1"/>
  <c r="AZ69" i="1"/>
  <c r="I55" i="1"/>
  <c r="AR55" i="1"/>
  <c r="AS55" i="1" s="1"/>
  <c r="AV55" i="1" s="1"/>
  <c r="F55" i="1" s="1"/>
  <c r="AY55" i="1" s="1"/>
  <c r="G55" i="1" s="1"/>
  <c r="I48" i="1"/>
  <c r="AR48" i="1"/>
  <c r="AS48" i="1" s="1"/>
  <c r="AV48" i="1" s="1"/>
  <c r="F48" i="1" s="1"/>
  <c r="AY48" i="1" s="1"/>
  <c r="G48" i="1" s="1"/>
  <c r="BA15" i="1"/>
  <c r="AZ15" i="1"/>
  <c r="BA279" i="1"/>
  <c r="AZ279" i="1"/>
  <c r="AR271" i="1"/>
  <c r="AS271" i="1" s="1"/>
  <c r="AV271" i="1" s="1"/>
  <c r="F271" i="1" s="1"/>
  <c r="AY271" i="1" s="1"/>
  <c r="G271" i="1" s="1"/>
  <c r="I271" i="1"/>
  <c r="BA246" i="1"/>
  <c r="AZ246" i="1"/>
  <c r="I229" i="1"/>
  <c r="AR229" i="1"/>
  <c r="AS229" i="1" s="1"/>
  <c r="AV229" i="1" s="1"/>
  <c r="F229" i="1" s="1"/>
  <c r="AY229" i="1" s="1"/>
  <c r="G229" i="1" s="1"/>
  <c r="AZ224" i="1"/>
  <c r="BA224" i="1"/>
  <c r="AZ221" i="1"/>
  <c r="BA221" i="1"/>
  <c r="AZ217" i="1"/>
  <c r="BA217" i="1"/>
  <c r="AZ214" i="1"/>
  <c r="BA214" i="1"/>
  <c r="AZ211" i="1"/>
  <c r="BA211" i="1"/>
  <c r="AZ207" i="1"/>
  <c r="BA207" i="1"/>
  <c r="AZ204" i="1"/>
  <c r="BA204" i="1"/>
  <c r="BB271" i="1"/>
  <c r="BD271" i="1" s="1"/>
  <c r="BB241" i="1"/>
  <c r="BD241" i="1" s="1"/>
  <c r="BB184" i="1"/>
  <c r="BD184" i="1" s="1"/>
  <c r="BB157" i="1"/>
  <c r="BD157" i="1" s="1"/>
  <c r="AZ116" i="1"/>
  <c r="BA116" i="1"/>
  <c r="AZ112" i="1"/>
  <c r="BA112" i="1"/>
  <c r="AZ109" i="1"/>
  <c r="BA109" i="1"/>
  <c r="AZ106" i="1"/>
  <c r="BA106" i="1"/>
  <c r="AZ102" i="1"/>
  <c r="BA102" i="1"/>
  <c r="I92" i="1"/>
  <c r="AR92" i="1"/>
  <c r="AS92" i="1" s="1"/>
  <c r="AV92" i="1" s="1"/>
  <c r="F92" i="1" s="1"/>
  <c r="AY92" i="1" s="1"/>
  <c r="G92" i="1" s="1"/>
  <c r="I83" i="1"/>
  <c r="AR83" i="1"/>
  <c r="AS83" i="1" s="1"/>
  <c r="AV83" i="1" s="1"/>
  <c r="F83" i="1" s="1"/>
  <c r="AY83" i="1" s="1"/>
  <c r="G83" i="1" s="1"/>
  <c r="I74" i="1"/>
  <c r="AR74" i="1"/>
  <c r="AS74" i="1" s="1"/>
  <c r="AV74" i="1" s="1"/>
  <c r="F74" i="1" s="1"/>
  <c r="AY74" i="1" s="1"/>
  <c r="G74" i="1" s="1"/>
  <c r="AZ67" i="1"/>
  <c r="BA67" i="1"/>
  <c r="AZ64" i="1"/>
  <c r="BA64" i="1"/>
  <c r="AZ60" i="1"/>
  <c r="BA60" i="1"/>
  <c r="I54" i="1"/>
  <c r="AR54" i="1"/>
  <c r="AS54" i="1" s="1"/>
  <c r="AV54" i="1" s="1"/>
  <c r="F54" i="1" s="1"/>
  <c r="AY54" i="1" s="1"/>
  <c r="G54" i="1" s="1"/>
  <c r="BA186" i="1"/>
  <c r="AZ186" i="1"/>
  <c r="BA176" i="1"/>
  <c r="AZ176" i="1"/>
  <c r="BA169" i="1"/>
  <c r="AZ169" i="1"/>
  <c r="BA162" i="1"/>
  <c r="AZ162" i="1"/>
  <c r="BA156" i="1"/>
  <c r="AZ156" i="1"/>
  <c r="BA149" i="1"/>
  <c r="AZ149" i="1"/>
  <c r="BA142" i="1"/>
  <c r="AZ142" i="1"/>
  <c r="AZ202" i="1"/>
  <c r="BA202" i="1"/>
  <c r="BA199" i="1"/>
  <c r="AZ199" i="1"/>
  <c r="BA196" i="1"/>
  <c r="AZ196" i="1"/>
  <c r="BA192" i="1"/>
  <c r="AZ192" i="1"/>
  <c r="BA189" i="1"/>
  <c r="AZ189" i="1"/>
  <c r="BA182" i="1"/>
  <c r="AZ182" i="1"/>
  <c r="BA179" i="1"/>
  <c r="AZ179" i="1"/>
  <c r="BA172" i="1"/>
  <c r="AZ172" i="1"/>
  <c r="BA166" i="1"/>
  <c r="AZ166" i="1"/>
  <c r="BA159" i="1"/>
  <c r="AZ159" i="1"/>
  <c r="BA152" i="1"/>
  <c r="AZ152" i="1"/>
  <c r="BA146" i="1"/>
  <c r="AZ146" i="1"/>
  <c r="BA139" i="1"/>
  <c r="AZ139" i="1"/>
  <c r="BA268" i="1"/>
  <c r="AZ268" i="1"/>
  <c r="AY244" i="1"/>
  <c r="G244" i="1" s="1"/>
  <c r="BB244" i="1"/>
  <c r="BD244" i="1" s="1"/>
  <c r="AY234" i="1"/>
  <c r="G234" i="1" s="1"/>
  <c r="BB234" i="1"/>
  <c r="BD234" i="1" s="1"/>
  <c r="AR270" i="1"/>
  <c r="AS270" i="1" s="1"/>
  <c r="AV270" i="1" s="1"/>
  <c r="F270" i="1" s="1"/>
  <c r="AY270" i="1" s="1"/>
  <c r="G270" i="1" s="1"/>
  <c r="I270" i="1"/>
  <c r="I197" i="1"/>
  <c r="AR197" i="1"/>
  <c r="AS197" i="1" s="1"/>
  <c r="AV197" i="1" s="1"/>
  <c r="F197" i="1" s="1"/>
  <c r="AY197" i="1" s="1"/>
  <c r="G197" i="1" s="1"/>
  <c r="I191" i="1"/>
  <c r="AR191" i="1"/>
  <c r="AS191" i="1" s="1"/>
  <c r="AV191" i="1" s="1"/>
  <c r="F191" i="1" s="1"/>
  <c r="AY191" i="1" s="1"/>
  <c r="G191" i="1" s="1"/>
  <c r="I177" i="1"/>
  <c r="AR177" i="1"/>
  <c r="AS177" i="1" s="1"/>
  <c r="AV177" i="1" s="1"/>
  <c r="F177" i="1" s="1"/>
  <c r="AY177" i="1" s="1"/>
  <c r="G177" i="1" s="1"/>
  <c r="I164" i="1"/>
  <c r="AR164" i="1"/>
  <c r="AS164" i="1" s="1"/>
  <c r="AV164" i="1" s="1"/>
  <c r="F164" i="1" s="1"/>
  <c r="AY164" i="1" s="1"/>
  <c r="G164" i="1" s="1"/>
  <c r="I151" i="1"/>
  <c r="AR151" i="1"/>
  <c r="AS151" i="1" s="1"/>
  <c r="AV151" i="1" s="1"/>
  <c r="F151" i="1" s="1"/>
  <c r="AY151" i="1" s="1"/>
  <c r="G151" i="1" s="1"/>
  <c r="AR273" i="1"/>
  <c r="AS273" i="1" s="1"/>
  <c r="AV273" i="1" s="1"/>
  <c r="F273" i="1" s="1"/>
  <c r="AY273" i="1" s="1"/>
  <c r="G273" i="1" s="1"/>
  <c r="I273" i="1"/>
  <c r="AZ261" i="1"/>
  <c r="BA261" i="1"/>
  <c r="AR258" i="1"/>
  <c r="AS258" i="1" s="1"/>
  <c r="AV258" i="1" s="1"/>
  <c r="F258" i="1" s="1"/>
  <c r="AY258" i="1" s="1"/>
  <c r="G258" i="1" s="1"/>
  <c r="I258" i="1"/>
  <c r="AR237" i="1"/>
  <c r="AS237" i="1" s="1"/>
  <c r="AV237" i="1" s="1"/>
  <c r="F237" i="1" s="1"/>
  <c r="AY237" i="1" s="1"/>
  <c r="G237" i="1" s="1"/>
  <c r="I237" i="1"/>
  <c r="I227" i="1"/>
  <c r="AR227" i="1"/>
  <c r="AS227" i="1" s="1"/>
  <c r="AV227" i="1" s="1"/>
  <c r="F227" i="1" s="1"/>
  <c r="AY227" i="1" s="1"/>
  <c r="G227" i="1" s="1"/>
  <c r="AZ266" i="1"/>
  <c r="BA266" i="1"/>
  <c r="BB273" i="1"/>
  <c r="BD273" i="1" s="1"/>
  <c r="BB231" i="1"/>
  <c r="BD231" i="1" s="1"/>
  <c r="BB227" i="1"/>
  <c r="BD227" i="1" s="1"/>
  <c r="I201" i="1"/>
  <c r="AR201" i="1"/>
  <c r="AS201" i="1" s="1"/>
  <c r="AV201" i="1" s="1"/>
  <c r="F201" i="1" s="1"/>
  <c r="AY201" i="1" s="1"/>
  <c r="G201" i="1" s="1"/>
  <c r="I194" i="1"/>
  <c r="AR194" i="1"/>
  <c r="AS194" i="1" s="1"/>
  <c r="AV194" i="1" s="1"/>
  <c r="F194" i="1" s="1"/>
  <c r="AY194" i="1" s="1"/>
  <c r="G194" i="1" s="1"/>
  <c r="I187" i="1"/>
  <c r="AR187" i="1"/>
  <c r="AS187" i="1" s="1"/>
  <c r="AV187" i="1" s="1"/>
  <c r="F187" i="1" s="1"/>
  <c r="AY187" i="1" s="1"/>
  <c r="G187" i="1" s="1"/>
  <c r="I181" i="1"/>
  <c r="AR181" i="1"/>
  <c r="AS181" i="1" s="1"/>
  <c r="AV181" i="1" s="1"/>
  <c r="F181" i="1" s="1"/>
  <c r="AY181" i="1" s="1"/>
  <c r="G181" i="1" s="1"/>
  <c r="I174" i="1"/>
  <c r="AR174" i="1"/>
  <c r="AS174" i="1" s="1"/>
  <c r="AV174" i="1" s="1"/>
  <c r="F174" i="1" s="1"/>
  <c r="AY174" i="1" s="1"/>
  <c r="G174" i="1" s="1"/>
  <c r="I167" i="1"/>
  <c r="AR167" i="1"/>
  <c r="AS167" i="1" s="1"/>
  <c r="AV167" i="1" s="1"/>
  <c r="F167" i="1" s="1"/>
  <c r="AY167" i="1" s="1"/>
  <c r="G167" i="1" s="1"/>
  <c r="I161" i="1"/>
  <c r="AR161" i="1"/>
  <c r="AS161" i="1" s="1"/>
  <c r="AV161" i="1" s="1"/>
  <c r="F161" i="1" s="1"/>
  <c r="AY161" i="1" s="1"/>
  <c r="G161" i="1" s="1"/>
  <c r="I154" i="1"/>
  <c r="AR154" i="1"/>
  <c r="AS154" i="1" s="1"/>
  <c r="AV154" i="1" s="1"/>
  <c r="F154" i="1" s="1"/>
  <c r="AY154" i="1" s="1"/>
  <c r="G154" i="1" s="1"/>
  <c r="I147" i="1"/>
  <c r="AR147" i="1"/>
  <c r="AS147" i="1" s="1"/>
  <c r="AV147" i="1" s="1"/>
  <c r="F147" i="1" s="1"/>
  <c r="AY147" i="1" s="1"/>
  <c r="G147" i="1" s="1"/>
  <c r="I141" i="1"/>
  <c r="AR141" i="1"/>
  <c r="AS141" i="1" s="1"/>
  <c r="AV141" i="1" s="1"/>
  <c r="F141" i="1" s="1"/>
  <c r="AY141" i="1" s="1"/>
  <c r="G141" i="1" s="1"/>
  <c r="BA124" i="1"/>
  <c r="AZ124" i="1"/>
  <c r="I97" i="1"/>
  <c r="AR97" i="1"/>
  <c r="AS97" i="1" s="1"/>
  <c r="AV97" i="1" s="1"/>
  <c r="F97" i="1" s="1"/>
  <c r="AY97" i="1" s="1"/>
  <c r="G97" i="1" s="1"/>
  <c r="I90" i="1"/>
  <c r="AR90" i="1"/>
  <c r="AS90" i="1" s="1"/>
  <c r="AV90" i="1" s="1"/>
  <c r="F90" i="1" s="1"/>
  <c r="AY90" i="1" s="1"/>
  <c r="G90" i="1" s="1"/>
  <c r="I79" i="1"/>
  <c r="AR79" i="1"/>
  <c r="AS79" i="1" s="1"/>
  <c r="AV79" i="1" s="1"/>
  <c r="F79" i="1" s="1"/>
  <c r="AY79" i="1" s="1"/>
  <c r="G79" i="1" s="1"/>
  <c r="I72" i="1"/>
  <c r="AR72" i="1"/>
  <c r="AS72" i="1" s="1"/>
  <c r="AV72" i="1" s="1"/>
  <c r="F72" i="1" s="1"/>
  <c r="AY72" i="1" s="1"/>
  <c r="G72" i="1" s="1"/>
  <c r="BB94" i="1"/>
  <c r="BD94" i="1" s="1"/>
  <c r="BB86" i="1"/>
  <c r="BD86" i="1" s="1"/>
  <c r="BB75" i="1"/>
  <c r="BD75" i="1" s="1"/>
  <c r="I59" i="1"/>
  <c r="AR59" i="1"/>
  <c r="AS59" i="1" s="1"/>
  <c r="AV59" i="1" s="1"/>
  <c r="F59" i="1" s="1"/>
  <c r="AY59" i="1" s="1"/>
  <c r="G59" i="1" s="1"/>
  <c r="I51" i="1"/>
  <c r="AR51" i="1"/>
  <c r="AS51" i="1" s="1"/>
  <c r="AV51" i="1" s="1"/>
  <c r="F51" i="1" s="1"/>
  <c r="AY51" i="1" s="1"/>
  <c r="G51" i="1" s="1"/>
  <c r="BB59" i="1"/>
  <c r="BD59" i="1" s="1"/>
  <c r="BB55" i="1"/>
  <c r="BD55" i="1" s="1"/>
  <c r="BB51" i="1"/>
  <c r="BD51" i="1" s="1"/>
  <c r="BB48" i="1"/>
  <c r="BD48" i="1" s="1"/>
  <c r="BA275" i="1"/>
  <c r="AZ275" i="1"/>
  <c r="AZ265" i="1"/>
  <c r="BA265" i="1"/>
  <c r="AY242" i="1"/>
  <c r="G242" i="1" s="1"/>
  <c r="BB242" i="1"/>
  <c r="BD242" i="1" s="1"/>
  <c r="AR232" i="1"/>
  <c r="AS232" i="1" s="1"/>
  <c r="AV232" i="1" s="1"/>
  <c r="F232" i="1" s="1"/>
  <c r="I232" i="1"/>
  <c r="AZ226" i="1"/>
  <c r="BA226" i="1"/>
  <c r="AZ222" i="1"/>
  <c r="BA222" i="1"/>
  <c r="AZ219" i="1"/>
  <c r="BA219" i="1"/>
  <c r="AZ216" i="1"/>
  <c r="BA216" i="1"/>
  <c r="AZ212" i="1"/>
  <c r="BA212" i="1"/>
  <c r="AZ209" i="1"/>
  <c r="BA209" i="1"/>
  <c r="AZ206" i="1"/>
  <c r="BA206" i="1"/>
  <c r="AR276" i="1"/>
  <c r="AS276" i="1" s="1"/>
  <c r="AV276" i="1" s="1"/>
  <c r="F276" i="1" s="1"/>
  <c r="I276" i="1"/>
  <c r="AZ114" i="1"/>
  <c r="BA114" i="1"/>
  <c r="AZ111" i="1"/>
  <c r="BA111" i="1"/>
  <c r="AZ107" i="1"/>
  <c r="BA107" i="1"/>
  <c r="AZ104" i="1"/>
  <c r="BA104" i="1"/>
  <c r="I96" i="1"/>
  <c r="AR96" i="1"/>
  <c r="AS96" i="1" s="1"/>
  <c r="AV96" i="1" s="1"/>
  <c r="F96" i="1" s="1"/>
  <c r="AY96" i="1" s="1"/>
  <c r="G96" i="1" s="1"/>
  <c r="I88" i="1"/>
  <c r="AR88" i="1"/>
  <c r="AS88" i="1" s="1"/>
  <c r="AV88" i="1" s="1"/>
  <c r="F88" i="1" s="1"/>
  <c r="AY88" i="1" s="1"/>
  <c r="G88" i="1" s="1"/>
  <c r="I77" i="1"/>
  <c r="AR77" i="1"/>
  <c r="AS77" i="1" s="1"/>
  <c r="AV77" i="1" s="1"/>
  <c r="F77" i="1" s="1"/>
  <c r="AY77" i="1" s="1"/>
  <c r="G77" i="1" s="1"/>
  <c r="I70" i="1"/>
  <c r="AR70" i="1"/>
  <c r="AS70" i="1" s="1"/>
  <c r="AV70" i="1" s="1"/>
  <c r="F70" i="1" s="1"/>
  <c r="AY70" i="1" s="1"/>
  <c r="G70" i="1" s="1"/>
  <c r="AZ65" i="1"/>
  <c r="BA65" i="1"/>
  <c r="AZ62" i="1"/>
  <c r="BA62" i="1"/>
  <c r="BB96" i="1"/>
  <c r="BD96" i="1" s="1"/>
  <c r="BB92" i="1"/>
  <c r="BD92" i="1" s="1"/>
  <c r="BB88" i="1"/>
  <c r="BD88" i="1" s="1"/>
  <c r="BB83" i="1"/>
  <c r="BD83" i="1" s="1"/>
  <c r="BB77" i="1"/>
  <c r="BD77" i="1" s="1"/>
  <c r="BB74" i="1"/>
  <c r="BD74" i="1" s="1"/>
  <c r="I57" i="1"/>
  <c r="AR57" i="1"/>
  <c r="AS57" i="1" s="1"/>
  <c r="AV57" i="1" s="1"/>
  <c r="F57" i="1" s="1"/>
  <c r="I49" i="1"/>
  <c r="AR49" i="1"/>
  <c r="AS49" i="1" s="1"/>
  <c r="AV49" i="1" s="1"/>
  <c r="F49" i="1" s="1"/>
  <c r="BA247" i="1"/>
  <c r="AZ247" i="1"/>
  <c r="BA239" i="1"/>
  <c r="AZ239" i="1"/>
  <c r="BA236" i="1"/>
  <c r="AZ236" i="1"/>
  <c r="AZ28" i="1" l="1"/>
  <c r="BA28" i="1"/>
  <c r="AY23" i="1"/>
  <c r="G23" i="1" s="1"/>
  <c r="BB23" i="1"/>
  <c r="BD23" i="1" s="1"/>
  <c r="BA136" i="1"/>
  <c r="AZ136" i="1"/>
  <c r="AY31" i="1"/>
  <c r="G31" i="1" s="1"/>
  <c r="BB31" i="1"/>
  <c r="BD31" i="1" s="1"/>
  <c r="AY126" i="1"/>
  <c r="G126" i="1" s="1"/>
  <c r="BB126" i="1"/>
  <c r="BD126" i="1" s="1"/>
  <c r="AY20" i="1"/>
  <c r="G20" i="1" s="1"/>
  <c r="BB20" i="1"/>
  <c r="BD20" i="1" s="1"/>
  <c r="BB129" i="1"/>
  <c r="BD129" i="1" s="1"/>
  <c r="BB70" i="1"/>
  <c r="BD70" i="1" s="1"/>
  <c r="BB270" i="1"/>
  <c r="BD270" i="1" s="1"/>
  <c r="BB54" i="1"/>
  <c r="BD54" i="1" s="1"/>
  <c r="AY132" i="1"/>
  <c r="G132" i="1" s="1"/>
  <c r="BB132" i="1"/>
  <c r="BD132" i="1" s="1"/>
  <c r="BA44" i="1"/>
  <c r="AZ44" i="1"/>
  <c r="AZ129" i="1"/>
  <c r="BA129" i="1"/>
  <c r="AY49" i="1"/>
  <c r="G49" i="1" s="1"/>
  <c r="BB49" i="1"/>
  <c r="BD49" i="1" s="1"/>
  <c r="AY276" i="1"/>
  <c r="G276" i="1" s="1"/>
  <c r="BB276" i="1"/>
  <c r="BD276" i="1" s="1"/>
  <c r="AY232" i="1"/>
  <c r="G232" i="1" s="1"/>
  <c r="BB232" i="1"/>
  <c r="BD232" i="1" s="1"/>
  <c r="BA79" i="1"/>
  <c r="AZ79" i="1"/>
  <c r="AZ97" i="1"/>
  <c r="BA97" i="1"/>
  <c r="BA147" i="1"/>
  <c r="AZ147" i="1"/>
  <c r="BA161" i="1"/>
  <c r="AZ161" i="1"/>
  <c r="BA174" i="1"/>
  <c r="AZ174" i="1"/>
  <c r="BA187" i="1"/>
  <c r="AZ187" i="1"/>
  <c r="BA70" i="1"/>
  <c r="AZ70" i="1"/>
  <c r="BA77" i="1"/>
  <c r="AZ77" i="1"/>
  <c r="BA88" i="1"/>
  <c r="AZ88" i="1"/>
  <c r="BA96" i="1"/>
  <c r="AZ96" i="1"/>
  <c r="BA51" i="1"/>
  <c r="AZ51" i="1"/>
  <c r="AZ59" i="1"/>
  <c r="BA59" i="1"/>
  <c r="BB72" i="1"/>
  <c r="BD72" i="1" s="1"/>
  <c r="BB79" i="1"/>
  <c r="BD79" i="1" s="1"/>
  <c r="BB90" i="1"/>
  <c r="BD90" i="1" s="1"/>
  <c r="BB97" i="1"/>
  <c r="BD97" i="1" s="1"/>
  <c r="BA237" i="1"/>
  <c r="AZ237" i="1"/>
  <c r="AZ258" i="1"/>
  <c r="BA258" i="1"/>
  <c r="AZ273" i="1"/>
  <c r="BA273" i="1"/>
  <c r="BA270" i="1"/>
  <c r="AZ270" i="1"/>
  <c r="BA234" i="1"/>
  <c r="AZ234" i="1"/>
  <c r="AZ244" i="1"/>
  <c r="BA244" i="1"/>
  <c r="BA54" i="1"/>
  <c r="AZ54" i="1"/>
  <c r="BA74" i="1"/>
  <c r="AZ74" i="1"/>
  <c r="BA83" i="1"/>
  <c r="AZ83" i="1"/>
  <c r="BA92" i="1"/>
  <c r="AZ92" i="1"/>
  <c r="BB144" i="1"/>
  <c r="BD144" i="1" s="1"/>
  <c r="BB171" i="1"/>
  <c r="BD171" i="1" s="1"/>
  <c r="BB229" i="1"/>
  <c r="BD229" i="1" s="1"/>
  <c r="BA271" i="1"/>
  <c r="AZ271" i="1"/>
  <c r="AZ99" i="1"/>
  <c r="BA99" i="1"/>
  <c r="AZ101" i="1"/>
  <c r="BA101" i="1"/>
  <c r="AZ241" i="1"/>
  <c r="BA241" i="1"/>
  <c r="BB197" i="1"/>
  <c r="BD197" i="1" s="1"/>
  <c r="BB141" i="1"/>
  <c r="BD141" i="1" s="1"/>
  <c r="BB154" i="1"/>
  <c r="BD154" i="1" s="1"/>
  <c r="BB167" i="1"/>
  <c r="BD167" i="1" s="1"/>
  <c r="BB181" i="1"/>
  <c r="BD181" i="1" s="1"/>
  <c r="BB194" i="1"/>
  <c r="BD194" i="1" s="1"/>
  <c r="BB151" i="1"/>
  <c r="BD151" i="1" s="1"/>
  <c r="BB191" i="1"/>
  <c r="BD191" i="1" s="1"/>
  <c r="AY57" i="1"/>
  <c r="G57" i="1" s="1"/>
  <c r="BB57" i="1"/>
  <c r="BD57" i="1" s="1"/>
  <c r="AZ242" i="1"/>
  <c r="BA242" i="1"/>
  <c r="BA72" i="1"/>
  <c r="AZ72" i="1"/>
  <c r="BA90" i="1"/>
  <c r="AZ90" i="1"/>
  <c r="BA141" i="1"/>
  <c r="AZ141" i="1"/>
  <c r="BA154" i="1"/>
  <c r="AZ154" i="1"/>
  <c r="BA167" i="1"/>
  <c r="AZ167" i="1"/>
  <c r="BA181" i="1"/>
  <c r="AZ181" i="1"/>
  <c r="BA194" i="1"/>
  <c r="AZ194" i="1"/>
  <c r="BA201" i="1"/>
  <c r="AZ201" i="1"/>
  <c r="BA227" i="1"/>
  <c r="AZ227" i="1"/>
  <c r="BA151" i="1"/>
  <c r="AZ151" i="1"/>
  <c r="BA164" i="1"/>
  <c r="AZ164" i="1"/>
  <c r="BA177" i="1"/>
  <c r="AZ177" i="1"/>
  <c r="BA191" i="1"/>
  <c r="AZ191" i="1"/>
  <c r="BA197" i="1"/>
  <c r="AZ197" i="1"/>
  <c r="BA229" i="1"/>
  <c r="AZ229" i="1"/>
  <c r="BA48" i="1"/>
  <c r="AZ48" i="1"/>
  <c r="BA55" i="1"/>
  <c r="AZ55" i="1"/>
  <c r="BA75" i="1"/>
  <c r="AZ75" i="1"/>
  <c r="BA86" i="1"/>
  <c r="AZ86" i="1"/>
  <c r="BA94" i="1"/>
  <c r="AZ94" i="1"/>
  <c r="BA144" i="1"/>
  <c r="AZ144" i="1"/>
  <c r="BA157" i="1"/>
  <c r="AZ157" i="1"/>
  <c r="BA171" i="1"/>
  <c r="AZ171" i="1"/>
  <c r="BA184" i="1"/>
  <c r="AZ184" i="1"/>
  <c r="BA231" i="1"/>
  <c r="AZ231" i="1"/>
  <c r="BB164" i="1"/>
  <c r="BD164" i="1" s="1"/>
  <c r="BB237" i="1"/>
  <c r="BD237" i="1" s="1"/>
  <c r="BB147" i="1"/>
  <c r="BD147" i="1" s="1"/>
  <c r="BB161" i="1"/>
  <c r="BD161" i="1" s="1"/>
  <c r="BB174" i="1"/>
  <c r="BD174" i="1" s="1"/>
  <c r="BB187" i="1"/>
  <c r="BD187" i="1" s="1"/>
  <c r="BB201" i="1"/>
  <c r="BD201" i="1" s="1"/>
  <c r="BB177" i="1"/>
  <c r="BD177" i="1" s="1"/>
  <c r="BB258" i="1"/>
  <c r="BD258" i="1" s="1"/>
  <c r="BA132" i="1" l="1"/>
  <c r="AZ132" i="1"/>
  <c r="AZ20" i="1"/>
  <c r="BA20" i="1"/>
  <c r="AZ126" i="1"/>
  <c r="BA126" i="1"/>
  <c r="AZ31" i="1"/>
  <c r="BA31" i="1"/>
  <c r="AZ23" i="1"/>
  <c r="BA23" i="1"/>
  <c r="BA57" i="1"/>
  <c r="AZ57" i="1"/>
  <c r="AZ232" i="1"/>
  <c r="BA232" i="1"/>
  <c r="AZ276" i="1"/>
  <c r="BA276" i="1"/>
  <c r="BA49" i="1"/>
  <c r="AZ49" i="1"/>
</calcChain>
</file>

<file path=xl/sharedStrings.xml><?xml version="1.0" encoding="utf-8"?>
<sst xmlns="http://schemas.openxmlformats.org/spreadsheetml/2006/main" count="519" uniqueCount="341">
  <si>
    <t>OPEN 6.2.5</t>
  </si>
  <si>
    <t>Mon Apr 18 2016 09:58:02</t>
  </si>
  <si>
    <t>Unit=</t>
  </si>
  <si>
    <t>PSC-3679</t>
  </si>
  <si>
    <t>LightSource=</t>
  </si>
  <si>
    <t>Sun+Sky</t>
  </si>
  <si>
    <t>A/D AvgTime=</t>
  </si>
  <si>
    <t>Config=</t>
  </si>
  <si>
    <t>/User/Configs/UserPrefs/sun+sky.xml</t>
  </si>
  <si>
    <t>Remark=</t>
  </si>
  <si>
    <t>large plant 2</t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</si>
  <si>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</si>
  <si>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</si>
  <si>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</si>
  <si>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</si>
  <si>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</si>
  <si>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</si>
  <si>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</si>
  <si>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</si>
  <si>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</si>
  <si>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</si>
  <si>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</si>
  <si>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</si>
  <si>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</si>
  <si>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</si>
  <si>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</si>
  <si>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</si>
  <si>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</si>
  <si>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</si>
  <si>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</si>
  <si>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</si>
  <si>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</si>
  <si>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</si>
  <si>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</si>
  <si>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</si>
  <si>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</si>
  <si>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</si>
  <si>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</si>
  <si>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</si>
  <si>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</si>
  <si>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</si>
  <si>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</si>
  <si>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</si>
  <si>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</si>
  <si>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</si>
  <si>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</si>
  <si>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</si>
  <si>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</si>
  <si>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</si>
  <si>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</si>
  <si>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</si>
  <si>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</si>
  <si>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</si>
  <si>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</si>
  <si>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</si>
  <si>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</si>
  <si>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</si>
  <si>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</si>
  <si>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</si>
  <si>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</si>
  <si>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</si>
  <si>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</si>
  <si>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</si>
  <si>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</si>
  <si>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</si>
  <si>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</si>
  <si>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</si>
  <si>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</si>
  <si>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</si>
  <si>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"09:58:10 Launched AutoProg /User/Configs/AutoProgs/AutoLog"
</t>
  </si>
  <si>
    <t xml:space="preserve">"09:58:15 CO2 Mixer: CO2R -&gt; 400 uml"
</t>
  </si>
  <si>
    <t xml:space="preserve">"09:58:15 Coolers: Tblock -&gt; 26.00 C"
</t>
  </si>
  <si>
    <t xml:space="preserve">"09:58:15 Flow: Fixed -&gt; 500 umol/s"
</t>
  </si>
  <si>
    <t>10:08:15</t>
  </si>
  <si>
    <t xml:space="preserve">"10:13:33 Flow: Fixed -&gt; 500 umol/s"
</t>
  </si>
  <si>
    <t xml:space="preserve">"10:18:31 Flow: Fixed -&gt; 500 umol/s"
</t>
  </si>
  <si>
    <t>10:18:31</t>
  </si>
  <si>
    <t xml:space="preserve">"10:18:54 Flow: Fixed -&gt; 500 umol/s"
</t>
  </si>
  <si>
    <t>10:19:54</t>
  </si>
  <si>
    <t xml:space="preserve">"10:28:33 Flow: Fixed -&gt; 500 umol/s"
</t>
  </si>
  <si>
    <t>10:28:34</t>
  </si>
  <si>
    <t>10:38:34</t>
  </si>
  <si>
    <t xml:space="preserve">"10:40:31 Flow: Fixed -&gt; 500 umol/s"
</t>
  </si>
  <si>
    <t xml:space="preserve">"10:43:33 Flow: Fixed -&gt; 500 umol/s"
</t>
  </si>
  <si>
    <t>10:48:34</t>
  </si>
  <si>
    <t xml:space="preserve">"10:58:34 Flow: Fixed -&gt; 500 umol/s"
</t>
  </si>
  <si>
    <t>10:58:34</t>
  </si>
  <si>
    <t>11:08:34</t>
  </si>
  <si>
    <t xml:space="preserve">"11:13:34 Flow: Fixed -&gt; 500 umol/s"
</t>
  </si>
  <si>
    <t>11:18:35</t>
  </si>
  <si>
    <t xml:space="preserve">"11:28:35 Flow: Fixed -&gt; 500 umol/s"
</t>
  </si>
  <si>
    <t>11:28:35</t>
  </si>
  <si>
    <t>11:38:35</t>
  </si>
  <si>
    <t xml:space="preserve">"11:43:35 Flow: Fixed -&gt; 500 umol/s"
</t>
  </si>
  <si>
    <t>11:48:36</t>
  </si>
  <si>
    <t xml:space="preserve">"11:58:36 Flow: Fixed -&gt; 500 umol/s"
</t>
  </si>
  <si>
    <t>11:58:36</t>
  </si>
  <si>
    <t>12:08:36</t>
  </si>
  <si>
    <t xml:space="preserve">"12:13:36 Flow: Fixed -&gt; 500 umol/s"
</t>
  </si>
  <si>
    <t>12:18:37</t>
  </si>
  <si>
    <t xml:space="preserve">"12:28:37 Flow: Fixed -&gt; 500 umol/s"
</t>
  </si>
  <si>
    <t>12:28:37</t>
  </si>
  <si>
    <t>12:38:37</t>
  </si>
  <si>
    <t xml:space="preserve">"12:43:37 Flow: Fixed -&gt; 500 umol/s"
</t>
  </si>
  <si>
    <t>12:48:38</t>
  </si>
  <si>
    <t xml:space="preserve">"12:58:38 Flow: Fixed -&gt; 500 umol/s"
</t>
  </si>
  <si>
    <t>12:58:38</t>
  </si>
  <si>
    <t>13:08:38</t>
  </si>
  <si>
    <t xml:space="preserve">"13:13:38 Flow: Fixed -&gt; 500 umol/s"
</t>
  </si>
  <si>
    <t>13:18:38</t>
  </si>
  <si>
    <t xml:space="preserve">"13:23:58 Flow: Fixed -&gt; 500 umol/s"
</t>
  </si>
  <si>
    <t xml:space="preserve">"13:28:39 Flow: Fixed -&gt; 500 umol/s"
</t>
  </si>
  <si>
    <t>13:28:39</t>
  </si>
  <si>
    <t>13:38:39</t>
  </si>
  <si>
    <t xml:space="preserve">"13:43:39 Flow: Fixed -&gt; 500 umol/s"
</t>
  </si>
  <si>
    <t>13:48:39</t>
  </si>
  <si>
    <t xml:space="preserve">"13:58:39 Flow: Fixed -&gt; 500 umol/s"
</t>
  </si>
  <si>
    <t>13:58:39</t>
  </si>
  <si>
    <t>14:08:40</t>
  </si>
  <si>
    <t xml:space="preserve">"14:13:39 Flow: Fixed -&gt; 500 umol/s"
</t>
  </si>
  <si>
    <t>14:18:40</t>
  </si>
  <si>
    <t xml:space="preserve">"14:28:40 Flow: Fixed -&gt; 500 umol/s"
</t>
  </si>
  <si>
    <t>14:28:40</t>
  </si>
  <si>
    <t>14:38:41</t>
  </si>
  <si>
    <t xml:space="preserve">"14:43:40 Flow: Fixed -&gt; 500 umol/s"
</t>
  </si>
  <si>
    <t>14:48:41</t>
  </si>
  <si>
    <t xml:space="preserve">"14:58:41 Flow: Fixed -&gt; 500 umol/s"
</t>
  </si>
  <si>
    <t>14:58:41</t>
  </si>
  <si>
    <t>15:08:42</t>
  </si>
  <si>
    <t xml:space="preserve">"15:13:41 Flow: Fixed -&gt; 500 umol/s"
</t>
  </si>
  <si>
    <t>15:18:42</t>
  </si>
  <si>
    <t xml:space="preserve">"15:28:41 Flow: Fixed -&gt; 500 umol/s"
</t>
  </si>
  <si>
    <t>15:28:42</t>
  </si>
  <si>
    <t>15:38:42</t>
  </si>
  <si>
    <t xml:space="preserve">"15:43:41 Flow: Fixed -&gt; 500 umol/s"
</t>
  </si>
  <si>
    <t>15:48:42</t>
  </si>
  <si>
    <t xml:space="preserve">"15:58:41 Flow: Fixed -&gt; 500 umol/s"
</t>
  </si>
  <si>
    <t>15:58:42</t>
  </si>
  <si>
    <t xml:space="preserve">"16:00:15 Flow: Fixed -&gt; 500 umol/s"
</t>
  </si>
  <si>
    <t xml:space="preserve">"16:00:33 Coolers: Tblock -&gt; 20.00 C"
</t>
  </si>
  <si>
    <t xml:space="preserve">"16:05:10 Flow: Fixed -&gt; 500 umol/s"
</t>
  </si>
  <si>
    <t>16:05:24</t>
  </si>
  <si>
    <t xml:space="preserve">"16:05:32 Coolers: Tblock -&gt; 19.00 C"
</t>
  </si>
  <si>
    <t xml:space="preserve">"16:07:52 Flow: Fixed -&gt; 500 umol/s"
</t>
  </si>
  <si>
    <t>16:08:42</t>
  </si>
  <si>
    <t xml:space="preserve">"16:13:41 Flow: Fixed -&gt; 500 umol/s"
</t>
  </si>
  <si>
    <t>16:18:43</t>
  </si>
  <si>
    <t xml:space="preserve">"16:28:43 Flow: Fixed -&gt; 500 umol/s"
</t>
  </si>
  <si>
    <t>16:28:43</t>
  </si>
  <si>
    <t xml:space="preserve">"16:34:53 Flow: Fixed -&gt; 500 umol/s"
</t>
  </si>
  <si>
    <t>16:38:44</t>
  </si>
  <si>
    <t xml:space="preserve">"16:43:42 Flow: Fixed -&gt; 500 umol/s"
</t>
  </si>
  <si>
    <t>16:48:44</t>
  </si>
  <si>
    <t xml:space="preserve">"16:58:42 Flow: Fixed -&gt; 500 umol/s"
</t>
  </si>
  <si>
    <t>16:58:44</t>
  </si>
  <si>
    <t>17:08:44</t>
  </si>
  <si>
    <t xml:space="preserve">"17:13:42 Flow: Fixed -&gt; 500 umol/s"
</t>
  </si>
  <si>
    <t>17:18:44</t>
  </si>
  <si>
    <t xml:space="preserve">"17:28:43 Flow: Fixed -&gt; 500 umol/s"
</t>
  </si>
  <si>
    <t>17:28:44</t>
  </si>
  <si>
    <t>17:38:44</t>
  </si>
  <si>
    <t xml:space="preserve">"17:43:43 Flow: Fixed -&gt; 500 umol/s"
</t>
  </si>
  <si>
    <t>17:48:44</t>
  </si>
  <si>
    <t xml:space="preserve">"17:58:43 Flow: Fixed -&gt; 500 umol/s"
</t>
  </si>
  <si>
    <t>17:58:44</t>
  </si>
  <si>
    <t>18:08:44</t>
  </si>
  <si>
    <t xml:space="preserve">"18:13:44 Flow: Fixed -&gt; 500 umol/s"
</t>
  </si>
  <si>
    <t>18:18:44</t>
  </si>
  <si>
    <t xml:space="preserve">"18:28:44 Flow: Fixed -&gt; 500 umol/s"
</t>
  </si>
  <si>
    <t>18:28:44</t>
  </si>
  <si>
    <t>18:38:44</t>
  </si>
  <si>
    <t xml:space="preserve">"18:43:44 Flow: Fixed -&gt; 500 umol/s"
</t>
  </si>
  <si>
    <t>18:48:44</t>
  </si>
  <si>
    <t xml:space="preserve">"18:58:45 Flow: Fixed -&gt; 500 umol/s"
</t>
  </si>
  <si>
    <t>18:58:45</t>
  </si>
  <si>
    <t>19:08:46</t>
  </si>
  <si>
    <t xml:space="preserve">"19:13:45 Flow: Fixed -&gt; 500 umol/s"
</t>
  </si>
  <si>
    <t>19:18:46</t>
  </si>
  <si>
    <t xml:space="preserve">"19:28:45 Flow: Fixed -&gt; 500 umol/s"
</t>
  </si>
  <si>
    <t>19:28:46</t>
  </si>
  <si>
    <t>19:38:46</t>
  </si>
  <si>
    <t xml:space="preserve">"19:43:46 Flow: Fixed -&gt; 500 umol/s"
</t>
  </si>
  <si>
    <t>19:48:46</t>
  </si>
  <si>
    <t xml:space="preserve">"19:58:46 Flow: Fixed -&gt; 500 umol/s"
</t>
  </si>
  <si>
    <t>19:58:47</t>
  </si>
  <si>
    <t>20:08:47</t>
  </si>
  <si>
    <t xml:space="preserve">"20:13:46 Flow: Fixed -&gt; 500 umol/s"
</t>
  </si>
  <si>
    <t>20:18:47</t>
  </si>
  <si>
    <t xml:space="preserve">"20:28:46 Flow: Fixed -&gt; 500 umol/s"
</t>
  </si>
  <si>
    <t>20:28:47</t>
  </si>
  <si>
    <t>20:38:47</t>
  </si>
  <si>
    <t xml:space="preserve">"20:43:47 Flow: Fixed -&gt; 500 umol/s"
</t>
  </si>
  <si>
    <t>20:48:47</t>
  </si>
  <si>
    <t xml:space="preserve">"20:58:47 Flow: Fixed -&gt; 500 umol/s"
</t>
  </si>
  <si>
    <t>20:58:48</t>
  </si>
  <si>
    <t>21:08:48</t>
  </si>
  <si>
    <t xml:space="preserve">"21:13:47 Flow: Fixed -&gt; 500 umol/s"
</t>
  </si>
  <si>
    <t>21:18:48</t>
  </si>
  <si>
    <t xml:space="preserve">"21:28:48 Flow: Fixed -&gt; 500 umol/s"
</t>
  </si>
  <si>
    <t>21:28:49</t>
  </si>
  <si>
    <t>21:38:49</t>
  </si>
  <si>
    <t xml:space="preserve">"21:43:48 Flow: Fixed -&gt; 500 umol/s"
</t>
  </si>
  <si>
    <t>21:48:49</t>
  </si>
  <si>
    <t xml:space="preserve">"21:58:48 Flow: Fixed -&gt; 500 umol/s"
</t>
  </si>
  <si>
    <t>21:58:49</t>
  </si>
  <si>
    <t>22:08:49</t>
  </si>
  <si>
    <t xml:space="preserve">"22:13:49 Flow: Fixed -&gt; 500 umol/s"
</t>
  </si>
  <si>
    <t>22:18:49</t>
  </si>
  <si>
    <t xml:space="preserve">"22:28:49 Flow: Fixed -&gt; 500 umol/s"
</t>
  </si>
  <si>
    <t>22:28:49</t>
  </si>
  <si>
    <t>22:38:50</t>
  </si>
  <si>
    <t xml:space="preserve">"22:43:49 Flow: Fixed -&gt; 500 umol/s"
</t>
  </si>
  <si>
    <t>22:48:50</t>
  </si>
  <si>
    <t xml:space="preserve">"22:58:50 Flow: Fixed -&gt; 500 umol/s"
</t>
  </si>
  <si>
    <t>22:58:51</t>
  </si>
  <si>
    <t>23:08:51</t>
  </si>
  <si>
    <t xml:space="preserve">"23:13:50 Flow: Fixed -&gt; 500 umol/s"
</t>
  </si>
  <si>
    <t>23:18:51</t>
  </si>
  <si>
    <t xml:space="preserve">"23:28:50 Flow: Fixed -&gt; 500 umol/s"
</t>
  </si>
  <si>
    <t>23:28:51</t>
  </si>
  <si>
    <t>23:38:51</t>
  </si>
  <si>
    <t xml:space="preserve">"23:43:51 Flow: Fixed -&gt; 500 umol/s"
</t>
  </si>
  <si>
    <t>23:48:51</t>
  </si>
  <si>
    <t xml:space="preserve">"23:58:51 Flow: Fixed -&gt; 500 umol/s"
</t>
  </si>
  <si>
    <t>23:58:51</t>
  </si>
  <si>
    <t>00:08:52</t>
  </si>
  <si>
    <t xml:space="preserve">"00:13:51 Flow: Fixed -&gt; 500 umol/s"
</t>
  </si>
  <si>
    <t>00:18:52</t>
  </si>
  <si>
    <t xml:space="preserve">"00:28:52 Flow: Fixed -&gt; 500 umol/s"
</t>
  </si>
  <si>
    <t>00:28:53</t>
  </si>
  <si>
    <t>00:38:53</t>
  </si>
  <si>
    <t xml:space="preserve">"00:43:52 Flow: Fixed -&gt; 500 umol/s"
</t>
  </si>
  <si>
    <t>00:48:53</t>
  </si>
  <si>
    <t xml:space="preserve">"00:58:52 Flow: Fixed -&gt; 500 umol/s"
</t>
  </si>
  <si>
    <t>00:58:53</t>
  </si>
  <si>
    <t>01:08:53</t>
  </si>
  <si>
    <t xml:space="preserve">"01:13:53 Flow: Fixed -&gt; 500 umol/s"
</t>
  </si>
  <si>
    <t>01:18:53</t>
  </si>
  <si>
    <t xml:space="preserve">"01:28:53 Flow: Fixed -&gt; 500 umol/s"
</t>
  </si>
  <si>
    <t>01:28:54</t>
  </si>
  <si>
    <t>01:38:54</t>
  </si>
  <si>
    <t xml:space="preserve">"01:43:53 Flow: Fixed -&gt; 500 umol/s"
</t>
  </si>
  <si>
    <t>01:48:54</t>
  </si>
  <si>
    <t xml:space="preserve">"01:58:53 Flow: Fixed -&gt; 500 umol/s"
</t>
  </si>
  <si>
    <t>01:58:54</t>
  </si>
  <si>
    <t>02:08:54</t>
  </si>
  <si>
    <t xml:space="preserve">"02:13:54 Flow: Fixed -&gt; 500 umol/s"
</t>
  </si>
  <si>
    <t>02:18:54</t>
  </si>
  <si>
    <t xml:space="preserve">"02:28:54 Flow: Fixed -&gt; 500 umol/s"
</t>
  </si>
  <si>
    <t>02:28:54</t>
  </si>
  <si>
    <t>02:38:54</t>
  </si>
  <si>
    <t xml:space="preserve">"02:43:54 Flow: Fixed -&gt; 500 umol/s"
</t>
  </si>
  <si>
    <t>02:48:54</t>
  </si>
  <si>
    <t xml:space="preserve">"02:58:55 Flow: Fixed -&gt; 500 umol/s"
</t>
  </si>
  <si>
    <t>02:58:55</t>
  </si>
  <si>
    <t>03:08:56</t>
  </si>
  <si>
    <t xml:space="preserve">"03:13:55 Flow: Fixed -&gt; 500 umol/s"
</t>
  </si>
  <si>
    <t>03:18:56</t>
  </si>
  <si>
    <t xml:space="preserve">"03:28:55 Flow: Fixed -&gt; 500 umol/s"
</t>
  </si>
  <si>
    <t>03:28:56</t>
  </si>
  <si>
    <t>03:38:56</t>
  </si>
  <si>
    <t xml:space="preserve">"03:43:55 Flow: Fixed -&gt; 500 umol/s"
</t>
  </si>
  <si>
    <t>03:48:56</t>
  </si>
  <si>
    <t xml:space="preserve">"03:58:56 Flow: Fixed -&gt; 500 umol/s"
</t>
  </si>
  <si>
    <t>03:58:57</t>
  </si>
  <si>
    <t>04:08:57</t>
  </si>
  <si>
    <t xml:space="preserve">"04:13:56 Flow: Fixed -&gt; 500 umol/s"
</t>
  </si>
  <si>
    <t>04:18:57</t>
  </si>
  <si>
    <t xml:space="preserve">"04:28:56 Flow: Fixed -&gt; 500 umol/s"
</t>
  </si>
  <si>
    <t>04:28:57</t>
  </si>
  <si>
    <t>04:38:57</t>
  </si>
  <si>
    <t xml:space="preserve">"04:43:57 Flow: Fixed -&gt; 500 umol/s"
</t>
  </si>
  <si>
    <t>04:48:57</t>
  </si>
  <si>
    <t xml:space="preserve">"04:58:57 Flow: Fixed -&gt; 500 umol/s"
</t>
  </si>
  <si>
    <t>04:58:57</t>
  </si>
  <si>
    <t>05:08:58</t>
  </si>
  <si>
    <t xml:space="preserve">"05:13:57 Flow: Fixed -&gt; 500 umol/s"
</t>
  </si>
  <si>
    <t>05:18:58</t>
  </si>
  <si>
    <t xml:space="preserve">"05:28:58 Flow: Fixed -&gt; 500 umol/s"
</t>
  </si>
  <si>
    <t>05:28:59</t>
  </si>
  <si>
    <t>05:38:59</t>
  </si>
  <si>
    <t xml:space="preserve">"05:43:58 Flow: Fixed -&gt; 500 umol/s"
</t>
  </si>
  <si>
    <t>05:48:59</t>
  </si>
  <si>
    <t xml:space="preserve">"05:58:58 Flow: Fixed -&gt; 500 umol/s"
</t>
  </si>
  <si>
    <t>05:58:59</t>
  </si>
  <si>
    <t>06:08:59</t>
  </si>
  <si>
    <t xml:space="preserve">"06:14:00 Flow: Fixed -&gt; 500 umol/s"
</t>
  </si>
  <si>
    <t>06:18:59</t>
  </si>
  <si>
    <t xml:space="preserve">"06:28:59 Flow: Fixed -&gt; 500 umol/s"
</t>
  </si>
  <si>
    <t>06:29:00</t>
  </si>
  <si>
    <t>06:39:00</t>
  </si>
  <si>
    <t xml:space="preserve">"06:44:01 Flow: Fixed -&gt; 500 umol/s"
</t>
  </si>
  <si>
    <t>06:49:00</t>
  </si>
  <si>
    <t xml:space="preserve">"06:59:02 Flow: Fixed -&gt; 500 umol/s"
</t>
  </si>
  <si>
    <t>06:59:02</t>
  </si>
  <si>
    <t>07:09:02</t>
  </si>
  <si>
    <t xml:space="preserve">"07:14:02 Flow: Fixed -&gt; 500 umol/s"
</t>
  </si>
  <si>
    <t>07:19:02</t>
  </si>
  <si>
    <t xml:space="preserve">"07:29:03 Flow: Fixed -&gt; 500 umol/s"
</t>
  </si>
  <si>
    <t>07:29:03</t>
  </si>
  <si>
    <t>07:39:03</t>
  </si>
  <si>
    <t xml:space="preserve">"07:44:03 Flow: Fixed -&gt; 500 umol/s"
</t>
  </si>
  <si>
    <t>07:49:03</t>
  </si>
  <si>
    <t xml:space="preserve">"07:59:03 Flow: Fixed -&gt; 500 umol/s"
</t>
  </si>
  <si>
    <t>07:59:03</t>
  </si>
  <si>
    <t>08:09:03</t>
  </si>
  <si>
    <t xml:space="preserve">"08:14:04 Flow: Fixed -&gt; 500 umol/s"
</t>
  </si>
  <si>
    <t xml:space="preserve">"08:15:05 Flow: Fixed -&gt; 500 umol/s"
</t>
  </si>
  <si>
    <t xml:space="preserve">"08:15:25 Coolers: Tblock -&gt; 26.00 C"
</t>
  </si>
  <si>
    <t xml:space="preserve">"08:16:39 CO2 Mixer: CO2R -&gt; 400 uml"
</t>
  </si>
  <si>
    <t xml:space="preserve">"08:16:39 Coolers: Tblock -&gt; 26.00 C"
</t>
  </si>
  <si>
    <t xml:space="preserve">"08:16:39 Flow: Fixed -&gt; 500 umol/s"
</t>
  </si>
  <si>
    <t xml:space="preserve">"08:16:44 Launched AutoProg /User/Configs/AutoProgs/AutoLog"
</t>
  </si>
  <si>
    <t xml:space="preserve">"08:16:48 CO2 Mixer: CO2R -&gt; 400 uml"
</t>
  </si>
  <si>
    <t xml:space="preserve">"08:16:49 Coolers: Tblock -&gt; 26.00 C"
</t>
  </si>
  <si>
    <t xml:space="preserve">"08:16:49 Flow: Fixed -&gt; 500 umol/s"
</t>
  </si>
  <si>
    <t>08:26:49</t>
  </si>
  <si>
    <t xml:space="preserve">"08:32:07 Flow: Fixed -&gt; 500 umol/s"
</t>
  </si>
  <si>
    <t>08:36:49</t>
  </si>
  <si>
    <t>08:46:49</t>
  </si>
  <si>
    <t xml:space="preserve">"08:47:07 Flow: Fixed -&gt; 500 umol/s"
</t>
  </si>
  <si>
    <t>08:56:49</t>
  </si>
  <si>
    <t xml:space="preserve">"09:02:07 Flow: Fixed -&gt; 500 umol/s"
</t>
  </si>
  <si>
    <t>09:06:49</t>
  </si>
  <si>
    <t>09:16:49</t>
  </si>
  <si>
    <t xml:space="preserve">"09:17:07 Flow: Fixed -&gt; 500 umol/s"
</t>
  </si>
  <si>
    <t>09:26:49</t>
  </si>
  <si>
    <t xml:space="preserve">"09:32:08 Flow: Fixed -&gt; 500 umol/s"
</t>
  </si>
  <si>
    <t>09:36:49</t>
  </si>
  <si>
    <t>09:46:50</t>
  </si>
  <si>
    <t xml:space="preserve">"09:47:08 Flow: Fixed -&gt; 500 umol/s"
</t>
  </si>
  <si>
    <t>09:56:50</t>
  </si>
  <si>
    <t xml:space="preserve">"10:02:08 Flow: Fixed -&gt; 500 umol/s"
</t>
  </si>
  <si>
    <t>10:06:50</t>
  </si>
  <si>
    <t>10:16:50</t>
  </si>
  <si>
    <t xml:space="preserve">"10:17:09 Flow: Fixed -&gt; 500 umol/s"
</t>
  </si>
  <si>
    <t xml:space="preserve">"10:20:46 Flow: Fixed -&gt; 500 umol/s"
</t>
  </si>
  <si>
    <t>10:21:04</t>
  </si>
  <si>
    <t xml:space="preserve">"10:21:09 CO2 Mixer: CO2R -&gt; 400 uml"
</t>
  </si>
  <si>
    <t xml:space="preserve">"10:21:09 Coolers: Tblock -&gt; 26.00 C"
</t>
  </si>
  <si>
    <t xml:space="preserve">"10:21:09 Flow: Fixed -&gt; 500 umol/s"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</si>
</sst>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2"/>
  <sheetViews>
    <sheetView tabSelected="1" topLeftCell="A215" workbookViewId="0"/>
  </sheetViews>
  <sheetFormatPr defaultRowHeight="15" x14ac:dyDescent="0.25"/>
  <sheetData>
    <row r="1" spans="1:56" x14ac:dyDescent="0.25">
      <c r="A1" s="1" t="s">
        <v>0</v>
      </c>
    </row>
    <row r="2" spans="1:56" x14ac:dyDescent="0.25">
      <c r="A2" s="1" t="s">
        <v>1</v>
      </c>
    </row>
    <row r="3" spans="1:56" x14ac:dyDescent="0.25">
      <c r="A3" s="1" t="s">
        <v>2</v>
      </c>
      <c r="B3" s="1" t="s">
        <v>3</v>
      </c>
    </row>
    <row r="4" spans="1:56" x14ac:dyDescent="0.25">
      <c r="A4" s="1" t="s">
        <v>4</v>
      </c>
      <c r="B4" s="1" t="s">
        <v>5</v>
      </c>
      <c r="C4" s="1">
        <v>1</v>
      </c>
      <c r="D4" s="1">
        <v>0.18999999761581421</v>
      </c>
    </row>
    <row r="5" spans="1:56" x14ac:dyDescent="0.25">
      <c r="A5" s="1" t="s">
        <v>6</v>
      </c>
      <c r="B5" s="1">
        <v>4</v>
      </c>
    </row>
    <row r="6" spans="1:56" x14ac:dyDescent="0.25">
      <c r="A6" s="1" t="s">
        <v>7</v>
      </c>
      <c r="B6" s="1" t="s">
        <v>8</v>
      </c>
    </row>
    <row r="7" spans="1:56" x14ac:dyDescent="0.25">
      <c r="A7" s="1" t="s">
        <v>9</v>
      </c>
      <c r="B7" s="1" t="s">
        <v>10</v>
      </c>
    </row>
    <row r="9" spans="1:56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</row>
    <row r="10" spans="1:56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</row>
    <row r="11" spans="1:56" x14ac:dyDescent="0.25">
      <c r="A11" s="1" t="s">
        <v>9</v>
      </c>
      <c r="B11" s="1" t="s">
        <v>69</v>
      </c>
    </row>
    <row r="12" spans="1:56" x14ac:dyDescent="0.25">
      <c r="A12" s="1" t="s">
        <v>9</v>
      </c>
      <c r="B12" s="1" t="s">
        <v>70</v>
      </c>
    </row>
    <row r="13" spans="1:56" x14ac:dyDescent="0.25">
      <c r="A13" s="1" t="s">
        <v>9</v>
      </c>
      <c r="B13" s="1" t="s">
        <v>71</v>
      </c>
    </row>
    <row r="14" spans="1:56" x14ac:dyDescent="0.25">
      <c r="A14" s="1" t="s">
        <v>9</v>
      </c>
      <c r="B14" s="1" t="s">
        <v>72</v>
      </c>
    </row>
    <row r="15" spans="1:56" x14ac:dyDescent="0.25">
      <c r="A15" s="1">
        <v>1</v>
      </c>
      <c r="B15" s="1" t="s">
        <v>73</v>
      </c>
      <c r="C15" s="1">
        <v>658.4999868683517</v>
      </c>
      <c r="D15" s="1">
        <v>0</v>
      </c>
      <c r="E15">
        <f>(R15-S15*(1000-T15)/(1000-U15))*AK15</f>
        <v>6.276050408140148</v>
      </c>
      <c r="F15">
        <f>IF(AV15&lt;&gt;0,1/(1/AV15-1/N15),0)</f>
        <v>6.8496950500262471E-2</v>
      </c>
      <c r="G15">
        <f>((AY15-AL15/2)*S15-E15)/(AY15+AL15/2)</f>
        <v>234.91184249207674</v>
      </c>
      <c r="H15">
        <f>AL15*1000</f>
        <v>1.0142761596809127</v>
      </c>
      <c r="I15">
        <f>(AQ15-AW15)</f>
        <v>1.4766571518338281</v>
      </c>
      <c r="J15">
        <f>(P15+AP15*D15)</f>
        <v>24.983015060424805</v>
      </c>
      <c r="K15" s="1">
        <v>6</v>
      </c>
      <c r="L15">
        <f>(K15*AE15+AF15)</f>
        <v>1.4200000166893005</v>
      </c>
      <c r="M15" s="1">
        <v>1</v>
      </c>
      <c r="N15">
        <f>L15*(M15+1)*(M15+1)/(M15*M15+1)</f>
        <v>2.8400000333786011</v>
      </c>
      <c r="O15" s="1">
        <v>26.308557510375977</v>
      </c>
      <c r="P15" s="1">
        <v>24.983015060424805</v>
      </c>
      <c r="Q15" s="1">
        <v>26.159214019775391</v>
      </c>
      <c r="R15" s="1">
        <v>400.11453247070312</v>
      </c>
      <c r="S15" s="1">
        <v>392.12106323242187</v>
      </c>
      <c r="T15" s="1">
        <v>15.835805892944336</v>
      </c>
      <c r="U15" s="1">
        <v>17.029960632324219</v>
      </c>
      <c r="V15" s="1">
        <v>45.996646881103516</v>
      </c>
      <c r="W15" s="1">
        <v>49.465187072753906</v>
      </c>
      <c r="X15" s="1">
        <v>500.941650390625</v>
      </c>
      <c r="Y15" s="1">
        <v>193.33668518066406</v>
      </c>
      <c r="Z15" s="1">
        <v>308.43206787109375</v>
      </c>
      <c r="AA15" s="1">
        <v>99.812446594238281</v>
      </c>
      <c r="AB15" s="1">
        <v>-12.472414970397949</v>
      </c>
      <c r="AC15" s="1">
        <v>1.3112611770629883</v>
      </c>
      <c r="AD15" s="1">
        <v>1</v>
      </c>
      <c r="AE15" s="1">
        <v>-0.21956524252891541</v>
      </c>
      <c r="AF15" s="1">
        <v>2.737391471862793</v>
      </c>
      <c r="AG15" s="1">
        <v>1</v>
      </c>
      <c r="AH15" s="1">
        <v>0</v>
      </c>
      <c r="AI15" s="1">
        <v>0.18999999761581421</v>
      </c>
      <c r="AJ15" s="1">
        <v>111115</v>
      </c>
      <c r="AK15">
        <f>X15*0.000001/(K15*0.0001)</f>
        <v>0.83490275065104158</v>
      </c>
      <c r="AL15">
        <f>(U15-T15)/(1000-U15)*AK15</f>
        <v>1.0142761596809127E-3</v>
      </c>
      <c r="AM15">
        <f>(P15+273.15)</f>
        <v>298.13301506042478</v>
      </c>
      <c r="AN15">
        <f>(O15+273.15)</f>
        <v>299.45855751037595</v>
      </c>
      <c r="AO15">
        <f>(Y15*AG15+Z15*AH15)*AI15</f>
        <v>36.733969723375594</v>
      </c>
      <c r="AP15">
        <f>((AO15+0.00000010773*(AN15^4-AM15^4))-AL15*44100)/(L15*51.4+0.00000043092*AM15^3)</f>
        <v>8.5798191551490932E-2</v>
      </c>
      <c r="AQ15">
        <f>0.61365*EXP(17.502*J15/(240.97+J15))</f>
        <v>3.1764591879496695</v>
      </c>
      <c r="AR15">
        <f>AQ15*1000/AA15</f>
        <v>31.824279399369338</v>
      </c>
      <c r="AS15">
        <f>(AR15-U15)</f>
        <v>14.79431876704512</v>
      </c>
      <c r="AT15">
        <f>IF(D15,P15,(O15+P15)/2)</f>
        <v>25.645786285400391</v>
      </c>
      <c r="AU15">
        <f>0.61365*EXP(17.502*AT15/(240.97+AT15))</f>
        <v>3.3041780391027231</v>
      </c>
      <c r="AV15">
        <f>IF(AS15&lt;&gt;0,(1000-(AR15+U15)/2)/AS15*AL15,0)</f>
        <v>6.6883803829029476E-2</v>
      </c>
      <c r="AW15">
        <f>U15*AA15/1000</f>
        <v>1.6998020361158415</v>
      </c>
      <c r="AX15">
        <f>(AU15-AW15)</f>
        <v>1.6043760029868817</v>
      </c>
      <c r="AY15">
        <f>1/(1.6/F15+1.37/N15)</f>
        <v>4.1944376041638899E-2</v>
      </c>
      <c r="AZ15">
        <f>G15*AA15*0.001</f>
        <v>23.447125733094527</v>
      </c>
      <c r="BA15">
        <f>G15/S15</f>
        <v>0.5990798876132738</v>
      </c>
      <c r="BB15">
        <f>(1-AL15*AA15/AQ15/F15)*100</f>
        <v>53.47071253613025</v>
      </c>
      <c r="BC15">
        <f>(S15-E15/(N15/1.35))</f>
        <v>389.13772944671422</v>
      </c>
      <c r="BD15">
        <f>E15*BB15/100/BC15</f>
        <v>8.6238075067423502E-3</v>
      </c>
    </row>
    <row r="16" spans="1:56" x14ac:dyDescent="0.25">
      <c r="A16" s="1" t="s">
        <v>9</v>
      </c>
      <c r="B16" s="1" t="s">
        <v>74</v>
      </c>
    </row>
    <row r="17" spans="1:56" x14ac:dyDescent="0.25">
      <c r="A17" s="1" t="s">
        <v>9</v>
      </c>
      <c r="B17" s="1" t="s">
        <v>75</v>
      </c>
    </row>
    <row r="18" spans="1:56" x14ac:dyDescent="0.25">
      <c r="A18" s="1">
        <v>2</v>
      </c>
      <c r="B18" s="1" t="s">
        <v>76</v>
      </c>
      <c r="C18" s="1">
        <v>1274.5000002793968</v>
      </c>
      <c r="D18" s="1">
        <v>0</v>
      </c>
      <c r="E18">
        <f>(R18-S18*(1000-T18)/(1000-U18))*AK18</f>
        <v>6.4506751766727337</v>
      </c>
      <c r="F18">
        <f>IF(AV18&lt;&gt;0,1/(1/AV18-1/N18),0)</f>
        <v>6.4900604957568844E-2</v>
      </c>
      <c r="G18">
        <f>((AY18-AL18/2)*S18-E18)/(AY18+AL18/2)</f>
        <v>222.18337790700556</v>
      </c>
      <c r="H18">
        <f>AL18*1000</f>
        <v>0.98200624309680995</v>
      </c>
      <c r="I18">
        <f>(AQ18-AW18)</f>
        <v>1.5065716592411187</v>
      </c>
      <c r="J18">
        <f>(P18+AP18*D18)</f>
        <v>25.127182006835937</v>
      </c>
      <c r="K18" s="1">
        <v>6</v>
      </c>
      <c r="L18">
        <f>(K18*AE18+AF18)</f>
        <v>1.4200000166893005</v>
      </c>
      <c r="M18" s="1">
        <v>1</v>
      </c>
      <c r="N18">
        <f>L18*(M18+1)*(M18+1)/(M18*M18+1)</f>
        <v>2.8400000333786011</v>
      </c>
      <c r="O18" s="1">
        <v>26.310945510864258</v>
      </c>
      <c r="P18" s="1">
        <v>25.127182006835937</v>
      </c>
      <c r="Q18" s="1">
        <v>26.159658432006836</v>
      </c>
      <c r="R18" s="1">
        <v>400.08816528320312</v>
      </c>
      <c r="S18" s="1">
        <v>391.90298461914062</v>
      </c>
      <c r="T18" s="1">
        <v>15.851911544799805</v>
      </c>
      <c r="U18" s="1">
        <v>17.0078125</v>
      </c>
      <c r="V18" s="1">
        <v>46.028919219970703</v>
      </c>
      <c r="W18" s="1">
        <v>49.385288238525391</v>
      </c>
      <c r="X18" s="1">
        <v>501.06600952148438</v>
      </c>
      <c r="Y18" s="1">
        <v>224.46961975097656</v>
      </c>
      <c r="Z18" s="1">
        <v>307.81118774414062</v>
      </c>
      <c r="AA18" s="1">
        <v>99.795066833496094</v>
      </c>
      <c r="AB18" s="1">
        <v>-12.826724052429199</v>
      </c>
      <c r="AC18" s="1">
        <v>1.2778997421264648</v>
      </c>
      <c r="AD18" s="1">
        <v>0.66666668653488159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0.18999999761581421</v>
      </c>
      <c r="AJ18" s="1">
        <v>111115</v>
      </c>
      <c r="AK18">
        <f>X18*0.000001/(K18*0.0001)</f>
        <v>0.83511001586914058</v>
      </c>
      <c r="AL18">
        <f>(U18-T18)/(1000-U18)*AK18</f>
        <v>9.8200624309680994E-4</v>
      </c>
      <c r="AM18">
        <f>(P18+273.15)</f>
        <v>298.27718200683591</v>
      </c>
      <c r="AN18">
        <f>(O18+273.15)</f>
        <v>299.46094551086424</v>
      </c>
      <c r="AO18">
        <f>(Y18*AG18+Z18*AH18)*AI18</f>
        <v>42.649227217508269</v>
      </c>
      <c r="AP18">
        <f>((AO18+0.00000010773*(AN18^4-AM18^4))-AL18*44100)/(L18*51.4+0.00000043092*AM18^3)</f>
        <v>0.15351793604707756</v>
      </c>
      <c r="AQ18">
        <f>0.61365*EXP(17.502*J18/(240.97+J18))</f>
        <v>3.2038674443701889</v>
      </c>
      <c r="AR18">
        <f>AQ18*1000/AA18</f>
        <v>32.104467144810954</v>
      </c>
      <c r="AS18">
        <f>(AR18-U18)</f>
        <v>15.096654644810954</v>
      </c>
      <c r="AT18">
        <f>IF(D18,P18,(O18+P18)/2)</f>
        <v>25.719063758850098</v>
      </c>
      <c r="AU18">
        <f>0.61365*EXP(17.502*AT18/(240.97+AT18))</f>
        <v>3.3185705865110964</v>
      </c>
      <c r="AV18">
        <f>IF(AS18&lt;&gt;0,(1000-(AR18+U18)/2)/AS18*AL18,0)</f>
        <v>6.3450610948041913E-2</v>
      </c>
      <c r="AW18">
        <f>U18*AA18/1000</f>
        <v>1.6972957851290702</v>
      </c>
      <c r="AX18">
        <f>(AU18-AW18)</f>
        <v>1.6212748013820262</v>
      </c>
      <c r="AY18">
        <f>1/(1.6/F18+1.37/N18)</f>
        <v>3.9784404573986049E-2</v>
      </c>
      <c r="AZ18">
        <f>G18*AA18*0.001</f>
        <v>22.172805047521539</v>
      </c>
      <c r="BA18">
        <f>G18/S18</f>
        <v>0.56693464103859259</v>
      </c>
      <c r="BB18">
        <f>(1-AL18*AA18/AQ18/F18)*100</f>
        <v>52.869718066129856</v>
      </c>
      <c r="BC18">
        <f>(S18-E18/(N18/1.35))</f>
        <v>388.83664258176105</v>
      </c>
      <c r="BD18">
        <f>E18*BB18/100/BC18</f>
        <v>8.7709166415600327E-3</v>
      </c>
    </row>
    <row r="19" spans="1:56" x14ac:dyDescent="0.25">
      <c r="A19" s="1" t="s">
        <v>9</v>
      </c>
      <c r="B19" s="1" t="s">
        <v>77</v>
      </c>
    </row>
    <row r="20" spans="1:56" x14ac:dyDescent="0.25">
      <c r="A20" s="1">
        <v>3</v>
      </c>
      <c r="B20" s="1" t="s">
        <v>78</v>
      </c>
      <c r="C20" s="1">
        <v>1357.4999989382923</v>
      </c>
      <c r="D20" s="1">
        <v>0</v>
      </c>
      <c r="E20">
        <f>(R20-S20*(1000-T20)/(1000-U20))*AK20</f>
        <v>6.6754114649018099</v>
      </c>
      <c r="F20">
        <f>IF(AV20&lt;&gt;0,1/(1/AV20-1/N20),0)</f>
        <v>6.5103506591818405E-2</v>
      </c>
      <c r="G20">
        <f>((AY20-AL20/2)*S20-E20)/(AY20+AL20/2)</f>
        <v>217.01529031344995</v>
      </c>
      <c r="H20">
        <f>AL20*1000</f>
        <v>0.99045054734604232</v>
      </c>
      <c r="I20">
        <f>(AQ20-AW20)</f>
        <v>1.5147614919372743</v>
      </c>
      <c r="J20">
        <f>(P20+AP20*D20)</f>
        <v>25.178730010986328</v>
      </c>
      <c r="K20" s="1">
        <v>6</v>
      </c>
      <c r="L20">
        <f>(K20*AE20+AF20)</f>
        <v>1.4200000166893005</v>
      </c>
      <c r="M20" s="1">
        <v>1</v>
      </c>
      <c r="N20">
        <f>L20*(M20+1)*(M20+1)/(M20*M20+1)</f>
        <v>2.8400000333786011</v>
      </c>
      <c r="O20" s="1">
        <v>26.312908172607422</v>
      </c>
      <c r="P20" s="1">
        <v>25.178730010986328</v>
      </c>
      <c r="Q20" s="1">
        <v>26.158906936645508</v>
      </c>
      <c r="R20" s="1">
        <v>400.30776977539062</v>
      </c>
      <c r="S20" s="1">
        <v>391.84783935546875</v>
      </c>
      <c r="T20" s="1">
        <v>15.858889579772949</v>
      </c>
      <c r="U20" s="1">
        <v>17.02495002746582</v>
      </c>
      <c r="V20" s="1">
        <v>46.042491912841797</v>
      </c>
      <c r="W20" s="1">
        <v>49.427871704101563</v>
      </c>
      <c r="X20" s="1">
        <v>500.96279907226562</v>
      </c>
      <c r="Y20" s="1">
        <v>223.95863342285156</v>
      </c>
      <c r="Z20" s="1">
        <v>307.48733520507812</v>
      </c>
      <c r="AA20" s="1">
        <v>99.792129516601563</v>
      </c>
      <c r="AB20" s="1">
        <v>-12.848391532897949</v>
      </c>
      <c r="AC20" s="1">
        <v>1.2795534133911133</v>
      </c>
      <c r="AD20" s="1">
        <v>1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0.18999999761581421</v>
      </c>
      <c r="AJ20" s="1">
        <v>111115</v>
      </c>
      <c r="AK20">
        <f>X20*0.000001/(K20*0.0001)</f>
        <v>0.83493799845377592</v>
      </c>
      <c r="AL20">
        <f>(U20-T20)/(1000-U20)*AK20</f>
        <v>9.9045054734604233E-4</v>
      </c>
      <c r="AM20">
        <f>(P20+273.15)</f>
        <v>298.32873001098631</v>
      </c>
      <c r="AN20">
        <f>(O20+273.15)</f>
        <v>299.4629081726074</v>
      </c>
      <c r="AO20">
        <f>(Y20*AG20+Z20*AH20)*AI20</f>
        <v>42.552139816382805</v>
      </c>
      <c r="AP20">
        <f>((AO20+0.00000010773*(AN20^4-AM20^4))-AL20*44100)/(L20*51.4+0.00000043092*AM20^3)</f>
        <v>0.14123181004728039</v>
      </c>
      <c r="AQ20">
        <f>0.61365*EXP(17.502*J20/(240.97+J20))</f>
        <v>3.2137175100918127</v>
      </c>
      <c r="AR20">
        <f>AQ20*1000/AA20</f>
        <v>32.204117956588689</v>
      </c>
      <c r="AS20">
        <f>(AR20-U20)</f>
        <v>15.179167929122869</v>
      </c>
      <c r="AT20">
        <f>IF(D20,P20,(O20+P20)/2)</f>
        <v>25.745819091796875</v>
      </c>
      <c r="AU20">
        <f>0.61365*EXP(17.502*AT20/(240.97+AT20))</f>
        <v>3.323839276173961</v>
      </c>
      <c r="AV20">
        <f>IF(AS20&lt;&gt;0,(1000-(AR20+U20)/2)/AS20*AL20,0)</f>
        <v>6.3644533955478533E-2</v>
      </c>
      <c r="AW20">
        <f>U20*AA20/1000</f>
        <v>1.6989560181545384</v>
      </c>
      <c r="AX20">
        <f>(AU20-AW20)</f>
        <v>1.6248832580194226</v>
      </c>
      <c r="AY20">
        <f>1/(1.6/F20+1.37/N20)</f>
        <v>3.9906389932258528E-2</v>
      </c>
      <c r="AZ20">
        <f>G20*AA20*0.001</f>
        <v>21.656417958042688</v>
      </c>
      <c r="BA20">
        <f>G20/S20</f>
        <v>0.5538254100632729</v>
      </c>
      <c r="BB20">
        <f>(1-AL20*AA20/AQ20/F20)*100</f>
        <v>52.759225781764442</v>
      </c>
      <c r="BC20">
        <f>(S20-E20/(N20/1.35))</f>
        <v>388.6746684499401</v>
      </c>
      <c r="BD20">
        <f>E20*BB20/100/BC20</f>
        <v>9.0612939111130737E-3</v>
      </c>
    </row>
    <row r="21" spans="1:56" x14ac:dyDescent="0.25">
      <c r="A21" s="1" t="s">
        <v>9</v>
      </c>
      <c r="B21" s="1" t="s">
        <v>79</v>
      </c>
    </row>
    <row r="22" spans="1:56" x14ac:dyDescent="0.25">
      <c r="A22" s="1">
        <v>4</v>
      </c>
      <c r="B22" s="1" t="s">
        <v>80</v>
      </c>
      <c r="C22" s="1">
        <v>1876.5000002793968</v>
      </c>
      <c r="D22" s="1">
        <v>0</v>
      </c>
      <c r="E22">
        <f>(R22-S22*(1000-T22)/(1000-U22))*AK22</f>
        <v>6.5463890925356392</v>
      </c>
      <c r="F22">
        <f>IF(AV22&lt;&gt;0,1/(1/AV22-1/N22),0)</f>
        <v>6.383015117631459E-2</v>
      </c>
      <c r="G22">
        <f>((AY22-AL22/2)*S22-E22)/(AY22+AL22/2)</f>
        <v>217.02684687581265</v>
      </c>
      <c r="H22">
        <f>AL22*1000</f>
        <v>0.98470873931341729</v>
      </c>
      <c r="I22">
        <f>(AQ22-AW22)</f>
        <v>1.5350963661910737</v>
      </c>
      <c r="J22">
        <f>(P22+AP22*D22)</f>
        <v>25.294065475463867</v>
      </c>
      <c r="K22" s="1">
        <v>6</v>
      </c>
      <c r="L22">
        <f>(K22*AE22+AF22)</f>
        <v>1.4200000166893005</v>
      </c>
      <c r="M22" s="1">
        <v>1</v>
      </c>
      <c r="N22">
        <f>L22*(M22+1)*(M22+1)/(M22*M22+1)</f>
        <v>2.8400000333786011</v>
      </c>
      <c r="O22" s="1">
        <v>26.312549591064453</v>
      </c>
      <c r="P22" s="1">
        <v>25.294065475463867</v>
      </c>
      <c r="Q22" s="1">
        <v>26.1597900390625</v>
      </c>
      <c r="R22" s="1">
        <v>400.24276733398438</v>
      </c>
      <c r="S22" s="1">
        <v>391.94027709960937</v>
      </c>
      <c r="T22" s="1">
        <v>15.884454727172852</v>
      </c>
      <c r="U22" s="1">
        <v>17.04368782043457</v>
      </c>
      <c r="V22" s="1">
        <v>46.115795135498047</v>
      </c>
      <c r="W22" s="1">
        <v>49.481285095214844</v>
      </c>
      <c r="X22" s="1">
        <v>500.982421875</v>
      </c>
      <c r="Y22" s="1">
        <v>223.34312438964844</v>
      </c>
      <c r="Z22" s="1">
        <v>309.00958251953125</v>
      </c>
      <c r="AA22" s="1">
        <v>99.78802490234375</v>
      </c>
      <c r="AB22" s="1">
        <v>-12.555087089538574</v>
      </c>
      <c r="AC22" s="1">
        <v>1.2724237442016602</v>
      </c>
      <c r="AD22" s="1">
        <v>0.66666668653488159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0.18999999761581421</v>
      </c>
      <c r="AJ22" s="1">
        <v>111115</v>
      </c>
      <c r="AK22">
        <f>X22*0.000001/(K22*0.0001)</f>
        <v>0.83497070312499988</v>
      </c>
      <c r="AL22">
        <f>(U22-T22)/(1000-U22)*AK22</f>
        <v>9.8470873931341728E-4</v>
      </c>
      <c r="AM22">
        <f>(P22+273.15)</f>
        <v>298.44406547546384</v>
      </c>
      <c r="AN22">
        <f>(O22+273.15)</f>
        <v>299.46254959106443</v>
      </c>
      <c r="AO22">
        <f>(Y22*AG22+Z22*AH22)*AI22</f>
        <v>42.435193101541699</v>
      </c>
      <c r="AP22">
        <f>((AO22+0.00000010773*(AN22^4-AM22^4))-AL22*44100)/(L22*51.4+0.00000043092*AM22^3)</f>
        <v>0.12713787724048131</v>
      </c>
      <c r="AQ22">
        <f>0.61365*EXP(17.502*J22/(240.97+J22))</f>
        <v>3.2358523108443715</v>
      </c>
      <c r="AR22">
        <f>AQ22*1000/AA22</f>
        <v>32.427260826247398</v>
      </c>
      <c r="AS22">
        <f>(AR22-U22)</f>
        <v>15.383573005812828</v>
      </c>
      <c r="AT22">
        <f>IF(D22,P22,(O22+P22)/2)</f>
        <v>25.80330753326416</v>
      </c>
      <c r="AU22">
        <f>0.61365*EXP(17.502*AT22/(240.97+AT22))</f>
        <v>3.3351846864563193</v>
      </c>
      <c r="AV22">
        <f>IF(AS22&lt;&gt;0,(1000-(AR22+U22)/2)/AS22*AL22,0)</f>
        <v>6.2427077325487579E-2</v>
      </c>
      <c r="AW22">
        <f>U22*AA22/1000</f>
        <v>1.7007559446532978</v>
      </c>
      <c r="AX22">
        <f>(AU22-AW22)</f>
        <v>1.6344287418030214</v>
      </c>
      <c r="AY22">
        <f>1/(1.6/F22+1.37/N22)</f>
        <v>3.914060062879493E-2</v>
      </c>
      <c r="AZ22">
        <f>G22*AA22*0.001</f>
        <v>21.656680400520738</v>
      </c>
      <c r="BA22">
        <f>G22/S22</f>
        <v>0.55372427779515121</v>
      </c>
      <c r="BB22">
        <f>(1-AL22*AA22/AQ22/F22)*100</f>
        <v>52.425782417877272</v>
      </c>
      <c r="BC22">
        <f>(S22-E22/(N22/1.35))</f>
        <v>388.82843725064663</v>
      </c>
      <c r="BD22">
        <f>E22*BB22/100/BC22</f>
        <v>8.8265038589964324E-3</v>
      </c>
    </row>
    <row r="23" spans="1:56" x14ac:dyDescent="0.25">
      <c r="A23" s="1">
        <v>5</v>
      </c>
      <c r="B23" s="1" t="s">
        <v>81</v>
      </c>
      <c r="C23" s="1">
        <v>2476.9999868571758</v>
      </c>
      <c r="D23" s="1">
        <v>0</v>
      </c>
      <c r="E23">
        <f>(R23-S23*(1000-T23)/(1000-U23))*AK23</f>
        <v>6.4266424308924561</v>
      </c>
      <c r="F23">
        <f>IF(AV23&lt;&gt;0,1/(1/AV23-1/N23),0)</f>
        <v>6.3392201363382653E-2</v>
      </c>
      <c r="G23">
        <f>((AY23-AL23/2)*S23-E23)/(AY23+AL23/2)</f>
        <v>219.18251191830805</v>
      </c>
      <c r="H23">
        <f>AL23*1000</f>
        <v>0.9805162317846694</v>
      </c>
      <c r="I23">
        <f>(AQ23-AW23)</f>
        <v>1.5387723195852749</v>
      </c>
      <c r="J23">
        <f>(P23+AP23*D23)</f>
        <v>25.317852020263672</v>
      </c>
      <c r="K23" s="1">
        <v>6</v>
      </c>
      <c r="L23">
        <f>(K23*AE23+AF23)</f>
        <v>1.4200000166893005</v>
      </c>
      <c r="M23" s="1">
        <v>1</v>
      </c>
      <c r="N23">
        <f>L23*(M23+1)*(M23+1)/(M23*M23+1)</f>
        <v>2.8400000333786011</v>
      </c>
      <c r="O23" s="1">
        <v>26.315183639526367</v>
      </c>
      <c r="P23" s="1">
        <v>25.317852020263672</v>
      </c>
      <c r="Q23" s="1">
        <v>26.160293579101562</v>
      </c>
      <c r="R23" s="1">
        <v>400.35726928710937</v>
      </c>
      <c r="S23" s="1">
        <v>392.19900512695312</v>
      </c>
      <c r="T23" s="1">
        <v>15.899144172668457</v>
      </c>
      <c r="U23" s="1">
        <v>17.053550720214844</v>
      </c>
      <c r="V23" s="1">
        <v>46.149127960205078</v>
      </c>
      <c r="W23" s="1">
        <v>49.499931335449219</v>
      </c>
      <c r="X23" s="1">
        <v>500.93008422851563</v>
      </c>
      <c r="Y23" s="1">
        <v>223.27238464355469</v>
      </c>
      <c r="Z23" s="1">
        <v>309.27151489257812</v>
      </c>
      <c r="AA23" s="1">
        <v>99.783416748046875</v>
      </c>
      <c r="AB23" s="1">
        <v>-12.555087089538574</v>
      </c>
      <c r="AC23" s="1">
        <v>1.2724237442016602</v>
      </c>
      <c r="AD23" s="1">
        <v>1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0.18999999761581421</v>
      </c>
      <c r="AJ23" s="1">
        <v>111115</v>
      </c>
      <c r="AK23">
        <f>X23*0.000001/(K23*0.0001)</f>
        <v>0.83488347371419258</v>
      </c>
      <c r="AL23">
        <f>(U23-T23)/(1000-U23)*AK23</f>
        <v>9.8051623178466944E-4</v>
      </c>
      <c r="AM23">
        <f>(P23+273.15)</f>
        <v>298.46785202026365</v>
      </c>
      <c r="AN23">
        <f>(O23+273.15)</f>
        <v>299.46518363952634</v>
      </c>
      <c r="AO23">
        <f>(Y23*AG23+Z23*AH23)*AI23</f>
        <v>42.421752549952544</v>
      </c>
      <c r="AP23">
        <f>((AO23+0.00000010773*(AN23^4-AM23^4))-AL23*44100)/(L23*51.4+0.00000043092*AM23^3)</f>
        <v>0.12629807013551755</v>
      </c>
      <c r="AQ23">
        <f>0.61365*EXP(17.502*J23/(240.97+J23))</f>
        <v>3.2404338781344277</v>
      </c>
      <c r="AR23">
        <f>AQ23*1000/AA23</f>
        <v>32.474673485239769</v>
      </c>
      <c r="AS23">
        <f>(AR23-U23)</f>
        <v>15.421122765024926</v>
      </c>
      <c r="AT23">
        <f>IF(D23,P23,(O23+P23)/2)</f>
        <v>25.81651782989502</v>
      </c>
      <c r="AU23">
        <f>0.61365*EXP(17.502*AT23/(240.97+AT23))</f>
        <v>3.3377965282036421</v>
      </c>
      <c r="AV23">
        <f>IF(AS23&lt;&gt;0,(1000-(AR23+U23)/2)/AS23*AL23,0)</f>
        <v>6.2008106184781066E-2</v>
      </c>
      <c r="AW23">
        <f>U23*AA23/1000</f>
        <v>1.7016615585491528</v>
      </c>
      <c r="AX23">
        <f>(AU23-AW23)</f>
        <v>1.6361349696544893</v>
      </c>
      <c r="AY23">
        <f>1/(1.6/F23+1.37/N23)</f>
        <v>3.88770865527771E-2</v>
      </c>
      <c r="AZ23">
        <f>G23*AA23*0.001</f>
        <v>21.870779930628284</v>
      </c>
      <c r="BA23">
        <f>G23/S23</f>
        <v>0.55885534907810286</v>
      </c>
      <c r="BB23">
        <f>(1-AL23*AA23/AQ23/F23)*100</f>
        <v>52.370704151020831</v>
      </c>
      <c r="BC23">
        <f>(S23-E23/(N23/1.35))</f>
        <v>389.14408710591937</v>
      </c>
      <c r="BD23">
        <f>E23*BB23/100/BC23</f>
        <v>8.6489246678713456E-3</v>
      </c>
    </row>
    <row r="24" spans="1:56" x14ac:dyDescent="0.25">
      <c r="A24" s="1" t="s">
        <v>9</v>
      </c>
      <c r="B24" s="1" t="s">
        <v>82</v>
      </c>
    </row>
    <row r="25" spans="1:56" x14ac:dyDescent="0.25">
      <c r="A25" s="1" t="s">
        <v>9</v>
      </c>
      <c r="B25" s="1" t="s">
        <v>83</v>
      </c>
    </row>
    <row r="26" spans="1:56" x14ac:dyDescent="0.25">
      <c r="A26" s="1">
        <v>6</v>
      </c>
      <c r="B26" s="1" t="s">
        <v>84</v>
      </c>
      <c r="C26" s="1">
        <v>3076.9999935626984</v>
      </c>
      <c r="D26" s="1">
        <v>0</v>
      </c>
      <c r="E26">
        <f>(R26-S26*(1000-T26)/(1000-U26))*AK26</f>
        <v>6.3322419726096406</v>
      </c>
      <c r="F26">
        <f>IF(AV26&lt;&gt;0,1/(1/AV26-1/N26),0)</f>
        <v>6.2033669429940652E-2</v>
      </c>
      <c r="G26">
        <f>((AY26-AL26/2)*S26-E26)/(AY26+AL26/2)</f>
        <v>218.27148990260045</v>
      </c>
      <c r="H26">
        <f>AL26*1000</f>
        <v>0.96019539119136466</v>
      </c>
      <c r="I26">
        <f>(AQ26-AW26)</f>
        <v>1.5392883883930881</v>
      </c>
      <c r="J26">
        <f>(P26+AP26*D26)</f>
        <v>25.283279418945313</v>
      </c>
      <c r="K26" s="1">
        <v>6</v>
      </c>
      <c r="L26">
        <f>(K26*AE26+AF26)</f>
        <v>1.4200000166893005</v>
      </c>
      <c r="M26" s="1">
        <v>1</v>
      </c>
      <c r="N26">
        <f>L26*(M26+1)*(M26+1)/(M26*M26+1)</f>
        <v>2.8400000333786011</v>
      </c>
      <c r="O26" s="1">
        <v>26.312444686889648</v>
      </c>
      <c r="P26" s="1">
        <v>25.283279418945313</v>
      </c>
      <c r="Q26" s="1">
        <v>26.158475875854492</v>
      </c>
      <c r="R26" s="1">
        <v>400.38851928710937</v>
      </c>
      <c r="S26" s="1">
        <v>392.35284423828125</v>
      </c>
      <c r="T26" s="1">
        <v>15.850934028625488</v>
      </c>
      <c r="U26" s="1">
        <v>16.981477737426758</v>
      </c>
      <c r="V26" s="1">
        <v>46.017135620117188</v>
      </c>
      <c r="W26" s="1">
        <v>49.299236297607422</v>
      </c>
      <c r="X26" s="1">
        <v>500.93942260742187</v>
      </c>
      <c r="Y26" s="1">
        <v>222.85406494140625</v>
      </c>
      <c r="Z26" s="1">
        <v>308.90725708007812</v>
      </c>
      <c r="AA26" s="1">
        <v>99.784500122070313</v>
      </c>
      <c r="AB26" s="1">
        <v>-12.495455741882324</v>
      </c>
      <c r="AC26" s="1">
        <v>1.2503824234008789</v>
      </c>
      <c r="AD26" s="1">
        <v>1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0.18999999761581421</v>
      </c>
      <c r="AJ26" s="1">
        <v>111115</v>
      </c>
      <c r="AK26">
        <f>X26*0.000001/(K26*0.0001)</f>
        <v>0.83489903767903639</v>
      </c>
      <c r="AL26">
        <f>(U26-T26)/(1000-U26)*AK26</f>
        <v>9.6019539119136463E-4</v>
      </c>
      <c r="AM26">
        <f>(P26+273.15)</f>
        <v>298.43327941894529</v>
      </c>
      <c r="AN26">
        <f>(O26+273.15)</f>
        <v>299.46244468688963</v>
      </c>
      <c r="AO26">
        <f>(Y26*AG26+Z26*AH26)*AI26</f>
        <v>42.342271807541692</v>
      </c>
      <c r="AP26">
        <f>((AO26+0.00000010773*(AN26^4-AM26^4))-AL26*44100)/(L26*51.4+0.00000043092*AM26^3)</f>
        <v>0.14029024936488449</v>
      </c>
      <c r="AQ26">
        <f>0.61365*EXP(17.502*J26/(240.97+J26))</f>
        <v>3.2337766557562828</v>
      </c>
      <c r="AR26">
        <f>AQ26*1000/AA26</f>
        <v>32.407604906576438</v>
      </c>
      <c r="AS26">
        <f>(AR26-U26)</f>
        <v>15.42612716914968</v>
      </c>
      <c r="AT26">
        <f>IF(D26,P26,(O26+P26)/2)</f>
        <v>25.79786205291748</v>
      </c>
      <c r="AU26">
        <f>0.61365*EXP(17.502*AT26/(240.97+AT26))</f>
        <v>3.3341085662527026</v>
      </c>
      <c r="AV26">
        <f>IF(AS26&lt;&gt;0,(1000-(AR26+U26)/2)/AS26*AL26,0)</f>
        <v>6.0707642051547724E-2</v>
      </c>
      <c r="AW26">
        <f>U26*AA26/1000</f>
        <v>1.6944882673631947</v>
      </c>
      <c r="AX26">
        <f>(AU26-AW26)</f>
        <v>1.6396202988895079</v>
      </c>
      <c r="AY26">
        <f>1/(1.6/F26+1.37/N26)</f>
        <v>3.8059224283891857E-2</v>
      </c>
      <c r="AZ26">
        <f>G26*AA26*0.001</f>
        <v>21.780111510830501</v>
      </c>
      <c r="BA26">
        <f>G26/S26</f>
        <v>0.55631427962846924</v>
      </c>
      <c r="BB26">
        <f>(1-AL26*AA26/AQ26/F26)*100</f>
        <v>52.237702421931772</v>
      </c>
      <c r="BC26">
        <f>(S26-E26/(N26/1.35))</f>
        <v>389.34279967400238</v>
      </c>
      <c r="BD26">
        <f>E26*BB26/100/BC26</f>
        <v>8.4959005818474875E-3</v>
      </c>
    </row>
    <row r="27" spans="1:56" x14ac:dyDescent="0.25">
      <c r="A27" s="1" t="s">
        <v>9</v>
      </c>
      <c r="B27" s="1" t="s">
        <v>85</v>
      </c>
    </row>
    <row r="28" spans="1:56" x14ac:dyDescent="0.25">
      <c r="A28" s="1">
        <v>7</v>
      </c>
      <c r="B28" s="1" t="s">
        <v>86</v>
      </c>
      <c r="C28" s="1">
        <v>3677.5000002793968</v>
      </c>
      <c r="D28" s="1">
        <v>0</v>
      </c>
      <c r="E28">
        <f>(R28-S28*(1000-T28)/(1000-U28))*AK28</f>
        <v>6.6413384465767074</v>
      </c>
      <c r="F28">
        <f>IF(AV28&lt;&gt;0,1/(1/AV28-1/N28),0)</f>
        <v>6.3624951694447957E-2</v>
      </c>
      <c r="G28">
        <f>((AY28-AL28/2)*S28-E28)/(AY28+AL28/2)</f>
        <v>212.55309617741989</v>
      </c>
      <c r="H28">
        <f>AL28*1000</f>
        <v>0.98455680554401448</v>
      </c>
      <c r="I28">
        <f>(AQ28-AW28)</f>
        <v>1.5395307248285957</v>
      </c>
      <c r="J28">
        <f>(P28+AP28*D28)</f>
        <v>25.297115325927734</v>
      </c>
      <c r="K28" s="1">
        <v>6</v>
      </c>
      <c r="L28">
        <f>(K28*AE28+AF28)</f>
        <v>1.4200000166893005</v>
      </c>
      <c r="M28" s="1">
        <v>1</v>
      </c>
      <c r="N28">
        <f>L28*(M28+1)*(M28+1)/(M28*M28+1)</f>
        <v>2.8400000333786011</v>
      </c>
      <c r="O28" s="1">
        <v>26.312566757202148</v>
      </c>
      <c r="P28" s="1">
        <v>25.297115325927734</v>
      </c>
      <c r="Q28" s="1">
        <v>26.157339096069336</v>
      </c>
      <c r="R28" s="1">
        <v>398.791748046875</v>
      </c>
      <c r="S28" s="1">
        <v>390.37615966796875</v>
      </c>
      <c r="T28" s="1">
        <v>15.847968101501465</v>
      </c>
      <c r="U28" s="1">
        <v>17.007244110107422</v>
      </c>
      <c r="V28" s="1">
        <v>46.004112243652344</v>
      </c>
      <c r="W28" s="1">
        <v>49.369300842285156</v>
      </c>
      <c r="X28" s="1">
        <v>500.9051513671875</v>
      </c>
      <c r="Y28" s="1">
        <v>222.95147705078125</v>
      </c>
      <c r="Z28" s="1">
        <v>308.62823486328125</v>
      </c>
      <c r="AA28" s="1">
        <v>99.775642395019531</v>
      </c>
      <c r="AB28" s="1">
        <v>-12.480502128601074</v>
      </c>
      <c r="AC28" s="1">
        <v>1.2654829025268555</v>
      </c>
      <c r="AD28" s="1">
        <v>1</v>
      </c>
      <c r="AE28" s="1">
        <v>-0.21956524252891541</v>
      </c>
      <c r="AF28" s="1">
        <v>2.737391471862793</v>
      </c>
      <c r="AG28" s="1">
        <v>1</v>
      </c>
      <c r="AH28" s="1">
        <v>0</v>
      </c>
      <c r="AI28" s="1">
        <v>0.18999999761581421</v>
      </c>
      <c r="AJ28" s="1">
        <v>111115</v>
      </c>
      <c r="AK28">
        <f>X28*0.000001/(K28*0.0001)</f>
        <v>0.83484191894531246</v>
      </c>
      <c r="AL28">
        <f>(U28-T28)/(1000-U28)*AK28</f>
        <v>9.8455680554401445E-4</v>
      </c>
      <c r="AM28">
        <f>(P28+273.15)</f>
        <v>298.44711532592771</v>
      </c>
      <c r="AN28">
        <f>(O28+273.15)</f>
        <v>299.46256675720213</v>
      </c>
      <c r="AO28">
        <f>(Y28*AG28+Z28*AH28)*AI28</f>
        <v>42.360780108090694</v>
      </c>
      <c r="AP28">
        <f>((AO28+0.00000010773*(AN28^4-AM28^4))-AL28*44100)/(L28*51.4+0.00000043092*AM28^3)</f>
        <v>0.12592410713770108</v>
      </c>
      <c r="AQ28">
        <f>0.61365*EXP(17.502*J28/(240.97+J28))</f>
        <v>3.2364394312834759</v>
      </c>
      <c r="AR28">
        <f>AQ28*1000/AA28</f>
        <v>32.437169569604578</v>
      </c>
      <c r="AS28">
        <f>(AR28-U28)</f>
        <v>15.429925459497156</v>
      </c>
      <c r="AT28">
        <f>IF(D28,P28,(O28+P28)/2)</f>
        <v>25.804841041564941</v>
      </c>
      <c r="AU28">
        <f>0.61365*EXP(17.502*AT28/(240.97+AT28))</f>
        <v>3.3354877887109287</v>
      </c>
      <c r="AV28">
        <f>IF(AS28&lt;&gt;0,(1000-(AR28+U28)/2)/AS28*AL28,0)</f>
        <v>6.2230785953716457E-2</v>
      </c>
      <c r="AW28">
        <f>U28*AA28/1000</f>
        <v>1.6969087064548802</v>
      </c>
      <c r="AX28">
        <f>(AU28-AW28)</f>
        <v>1.6385790822560484</v>
      </c>
      <c r="AY28">
        <f>1/(1.6/F28+1.37/N28)</f>
        <v>3.901714075462178E-2</v>
      </c>
      <c r="AZ28">
        <f>G28*AA28*0.001</f>
        <v>21.207621714152438</v>
      </c>
      <c r="BA28">
        <f>G28/S28</f>
        <v>0.54448277875935147</v>
      </c>
      <c r="BB28">
        <f>(1-AL28*AA28/AQ28/F28)*100</f>
        <v>52.294290227885213</v>
      </c>
      <c r="BC28">
        <f>(S28-E28/(N28/1.35))</f>
        <v>387.2191854434958</v>
      </c>
      <c r="BD28">
        <f>E28*BB28/100/BC28</f>
        <v>8.969185755326535E-3</v>
      </c>
    </row>
    <row r="29" spans="1:56" x14ac:dyDescent="0.25">
      <c r="A29" s="1">
        <v>8</v>
      </c>
      <c r="B29" s="1" t="s">
        <v>87</v>
      </c>
      <c r="C29" s="1">
        <v>4277.9999868571758</v>
      </c>
      <c r="D29" s="1">
        <v>0</v>
      </c>
      <c r="E29">
        <f>(R29-S29*(1000-T29)/(1000-U29))*AK29</f>
        <v>6.3704954522623911</v>
      </c>
      <c r="F29">
        <f>IF(AV29&lt;&gt;0,1/(1/AV29-1/N29),0)</f>
        <v>6.3246660428822932E-2</v>
      </c>
      <c r="G29">
        <f>((AY29-AL29/2)*S29-E29)/(AY29+AL29/2)</f>
        <v>218.83669907648667</v>
      </c>
      <c r="H29">
        <f>AL29*1000</f>
        <v>0.97653346566260235</v>
      </c>
      <c r="I29">
        <f>(AQ29-AW29)</f>
        <v>1.5359077175749425</v>
      </c>
      <c r="J29">
        <f>(P29+AP29*D29)</f>
        <v>25.271892547607422</v>
      </c>
      <c r="K29" s="1">
        <v>6</v>
      </c>
      <c r="L29">
        <f>(K29*AE29+AF29)</f>
        <v>1.4200000166893005</v>
      </c>
      <c r="M29" s="1">
        <v>1</v>
      </c>
      <c r="N29">
        <f>L29*(M29+1)*(M29+1)/(M29*M29+1)</f>
        <v>2.8400000333786011</v>
      </c>
      <c r="O29" s="1">
        <v>26.313653945922852</v>
      </c>
      <c r="P29" s="1">
        <v>25.271892547607422</v>
      </c>
      <c r="Q29" s="1">
        <v>26.160306930541992</v>
      </c>
      <c r="R29" s="1">
        <v>398.82943725585937</v>
      </c>
      <c r="S29" s="1">
        <v>390.7423095703125</v>
      </c>
      <c r="T29" s="1">
        <v>15.845805168151855</v>
      </c>
      <c r="U29" s="1">
        <v>16.995546340942383</v>
      </c>
      <c r="V29" s="1">
        <v>45.993179321289063</v>
      </c>
      <c r="W29" s="1">
        <v>49.330352783203125</v>
      </c>
      <c r="X29" s="1">
        <v>500.94931030273438</v>
      </c>
      <c r="Y29" s="1">
        <v>223.44572448730469</v>
      </c>
      <c r="Z29" s="1">
        <v>309.71923828125</v>
      </c>
      <c r="AA29" s="1">
        <v>99.771957397460938</v>
      </c>
      <c r="AB29" s="1">
        <v>-12.480502128601074</v>
      </c>
      <c r="AC29" s="1">
        <v>1.2654829025268555</v>
      </c>
      <c r="AD29" s="1">
        <v>1</v>
      </c>
      <c r="AE29" s="1">
        <v>-0.21956524252891541</v>
      </c>
      <c r="AF29" s="1">
        <v>2.737391471862793</v>
      </c>
      <c r="AG29" s="1">
        <v>1</v>
      </c>
      <c r="AH29" s="1">
        <v>0</v>
      </c>
      <c r="AI29" s="1">
        <v>0.18999999761581421</v>
      </c>
      <c r="AJ29" s="1">
        <v>111115</v>
      </c>
      <c r="AK29">
        <f>X29*0.000001/(K29*0.0001)</f>
        <v>0.83491551717122381</v>
      </c>
      <c r="AL29">
        <f>(U29-T29)/(1000-U29)*AK29</f>
        <v>9.7653346566260236E-4</v>
      </c>
      <c r="AM29">
        <f>(P29+273.15)</f>
        <v>298.4218925476074</v>
      </c>
      <c r="AN29">
        <f>(O29+273.15)</f>
        <v>299.46365394592283</v>
      </c>
      <c r="AO29">
        <f>(Y29*AG29+Z29*AH29)*AI29</f>
        <v>42.454687119851769</v>
      </c>
      <c r="AP29">
        <f>((AO29+0.00000010773*(AN29^4-AM29^4))-AL29*44100)/(L29*51.4+0.00000043092*AM29^3)</f>
        <v>0.13480111462879424</v>
      </c>
      <c r="AQ29">
        <f>0.61365*EXP(17.502*J29/(240.97+J29))</f>
        <v>3.2315866430500191</v>
      </c>
      <c r="AR29">
        <f>AQ29*1000/AA29</f>
        <v>32.389728811036221</v>
      </c>
      <c r="AS29">
        <f>(AR29-U29)</f>
        <v>15.394182470093838</v>
      </c>
      <c r="AT29">
        <f>IF(D29,P29,(O29+P29)/2)</f>
        <v>25.792773246765137</v>
      </c>
      <c r="AU29">
        <f>0.61365*EXP(17.502*AT29/(240.97+AT29))</f>
        <v>3.3331032051375211</v>
      </c>
      <c r="AV29">
        <f>IF(AS29&lt;&gt;0,(1000-(AR29+U29)/2)/AS29*AL29,0)</f>
        <v>6.1868844322485489E-2</v>
      </c>
      <c r="AW29">
        <f>U29*AA29/1000</f>
        <v>1.6956789254750766</v>
      </c>
      <c r="AX29">
        <f>(AU29-AW29)</f>
        <v>1.6374242796624445</v>
      </c>
      <c r="AY29">
        <f>1/(1.6/F29+1.37/N29)</f>
        <v>3.8789499563520076E-2</v>
      </c>
      <c r="AZ29">
        <f>G29*AA29*0.001</f>
        <v>21.833765817260208</v>
      </c>
      <c r="BA29">
        <f>G29/S29</f>
        <v>0.56005375849145889</v>
      </c>
      <c r="BB29">
        <f>(1-AL29*AA29/AQ29/F29)*100</f>
        <v>52.330321755729805</v>
      </c>
      <c r="BC29">
        <f>(S29-E29/(N29/1.35))</f>
        <v>387.71408113387724</v>
      </c>
      <c r="BD29">
        <f>E29*BB29/100/BC29</f>
        <v>8.5983484475301297E-3</v>
      </c>
    </row>
    <row r="30" spans="1:56" x14ac:dyDescent="0.25">
      <c r="A30" s="1" t="s">
        <v>9</v>
      </c>
      <c r="B30" s="1" t="s">
        <v>88</v>
      </c>
    </row>
    <row r="31" spans="1:56" x14ac:dyDescent="0.25">
      <c r="A31" s="1">
        <v>9</v>
      </c>
      <c r="B31" s="1" t="s">
        <v>89</v>
      </c>
      <c r="C31" s="1">
        <v>4877.4999935738742</v>
      </c>
      <c r="D31" s="1">
        <v>0</v>
      </c>
      <c r="E31">
        <f>(R31-S31*(1000-T31)/(1000-U31))*AK31</f>
        <v>6.2937563818535285</v>
      </c>
      <c r="F31">
        <f>IF(AV31&lt;&gt;0,1/(1/AV31-1/N31),0)</f>
        <v>6.3009252109849381E-2</v>
      </c>
      <c r="G31">
        <f>((AY31-AL31/2)*S31-E31)/(AY31+AL31/2)</f>
        <v>220.29879335488542</v>
      </c>
      <c r="H31">
        <f>AL31*1000</f>
        <v>0.96981136831113945</v>
      </c>
      <c r="I31">
        <f>(AQ31-AW31)</f>
        <v>1.5305646665916679</v>
      </c>
      <c r="J31">
        <f>(P31+AP31*D31)</f>
        <v>25.232576370239258</v>
      </c>
      <c r="K31" s="1">
        <v>6</v>
      </c>
      <c r="L31">
        <f>(K31*AE31+AF31)</f>
        <v>1.4200000166893005</v>
      </c>
      <c r="M31" s="1">
        <v>1</v>
      </c>
      <c r="N31">
        <f>L31*(M31+1)*(M31+1)/(M31*M31+1)</f>
        <v>2.8400000333786011</v>
      </c>
      <c r="O31" s="1">
        <v>26.310667037963867</v>
      </c>
      <c r="P31" s="1">
        <v>25.232576370239258</v>
      </c>
      <c r="Q31" s="1">
        <v>26.159318923950195</v>
      </c>
      <c r="R31" s="1">
        <v>398.8126220703125</v>
      </c>
      <c r="S31" s="1">
        <v>390.82064819335937</v>
      </c>
      <c r="T31" s="1">
        <v>15.836665153503418</v>
      </c>
      <c r="U31" s="1">
        <v>16.978485107421875</v>
      </c>
      <c r="V31" s="1">
        <v>45.961013793945313</v>
      </c>
      <c r="W31" s="1">
        <v>49.274795532226563</v>
      </c>
      <c r="X31" s="1">
        <v>500.96099853515625</v>
      </c>
      <c r="Y31" s="1">
        <v>223.27775573730469</v>
      </c>
      <c r="Z31" s="1">
        <v>309.36770629882812</v>
      </c>
      <c r="AA31" s="1">
        <v>99.742134094238281</v>
      </c>
      <c r="AB31" s="1">
        <v>-12.442843437194824</v>
      </c>
      <c r="AC31" s="1">
        <v>1.2652826309204102</v>
      </c>
      <c r="AD31" s="1">
        <v>1</v>
      </c>
      <c r="AE31" s="1">
        <v>-0.21956524252891541</v>
      </c>
      <c r="AF31" s="1">
        <v>2.737391471862793</v>
      </c>
      <c r="AG31" s="1">
        <v>1</v>
      </c>
      <c r="AH31" s="1">
        <v>0</v>
      </c>
      <c r="AI31" s="1">
        <v>0.18999999761581421</v>
      </c>
      <c r="AJ31" s="1">
        <v>111115</v>
      </c>
      <c r="AK31">
        <f>X31*0.000001/(K31*0.0001)</f>
        <v>0.83493499755859357</v>
      </c>
      <c r="AL31">
        <f>(U31-T31)/(1000-U31)*AK31</f>
        <v>9.698113683111394E-4</v>
      </c>
      <c r="AM31">
        <f>(P31+273.15)</f>
        <v>298.38257637023924</v>
      </c>
      <c r="AN31">
        <f>(O31+273.15)</f>
        <v>299.46066703796384</v>
      </c>
      <c r="AO31">
        <f>(Y31*AG31+Z31*AH31)*AI31</f>
        <v>42.422773057752238</v>
      </c>
      <c r="AP31">
        <f>((AO31+0.00000010773*(AN31^4-AM31^4))-AL31*44100)/(L31*51.4+0.00000043092*AM31^3)</f>
        <v>0.14286337567811166</v>
      </c>
      <c r="AQ31">
        <f>0.61365*EXP(17.502*J31/(240.97+J31))</f>
        <v>3.2240350048931683</v>
      </c>
      <c r="AR31">
        <f>AQ31*1000/AA31</f>
        <v>32.323701855497077</v>
      </c>
      <c r="AS31">
        <f>(AR31-U31)</f>
        <v>15.345216748075202</v>
      </c>
      <c r="AT31">
        <f>IF(D31,P31,(O31+P31)/2)</f>
        <v>25.771621704101562</v>
      </c>
      <c r="AU31">
        <f>0.61365*EXP(17.502*AT31/(240.97+AT31))</f>
        <v>3.3289272746893794</v>
      </c>
      <c r="AV31">
        <f>IF(AS31&lt;&gt;0,(1000-(AR31+U31)/2)/AS31*AL31,0)</f>
        <v>6.1641648543684924E-2</v>
      </c>
      <c r="AW31">
        <f>U31*AA31/1000</f>
        <v>1.6934703383015004</v>
      </c>
      <c r="AX31">
        <f>(AU31-AW31)</f>
        <v>1.635456936387879</v>
      </c>
      <c r="AY31">
        <f>1/(1.6/F31+1.37/N31)</f>
        <v>3.8646610306935038E-2</v>
      </c>
      <c r="AZ31">
        <f>G31*AA31*0.001</f>
        <v>21.973071787601871</v>
      </c>
      <c r="BA31">
        <f>G31/S31</f>
        <v>0.56368258528114434</v>
      </c>
      <c r="BB31">
        <f>(1-AL31*AA31/AQ31/F31)*100</f>
        <v>52.383019361814441</v>
      </c>
      <c r="BC31">
        <f>(S31-E31/(N31/1.35))</f>
        <v>387.82889783573904</v>
      </c>
      <c r="BD31">
        <f>E31*BB31/100/BC31</f>
        <v>8.5008096160181356E-3</v>
      </c>
    </row>
    <row r="32" spans="1:56" x14ac:dyDescent="0.25">
      <c r="A32" s="1" t="s">
        <v>9</v>
      </c>
      <c r="B32" s="1" t="s">
        <v>90</v>
      </c>
    </row>
    <row r="33" spans="1:56" x14ac:dyDescent="0.25">
      <c r="A33" s="1">
        <v>10</v>
      </c>
      <c r="B33" s="1" t="s">
        <v>91</v>
      </c>
      <c r="C33" s="1">
        <v>5478.5000002793968</v>
      </c>
      <c r="D33" s="1">
        <v>0</v>
      </c>
      <c r="E33">
        <f>(R33-S33*(1000-T33)/(1000-U33))*AK33</f>
        <v>6.2202245618062104</v>
      </c>
      <c r="F33">
        <f>IF(AV33&lt;&gt;0,1/(1/AV33-1/N33),0)</f>
        <v>6.5065335669032109E-2</v>
      </c>
      <c r="G33">
        <f>((AY33-AL33/2)*S33-E33)/(AY33+AL33/2)</f>
        <v>227.16852166214667</v>
      </c>
      <c r="H33">
        <f>AL33*1000</f>
        <v>0.99480775580912262</v>
      </c>
      <c r="I33">
        <f>(AQ33-AW33)</f>
        <v>1.5213175838401582</v>
      </c>
      <c r="J33">
        <f>(P33+AP33*D33)</f>
        <v>25.184537887573242</v>
      </c>
      <c r="K33" s="1">
        <v>6</v>
      </c>
      <c r="L33">
        <f>(K33*AE33+AF33)</f>
        <v>1.4200000166893005</v>
      </c>
      <c r="M33" s="1">
        <v>1</v>
      </c>
      <c r="N33">
        <f>L33*(M33+1)*(M33+1)/(M33*M33+1)</f>
        <v>2.8400000333786011</v>
      </c>
      <c r="O33" s="1">
        <v>26.305709838867188</v>
      </c>
      <c r="P33" s="1">
        <v>25.184537887573242</v>
      </c>
      <c r="Q33" s="1">
        <v>26.154939651489258</v>
      </c>
      <c r="R33" s="1">
        <v>398.75057983398437</v>
      </c>
      <c r="S33" s="1">
        <v>390.83599853515625</v>
      </c>
      <c r="T33" s="1">
        <v>15.810332298278809</v>
      </c>
      <c r="U33" s="1">
        <v>16.981424331665039</v>
      </c>
      <c r="V33" s="1">
        <v>45.891189575195313</v>
      </c>
      <c r="W33" s="1">
        <v>49.290409088134766</v>
      </c>
      <c r="X33" s="1">
        <v>501.0269775390625</v>
      </c>
      <c r="Y33" s="1">
        <v>222.71432495117187</v>
      </c>
      <c r="Z33" s="1">
        <v>308.82470703125</v>
      </c>
      <c r="AA33" s="1">
        <v>99.727287292480469</v>
      </c>
      <c r="AB33" s="1">
        <v>-12.399508476257324</v>
      </c>
      <c r="AC33" s="1">
        <v>1.288569450378418</v>
      </c>
      <c r="AD33" s="1">
        <v>1</v>
      </c>
      <c r="AE33" s="1">
        <v>-0.21956524252891541</v>
      </c>
      <c r="AF33" s="1">
        <v>2.737391471862793</v>
      </c>
      <c r="AG33" s="1">
        <v>1</v>
      </c>
      <c r="AH33" s="1">
        <v>0</v>
      </c>
      <c r="AI33" s="1">
        <v>0.18999999761581421</v>
      </c>
      <c r="AJ33" s="1">
        <v>111115</v>
      </c>
      <c r="AK33">
        <f>X33*0.000001/(K33*0.0001)</f>
        <v>0.83504496256510408</v>
      </c>
      <c r="AL33">
        <f>(U33-T33)/(1000-U33)*AK33</f>
        <v>9.9480775580912265E-4</v>
      </c>
      <c r="AM33">
        <f>(P33+273.15)</f>
        <v>298.33453788757322</v>
      </c>
      <c r="AN33">
        <f>(O33+273.15)</f>
        <v>299.45570983886716</v>
      </c>
      <c r="AO33">
        <f>(Y33*AG33+Z33*AH33)*AI33</f>
        <v>42.315721209730327</v>
      </c>
      <c r="AP33">
        <f>((AO33+0.00000010773*(AN33^4-AM33^4))-AL33*44100)/(L33*51.4+0.00000043092*AM33^3)</f>
        <v>0.13438096379716341</v>
      </c>
      <c r="AQ33">
        <f>0.61365*EXP(17.502*J33/(240.97+J33))</f>
        <v>3.2148289667996357</v>
      </c>
      <c r="AR33">
        <f>AQ33*1000/AA33</f>
        <v>32.236201886963755</v>
      </c>
      <c r="AS33">
        <f>(AR33-U33)</f>
        <v>15.254777555298716</v>
      </c>
      <c r="AT33">
        <f>IF(D33,P33,(O33+P33)/2)</f>
        <v>25.745123863220215</v>
      </c>
      <c r="AU33">
        <f>0.61365*EXP(17.502*AT33/(240.97+AT33))</f>
        <v>3.3237022785863055</v>
      </c>
      <c r="AV33">
        <f>IF(AS33&lt;&gt;0,(1000-(AR33+U33)/2)/AS33*AL33,0)</f>
        <v>6.360805420788837E-2</v>
      </c>
      <c r="AW33">
        <f>U33*AA33/1000</f>
        <v>1.6935113829594775</v>
      </c>
      <c r="AX33">
        <f>(AU33-AW33)</f>
        <v>1.6301908956268281</v>
      </c>
      <c r="AY33">
        <f>1/(1.6/F33+1.37/N33)</f>
        <v>3.9883442522790968E-2</v>
      </c>
      <c r="AZ33">
        <f>G33*AA33*0.001</f>
        <v>22.654900423608975</v>
      </c>
      <c r="BA33">
        <f>G33/S33</f>
        <v>0.58123745641028135</v>
      </c>
      <c r="BB33">
        <f>(1-AL33*AA33/AQ33/F33)*100</f>
        <v>52.570819491783197</v>
      </c>
      <c r="BC33">
        <f>(S33-E33/(N33/1.35))</f>
        <v>387.87920168313349</v>
      </c>
      <c r="BD33">
        <f>E33*BB33/100/BC33</f>
        <v>8.4305191208526153E-3</v>
      </c>
    </row>
    <row r="34" spans="1:56" x14ac:dyDescent="0.25">
      <c r="A34" s="1">
        <v>11</v>
      </c>
      <c r="B34" s="1" t="s">
        <v>92</v>
      </c>
      <c r="C34" s="1">
        <v>6078.9999868571758</v>
      </c>
      <c r="D34" s="1">
        <v>0</v>
      </c>
      <c r="E34">
        <f>(R34-S34*(1000-T34)/(1000-U34))*AK34</f>
        <v>6.3480861459310569</v>
      </c>
      <c r="F34">
        <f>IF(AV34&lt;&gt;0,1/(1/AV34-1/N34),0)</f>
        <v>6.524177421392402E-2</v>
      </c>
      <c r="G34">
        <f>((AY34-AL34/2)*S34-E34)/(AY34+AL34/2)</f>
        <v>226.11779421410679</v>
      </c>
      <c r="H34">
        <f>AL34*1000</f>
        <v>0.99497178247666151</v>
      </c>
      <c r="I34">
        <f>(AQ34-AW34)</f>
        <v>1.51709997636966</v>
      </c>
      <c r="J34">
        <f>(P34+AP34*D34)</f>
        <v>25.172985076904297</v>
      </c>
      <c r="K34" s="1">
        <v>6</v>
      </c>
      <c r="L34">
        <f>(K34*AE34+AF34)</f>
        <v>1.4200000166893005</v>
      </c>
      <c r="M34" s="1">
        <v>1</v>
      </c>
      <c r="N34">
        <f>L34*(M34+1)*(M34+1)/(M34*M34+1)</f>
        <v>2.8400000333786011</v>
      </c>
      <c r="O34" s="1">
        <v>26.307661056518555</v>
      </c>
      <c r="P34" s="1">
        <v>25.172985076904297</v>
      </c>
      <c r="Q34" s="1">
        <v>26.159801483154297</v>
      </c>
      <c r="R34" s="1">
        <v>400.62948608398437</v>
      </c>
      <c r="S34" s="1">
        <v>392.55816650390625</v>
      </c>
      <c r="T34" s="1">
        <v>15.834967613220215</v>
      </c>
      <c r="U34" s="1">
        <v>17.006439208984375</v>
      </c>
      <c r="V34" s="1">
        <v>45.944190979003906</v>
      </c>
      <c r="W34" s="1">
        <v>49.343143463134766</v>
      </c>
      <c r="X34" s="1">
        <v>500.93447875976562</v>
      </c>
      <c r="Y34" s="1">
        <v>222.80223083496094</v>
      </c>
      <c r="Z34" s="1">
        <v>308.59982299804687</v>
      </c>
      <c r="AA34" s="1">
        <v>99.698616027832031</v>
      </c>
      <c r="AB34" s="1">
        <v>-12.399508476257324</v>
      </c>
      <c r="AC34" s="1">
        <v>1.288569450378418</v>
      </c>
      <c r="AD34" s="1">
        <v>1</v>
      </c>
      <c r="AE34" s="1">
        <v>-0.21956524252891541</v>
      </c>
      <c r="AF34" s="1">
        <v>2.737391471862793</v>
      </c>
      <c r="AG34" s="1">
        <v>1</v>
      </c>
      <c r="AH34" s="1">
        <v>0</v>
      </c>
      <c r="AI34" s="1">
        <v>0.18999999761581421</v>
      </c>
      <c r="AJ34" s="1">
        <v>111115</v>
      </c>
      <c r="AK34">
        <f>X34*0.000001/(K34*0.0001)</f>
        <v>0.83489079793294263</v>
      </c>
      <c r="AL34">
        <f>(U34-T34)/(1000-U34)*AK34</f>
        <v>9.9497178247666147E-4</v>
      </c>
      <c r="AM34">
        <f>(P34+273.15)</f>
        <v>298.32298507690427</v>
      </c>
      <c r="AN34">
        <f>(O34+273.15)</f>
        <v>299.45766105651853</v>
      </c>
      <c r="AO34">
        <f>(Y34*AG34+Z34*AH34)*AI34</f>
        <v>42.332423327440665</v>
      </c>
      <c r="AP34">
        <f>((AO34+0.00000010773*(AN34^4-AM34^4))-AL34*44100)/(L34*51.4+0.00000043092*AM34^3)</f>
        <v>0.13632825338245275</v>
      </c>
      <c r="AQ34">
        <f>0.61365*EXP(17.502*J34/(240.97+J34))</f>
        <v>3.2126184290668607</v>
      </c>
      <c r="AR34">
        <f>AQ34*1000/AA34</f>
        <v>32.22330015263222</v>
      </c>
      <c r="AS34">
        <f>(AR34-U34)</f>
        <v>15.216860943647845</v>
      </c>
      <c r="AT34">
        <f>IF(D34,P34,(O34+P34)/2)</f>
        <v>25.740323066711426</v>
      </c>
      <c r="AU34">
        <f>0.61365*EXP(17.502*AT34/(240.97+AT34))</f>
        <v>3.3227563969430132</v>
      </c>
      <c r="AV34">
        <f>IF(AS34&lt;&gt;0,(1000-(AR34+U34)/2)/AS34*AL34,0)</f>
        <v>6.3776667560337813E-2</v>
      </c>
      <c r="AW34">
        <f>U34*AA34/1000</f>
        <v>1.6955184526972007</v>
      </c>
      <c r="AX34">
        <f>(AU34-AW34)</f>
        <v>1.6272379442458125</v>
      </c>
      <c r="AY34">
        <f>1/(1.6/F34+1.37/N34)</f>
        <v>3.9989508651468594E-2</v>
      </c>
      <c r="AZ34">
        <f>G34*AA34*0.001</f>
        <v>22.543631142412575</v>
      </c>
      <c r="BA34">
        <f>G34/S34</f>
        <v>0.57601092910101703</v>
      </c>
      <c r="BB34">
        <f>(1-AL34*AA34/AQ34/F34)*100</f>
        <v>52.672345198293783</v>
      </c>
      <c r="BC34">
        <f>(S34-E34/(N34/1.35))</f>
        <v>389.540590378454</v>
      </c>
      <c r="BD34">
        <f>E34*BB34/100/BC34</f>
        <v>8.5836647857963858E-3</v>
      </c>
    </row>
    <row r="35" spans="1:56" x14ac:dyDescent="0.25">
      <c r="A35" s="1" t="s">
        <v>9</v>
      </c>
      <c r="B35" s="1" t="s">
        <v>93</v>
      </c>
    </row>
    <row r="36" spans="1:56" x14ac:dyDescent="0.25">
      <c r="A36" s="1">
        <v>12</v>
      </c>
      <c r="B36" s="1" t="s">
        <v>94</v>
      </c>
      <c r="C36" s="1">
        <v>6678.4999935738742</v>
      </c>
      <c r="D36" s="1">
        <v>0</v>
      </c>
      <c r="E36">
        <f>(R36-S36*(1000-T36)/(1000-U36))*AK36</f>
        <v>6.5227329574826829</v>
      </c>
      <c r="F36">
        <f>IF(AV36&lt;&gt;0,1/(1/AV36-1/N36),0)</f>
        <v>6.5043560294828398E-2</v>
      </c>
      <c r="G36">
        <f>((AY36-AL36/2)*S36-E36)/(AY36+AL36/2)</f>
        <v>221.16613889376282</v>
      </c>
      <c r="H36">
        <f>AL36*1000</f>
        <v>0.9924494555210237</v>
      </c>
      <c r="I36">
        <f>(AQ36-AW36)</f>
        <v>1.5178350113044434</v>
      </c>
      <c r="J36">
        <f>(P36+AP36*D36)</f>
        <v>25.171215057373047</v>
      </c>
      <c r="K36" s="1">
        <v>6</v>
      </c>
      <c r="L36">
        <f>(K36*AE36+AF36)</f>
        <v>1.4200000166893005</v>
      </c>
      <c r="M36" s="1">
        <v>1</v>
      </c>
      <c r="N36">
        <f>L36*(M36+1)*(M36+1)/(M36*M36+1)</f>
        <v>2.8400000333786011</v>
      </c>
      <c r="O36" s="1">
        <v>26.309097290039063</v>
      </c>
      <c r="P36" s="1">
        <v>25.171215057373047</v>
      </c>
      <c r="Q36" s="1">
        <v>26.160068511962891</v>
      </c>
      <c r="R36" s="1">
        <v>400.68023681640625</v>
      </c>
      <c r="S36" s="1">
        <v>392.40115356445312</v>
      </c>
      <c r="T36" s="1">
        <v>15.826484680175781</v>
      </c>
      <c r="U36" s="1">
        <v>16.994993209838867</v>
      </c>
      <c r="V36" s="1">
        <v>45.917514801025391</v>
      </c>
      <c r="W36" s="1">
        <v>49.307716369628906</v>
      </c>
      <c r="X36" s="1">
        <v>500.93743896484375</v>
      </c>
      <c r="Y36" s="1">
        <v>222.504638671875</v>
      </c>
      <c r="Z36" s="1">
        <v>308.44708251953125</v>
      </c>
      <c r="AA36" s="1">
        <v>99.702590942382813</v>
      </c>
      <c r="AB36" s="1">
        <v>-12.629153251647949</v>
      </c>
      <c r="AC36" s="1">
        <v>1.2882165908813477</v>
      </c>
      <c r="AD36" s="1">
        <v>1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0.18999999761581421</v>
      </c>
      <c r="AJ36" s="1">
        <v>111115</v>
      </c>
      <c r="AK36">
        <f>X36*0.000001/(K36*0.0001)</f>
        <v>0.83489573160807284</v>
      </c>
      <c r="AL36">
        <f>(U36-T36)/(1000-U36)*AK36</f>
        <v>9.9244945552102374E-4</v>
      </c>
      <c r="AM36">
        <f>(P36+273.15)</f>
        <v>298.32121505737302</v>
      </c>
      <c r="AN36">
        <f>(O36+273.15)</f>
        <v>299.45909729003904</v>
      </c>
      <c r="AO36">
        <f>(Y36*AG36+Z36*AH36)*AI36</f>
        <v>42.275880817163852</v>
      </c>
      <c r="AP36">
        <f>((AO36+0.00000010773*(AN36^4-AM36^4))-AL36*44100)/(L36*51.4+0.00000043092*AM36^3)</f>
        <v>0.13741307705541062</v>
      </c>
      <c r="AQ36">
        <f>0.61365*EXP(17.502*J36/(240.97+J36))</f>
        <v>3.2122798673735815</v>
      </c>
      <c r="AR36">
        <f>AQ36*1000/AA36</f>
        <v>32.2186197671626</v>
      </c>
      <c r="AS36">
        <f>(AR36-U36)</f>
        <v>15.223626557323733</v>
      </c>
      <c r="AT36">
        <f>IF(D36,P36,(O36+P36)/2)</f>
        <v>25.740156173706055</v>
      </c>
      <c r="AU36">
        <f>0.61365*EXP(17.502*AT36/(240.97+AT36))</f>
        <v>3.3227235189145161</v>
      </c>
      <c r="AV36">
        <f>IF(AS36&lt;&gt;0,(1000-(AR36+U36)/2)/AS36*AL36,0)</f>
        <v>6.358724316931591E-2</v>
      </c>
      <c r="AW36">
        <f>U36*AA36/1000</f>
        <v>1.6944448560691381</v>
      </c>
      <c r="AX36">
        <f>(AU36-AW36)</f>
        <v>1.628278662845378</v>
      </c>
      <c r="AY36">
        <f>1/(1.6/F36+1.37/N36)</f>
        <v>3.9870351477326121E-2</v>
      </c>
      <c r="AZ36">
        <f>G36*AA36*0.001</f>
        <v>22.050837076431058</v>
      </c>
      <c r="BA36">
        <f>G36/S36</f>
        <v>0.56362255025184471</v>
      </c>
      <c r="BB36">
        <f>(1-AL36*AA36/AQ36/F36)*100</f>
        <v>52.641584763962946</v>
      </c>
      <c r="BC36">
        <f>(S36-E36/(N36/1.35))</f>
        <v>389.30055870913338</v>
      </c>
      <c r="BD36">
        <f>E36*BB36/100/BC36</f>
        <v>8.8201003618534907E-3</v>
      </c>
    </row>
    <row r="37" spans="1:56" x14ac:dyDescent="0.25">
      <c r="A37" s="1" t="s">
        <v>9</v>
      </c>
      <c r="B37" s="1" t="s">
        <v>95</v>
      </c>
    </row>
    <row r="38" spans="1:56" x14ac:dyDescent="0.25">
      <c r="A38" s="1">
        <v>13</v>
      </c>
      <c r="B38" s="1" t="s">
        <v>96</v>
      </c>
      <c r="C38" s="1">
        <v>7279.5000002793968</v>
      </c>
      <c r="D38" s="1">
        <v>0</v>
      </c>
      <c r="E38">
        <f>(R38-S38*(1000-T38)/(1000-U38))*AK38</f>
        <v>6.4091304497843602</v>
      </c>
      <c r="F38">
        <f>IF(AV38&lt;&gt;0,1/(1/AV38-1/N38),0)</f>
        <v>6.6821969006255325E-2</v>
      </c>
      <c r="G38">
        <f>((AY38-AL38/2)*S38-E38)/(AY38+AL38/2)</f>
        <v>228.20252098040083</v>
      </c>
      <c r="H38">
        <f>AL38*1000</f>
        <v>1.0204814896584902</v>
      </c>
      <c r="I38">
        <f>(AQ38-AW38)</f>
        <v>1.5193668385733834</v>
      </c>
      <c r="J38">
        <f>(P38+AP38*D38)</f>
        <v>25.125453948974609</v>
      </c>
      <c r="K38" s="1">
        <v>6</v>
      </c>
      <c r="L38">
        <f>(K38*AE38+AF38)</f>
        <v>1.4200000166893005</v>
      </c>
      <c r="M38" s="1">
        <v>1</v>
      </c>
      <c r="N38">
        <f>L38*(M38+1)*(M38+1)/(M38*M38+1)</f>
        <v>2.8400000333786011</v>
      </c>
      <c r="O38" s="1">
        <v>26.307723999023438</v>
      </c>
      <c r="P38" s="1">
        <v>25.125453948974609</v>
      </c>
      <c r="Q38" s="1">
        <v>26.164583206176758</v>
      </c>
      <c r="R38" s="1">
        <v>400.64556884765625</v>
      </c>
      <c r="S38" s="1">
        <v>392.49188232421875</v>
      </c>
      <c r="T38" s="1">
        <v>15.700265884399414</v>
      </c>
      <c r="U38" s="1">
        <v>16.901508331298828</v>
      </c>
      <c r="V38" s="1">
        <v>45.52923583984375</v>
      </c>
      <c r="W38" s="1">
        <v>49.012722015380859</v>
      </c>
      <c r="X38" s="1">
        <v>501.09808349609375</v>
      </c>
      <c r="Y38" s="1">
        <v>222.1978759765625</v>
      </c>
      <c r="Z38" s="1">
        <v>308.37063598632812</v>
      </c>
      <c r="AA38" s="1">
        <v>99.646186828613281</v>
      </c>
      <c r="AB38" s="1">
        <v>-12.527926445007324</v>
      </c>
      <c r="AC38" s="1">
        <v>1.305729866027832</v>
      </c>
      <c r="AD38" s="1">
        <v>1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0.18999999761581421</v>
      </c>
      <c r="AJ38" s="1">
        <v>111115</v>
      </c>
      <c r="AK38">
        <f>X38*0.000001/(K38*0.0001)</f>
        <v>0.83516347249348954</v>
      </c>
      <c r="AL38">
        <f>(U38-T38)/(1000-U38)*AK38</f>
        <v>1.0204814896584901E-3</v>
      </c>
      <c r="AM38">
        <f>(P38+273.15)</f>
        <v>298.27545394897459</v>
      </c>
      <c r="AN38">
        <f>(O38+273.15)</f>
        <v>299.45772399902341</v>
      </c>
      <c r="AO38">
        <f>(Y38*AG38+Z38*AH38)*AI38</f>
        <v>42.217595905785856</v>
      </c>
      <c r="AP38">
        <f>((AO38+0.00000010773*(AN38^4-AM38^4))-AL38*44100)/(L38*51.4+0.00000043092*AM38^3)</f>
        <v>0.12809987681592058</v>
      </c>
      <c r="AQ38">
        <f>0.61365*EXP(17.502*J38/(240.97+J38))</f>
        <v>3.2035376954393504</v>
      </c>
      <c r="AR38">
        <f>AQ38*1000/AA38</f>
        <v>32.149124792394552</v>
      </c>
      <c r="AS38">
        <f>(AR38-U38)</f>
        <v>15.247616461095724</v>
      </c>
      <c r="AT38">
        <f>IF(D38,P38,(O38+P38)/2)</f>
        <v>25.716588973999023</v>
      </c>
      <c r="AU38">
        <f>0.61365*EXP(17.502*AT38/(240.97+AT38))</f>
        <v>3.3180836179587616</v>
      </c>
      <c r="AV38">
        <f>IF(AS38&lt;&gt;0,(1000-(AR38+U38)/2)/AS38*AL38,0)</f>
        <v>6.5285866851321331E-2</v>
      </c>
      <c r="AW38">
        <f>U38*AA38/1000</f>
        <v>1.684170856865967</v>
      </c>
      <c r="AX38">
        <f>(AU38-AW38)</f>
        <v>1.6339127610927946</v>
      </c>
      <c r="AY38">
        <f>1/(1.6/F38+1.37/N38)</f>
        <v>4.0938950455606839E-2</v>
      </c>
      <c r="AZ38">
        <f>G38*AA38*0.001</f>
        <v>22.739511040373564</v>
      </c>
      <c r="BA38">
        <f>G38/S38</f>
        <v>0.58141972167438016</v>
      </c>
      <c r="BB38">
        <f>(1-AL38*AA38/AQ38/F38)*100</f>
        <v>52.49747354861659</v>
      </c>
      <c r="BC38">
        <f>(S38-E38/(N38/1.35))</f>
        <v>389.44528866030402</v>
      </c>
      <c r="BD38">
        <f>E38*BB38/100/BC38</f>
        <v>8.6395487647218557E-3</v>
      </c>
    </row>
    <row r="39" spans="1:56" x14ac:dyDescent="0.25">
      <c r="A39" s="1">
        <v>14</v>
      </c>
      <c r="B39" s="1" t="s">
        <v>97</v>
      </c>
      <c r="C39" s="1">
        <v>7879.9999868571758</v>
      </c>
      <c r="D39" s="1">
        <v>0</v>
      </c>
      <c r="E39">
        <f>(R39-S39*(1000-T39)/(1000-U39))*AK39</f>
        <v>6.4494802454549998</v>
      </c>
      <c r="F39">
        <f>IF(AV39&lt;&gt;0,1/(1/AV39-1/N39),0)</f>
        <v>6.4976930261487792E-2</v>
      </c>
      <c r="G39">
        <f>((AY39-AL39/2)*S39-E39)/(AY39+AL39/2)</f>
        <v>222.91089876494391</v>
      </c>
      <c r="H39">
        <f>AL39*1000</f>
        <v>1.0050573867252832</v>
      </c>
      <c r="I39">
        <f>(AQ39-AW39)</f>
        <v>1.5387441927168677</v>
      </c>
      <c r="J39">
        <f>(P39+AP39*D39)</f>
        <v>25.09710693359375</v>
      </c>
      <c r="K39" s="1">
        <v>6</v>
      </c>
      <c r="L39">
        <f>(K39*AE39+AF39)</f>
        <v>1.4200000166893005</v>
      </c>
      <c r="M39" s="1">
        <v>1</v>
      </c>
      <c r="N39">
        <f>L39*(M39+1)*(M39+1)/(M39*M39+1)</f>
        <v>2.8400000333786011</v>
      </c>
      <c r="O39" s="1">
        <v>26.313331604003906</v>
      </c>
      <c r="P39" s="1">
        <v>25.09710693359375</v>
      </c>
      <c r="Q39" s="1">
        <v>26.160873413085937</v>
      </c>
      <c r="R39" s="1">
        <v>400.79794311523437</v>
      </c>
      <c r="S39" s="1">
        <v>392.60064697265625</v>
      </c>
      <c r="T39" s="1">
        <v>15.462843894958496</v>
      </c>
      <c r="U39" s="1">
        <v>16.646585464477539</v>
      </c>
      <c r="V39" s="1">
        <v>44.842639923095703</v>
      </c>
      <c r="W39" s="1">
        <v>48.275520324707031</v>
      </c>
      <c r="X39" s="1">
        <v>500.95053100585937</v>
      </c>
      <c r="Y39" s="1">
        <v>222.17622375488281</v>
      </c>
      <c r="Z39" s="1">
        <v>308.166259765625</v>
      </c>
      <c r="AA39" s="1">
        <v>99.683418273925781</v>
      </c>
      <c r="AB39" s="1">
        <v>-12.527926445007324</v>
      </c>
      <c r="AC39" s="1">
        <v>1.305729866027832</v>
      </c>
      <c r="AD39" s="1">
        <v>1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0.18999999761581421</v>
      </c>
      <c r="AJ39" s="1">
        <v>111115</v>
      </c>
      <c r="AK39">
        <f>X39*0.000001/(K39*0.0001)</f>
        <v>0.83491755167643211</v>
      </c>
      <c r="AL39">
        <f>(U39-T39)/(1000-U39)*AK39</f>
        <v>1.0050573867252833E-3</v>
      </c>
      <c r="AM39">
        <f>(P39+273.15)</f>
        <v>298.24710693359373</v>
      </c>
      <c r="AN39">
        <f>(O39+273.15)</f>
        <v>299.46333160400388</v>
      </c>
      <c r="AO39">
        <f>(Y39*AG39+Z39*AH39)*AI39</f>
        <v>42.213481983718339</v>
      </c>
      <c r="AP39">
        <f>((AO39+0.00000010773*(AN39^4-AM39^4))-AL39*44100)/(L39*51.4+0.00000043092*AM39^3)</f>
        <v>0.14072140549994031</v>
      </c>
      <c r="AQ39">
        <f>0.61365*EXP(17.502*J39/(240.97+J39))</f>
        <v>3.1981327344050352</v>
      </c>
      <c r="AR39">
        <f>AQ39*1000/AA39</f>
        <v>32.082895929759381</v>
      </c>
      <c r="AS39">
        <f>(AR39-U39)</f>
        <v>15.436310465281842</v>
      </c>
      <c r="AT39">
        <f>IF(D39,P39,(O39+P39)/2)</f>
        <v>25.705219268798828</v>
      </c>
      <c r="AU39">
        <f>0.61365*EXP(17.502*AT39/(240.97+AT39))</f>
        <v>3.3158471795172888</v>
      </c>
      <c r="AV39">
        <f>IF(AS39&lt;&gt;0,(1000-(AR39+U39)/2)/AS39*AL39,0)</f>
        <v>6.3523561949432109E-2</v>
      </c>
      <c r="AW39">
        <f>U39*AA39/1000</f>
        <v>1.6593885416881675</v>
      </c>
      <c r="AX39">
        <f>(AU39-AW39)</f>
        <v>1.6564586378291213</v>
      </c>
      <c r="AY39">
        <f>1/(1.6/F39+1.37/N39)</f>
        <v>3.9830293401171724E-2</v>
      </c>
      <c r="AZ39">
        <f>G39*AA39*0.001</f>
        <v>22.220520359402627</v>
      </c>
      <c r="BA39">
        <f>G39/S39</f>
        <v>0.56778026344024124</v>
      </c>
      <c r="BB39">
        <f>(1-AL39*AA39/AQ39/F39)*100</f>
        <v>51.787671460495879</v>
      </c>
      <c r="BC39">
        <f>(S39-E39/(N39/1.35))</f>
        <v>389.53487294834883</v>
      </c>
      <c r="BD39">
        <f>E39*BB39/100/BC39</f>
        <v>8.5744200901589039E-3</v>
      </c>
    </row>
    <row r="40" spans="1:56" x14ac:dyDescent="0.25">
      <c r="A40" s="1" t="s">
        <v>9</v>
      </c>
      <c r="B40" s="1" t="s">
        <v>98</v>
      </c>
    </row>
    <row r="41" spans="1:56" x14ac:dyDescent="0.25">
      <c r="A41" s="1">
        <v>15</v>
      </c>
      <c r="B41" s="1" t="s">
        <v>99</v>
      </c>
      <c r="C41" s="1">
        <v>8479.4999935738742</v>
      </c>
      <c r="D41" s="1">
        <v>0</v>
      </c>
      <c r="E41">
        <f>(R41-S41*(1000-T41)/(1000-U41))*AK41</f>
        <v>6.324823097668836</v>
      </c>
      <c r="F41">
        <f>IF(AV41&lt;&gt;0,1/(1/AV41-1/N41),0)</f>
        <v>6.465497244085773E-2</v>
      </c>
      <c r="G41">
        <f>((AY41-AL41/2)*S41-E41)/(AY41+AL41/2)</f>
        <v>225.3410637496554</v>
      </c>
      <c r="H41">
        <f>AL41*1000</f>
        <v>1.0168277095569711</v>
      </c>
      <c r="I41">
        <f>(AQ41-AW41)</f>
        <v>1.5632456497561338</v>
      </c>
      <c r="J41">
        <f>(P41+AP41*D41)</f>
        <v>25.207509994506836</v>
      </c>
      <c r="K41" s="1">
        <v>6</v>
      </c>
      <c r="L41">
        <f>(K41*AE41+AF41)</f>
        <v>1.4200000166893005</v>
      </c>
      <c r="M41" s="1">
        <v>1</v>
      </c>
      <c r="N41">
        <f>L41*(M41+1)*(M41+1)/(M41*M41+1)</f>
        <v>2.8400000333786011</v>
      </c>
      <c r="O41" s="1">
        <v>26.323566436767578</v>
      </c>
      <c r="P41" s="1">
        <v>25.207509994506836</v>
      </c>
      <c r="Q41" s="1">
        <v>26.159326553344727</v>
      </c>
      <c r="R41" s="1">
        <v>400.89437866210937</v>
      </c>
      <c r="S41" s="1">
        <v>392.8402099609375</v>
      </c>
      <c r="T41" s="1">
        <v>15.424637794494629</v>
      </c>
      <c r="U41" s="1">
        <v>16.622323989868164</v>
      </c>
      <c r="V41" s="1">
        <v>44.678188323974609</v>
      </c>
      <c r="W41" s="1">
        <v>48.147342681884766</v>
      </c>
      <c r="X41" s="1">
        <v>500.9287109375</v>
      </c>
      <c r="Y41" s="1">
        <v>222.63385009765625</v>
      </c>
      <c r="Z41" s="1">
        <v>308.43841552734375</v>
      </c>
      <c r="AA41" s="1">
        <v>99.6240234375</v>
      </c>
      <c r="AB41" s="1">
        <v>-12.472079277038574</v>
      </c>
      <c r="AC41" s="1">
        <v>1.3262853622436523</v>
      </c>
      <c r="AD41" s="1">
        <v>1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0.18999999761581421</v>
      </c>
      <c r="AJ41" s="1">
        <v>111115</v>
      </c>
      <c r="AK41">
        <f>X41*0.000001/(K41*0.0001)</f>
        <v>0.83488118489583318</v>
      </c>
      <c r="AL41">
        <f>(U41-T41)/(1000-U41)*AK41</f>
        <v>1.016827709556971E-3</v>
      </c>
      <c r="AM41">
        <f>(P41+273.15)</f>
        <v>298.35750999450681</v>
      </c>
      <c r="AN41">
        <f>(O41+273.15)</f>
        <v>299.47356643676756</v>
      </c>
      <c r="AO41">
        <f>(Y41*AG41+Z41*AH41)*AI41</f>
        <v>42.300430987754225</v>
      </c>
      <c r="AP41">
        <f>((AO41+0.00000010773*(AN41^4-AM41^4))-AL41*44100)/(L41*51.4+0.00000043092*AM41^3)</f>
        <v>0.12202844631986318</v>
      </c>
      <c r="AQ41">
        <f>0.61365*EXP(17.502*J41/(240.97+J41))</f>
        <v>3.2192284445084782</v>
      </c>
      <c r="AR41">
        <f>AQ41*1000/AA41</f>
        <v>32.313776671829451</v>
      </c>
      <c r="AS41">
        <f>(AR41-U41)</f>
        <v>15.691452681961287</v>
      </c>
      <c r="AT41">
        <f>IF(D41,P41,(O41+P41)/2)</f>
        <v>25.765538215637207</v>
      </c>
      <c r="AU41">
        <f>0.61365*EXP(17.502*AT41/(240.97+AT41))</f>
        <v>3.3277270634705407</v>
      </c>
      <c r="AV41">
        <f>IF(AS41&lt;&gt;0,(1000-(AR41+U41)/2)/AS41*AL41,0)</f>
        <v>6.3215811696138324E-2</v>
      </c>
      <c r="AW41">
        <f>U41*AA41/1000</f>
        <v>1.6559827947523444</v>
      </c>
      <c r="AX41">
        <f>(AU41-AW41)</f>
        <v>1.6717442687181963</v>
      </c>
      <c r="AY41">
        <f>1/(1.6/F41+1.37/N41)</f>
        <v>3.9636709632020366E-2</v>
      </c>
      <c r="AZ41">
        <f>G41*AA41*0.001</f>
        <v>22.449383416426851</v>
      </c>
      <c r="BA41">
        <f>G41/S41</f>
        <v>0.57362015912796305</v>
      </c>
      <c r="BB41">
        <f>(1-AL41*AA41/AQ41/F41)*100</f>
        <v>51.330406089367827</v>
      </c>
      <c r="BC41">
        <f>(S41-E41/(N41/1.35))</f>
        <v>389.833691974494</v>
      </c>
      <c r="BD41">
        <f>E41*BB41/100/BC41</f>
        <v>8.3280574442497462E-3</v>
      </c>
    </row>
    <row r="42" spans="1:56" x14ac:dyDescent="0.25">
      <c r="A42" s="1" t="s">
        <v>9</v>
      </c>
      <c r="B42" s="1" t="s">
        <v>100</v>
      </c>
    </row>
    <row r="43" spans="1:56" x14ac:dyDescent="0.25">
      <c r="A43" s="1">
        <v>16</v>
      </c>
      <c r="B43" s="1" t="s">
        <v>101</v>
      </c>
      <c r="C43" s="1">
        <v>9080.5000002793968</v>
      </c>
      <c r="D43" s="1">
        <v>0</v>
      </c>
      <c r="E43">
        <f>(R43-S43*(1000-T43)/(1000-U43))*AK43</f>
        <v>6.3092923974361756</v>
      </c>
      <c r="F43">
        <f>IF(AV43&lt;&gt;0,1/(1/AV43-1/N43),0)</f>
        <v>6.3374726992864699E-2</v>
      </c>
      <c r="G43">
        <f>((AY43-AL43/2)*S43-E43)/(AY43+AL43/2)</f>
        <v>222.88162883104772</v>
      </c>
      <c r="H43">
        <f>AL43*1000</f>
        <v>0.96610039335784703</v>
      </c>
      <c r="I43">
        <f>(AQ43-AW43)</f>
        <v>1.5139423405582904</v>
      </c>
      <c r="J43">
        <f>(P43+AP43*D43)</f>
        <v>25.249189376831055</v>
      </c>
      <c r="K43" s="1">
        <v>6</v>
      </c>
      <c r="L43">
        <f>(K43*AE43+AF43)</f>
        <v>1.4200000166893005</v>
      </c>
      <c r="M43" s="1">
        <v>1</v>
      </c>
      <c r="N43">
        <f>L43*(M43+1)*(M43+1)/(M43*M43+1)</f>
        <v>2.8400000333786011</v>
      </c>
      <c r="O43" s="1">
        <v>26.319858551025391</v>
      </c>
      <c r="P43" s="1">
        <v>25.249189376831055</v>
      </c>
      <c r="Q43" s="1">
        <v>26.160673141479492</v>
      </c>
      <c r="R43" s="1">
        <v>400.87646484375</v>
      </c>
      <c r="S43" s="1">
        <v>392.86651611328125</v>
      </c>
      <c r="T43" s="1">
        <v>16.062051773071289</v>
      </c>
      <c r="U43" s="1">
        <v>17.199068069458008</v>
      </c>
      <c r="V43" s="1">
        <v>46.530361175537109</v>
      </c>
      <c r="W43" s="1">
        <v>49.824199676513672</v>
      </c>
      <c r="X43" s="1">
        <v>501.03997802734375</v>
      </c>
      <c r="Y43" s="1">
        <v>222.26075744628906</v>
      </c>
      <c r="Z43" s="1">
        <v>308.100830078125</v>
      </c>
      <c r="AA43" s="1">
        <v>99.614799499511719</v>
      </c>
      <c r="AB43" s="1">
        <v>-12.473116874694824</v>
      </c>
      <c r="AC43" s="1">
        <v>1.2552061080932617</v>
      </c>
      <c r="AD43" s="1">
        <v>1</v>
      </c>
      <c r="AE43" s="1">
        <v>-0.21956524252891541</v>
      </c>
      <c r="AF43" s="1">
        <v>2.737391471862793</v>
      </c>
      <c r="AG43" s="1">
        <v>1</v>
      </c>
      <c r="AH43" s="1">
        <v>0</v>
      </c>
      <c r="AI43" s="1">
        <v>0.18999999761581421</v>
      </c>
      <c r="AJ43" s="1">
        <v>111115</v>
      </c>
      <c r="AK43">
        <f>X43*0.000001/(K43*0.0001)</f>
        <v>0.83506663004557269</v>
      </c>
      <c r="AL43">
        <f>(U43-T43)/(1000-U43)*AK43</f>
        <v>9.6610039335784706E-4</v>
      </c>
      <c r="AM43">
        <f>(P43+273.15)</f>
        <v>298.39918937683103</v>
      </c>
      <c r="AN43">
        <f>(O43+273.15)</f>
        <v>299.46985855102537</v>
      </c>
      <c r="AO43">
        <f>(Y43*AG43+Z43*AH43)*AI43</f>
        <v>42.229543384883982</v>
      </c>
      <c r="AP43">
        <f>((AO43+0.00000010773*(AN43^4-AM43^4))-AL43*44100)/(L43*51.4+0.00000043092*AM43^3)</f>
        <v>0.1415171269360711</v>
      </c>
      <c r="AQ43">
        <f>0.61365*EXP(17.502*J43/(240.97+J43))</f>
        <v>3.2272240578758038</v>
      </c>
      <c r="AR43">
        <f>AQ43*1000/AA43</f>
        <v>32.39703411631745</v>
      </c>
      <c r="AS43">
        <f>(AR43-U43)</f>
        <v>15.197966046859442</v>
      </c>
      <c r="AT43">
        <f>IF(D43,P43,(O43+P43)/2)</f>
        <v>25.784523963928223</v>
      </c>
      <c r="AU43">
        <f>0.61365*EXP(17.502*AT43/(240.97+AT43))</f>
        <v>3.3314740125177402</v>
      </c>
      <c r="AV43">
        <f>IF(AS43&lt;&gt;0,(1000-(AR43+U43)/2)/AS43*AL43,0)</f>
        <v>6.1991386448529917E-2</v>
      </c>
      <c r="AW43">
        <f>U43*AA43/1000</f>
        <v>1.7132817173175134</v>
      </c>
      <c r="AX43">
        <f>(AU43-AW43)</f>
        <v>1.6181922952002268</v>
      </c>
      <c r="AY43">
        <f>1/(1.6/F43+1.37/N43)</f>
        <v>3.8866570820421033E-2</v>
      </c>
      <c r="AZ43">
        <f>G43*AA43*0.001</f>
        <v>22.202308768129409</v>
      </c>
      <c r="BA43">
        <f>G43/S43</f>
        <v>0.56732151937015884</v>
      </c>
      <c r="BB43">
        <f>(1-AL43*AA43/AQ43/F43)*100</f>
        <v>52.94552803527445</v>
      </c>
      <c r="BC43">
        <f>(S43-E43/(N43/1.35))</f>
        <v>389.86738067791794</v>
      </c>
      <c r="BD43">
        <f>E43*BB43/100/BC43</f>
        <v>8.5682679307600117E-3</v>
      </c>
    </row>
    <row r="44" spans="1:56" x14ac:dyDescent="0.25">
      <c r="A44" s="1">
        <v>17</v>
      </c>
      <c r="B44" s="1" t="s">
        <v>102</v>
      </c>
      <c r="C44" s="1">
        <v>9680.9999868571758</v>
      </c>
      <c r="D44" s="1">
        <v>0</v>
      </c>
      <c r="E44">
        <f>(R44-S44*(1000-T44)/(1000-U44))*AK44</f>
        <v>6.4824640668333053</v>
      </c>
      <c r="F44">
        <f>IF(AV44&lt;&gt;0,1/(1/AV44-1/N44),0)</f>
        <v>6.5605007204736485E-2</v>
      </c>
      <c r="G44">
        <f>((AY44-AL44/2)*S44-E44)/(AY44+AL44/2)</f>
        <v>224.00575776880478</v>
      </c>
      <c r="H44">
        <f>AL44*1000</f>
        <v>0.96976224178411252</v>
      </c>
      <c r="I44">
        <f>(AQ44-AW44)</f>
        <v>1.468486535819574</v>
      </c>
      <c r="J44">
        <f>(P44+AP44*D44)</f>
        <v>25.31304931640625</v>
      </c>
      <c r="K44" s="1">
        <v>6</v>
      </c>
      <c r="L44">
        <f>(K44*AE44+AF44)</f>
        <v>1.4200000166893005</v>
      </c>
      <c r="M44" s="1">
        <v>1</v>
      </c>
      <c r="N44">
        <f>L44*(M44+1)*(M44+1)/(M44*M44+1)</f>
        <v>2.8400000333786011</v>
      </c>
      <c r="O44" s="1">
        <v>26.3162841796875</v>
      </c>
      <c r="P44" s="1">
        <v>25.31304931640625</v>
      </c>
      <c r="Q44" s="1">
        <v>26.158714294433594</v>
      </c>
      <c r="R44" s="1">
        <v>400.88565063476562</v>
      </c>
      <c r="S44" s="1">
        <v>392.66635131835937</v>
      </c>
      <c r="T44" s="1">
        <v>16.639516830444336</v>
      </c>
      <c r="U44" s="1">
        <v>17.780235290527344</v>
      </c>
      <c r="V44" s="1">
        <v>48.209243774414063</v>
      </c>
      <c r="W44" s="1">
        <v>51.514217376708984</v>
      </c>
      <c r="X44" s="1">
        <v>501.0103759765625</v>
      </c>
      <c r="Y44" s="1">
        <v>222.35665893554687</v>
      </c>
      <c r="Z44" s="1">
        <v>308.07461547851562</v>
      </c>
      <c r="AA44" s="1">
        <v>99.606208801269531</v>
      </c>
      <c r="AB44" s="1">
        <v>-12.473116874694824</v>
      </c>
      <c r="AC44" s="1">
        <v>1.2552061080932617</v>
      </c>
      <c r="AD44" s="1">
        <v>1</v>
      </c>
      <c r="AE44" s="1">
        <v>-0.21956524252891541</v>
      </c>
      <c r="AF44" s="1">
        <v>2.737391471862793</v>
      </c>
      <c r="AG44" s="1">
        <v>1</v>
      </c>
      <c r="AH44" s="1">
        <v>0</v>
      </c>
      <c r="AI44" s="1">
        <v>0.18999999761581421</v>
      </c>
      <c r="AJ44" s="1">
        <v>111115</v>
      </c>
      <c r="AK44">
        <f>X44*0.000001/(K44*0.0001)</f>
        <v>0.83501729329427066</v>
      </c>
      <c r="AL44">
        <f>(U44-T44)/(1000-U44)*AK44</f>
        <v>9.6976224178411258E-4</v>
      </c>
      <c r="AM44">
        <f>(P44+273.15)</f>
        <v>298.46304931640623</v>
      </c>
      <c r="AN44">
        <f>(O44+273.15)</f>
        <v>299.46628417968748</v>
      </c>
      <c r="AO44">
        <f>(Y44*AG44+Z44*AH44)*AI44</f>
        <v>42.247764667614319</v>
      </c>
      <c r="AP44">
        <f>((AO44+0.00000010773*(AN44^4-AM44^4))-AL44*44100)/(L44*51.4+0.00000043092*AM44^3)</f>
        <v>0.13065706264785309</v>
      </c>
      <c r="AQ44">
        <f>0.61365*EXP(17.502*J44/(240.97+J44))</f>
        <v>3.2395083647035419</v>
      </c>
      <c r="AR44">
        <f>AQ44*1000/AA44</f>
        <v>32.523156976759189</v>
      </c>
      <c r="AS44">
        <f>(AR44-U44)</f>
        <v>14.742921686231846</v>
      </c>
      <c r="AT44">
        <f>IF(D44,P44,(O44+P44)/2)</f>
        <v>25.814666748046875</v>
      </c>
      <c r="AU44">
        <f>0.61365*EXP(17.502*AT44/(240.97+AT44))</f>
        <v>3.3374304384478366</v>
      </c>
      <c r="AV44">
        <f>IF(AS44&lt;&gt;0,(1000-(AR44+U44)/2)/AS44*AL44,0)</f>
        <v>6.4123726400835676E-2</v>
      </c>
      <c r="AW44">
        <f>U44*AA44/1000</f>
        <v>1.7710218288839679</v>
      </c>
      <c r="AX44">
        <f>(AU44-AW44)</f>
        <v>1.5664086095638687</v>
      </c>
      <c r="AY44">
        <f>1/(1.6/F44+1.37/N44)</f>
        <v>4.0207831524782772E-2</v>
      </c>
      <c r="AZ44">
        <f>G44*AA44*0.001</f>
        <v>22.312364281006175</v>
      </c>
      <c r="BA44">
        <f>G44/S44</f>
        <v>0.57047352546688979</v>
      </c>
      <c r="BB44">
        <f>(1-AL44*AA44/AQ44/F44)*100</f>
        <v>54.549822067313094</v>
      </c>
      <c r="BC44">
        <f>(S44-E44/(N44/1.35))</f>
        <v>389.58489836505993</v>
      </c>
      <c r="BD44">
        <f>E44*BB44/100/BC44</f>
        <v>9.07677024667807E-3</v>
      </c>
    </row>
    <row r="45" spans="1:56" x14ac:dyDescent="0.25">
      <c r="A45" s="1" t="s">
        <v>9</v>
      </c>
      <c r="B45" s="1" t="s">
        <v>103</v>
      </c>
    </row>
    <row r="46" spans="1:56" x14ac:dyDescent="0.25">
      <c r="A46" s="1">
        <v>18</v>
      </c>
      <c r="B46" s="1" t="s">
        <v>104</v>
      </c>
      <c r="C46" s="1">
        <v>10280.499993573874</v>
      </c>
      <c r="D46" s="1">
        <v>0</v>
      </c>
      <c r="E46">
        <f>(R46-S46*(1000-T46)/(1000-U46))*AK46</f>
        <v>6.2945179456157829</v>
      </c>
      <c r="F46">
        <f>IF(AV46&lt;&gt;0,1/(1/AV46-1/N46),0)</f>
        <v>6.1971245552305355E-2</v>
      </c>
      <c r="G46">
        <f>((AY46-AL46/2)*S46-E46)/(AY46+AL46/2)</f>
        <v>220.03792515886451</v>
      </c>
      <c r="H46">
        <f>AL46*1000</f>
        <v>0.91105672920934455</v>
      </c>
      <c r="I46">
        <f>(AQ46-AW46)</f>
        <v>1.4582749679566107</v>
      </c>
      <c r="J46">
        <f>(P46+AP46*D46)</f>
        <v>25.374082565307617</v>
      </c>
      <c r="K46" s="1">
        <v>6</v>
      </c>
      <c r="L46">
        <f>(K46*AE46+AF46)</f>
        <v>1.4200000166893005</v>
      </c>
      <c r="M46" s="1">
        <v>1</v>
      </c>
      <c r="N46">
        <f>L46*(M46+1)*(M46+1)/(M46*M46+1)</f>
        <v>2.8400000333786011</v>
      </c>
      <c r="O46" s="1">
        <v>26.323373794555664</v>
      </c>
      <c r="P46" s="1">
        <v>25.374082565307617</v>
      </c>
      <c r="Q46" s="1">
        <v>26.158578872680664</v>
      </c>
      <c r="R46" s="1">
        <v>400.9010009765625</v>
      </c>
      <c r="S46" s="1">
        <v>392.93276977539062</v>
      </c>
      <c r="T46" s="1">
        <v>16.930961608886719</v>
      </c>
      <c r="U46" s="1">
        <v>18.002561569213867</v>
      </c>
      <c r="V46" s="1">
        <v>49.028881072998047</v>
      </c>
      <c r="W46" s="1">
        <v>52.132034301757813</v>
      </c>
      <c r="X46" s="1">
        <v>500.9268798828125</v>
      </c>
      <c r="Y46" s="1">
        <v>222.1732177734375</v>
      </c>
      <c r="Z46" s="1">
        <v>307.95669555664063</v>
      </c>
      <c r="AA46" s="1">
        <v>99.597610473632813</v>
      </c>
      <c r="AB46" s="1">
        <v>-12.108798027038574</v>
      </c>
      <c r="AC46" s="1">
        <v>1.1786108016967773</v>
      </c>
      <c r="AD46" s="1">
        <v>1</v>
      </c>
      <c r="AE46" s="1">
        <v>-0.21956524252891541</v>
      </c>
      <c r="AF46" s="1">
        <v>2.737391471862793</v>
      </c>
      <c r="AG46" s="1">
        <v>1</v>
      </c>
      <c r="AH46" s="1">
        <v>0</v>
      </c>
      <c r="AI46" s="1">
        <v>0.18999999761581421</v>
      </c>
      <c r="AJ46" s="1">
        <v>111115</v>
      </c>
      <c r="AK46">
        <f>X46*0.000001/(K46*0.0001)</f>
        <v>0.83487813313802073</v>
      </c>
      <c r="AL46">
        <f>(U46-T46)/(1000-U46)*AK46</f>
        <v>9.1105672920934453E-4</v>
      </c>
      <c r="AM46">
        <f>(P46+273.15)</f>
        <v>298.52408256530759</v>
      </c>
      <c r="AN46">
        <f>(O46+273.15)</f>
        <v>299.47337379455564</v>
      </c>
      <c r="AO46">
        <f>(Y46*AG46+Z46*AH46)*AI46</f>
        <v>42.212910847250896</v>
      </c>
      <c r="AP46">
        <f>((AO46+0.00000010773*(AN46^4-AM46^4))-AL46*44100)/(L46*51.4+0.00000043092*AM46^3)</f>
        <v>0.15357805017260243</v>
      </c>
      <c r="AQ46">
        <f>0.61365*EXP(17.502*J46/(240.97+J46))</f>
        <v>3.2512870826547653</v>
      </c>
      <c r="AR46">
        <f>AQ46*1000/AA46</f>
        <v>32.644227780098213</v>
      </c>
      <c r="AS46">
        <f>(AR46-U46)</f>
        <v>14.641666210884345</v>
      </c>
      <c r="AT46">
        <f>IF(D46,P46,(O46+P46)/2)</f>
        <v>25.848728179931641</v>
      </c>
      <c r="AU46">
        <f>0.61365*EXP(17.502*AT46/(240.97+AT46))</f>
        <v>3.3441724097249828</v>
      </c>
      <c r="AV46">
        <f>IF(AS46&lt;&gt;0,(1000-(AR46+U46)/2)/AS46*AL46,0)</f>
        <v>6.0647857101431731E-2</v>
      </c>
      <c r="AW46">
        <f>U46*AA46/1000</f>
        <v>1.7930121146981546</v>
      </c>
      <c r="AX46">
        <f>(AU46-AW46)</f>
        <v>1.5511602950268282</v>
      </c>
      <c r="AY46">
        <f>1/(1.6/F46+1.37/N46)</f>
        <v>3.8021628108172188E-2</v>
      </c>
      <c r="AZ46">
        <f>G46*AA46*0.001</f>
        <v>21.915251559398957</v>
      </c>
      <c r="BA46">
        <f>G46/S46</f>
        <v>0.55998873620197986</v>
      </c>
      <c r="BB46">
        <f>(1-AL46*AA46/AQ46/F46)*100</f>
        <v>54.965142215859842</v>
      </c>
      <c r="BC46">
        <f>(S46-E46/(N46/1.35))</f>
        <v>389.94065740683118</v>
      </c>
      <c r="BD46">
        <f>E46*BB46/100/BC46</f>
        <v>8.8726083697419651E-3</v>
      </c>
    </row>
    <row r="47" spans="1:56" x14ac:dyDescent="0.25">
      <c r="A47" s="1" t="s">
        <v>9</v>
      </c>
      <c r="B47" s="1" t="s">
        <v>105</v>
      </c>
    </row>
    <row r="48" spans="1:56" x14ac:dyDescent="0.25">
      <c r="A48" s="1">
        <v>19</v>
      </c>
      <c r="B48" s="1" t="s">
        <v>106</v>
      </c>
      <c r="C48" s="1">
        <v>10881.500000279397</v>
      </c>
      <c r="D48" s="1">
        <v>0</v>
      </c>
      <c r="E48">
        <f>(R48-S48*(1000-T48)/(1000-U48))*AK48</f>
        <v>6.2806072691464259</v>
      </c>
      <c r="F48">
        <f>IF(AV48&lt;&gt;0,1/(1/AV48-1/N48),0)</f>
        <v>5.9855720949496288E-2</v>
      </c>
      <c r="G48">
        <f>((AY48-AL48/2)*S48-E48)/(AY48+AL48/2)</f>
        <v>214.78159575810281</v>
      </c>
      <c r="H48">
        <f>AL48*1000</f>
        <v>0.87637600844480834</v>
      </c>
      <c r="I48">
        <f>(AQ48-AW48)</f>
        <v>1.4508458612961763</v>
      </c>
      <c r="J48">
        <f>(P48+AP48*D48)</f>
        <v>25.405633926391602</v>
      </c>
      <c r="K48" s="1">
        <v>6</v>
      </c>
      <c r="L48">
        <f>(K48*AE48+AF48)</f>
        <v>1.4200000166893005</v>
      </c>
      <c r="M48" s="1">
        <v>1</v>
      </c>
      <c r="N48">
        <f>L48*(M48+1)*(M48+1)/(M48*M48+1)</f>
        <v>2.8400000333786011</v>
      </c>
      <c r="O48" s="1">
        <v>26.316823959350586</v>
      </c>
      <c r="P48" s="1">
        <v>25.405633926391602</v>
      </c>
      <c r="Q48" s="1">
        <v>26.162076950073242</v>
      </c>
      <c r="R48" s="1">
        <v>400.87677001953125</v>
      </c>
      <c r="S48" s="1">
        <v>392.94476318359375</v>
      </c>
      <c r="T48" s="1">
        <v>17.111743927001953</v>
      </c>
      <c r="U48" s="1">
        <v>18.141983032226563</v>
      </c>
      <c r="V48" s="1">
        <v>49.561866760253906</v>
      </c>
      <c r="W48" s="1">
        <v>52.545818328857422</v>
      </c>
      <c r="X48" s="1">
        <v>501.13229370117187</v>
      </c>
      <c r="Y48" s="1">
        <v>222.06214904785156</v>
      </c>
      <c r="Z48" s="1">
        <v>307.65676879882813</v>
      </c>
      <c r="AA48" s="1">
        <v>99.578140258789063</v>
      </c>
      <c r="AB48" s="1">
        <v>-12.227236747741699</v>
      </c>
      <c r="AC48" s="1">
        <v>1.1594724655151367</v>
      </c>
      <c r="AD48" s="1">
        <v>1</v>
      </c>
      <c r="AE48" s="1">
        <v>-0.21956524252891541</v>
      </c>
      <c r="AF48" s="1">
        <v>2.737391471862793</v>
      </c>
      <c r="AG48" s="1">
        <v>1</v>
      </c>
      <c r="AH48" s="1">
        <v>0</v>
      </c>
      <c r="AI48" s="1">
        <v>0.18999999761581421</v>
      </c>
      <c r="AJ48" s="1">
        <v>111115</v>
      </c>
      <c r="AK48">
        <f>X48*0.000001/(K48*0.0001)</f>
        <v>0.83522048950195293</v>
      </c>
      <c r="AL48">
        <f>(U48-T48)/(1000-U48)*AK48</f>
        <v>8.7637600844480833E-4</v>
      </c>
      <c r="AM48">
        <f>(P48+273.15)</f>
        <v>298.55563392639158</v>
      </c>
      <c r="AN48">
        <f>(O48+273.15)</f>
        <v>299.46682395935056</v>
      </c>
      <c r="AO48">
        <f>(Y48*AG48+Z48*AH48)*AI48</f>
        <v>42.191807789654376</v>
      </c>
      <c r="AP48">
        <f>((AO48+0.00000010773*(AN48^4-AM48^4))-AL48*44100)/(L48*51.4+0.00000043092*AM48^3)</f>
        <v>0.1662497295140791</v>
      </c>
      <c r="AQ48">
        <f>0.61365*EXP(17.502*J48/(240.97+J48))</f>
        <v>3.2573907922518042</v>
      </c>
      <c r="AR48">
        <f>AQ48*1000/AA48</f>
        <v>32.711906285720147</v>
      </c>
      <c r="AS48">
        <f>(AR48-U48)</f>
        <v>14.569923253493585</v>
      </c>
      <c r="AT48">
        <f>IF(D48,P48,(O48+P48)/2)</f>
        <v>25.861228942871094</v>
      </c>
      <c r="AU48">
        <f>0.61365*EXP(17.502*AT48/(240.97+AT48))</f>
        <v>3.3466497386917782</v>
      </c>
      <c r="AV48">
        <f>IF(AS48&lt;&gt;0,(1000-(AR48+U48)/2)/AS48*AL48,0)</f>
        <v>5.862024317614957E-2</v>
      </c>
      <c r="AW48">
        <f>U48*AA48/1000</f>
        <v>1.8065449309556278</v>
      </c>
      <c r="AX48">
        <f>(AU48-AW48)</f>
        <v>1.5401048077361503</v>
      </c>
      <c r="AY48">
        <f>1/(1.6/F48+1.37/N48)</f>
        <v>3.6746684312414901E-2</v>
      </c>
      <c r="AZ48">
        <f>G48*AA48*0.001</f>
        <v>21.387551867406895</v>
      </c>
      <c r="BA48">
        <f>G48/S48</f>
        <v>0.54659488020139713</v>
      </c>
      <c r="BB48">
        <f>(1-AL48*AA48/AQ48/F48)*100</f>
        <v>55.241145797595181</v>
      </c>
      <c r="BC48">
        <f>(S48-E48/(N48/1.35))</f>
        <v>389.95926328440504</v>
      </c>
      <c r="BD48">
        <f>E48*BB48/100/BC48</f>
        <v>8.8970303956933516E-3</v>
      </c>
    </row>
    <row r="49" spans="1:56" x14ac:dyDescent="0.25">
      <c r="A49" s="1">
        <v>20</v>
      </c>
      <c r="B49" s="1" t="s">
        <v>107</v>
      </c>
      <c r="C49" s="1">
        <v>11481.999986857176</v>
      </c>
      <c r="D49" s="1">
        <v>0</v>
      </c>
      <c r="E49">
        <f>(R49-S49*(1000-T49)/(1000-U49))*AK49</f>
        <v>6.3580780944549646</v>
      </c>
      <c r="F49">
        <f>IF(AV49&lt;&gt;0,1/(1/AV49-1/N49),0)</f>
        <v>6.1256198857677288E-2</v>
      </c>
      <c r="G49">
        <f>((AY49-AL49/2)*S49-E49)/(AY49+AL49/2)</f>
        <v>216.50831498245367</v>
      </c>
      <c r="H49">
        <f>AL49*1000</f>
        <v>0.89046775099254316</v>
      </c>
      <c r="I49">
        <f>(AQ49-AW49)</f>
        <v>1.4408761969412138</v>
      </c>
      <c r="J49">
        <f>(P49+AP49*D49)</f>
        <v>25.397363662719727</v>
      </c>
      <c r="K49" s="1">
        <v>6</v>
      </c>
      <c r="L49">
        <f>(K49*AE49+AF49)</f>
        <v>1.4200000166893005</v>
      </c>
      <c r="M49" s="1">
        <v>1</v>
      </c>
      <c r="N49">
        <f>L49*(M49+1)*(M49+1)/(M49*M49+1)</f>
        <v>2.8400000333786011</v>
      </c>
      <c r="O49" s="1">
        <v>26.321088790893555</v>
      </c>
      <c r="P49" s="1">
        <v>25.397363662719727</v>
      </c>
      <c r="Q49" s="1">
        <v>26.158580780029297</v>
      </c>
      <c r="R49" s="1">
        <v>400.898193359375</v>
      </c>
      <c r="S49" s="1">
        <v>392.86471557617187</v>
      </c>
      <c r="T49" s="1">
        <v>17.181995391845703</v>
      </c>
      <c r="U49" s="1">
        <v>18.22899055480957</v>
      </c>
      <c r="V49" s="1">
        <v>49.744720458984375</v>
      </c>
      <c r="W49" s="1">
        <v>52.775943756103516</v>
      </c>
      <c r="X49" s="1">
        <v>500.996826171875</v>
      </c>
      <c r="Y49" s="1">
        <v>222.3133544921875</v>
      </c>
      <c r="Z49" s="1">
        <v>307.8255615234375</v>
      </c>
      <c r="AA49" s="1">
        <v>99.561943054199219</v>
      </c>
      <c r="AB49" s="1">
        <v>-12.227236747741699</v>
      </c>
      <c r="AC49" s="1">
        <v>1.1594724655151367</v>
      </c>
      <c r="AD49" s="1">
        <v>0.66666668653488159</v>
      </c>
      <c r="AE49" s="1">
        <v>-0.21956524252891541</v>
      </c>
      <c r="AF49" s="1">
        <v>2.737391471862793</v>
      </c>
      <c r="AG49" s="1">
        <v>1</v>
      </c>
      <c r="AH49" s="1">
        <v>0</v>
      </c>
      <c r="AI49" s="1">
        <v>0.18999999761581421</v>
      </c>
      <c r="AJ49" s="1">
        <v>111115</v>
      </c>
      <c r="AK49">
        <f>X49*0.000001/(K49*0.0001)</f>
        <v>0.83499471028645833</v>
      </c>
      <c r="AL49">
        <f>(U49-T49)/(1000-U49)*AK49</f>
        <v>8.9046775099254315E-4</v>
      </c>
      <c r="AM49">
        <f>(P49+273.15)</f>
        <v>298.5473636627197</v>
      </c>
      <c r="AN49">
        <f>(O49+273.15)</f>
        <v>299.47108879089353</v>
      </c>
      <c r="AO49">
        <f>(Y49*AG49+Z49*AH49)*AI49</f>
        <v>42.239536823479284</v>
      </c>
      <c r="AP49">
        <f>((AO49+0.00000010773*(AN49^4-AM49^4))-AL49*44100)/(L49*51.4+0.00000043092*AM49^3)</f>
        <v>0.16116576205715438</v>
      </c>
      <c r="AQ49">
        <f>0.61365*EXP(17.502*J49/(240.97+J49))</f>
        <v>3.2557899164946997</v>
      </c>
      <c r="AR49">
        <f>AQ49*1000/AA49</f>
        <v>32.701148818703984</v>
      </c>
      <c r="AS49">
        <f>(AR49-U49)</f>
        <v>14.472158263894414</v>
      </c>
      <c r="AT49">
        <f>IF(D49,P49,(O49+P49)/2)</f>
        <v>25.859226226806641</v>
      </c>
      <c r="AU49">
        <f>0.61365*EXP(17.502*AT49/(240.97+AT49))</f>
        <v>3.3462527441950494</v>
      </c>
      <c r="AV49">
        <f>IF(AS49&lt;&gt;0,(1000-(AR49+U49)/2)/AS49*AL49,0)</f>
        <v>5.9962855010002376E-2</v>
      </c>
      <c r="AW49">
        <f>U49*AA49/1000</f>
        <v>1.8149137195534859</v>
      </c>
      <c r="AX49">
        <f>(AU49-AW49)</f>
        <v>1.5313390246415635</v>
      </c>
      <c r="AY49">
        <f>1/(1.6/F49+1.37/N49)</f>
        <v>3.7590876135797181E-2</v>
      </c>
      <c r="AZ49">
        <f>G49*AA49*0.001</f>
        <v>21.555988527043681</v>
      </c>
      <c r="BA49">
        <f>G49/S49</f>
        <v>0.55110145146255884</v>
      </c>
      <c r="BB49">
        <f>(1-AL49*AA49/AQ49/F49)*100</f>
        <v>55.546583792553406</v>
      </c>
      <c r="BC49">
        <f>(S49-E49/(N49/1.35))</f>
        <v>389.84238975693484</v>
      </c>
      <c r="BD49">
        <f>E49*BB49/100/BC49</f>
        <v>9.059289777426224E-3</v>
      </c>
    </row>
    <row r="50" spans="1:56" x14ac:dyDescent="0.25">
      <c r="A50" s="1" t="s">
        <v>9</v>
      </c>
      <c r="B50" s="1" t="s">
        <v>108</v>
      </c>
    </row>
    <row r="51" spans="1:56" x14ac:dyDescent="0.25">
      <c r="A51" s="1">
        <v>21</v>
      </c>
      <c r="B51" s="1" t="s">
        <v>109</v>
      </c>
      <c r="C51" s="1">
        <v>12081.499993573874</v>
      </c>
      <c r="D51" s="1">
        <v>0</v>
      </c>
      <c r="E51">
        <f>(R51-S51*(1000-T51)/(1000-U51))*AK51</f>
        <v>6.1196612637575845</v>
      </c>
      <c r="F51">
        <f>IF(AV51&lt;&gt;0,1/(1/AV51-1/N51),0)</f>
        <v>6.0564363698914506E-2</v>
      </c>
      <c r="G51">
        <f>((AY51-AL51/2)*S51-E51)/(AY51+AL51/2)</f>
        <v>221.26367576099224</v>
      </c>
      <c r="H51">
        <f>AL51*1000</f>
        <v>0.87877766989101924</v>
      </c>
      <c r="I51">
        <f>(AQ51-AW51)</f>
        <v>1.4374758911623655</v>
      </c>
      <c r="J51">
        <f>(P51+AP51*D51)</f>
        <v>25.389364242553711</v>
      </c>
      <c r="K51" s="1">
        <v>6</v>
      </c>
      <c r="L51">
        <f>(K51*AE51+AF51)</f>
        <v>1.4200000166893005</v>
      </c>
      <c r="M51" s="1">
        <v>1</v>
      </c>
      <c r="N51">
        <f>L51*(M51+1)*(M51+1)/(M51*M51+1)</f>
        <v>2.8400000333786011</v>
      </c>
      <c r="O51" s="1">
        <v>26.321586608886719</v>
      </c>
      <c r="P51" s="1">
        <v>25.389364242553711</v>
      </c>
      <c r="Q51" s="1">
        <v>26.157136917114258</v>
      </c>
      <c r="R51" s="1">
        <v>400.89187622070312</v>
      </c>
      <c r="S51" s="1">
        <v>393.14828491210937</v>
      </c>
      <c r="T51" s="1">
        <v>17.218990325927734</v>
      </c>
      <c r="U51" s="1">
        <v>18.252328872680664</v>
      </c>
      <c r="V51" s="1">
        <v>49.837440490722656</v>
      </c>
      <c r="W51" s="1">
        <v>52.828262329101563</v>
      </c>
      <c r="X51" s="1">
        <v>500.94207763671875</v>
      </c>
      <c r="Y51" s="1">
        <v>222.55307006835937</v>
      </c>
      <c r="Z51" s="1">
        <v>308.20571899414062</v>
      </c>
      <c r="AA51" s="1">
        <v>99.5361328125</v>
      </c>
      <c r="AB51" s="1">
        <v>-12.267672538757324</v>
      </c>
      <c r="AC51" s="1">
        <v>1.1469430923461914</v>
      </c>
      <c r="AD51" s="1">
        <v>1</v>
      </c>
      <c r="AE51" s="1">
        <v>-0.21956524252891541</v>
      </c>
      <c r="AF51" s="1">
        <v>2.737391471862793</v>
      </c>
      <c r="AG51" s="1">
        <v>1</v>
      </c>
      <c r="AH51" s="1">
        <v>0</v>
      </c>
      <c r="AI51" s="1">
        <v>0.18999999761581421</v>
      </c>
      <c r="AJ51" s="1">
        <v>111115</v>
      </c>
      <c r="AK51">
        <f>X51*0.000001/(K51*0.0001)</f>
        <v>0.83490346272786453</v>
      </c>
      <c r="AL51">
        <f>(U51-T51)/(1000-U51)*AK51</f>
        <v>8.7877766989101925E-4</v>
      </c>
      <c r="AM51">
        <f>(P51+273.15)</f>
        <v>298.53936424255369</v>
      </c>
      <c r="AN51">
        <f>(O51+273.15)</f>
        <v>299.4715866088867</v>
      </c>
      <c r="AO51">
        <f>(Y51*AG51+Z51*AH51)*AI51</f>
        <v>42.285082782380414</v>
      </c>
      <c r="AP51">
        <f>((AO51+0.00000010773*(AN51^4-AM51^4))-AL51*44100)/(L51*51.4+0.00000043092*AM51^3)</f>
        <v>0.16896543436481035</v>
      </c>
      <c r="AQ51">
        <f>0.61365*EXP(17.502*J51/(240.97+J51))</f>
        <v>3.2542421219709365</v>
      </c>
      <c r="AR51">
        <f>AQ51*1000/AA51</f>
        <v>32.694078321297418</v>
      </c>
      <c r="AS51">
        <f>(AR51-U51)</f>
        <v>14.441749448616754</v>
      </c>
      <c r="AT51">
        <f>IF(D51,P51,(O51+P51)/2)</f>
        <v>25.855475425720215</v>
      </c>
      <c r="AU51">
        <f>0.61365*EXP(17.502*AT51/(240.97+AT51))</f>
        <v>3.3455093408755143</v>
      </c>
      <c r="AV51">
        <f>IF(AS51&lt;&gt;0,(1000-(AR51+U51)/2)/AS51*AL51,0)</f>
        <v>5.9299767693409458E-2</v>
      </c>
      <c r="AW51">
        <f>U51*AA51/1000</f>
        <v>1.816766230808571</v>
      </c>
      <c r="AX51">
        <f>(AU51-AW51)</f>
        <v>1.5287431100669433</v>
      </c>
      <c r="AY51">
        <f>1/(1.6/F51+1.37/N51)</f>
        <v>3.7173933436452734E-2</v>
      </c>
      <c r="AZ51">
        <f>G51*AA51*0.001</f>
        <v>22.023730617128063</v>
      </c>
      <c r="BA51">
        <f>G51/S51</f>
        <v>0.56279954473273885</v>
      </c>
      <c r="BB51">
        <f>(1-AL51*AA51/AQ51/F51)*100</f>
        <v>55.619442310425015</v>
      </c>
      <c r="BC51">
        <f>(S51-E51/(N51/1.35))</f>
        <v>390.23929103570987</v>
      </c>
      <c r="BD51">
        <f>E51*BB51/100/BC51</f>
        <v>8.7221393241963679E-3</v>
      </c>
    </row>
    <row r="52" spans="1:56" x14ac:dyDescent="0.25">
      <c r="A52" s="1" t="s">
        <v>9</v>
      </c>
      <c r="B52" s="1" t="s">
        <v>110</v>
      </c>
    </row>
    <row r="53" spans="1:56" x14ac:dyDescent="0.25">
      <c r="A53" s="1" t="s">
        <v>9</v>
      </c>
      <c r="B53" s="1" t="s">
        <v>111</v>
      </c>
    </row>
    <row r="54" spans="1:56" x14ac:dyDescent="0.25">
      <c r="A54" s="1">
        <v>22</v>
      </c>
      <c r="B54" s="1" t="s">
        <v>112</v>
      </c>
      <c r="C54" s="1">
        <v>12682.500000279397</v>
      </c>
      <c r="D54" s="1">
        <v>0</v>
      </c>
      <c r="E54">
        <f>(R54-S54*(1000-T54)/(1000-U54))*AK54</f>
        <v>6.3421052108640126</v>
      </c>
      <c r="F54">
        <f>IF(AV54&lt;&gt;0,1/(1/AV54-1/N54),0)</f>
        <v>6.0460669426194373E-2</v>
      </c>
      <c r="G54">
        <f>((AY54-AL54/2)*S54-E54)/(AY54+AL54/2)</f>
        <v>213.27154164011273</v>
      </c>
      <c r="H54">
        <f>AL54*1000</f>
        <v>0.87448903897307606</v>
      </c>
      <c r="I54">
        <f>(AQ54-AW54)</f>
        <v>1.4327889203083539</v>
      </c>
      <c r="J54">
        <f>(P54+AP54*D54)</f>
        <v>25.35942268371582</v>
      </c>
      <c r="K54" s="1">
        <v>6</v>
      </c>
      <c r="L54">
        <f>(K54*AE54+AF54)</f>
        <v>1.4200000166893005</v>
      </c>
      <c r="M54" s="1">
        <v>1</v>
      </c>
      <c r="N54">
        <f>L54*(M54+1)*(M54+1)/(M54*M54+1)</f>
        <v>2.8400000333786011</v>
      </c>
      <c r="O54" s="1">
        <v>26.316143035888672</v>
      </c>
      <c r="P54" s="1">
        <v>25.35942268371582</v>
      </c>
      <c r="Q54" s="1">
        <v>26.159917831420898</v>
      </c>
      <c r="R54" s="1">
        <v>399.29379272460937</v>
      </c>
      <c r="S54" s="1">
        <v>391.28802490234375</v>
      </c>
      <c r="T54" s="1">
        <v>17.214550018310547</v>
      </c>
      <c r="U54" s="1">
        <v>18.242818832397461</v>
      </c>
      <c r="V54" s="1">
        <v>49.836368560791016</v>
      </c>
      <c r="W54" s="1">
        <v>52.813224792480469</v>
      </c>
      <c r="X54" s="1">
        <v>500.95999145507812</v>
      </c>
      <c r="Y54" s="1">
        <v>222.31480407714844</v>
      </c>
      <c r="Z54" s="1">
        <v>307.779052734375</v>
      </c>
      <c r="AA54" s="1">
        <v>99.527687072753906</v>
      </c>
      <c r="AB54" s="1">
        <v>-12.124209403991699</v>
      </c>
      <c r="AC54" s="1">
        <v>1.1341352462768555</v>
      </c>
      <c r="AD54" s="1">
        <v>0.66666668653488159</v>
      </c>
      <c r="AE54" s="1">
        <v>-0.21956524252891541</v>
      </c>
      <c r="AF54" s="1">
        <v>2.737391471862793</v>
      </c>
      <c r="AG54" s="1">
        <v>1</v>
      </c>
      <c r="AH54" s="1">
        <v>0</v>
      </c>
      <c r="AI54" s="1">
        <v>0.18999999761581421</v>
      </c>
      <c r="AJ54" s="1">
        <v>111115</v>
      </c>
      <c r="AK54">
        <f>X54*0.000001/(K54*0.0001)</f>
        <v>0.8349333190917968</v>
      </c>
      <c r="AL54">
        <f>(U54-T54)/(1000-U54)*AK54</f>
        <v>8.7448903897307606E-4</v>
      </c>
      <c r="AM54">
        <f>(P54+273.15)</f>
        <v>298.5094226837158</v>
      </c>
      <c r="AN54">
        <f>(O54+273.15)</f>
        <v>299.46614303588865</v>
      </c>
      <c r="AO54">
        <f>(Y54*AG54+Z54*AH54)*AI54</f>
        <v>42.239812244618406</v>
      </c>
      <c r="AP54">
        <f>((AO54+0.00000010773*(AN54^4-AM54^4))-AL54*44100)/(L54*51.4+0.00000043092*AM54^3)</f>
        <v>0.17399432996224221</v>
      </c>
      <c r="AQ54">
        <f>0.61365*EXP(17.502*J54/(240.97+J54))</f>
        <v>3.2484544843841503</v>
      </c>
      <c r="AR54">
        <f>AQ54*1000/AA54</f>
        <v>32.638701651024576</v>
      </c>
      <c r="AS54">
        <f>(AR54-U54)</f>
        <v>14.395882818627115</v>
      </c>
      <c r="AT54">
        <f>IF(D54,P54,(O54+P54)/2)</f>
        <v>25.837782859802246</v>
      </c>
      <c r="AU54">
        <f>0.61365*EXP(17.502*AT54/(240.97+AT54))</f>
        <v>3.3420046448059564</v>
      </c>
      <c r="AV54">
        <f>IF(AS54&lt;&gt;0,(1000-(AR54+U54)/2)/AS54*AL54,0)</f>
        <v>5.9200354972035893E-2</v>
      </c>
      <c r="AW54">
        <f>U54*AA54/1000</f>
        <v>1.8156655640757964</v>
      </c>
      <c r="AX54">
        <f>(AU54-AW54)</f>
        <v>1.52633908073016</v>
      </c>
      <c r="AY54">
        <f>1/(1.6/F54+1.37/N54)</f>
        <v>3.7111426127355261E-2</v>
      </c>
      <c r="AZ54">
        <f>G54*AA54*0.001</f>
        <v>21.226423257880942</v>
      </c>
      <c r="BA54">
        <f>G54/S54</f>
        <v>0.54505000937184389</v>
      </c>
      <c r="BB54">
        <f>(1-AL54*AA54/AQ54/F54)*100</f>
        <v>55.685225422514861</v>
      </c>
      <c r="BC54">
        <f>(S54-E54/(N54/1.35))</f>
        <v>388.27329182697798</v>
      </c>
      <c r="BD54">
        <f>E54*BB54/100/BC54</f>
        <v>9.0956953711264863E-3</v>
      </c>
    </row>
    <row r="55" spans="1:56" x14ac:dyDescent="0.25">
      <c r="A55" s="1">
        <v>23</v>
      </c>
      <c r="B55" s="1" t="s">
        <v>113</v>
      </c>
      <c r="C55" s="1">
        <v>13282.999986857176</v>
      </c>
      <c r="D55" s="1">
        <v>0</v>
      </c>
      <c r="E55">
        <f>(R55-S55*(1000-T55)/(1000-U55))*AK55</f>
        <v>6.2234056193062877</v>
      </c>
      <c r="F55">
        <f>IF(AV55&lt;&gt;0,1/(1/AV55-1/N55),0)</f>
        <v>5.9513813940316629E-2</v>
      </c>
      <c r="G55">
        <f>((AY55-AL55/2)*S55-E55)/(AY55+AL55/2)</f>
        <v>213.92297870703243</v>
      </c>
      <c r="H55">
        <f>AL55*1000</f>
        <v>0.86655816101447891</v>
      </c>
      <c r="I55">
        <f>(AQ55-AW55)</f>
        <v>1.4414302328623458</v>
      </c>
      <c r="J55">
        <f>(P55+AP55*D55)</f>
        <v>25.392463684082031</v>
      </c>
      <c r="K55" s="1">
        <v>6</v>
      </c>
      <c r="L55">
        <f>(K55*AE55+AF55)</f>
        <v>1.4200000166893005</v>
      </c>
      <c r="M55" s="1">
        <v>1</v>
      </c>
      <c r="N55">
        <f>L55*(M55+1)*(M55+1)/(M55*M55+1)</f>
        <v>2.8400000333786011</v>
      </c>
      <c r="O55" s="1">
        <v>26.317754745483398</v>
      </c>
      <c r="P55" s="1">
        <v>25.392463684082031</v>
      </c>
      <c r="Q55" s="1">
        <v>26.159370422363281</v>
      </c>
      <c r="R55" s="1">
        <v>399.27703857421875</v>
      </c>
      <c r="S55" s="1">
        <v>391.41616821289062</v>
      </c>
      <c r="T55" s="1">
        <v>17.206663131713867</v>
      </c>
      <c r="U55" s="1">
        <v>18.225734710693359</v>
      </c>
      <c r="V55" s="1">
        <v>49.793590545654297</v>
      </c>
      <c r="W55" s="1">
        <v>52.742637634277344</v>
      </c>
      <c r="X55" s="1">
        <v>500.9056396484375</v>
      </c>
      <c r="Y55" s="1">
        <v>222.00201416015625</v>
      </c>
      <c r="Z55" s="1">
        <v>307.58407592773437</v>
      </c>
      <c r="AA55" s="1">
        <v>99.497306823730469</v>
      </c>
      <c r="AB55" s="1">
        <v>-12.124209403991699</v>
      </c>
      <c r="AC55" s="1">
        <v>1.1341352462768555</v>
      </c>
      <c r="AD55" s="1">
        <v>1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0.18999999761581421</v>
      </c>
      <c r="AJ55" s="1">
        <v>111115</v>
      </c>
      <c r="AK55">
        <f>X55*0.000001/(K55*0.0001)</f>
        <v>0.83484273274739573</v>
      </c>
      <c r="AL55">
        <f>(U55-T55)/(1000-U55)*AK55</f>
        <v>8.665581610144789E-4</v>
      </c>
      <c r="AM55">
        <f>(P55+273.15)</f>
        <v>298.54246368408201</v>
      </c>
      <c r="AN55">
        <f>(O55+273.15)</f>
        <v>299.46775474548338</v>
      </c>
      <c r="AO55">
        <f>(Y55*AG55+Z55*AH55)*AI55</f>
        <v>42.18038216113564</v>
      </c>
      <c r="AP55">
        <f>((AO55+0.00000010773*(AN55^4-AM55^4))-AL55*44100)/(L55*51.4+0.00000043092*AM55^3)</f>
        <v>0.17315983661611214</v>
      </c>
      <c r="AQ55">
        <f>0.61365*EXP(17.502*J55/(240.97+J55))</f>
        <v>3.2548417514601176</v>
      </c>
      <c r="AR55">
        <f>AQ55*1000/AA55</f>
        <v>32.712862843879769</v>
      </c>
      <c r="AS55">
        <f>(AR55-U55)</f>
        <v>14.48712813318641</v>
      </c>
      <c r="AT55">
        <f>IF(D55,P55,(O55+P55)/2)</f>
        <v>25.855109214782715</v>
      </c>
      <c r="AU55">
        <f>0.61365*EXP(17.502*AT55/(240.97+AT55))</f>
        <v>3.3454367661308404</v>
      </c>
      <c r="AV55">
        <f>IF(AS55&lt;&gt;0,(1000-(AR55+U55)/2)/AS55*AL55,0)</f>
        <v>5.8292266385716163E-2</v>
      </c>
      <c r="AW55">
        <f>U55*AA55/1000</f>
        <v>1.8134115185977717</v>
      </c>
      <c r="AX55">
        <f>(AU55-AW55)</f>
        <v>1.5320252475330687</v>
      </c>
      <c r="AY55">
        <f>1/(1.6/F55+1.37/N55)</f>
        <v>3.6540480377500503E-2</v>
      </c>
      <c r="AZ55">
        <f>G55*AA55*0.001</f>
        <v>21.284760249059964</v>
      </c>
      <c r="BA55">
        <f>G55/S55</f>
        <v>0.54653587684880733</v>
      </c>
      <c r="BB55">
        <f>(1-AL55*AA55/AQ55/F55)*100</f>
        <v>55.489611903718185</v>
      </c>
      <c r="BC55">
        <f>(S55-E55/(N55/1.35))</f>
        <v>388.45785923848246</v>
      </c>
      <c r="BD55">
        <f>E55*BB55/100/BC55</f>
        <v>8.8898796696173111E-3</v>
      </c>
    </row>
    <row r="56" spans="1:56" x14ac:dyDescent="0.25">
      <c r="A56" s="1" t="s">
        <v>9</v>
      </c>
      <c r="B56" s="1" t="s">
        <v>114</v>
      </c>
    </row>
    <row r="57" spans="1:56" x14ac:dyDescent="0.25">
      <c r="A57" s="1">
        <v>24</v>
      </c>
      <c r="B57" s="1" t="s">
        <v>115</v>
      </c>
      <c r="C57" s="1">
        <v>13882.499993573874</v>
      </c>
      <c r="D57" s="1">
        <v>0</v>
      </c>
      <c r="E57">
        <f>(R57-S57*(1000-T57)/(1000-U57))*AK57</f>
        <v>6.3048164099176685</v>
      </c>
      <c r="F57">
        <f>IF(AV57&lt;&gt;0,1/(1/AV57-1/N57),0)</f>
        <v>5.9577611562541363E-2</v>
      </c>
      <c r="G57">
        <f>((AY57-AL57/2)*S57-E57)/(AY57+AL57/2)</f>
        <v>211.86807076289818</v>
      </c>
      <c r="H57">
        <f>AL57*1000</f>
        <v>0.87239777438901445</v>
      </c>
      <c r="I57">
        <f>(AQ57-AW57)</f>
        <v>1.4493314707015357</v>
      </c>
      <c r="J57">
        <f>(P57+AP57*D57)</f>
        <v>25.440044403076172</v>
      </c>
      <c r="K57" s="1">
        <v>6</v>
      </c>
      <c r="L57">
        <f>(K57*AE57+AF57)</f>
        <v>1.4200000166893005</v>
      </c>
      <c r="M57" s="1">
        <v>1</v>
      </c>
      <c r="N57">
        <f>L57*(M57+1)*(M57+1)/(M57*M57+1)</f>
        <v>2.8400000333786011</v>
      </c>
      <c r="O57" s="1">
        <v>26.321201324462891</v>
      </c>
      <c r="P57" s="1">
        <v>25.440044403076172</v>
      </c>
      <c r="Q57" s="1">
        <v>26.159063339233398</v>
      </c>
      <c r="R57" s="1">
        <v>399.38470458984375</v>
      </c>
      <c r="S57" s="1">
        <v>391.424072265625</v>
      </c>
      <c r="T57" s="1">
        <v>17.2156982421875</v>
      </c>
      <c r="U57" s="1">
        <v>18.241556167602539</v>
      </c>
      <c r="V57" s="1">
        <v>49.802520751953125</v>
      </c>
      <c r="W57" s="1">
        <v>52.770179748535156</v>
      </c>
      <c r="X57" s="1">
        <v>500.9371337890625</v>
      </c>
      <c r="Y57" s="1">
        <v>222.01864624023437</v>
      </c>
      <c r="Z57" s="1">
        <v>307.6727294921875</v>
      </c>
      <c r="AA57" s="1">
        <v>99.483154296875</v>
      </c>
      <c r="AB57" s="1">
        <v>-12.138247489929199</v>
      </c>
      <c r="AC57" s="1">
        <v>1.1355066299438477</v>
      </c>
      <c r="AD57" s="1">
        <v>1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0.18999999761581421</v>
      </c>
      <c r="AJ57" s="1">
        <v>111115</v>
      </c>
      <c r="AK57">
        <f>X57*0.000001/(K57*0.0001)</f>
        <v>0.83489522298177077</v>
      </c>
      <c r="AL57">
        <f>(U57-T57)/(1000-U57)*AK57</f>
        <v>8.7239777438901441E-4</v>
      </c>
      <c r="AM57">
        <f>(P57+273.15)</f>
        <v>298.59004440307615</v>
      </c>
      <c r="AN57">
        <f>(O57+273.15)</f>
        <v>299.47120132446287</v>
      </c>
      <c r="AO57">
        <f>(Y57*AG57+Z57*AH57)*AI57</f>
        <v>42.18354225631083</v>
      </c>
      <c r="AP57">
        <f>((AO57+0.00000010773*(AN57^4-AM57^4))-AL57*44100)/(L57*51.4+0.00000043092*AM57^3)</f>
        <v>0.16414815052839304</v>
      </c>
      <c r="AQ57">
        <f>0.61365*EXP(17.502*J57/(240.97+J57))</f>
        <v>3.2640590175382509</v>
      </c>
      <c r="AR57">
        <f>AQ57*1000/AA57</f>
        <v>32.810168119496211</v>
      </c>
      <c r="AS57">
        <f>(AR57-U57)</f>
        <v>14.568611951893672</v>
      </c>
      <c r="AT57">
        <f>IF(D57,P57,(O57+P57)/2)</f>
        <v>25.880622863769531</v>
      </c>
      <c r="AU57">
        <f>0.61365*EXP(17.502*AT57/(240.97+AT57))</f>
        <v>3.3504962864134189</v>
      </c>
      <c r="AV57">
        <f>IF(AS57&lt;&gt;0,(1000-(AR57+U57)/2)/AS57*AL57,0)</f>
        <v>5.8353470589565588E-2</v>
      </c>
      <c r="AW57">
        <f>U57*AA57/1000</f>
        <v>1.8147275468367152</v>
      </c>
      <c r="AX57">
        <f>(AU57-AW57)</f>
        <v>1.5357687395767037</v>
      </c>
      <c r="AY57">
        <f>1/(1.6/F57+1.37/N57)</f>
        <v>3.6578959858716578E-2</v>
      </c>
      <c r="AZ57">
        <f>G57*AA57*0.001</f>
        <v>21.077303974286632</v>
      </c>
      <c r="BA57">
        <f>G57/S57</f>
        <v>0.54127501544954038</v>
      </c>
      <c r="BB57">
        <f>(1-AL57*AA57/AQ57/F57)*100</f>
        <v>55.370398947221524</v>
      </c>
      <c r="BC57">
        <f>(S57-E57/(N57/1.35))</f>
        <v>388.4270645003599</v>
      </c>
      <c r="BD57">
        <f>E57*BB57/100/BC57</f>
        <v>8.9875354168531887E-3</v>
      </c>
    </row>
    <row r="58" spans="1:56" x14ac:dyDescent="0.25">
      <c r="A58" s="1" t="s">
        <v>9</v>
      </c>
      <c r="B58" s="1" t="s">
        <v>116</v>
      </c>
    </row>
    <row r="59" spans="1:56" x14ac:dyDescent="0.25">
      <c r="A59" s="1">
        <v>25</v>
      </c>
      <c r="B59" s="1" t="s">
        <v>117</v>
      </c>
      <c r="C59" s="1">
        <v>14482.500000279397</v>
      </c>
      <c r="D59" s="1">
        <v>0</v>
      </c>
      <c r="E59">
        <f>(R59-S59*(1000-T59)/(1000-U59))*AK59</f>
        <v>5.8913969419396608</v>
      </c>
      <c r="F59">
        <f>IF(AV59&lt;&gt;0,1/(1/AV59-1/N59),0)</f>
        <v>5.8538227608096675E-2</v>
      </c>
      <c r="G59">
        <f>((AY59-AL59/2)*S59-E59)/(AY59+AL59/2)</f>
        <v>220.73584400300297</v>
      </c>
      <c r="H59">
        <f>AL59*1000</f>
        <v>0.85851928818546797</v>
      </c>
      <c r="I59">
        <f>(AQ59-AW59)</f>
        <v>1.450962446690659</v>
      </c>
      <c r="J59">
        <f>(P59+AP59*D59)</f>
        <v>25.420175552368164</v>
      </c>
      <c r="K59" s="1">
        <v>6</v>
      </c>
      <c r="L59">
        <f>(K59*AE59+AF59)</f>
        <v>1.4200000166893005</v>
      </c>
      <c r="M59" s="1">
        <v>1</v>
      </c>
      <c r="N59">
        <f>L59*(M59+1)*(M59+1)/(M59*M59+1)</f>
        <v>2.8400000333786011</v>
      </c>
      <c r="O59" s="1">
        <v>26.316017150878906</v>
      </c>
      <c r="P59" s="1">
        <v>25.420175552368164</v>
      </c>
      <c r="Q59" s="1">
        <v>26.159059524536133</v>
      </c>
      <c r="R59" s="1">
        <v>399.37744140625</v>
      </c>
      <c r="S59" s="1">
        <v>391.91983032226562</v>
      </c>
      <c r="T59" s="1">
        <v>17.179378509521484</v>
      </c>
      <c r="U59" s="1">
        <v>18.188720703125</v>
      </c>
      <c r="V59" s="1">
        <v>49.706447601318359</v>
      </c>
      <c r="W59" s="1">
        <v>52.626853942871094</v>
      </c>
      <c r="X59" s="1">
        <v>501.06134033203125</v>
      </c>
      <c r="Y59" s="1">
        <v>222.31375122070312</v>
      </c>
      <c r="Z59" s="1">
        <v>307.99313354492187</v>
      </c>
      <c r="AA59" s="1">
        <v>99.470703125</v>
      </c>
      <c r="AB59" s="1">
        <v>-11.961581230163574</v>
      </c>
      <c r="AC59" s="1">
        <v>1.1040639877319336</v>
      </c>
      <c r="AD59" s="1">
        <v>0.66666668653488159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0.18999999761581421</v>
      </c>
      <c r="AJ59" s="1">
        <v>111115</v>
      </c>
      <c r="AK59">
        <f>X59*0.000001/(K59*0.0001)</f>
        <v>0.83510223388671867</v>
      </c>
      <c r="AL59">
        <f>(U59-T59)/(1000-U59)*AK59</f>
        <v>8.5851928818546797E-4</v>
      </c>
      <c r="AM59">
        <f>(P59+273.15)</f>
        <v>298.57017555236814</v>
      </c>
      <c r="AN59">
        <f>(O59+273.15)</f>
        <v>299.46601715087888</v>
      </c>
      <c r="AO59">
        <f>(Y59*AG59+Z59*AH59)*AI59</f>
        <v>42.239612201896307</v>
      </c>
      <c r="AP59">
        <f>((AO59+0.00000010773*(AN59^4-AM59^4))-AL59*44100)/(L59*51.4+0.00000043092*AM59^3)</f>
        <v>0.17405131196286375</v>
      </c>
      <c r="AQ59">
        <f>0.61365*EXP(17.502*J59/(240.97+J59))</f>
        <v>3.2602072839747471</v>
      </c>
      <c r="AR59">
        <f>AQ59*1000/AA59</f>
        <v>32.775552816569551</v>
      </c>
      <c r="AS59">
        <f>(AR59-U59)</f>
        <v>14.586832113444551</v>
      </c>
      <c r="AT59">
        <f>IF(D59,P59,(O59+P59)/2)</f>
        <v>25.868096351623535</v>
      </c>
      <c r="AU59">
        <f>0.61365*EXP(17.502*AT59/(240.97+AT59))</f>
        <v>3.3480113641414357</v>
      </c>
      <c r="AV59">
        <f>IF(AS59&lt;&gt;0,(1000-(AR59+U59)/2)/AS59*AL59,0)</f>
        <v>5.735600271301082E-2</v>
      </c>
      <c r="AW59">
        <f>U59*AA59/1000</f>
        <v>1.8092448372840881</v>
      </c>
      <c r="AX59">
        <f>(AU59-AW59)</f>
        <v>1.5387665268573476</v>
      </c>
      <c r="AY59">
        <f>1/(1.6/F59+1.37/N59)</f>
        <v>3.5951875119754638E-2</v>
      </c>
      <c r="AZ59">
        <f>G59*AA59*0.001</f>
        <v>21.956749607869021</v>
      </c>
      <c r="BA59">
        <f>G59/S59</f>
        <v>0.56321682886394786</v>
      </c>
      <c r="BB59">
        <f>(1-AL59*AA59/AQ59/F59)*100</f>
        <v>55.253356664452944</v>
      </c>
      <c r="BC59">
        <f>(S59-E59/(N59/1.35))</f>
        <v>389.11934237221556</v>
      </c>
      <c r="BD59">
        <f>E59*BB59/100/BC59</f>
        <v>8.3655429334448493E-3</v>
      </c>
    </row>
    <row r="60" spans="1:56" x14ac:dyDescent="0.25">
      <c r="A60" s="1">
        <v>26</v>
      </c>
      <c r="B60" s="1" t="s">
        <v>118</v>
      </c>
      <c r="C60" s="1">
        <v>15082.999986857176</v>
      </c>
      <c r="D60" s="1">
        <v>0</v>
      </c>
      <c r="E60">
        <f>(R60-S60*(1000-T60)/(1000-U60))*AK60</f>
        <v>6.1077310892396541</v>
      </c>
      <c r="F60">
        <f>IF(AV60&lt;&gt;0,1/(1/AV60-1/N60),0)</f>
        <v>5.7460882040332534E-2</v>
      </c>
      <c r="G60">
        <f>((AY60-AL60/2)*S60-E60)/(AY60+AL60/2)</f>
        <v>211.43602653901337</v>
      </c>
      <c r="H60">
        <f>AL60*1000</f>
        <v>0.84635199493615454</v>
      </c>
      <c r="I60">
        <f>(AQ60-AW60)</f>
        <v>1.4564814591851227</v>
      </c>
      <c r="J60">
        <f>(P60+AP60*D60)</f>
        <v>25.418270111083984</v>
      </c>
      <c r="K60" s="1">
        <v>6</v>
      </c>
      <c r="L60">
        <f>(K60*AE60+AF60)</f>
        <v>1.4200000166893005</v>
      </c>
      <c r="M60" s="1">
        <v>1</v>
      </c>
      <c r="N60">
        <f>L60*(M60+1)*(M60+1)/(M60*M60+1)</f>
        <v>2.8400000333786011</v>
      </c>
      <c r="O60" s="1">
        <v>26.311233520507813</v>
      </c>
      <c r="P60" s="1">
        <v>25.418270111083984</v>
      </c>
      <c r="Q60" s="1">
        <v>26.161056518554687</v>
      </c>
      <c r="R60" s="1">
        <v>399.39483642578125</v>
      </c>
      <c r="S60" s="1">
        <v>391.68218994140625</v>
      </c>
      <c r="T60" s="1">
        <v>17.137111663818359</v>
      </c>
      <c r="U60" s="1">
        <v>18.132455825805664</v>
      </c>
      <c r="V60" s="1">
        <v>49.590137481689453</v>
      </c>
      <c r="W60" s="1">
        <v>52.470394134521484</v>
      </c>
      <c r="X60" s="1">
        <v>500.93560791015625</v>
      </c>
      <c r="Y60" s="1">
        <v>222.15692138671875</v>
      </c>
      <c r="Z60" s="1">
        <v>307.89801025390625</v>
      </c>
      <c r="AA60" s="1">
        <v>99.454627990722656</v>
      </c>
      <c r="AB60" s="1">
        <v>-11.961581230163574</v>
      </c>
      <c r="AC60" s="1">
        <v>1.1040639877319336</v>
      </c>
      <c r="AD60" s="1">
        <v>1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0.18999999761581421</v>
      </c>
      <c r="AJ60" s="1">
        <v>111115</v>
      </c>
      <c r="AK60">
        <f>X60*0.000001/(K60*0.0001)</f>
        <v>0.83489267985026028</v>
      </c>
      <c r="AL60">
        <f>(U60-T60)/(1000-U60)*AK60</f>
        <v>8.4635199493615458E-4</v>
      </c>
      <c r="AM60">
        <f>(P60+273.15)</f>
        <v>298.56827011108396</v>
      </c>
      <c r="AN60">
        <f>(O60+273.15)</f>
        <v>299.46123352050779</v>
      </c>
      <c r="AO60">
        <f>(Y60*AG60+Z60*AH60)*AI60</f>
        <v>42.209814533813187</v>
      </c>
      <c r="AP60">
        <f>((AO60+0.00000010773*(AN60^4-AM60^4))-AL60*44100)/(L60*51.4+0.00000043092*AM60^3)</f>
        <v>0.17965550006589473</v>
      </c>
      <c r="AQ60">
        <f>0.61365*EXP(17.502*J60/(240.97+J60))</f>
        <v>3.2598381078988368</v>
      </c>
      <c r="AR60">
        <f>AQ60*1000/AA60</f>
        <v>32.777138417358735</v>
      </c>
      <c r="AS60">
        <f>(AR60-U60)</f>
        <v>14.644682591553071</v>
      </c>
      <c r="AT60">
        <f>IF(D60,P60,(O60+P60)/2)</f>
        <v>25.864751815795898</v>
      </c>
      <c r="AU60">
        <f>0.61365*EXP(17.502*AT60/(240.97+AT60))</f>
        <v>3.3473481707468942</v>
      </c>
      <c r="AV60">
        <f>IF(AS60&lt;&gt;0,(1000-(AR60+U60)/2)/AS60*AL60,0)</f>
        <v>5.6321348820994654E-2</v>
      </c>
      <c r="AW60">
        <f>U60*AA60/1000</f>
        <v>1.803356648713714</v>
      </c>
      <c r="AX60">
        <f>(AU60-AW60)</f>
        <v>1.5439915220331801</v>
      </c>
      <c r="AY60">
        <f>1/(1.6/F60+1.37/N60)</f>
        <v>3.5301479498816624E-2</v>
      </c>
      <c r="AZ60">
        <f>G60*AA60*0.001</f>
        <v>21.028291363274136</v>
      </c>
      <c r="BA60">
        <f>G60/S60</f>
        <v>0.53981526852329731</v>
      </c>
      <c r="BB60">
        <f>(1-AL60*AA60/AQ60/F60)*100</f>
        <v>55.0626250879195</v>
      </c>
      <c r="BC60">
        <f>(S60-E60/(N60/1.35))</f>
        <v>388.77886709860178</v>
      </c>
      <c r="BD60">
        <f>E60*BB60/100/BC60</f>
        <v>8.6503597691522452E-3</v>
      </c>
    </row>
    <row r="61" spans="1:56" x14ac:dyDescent="0.25">
      <c r="A61" s="1" t="s">
        <v>9</v>
      </c>
      <c r="B61" s="1" t="s">
        <v>119</v>
      </c>
    </row>
    <row r="62" spans="1:56" x14ac:dyDescent="0.25">
      <c r="A62" s="1">
        <v>27</v>
      </c>
      <c r="B62" s="1" t="s">
        <v>120</v>
      </c>
      <c r="C62" s="1">
        <v>15682.499993573874</v>
      </c>
      <c r="D62" s="1">
        <v>0</v>
      </c>
      <c r="E62">
        <f>(R62-S62*(1000-T62)/(1000-U62))*AK62</f>
        <v>5.9918067596177931</v>
      </c>
      <c r="F62">
        <f>IF(AV62&lt;&gt;0,1/(1/AV62-1/N62),0)</f>
        <v>5.5146086150927962E-2</v>
      </c>
      <c r="G62">
        <f>((AY62-AL62/2)*S62-E62)/(AY62+AL62/2)</f>
        <v>207.78743103737511</v>
      </c>
      <c r="H62">
        <f>AL62*1000</f>
        <v>0.82371822946727025</v>
      </c>
      <c r="I62">
        <f>(AQ62-AW62)</f>
        <v>1.4756788942847812</v>
      </c>
      <c r="J62">
        <f>(P62+AP62*D62)</f>
        <v>25.491731643676758</v>
      </c>
      <c r="K62" s="1">
        <v>6</v>
      </c>
      <c r="L62">
        <f>(K62*AE62+AF62)</f>
        <v>1.4200000166893005</v>
      </c>
      <c r="M62" s="1">
        <v>1</v>
      </c>
      <c r="N62">
        <f>L62*(M62+1)*(M62+1)/(M62*M62+1)</f>
        <v>2.8400000333786011</v>
      </c>
      <c r="O62" s="1">
        <v>26.320119857788086</v>
      </c>
      <c r="P62" s="1">
        <v>25.491731643676758</v>
      </c>
      <c r="Q62" s="1">
        <v>26.159738540649414</v>
      </c>
      <c r="R62" s="1">
        <v>399.37063598632812</v>
      </c>
      <c r="S62" s="1">
        <v>391.8072509765625</v>
      </c>
      <c r="T62" s="1">
        <v>17.115253448486328</v>
      </c>
      <c r="U62" s="1">
        <v>18.084037780761719</v>
      </c>
      <c r="V62" s="1">
        <v>49.497543334960938</v>
      </c>
      <c r="W62" s="1">
        <v>52.299278259277344</v>
      </c>
      <c r="X62" s="1">
        <v>500.93011474609375</v>
      </c>
      <c r="Y62" s="1">
        <v>222.62503051757812</v>
      </c>
      <c r="Z62" s="1">
        <v>308.27947998046875</v>
      </c>
      <c r="AA62" s="1">
        <v>99.447853088378906</v>
      </c>
      <c r="AB62" s="1">
        <v>-11.842562675476074</v>
      </c>
      <c r="AC62" s="1">
        <v>1.0801935195922852</v>
      </c>
      <c r="AD62" s="1">
        <v>1</v>
      </c>
      <c r="AE62" s="1">
        <v>-0.21956524252891541</v>
      </c>
      <c r="AF62" s="1">
        <v>2.737391471862793</v>
      </c>
      <c r="AG62" s="1">
        <v>1</v>
      </c>
      <c r="AH62" s="1">
        <v>0</v>
      </c>
      <c r="AI62" s="1">
        <v>0.18999999761581421</v>
      </c>
      <c r="AJ62" s="1">
        <v>111115</v>
      </c>
      <c r="AK62">
        <f>X62*0.000001/(K62*0.0001)</f>
        <v>0.8348835245768228</v>
      </c>
      <c r="AL62">
        <f>(U62-T62)/(1000-U62)*AK62</f>
        <v>8.2371822946727025E-4</v>
      </c>
      <c r="AM62">
        <f>(P62+273.15)</f>
        <v>298.64173164367674</v>
      </c>
      <c r="AN62">
        <f>(O62+273.15)</f>
        <v>299.47011985778806</v>
      </c>
      <c r="AO62">
        <f>(Y62*AG62+Z62*AH62)*AI62</f>
        <v>42.298755267560409</v>
      </c>
      <c r="AP62">
        <f>((AO62+0.00000010773*(AN62^4-AM62^4))-AL62*44100)/(L62*51.4+0.00000043092*AM62^3)</f>
        <v>0.18374667044665316</v>
      </c>
      <c r="AQ62">
        <f>0.61365*EXP(17.502*J62/(240.97+J62))</f>
        <v>3.2740976267506663</v>
      </c>
      <c r="AR62">
        <f>AQ62*1000/AA62</f>
        <v>32.922758260462281</v>
      </c>
      <c r="AS62">
        <f>(AR62-U62)</f>
        <v>14.838720479700562</v>
      </c>
      <c r="AT62">
        <f>IF(D62,P62,(O62+P62)/2)</f>
        <v>25.905925750732422</v>
      </c>
      <c r="AU62">
        <f>0.61365*EXP(17.502*AT62/(240.97+AT62))</f>
        <v>3.3555206108946383</v>
      </c>
      <c r="AV62">
        <f>IF(AS62&lt;&gt;0,(1000-(AR62+U62)/2)/AS62*AL62,0)</f>
        <v>5.40956760188619E-2</v>
      </c>
      <c r="AW62">
        <f>U62*AA62/1000</f>
        <v>1.7984187324658851</v>
      </c>
      <c r="AX62">
        <f>(AU62-AW62)</f>
        <v>1.5571018784287531</v>
      </c>
      <c r="AY62">
        <f>1/(1.6/F62+1.37/N62)</f>
        <v>3.390262688341264E-2</v>
      </c>
      <c r="AZ62">
        <f>G62*AA62*0.001</f>
        <v>20.664013915416543</v>
      </c>
      <c r="BA62">
        <f>G62/S62</f>
        <v>0.5303307443123475</v>
      </c>
      <c r="BB62">
        <f>(1-AL62*AA62/AQ62/F62)*100</f>
        <v>54.6301055165763</v>
      </c>
      <c r="BC62">
        <f>(S62-E62/(N62/1.35))</f>
        <v>388.9590330081067</v>
      </c>
      <c r="BD62">
        <f>E62*BB62/100/BC62</f>
        <v>8.4156172690308204E-3</v>
      </c>
    </row>
    <row r="63" spans="1:56" x14ac:dyDescent="0.25">
      <c r="A63" s="1" t="s">
        <v>9</v>
      </c>
      <c r="B63" s="1" t="s">
        <v>121</v>
      </c>
    </row>
    <row r="64" spans="1:56" x14ac:dyDescent="0.25">
      <c r="A64" s="1">
        <v>28</v>
      </c>
      <c r="B64" s="1" t="s">
        <v>122</v>
      </c>
      <c r="C64" s="1">
        <v>16283.500000279397</v>
      </c>
      <c r="D64" s="1">
        <v>0</v>
      </c>
      <c r="E64">
        <f>(R64-S64*(1000-T64)/(1000-U64))*AK64</f>
        <v>6.3165368496067584</v>
      </c>
      <c r="F64">
        <f>IF(AV64&lt;&gt;0,1/(1/AV64-1/N64),0)</f>
        <v>5.288726765370249E-2</v>
      </c>
      <c r="G64">
        <f>((AY64-AL64/2)*S64-E64)/(AY64+AL64/2)</f>
        <v>190.32303537063305</v>
      </c>
      <c r="H64">
        <f>AL64*1000</f>
        <v>0.79646079204943276</v>
      </c>
      <c r="I64">
        <f>(AQ64-AW64)</f>
        <v>1.4863306820469191</v>
      </c>
      <c r="J64">
        <f>(P64+AP64*D64)</f>
        <v>25.521358489990234</v>
      </c>
      <c r="K64" s="1">
        <v>6</v>
      </c>
      <c r="L64">
        <f>(K64*AE64+AF64)</f>
        <v>1.4200000166893005</v>
      </c>
      <c r="M64" s="1">
        <v>1</v>
      </c>
      <c r="N64">
        <f>L64*(M64+1)*(M64+1)/(M64*M64+1)</f>
        <v>2.8400000333786011</v>
      </c>
      <c r="O64" s="1">
        <v>26.314289093017578</v>
      </c>
      <c r="P64" s="1">
        <v>25.521358489990234</v>
      </c>
      <c r="Q64" s="1">
        <v>26.1588134765625</v>
      </c>
      <c r="R64" s="1">
        <v>399.52490234375</v>
      </c>
      <c r="S64" s="1">
        <v>391.5869140625</v>
      </c>
      <c r="T64" s="1">
        <v>17.101730346679688</v>
      </c>
      <c r="U64" s="1">
        <v>18.038341522216797</v>
      </c>
      <c r="V64" s="1">
        <v>49.466045379638672</v>
      </c>
      <c r="W64" s="1">
        <v>52.175151824951172</v>
      </c>
      <c r="X64" s="1">
        <v>501.01513671875</v>
      </c>
      <c r="Y64" s="1">
        <v>223.08274841308594</v>
      </c>
      <c r="Z64" s="1">
        <v>308.94232177734375</v>
      </c>
      <c r="AA64" s="1">
        <v>99.428939819335938</v>
      </c>
      <c r="AB64" s="1">
        <v>-11.816866874694824</v>
      </c>
      <c r="AC64" s="1">
        <v>1.054661750793457</v>
      </c>
      <c r="AD64" s="1">
        <v>1</v>
      </c>
      <c r="AE64" s="1">
        <v>-0.21956524252891541</v>
      </c>
      <c r="AF64" s="1">
        <v>2.737391471862793</v>
      </c>
      <c r="AG64" s="1">
        <v>1</v>
      </c>
      <c r="AH64" s="1">
        <v>0</v>
      </c>
      <c r="AI64" s="1">
        <v>0.18999999761581421</v>
      </c>
      <c r="AJ64" s="1">
        <v>111115</v>
      </c>
      <c r="AK64">
        <f>X64*0.000001/(K64*0.0001)</f>
        <v>0.83502522786458322</v>
      </c>
      <c r="AL64">
        <f>(U64-T64)/(1000-U64)*AK64</f>
        <v>7.964607920494328E-4</v>
      </c>
      <c r="AM64">
        <f>(P64+273.15)</f>
        <v>298.67135848999021</v>
      </c>
      <c r="AN64">
        <f>(O64+273.15)</f>
        <v>299.46428909301756</v>
      </c>
      <c r="AO64">
        <f>(Y64*AG64+Z64*AH64)*AI64</f>
        <v>42.385721666615609</v>
      </c>
      <c r="AP64">
        <f>((AO64+0.00000010773*(AN64^4-AM64^4))-AL64*44100)/(L64*51.4+0.00000043092*AM64^3)</f>
        <v>0.19417439786387886</v>
      </c>
      <c r="AQ64">
        <f>0.61365*EXP(17.502*J64/(240.97+J64))</f>
        <v>3.2798638557000417</v>
      </c>
      <c r="AR64">
        <f>AQ64*1000/AA64</f>
        <v>32.987014260230573</v>
      </c>
      <c r="AS64">
        <f>(AR64-U64)</f>
        <v>14.948672738013776</v>
      </c>
      <c r="AT64">
        <f>IF(D64,P64,(O64+P64)/2)</f>
        <v>25.917823791503906</v>
      </c>
      <c r="AU64">
        <f>0.61365*EXP(17.502*AT64/(240.97+AT64))</f>
        <v>3.3578854459418679</v>
      </c>
      <c r="AV64">
        <f>IF(AS64&lt;&gt;0,(1000-(AR64+U64)/2)/AS64*AL64,0)</f>
        <v>5.1920391730511072E-2</v>
      </c>
      <c r="AW64">
        <f>U64*AA64/1000</f>
        <v>1.7935331736531226</v>
      </c>
      <c r="AX64">
        <f>(AU64-AW64)</f>
        <v>1.5643522722887453</v>
      </c>
      <c r="AY64">
        <f>1/(1.6/F64+1.37/N64)</f>
        <v>3.2535749195440972E-2</v>
      </c>
      <c r="AZ64">
        <f>G64*AA64*0.001</f>
        <v>18.923617630100019</v>
      </c>
      <c r="BA64">
        <f>G64/S64</f>
        <v>0.48603012137493484</v>
      </c>
      <c r="BB64">
        <f>(1-AL64*AA64/AQ64/F64)*100</f>
        <v>54.346901071870725</v>
      </c>
      <c r="BC64">
        <f>(S64-E64/(N64/1.35))</f>
        <v>388.58433496153265</v>
      </c>
      <c r="BD64">
        <f>E64*BB64/100/BC64</f>
        <v>8.8342265088063171E-3</v>
      </c>
    </row>
    <row r="65" spans="1:56" x14ac:dyDescent="0.25">
      <c r="A65" s="1">
        <v>29</v>
      </c>
      <c r="B65" s="1" t="s">
        <v>123</v>
      </c>
      <c r="C65" s="1">
        <v>16883.999986857176</v>
      </c>
      <c r="D65" s="1">
        <v>0</v>
      </c>
      <c r="E65">
        <f>(R65-S65*(1000-T65)/(1000-U65))*AK65</f>
        <v>6.0288028362562978</v>
      </c>
      <c r="F65">
        <f>IF(AV65&lt;&gt;0,1/(1/AV65-1/N65),0)</f>
        <v>5.2913921314116062E-2</v>
      </c>
      <c r="G65">
        <f>((AY65-AL65/2)*S65-E65)/(AY65+AL65/2)</f>
        <v>199.36018433893406</v>
      </c>
      <c r="H65">
        <f>AL65*1000</f>
        <v>0.80321383465683105</v>
      </c>
      <c r="I65">
        <f>(AQ65-AW65)</f>
        <v>1.4979468515704624</v>
      </c>
      <c r="J65">
        <f>(P65+AP65*D65)</f>
        <v>25.554130554199219</v>
      </c>
      <c r="K65" s="1">
        <v>6</v>
      </c>
      <c r="L65">
        <f>(K65*AE65+AF65)</f>
        <v>1.4200000166893005</v>
      </c>
      <c r="M65" s="1">
        <v>1</v>
      </c>
      <c r="N65">
        <f>L65*(M65+1)*(M65+1)/(M65*M65+1)</f>
        <v>2.8400000333786011</v>
      </c>
      <c r="O65" s="1">
        <v>26.313421249389648</v>
      </c>
      <c r="P65" s="1">
        <v>25.554130554199219</v>
      </c>
      <c r="Q65" s="1">
        <v>26.159517288208008</v>
      </c>
      <c r="R65" s="1">
        <v>399.45819091796875</v>
      </c>
      <c r="S65" s="1">
        <v>391.86026000976562</v>
      </c>
      <c r="T65" s="1">
        <v>17.043790817260742</v>
      </c>
      <c r="U65" s="1">
        <v>17.988527297973633</v>
      </c>
      <c r="V65" s="1">
        <v>49.293418884277344</v>
      </c>
      <c r="W65" s="1">
        <v>52.025749206542969</v>
      </c>
      <c r="X65" s="1">
        <v>500.9429931640625</v>
      </c>
      <c r="Y65" s="1">
        <v>222.76045227050781</v>
      </c>
      <c r="Z65" s="1">
        <v>308.61062622070312</v>
      </c>
      <c r="AA65" s="1">
        <v>99.413681030273438</v>
      </c>
      <c r="AB65" s="1">
        <v>-11.816866874694824</v>
      </c>
      <c r="AC65" s="1">
        <v>1.054661750793457</v>
      </c>
      <c r="AD65" s="1">
        <v>1</v>
      </c>
      <c r="AE65" s="1">
        <v>-0.21956524252891541</v>
      </c>
      <c r="AF65" s="1">
        <v>2.737391471862793</v>
      </c>
      <c r="AG65" s="1">
        <v>1</v>
      </c>
      <c r="AH65" s="1">
        <v>0</v>
      </c>
      <c r="AI65" s="1">
        <v>0.18999999761581421</v>
      </c>
      <c r="AJ65" s="1">
        <v>111115</v>
      </c>
      <c r="AK65">
        <f>X65*0.000001/(K65*0.0001)</f>
        <v>0.83490498860677076</v>
      </c>
      <c r="AL65">
        <f>(U65-T65)/(1000-U65)*AK65</f>
        <v>8.0321383465683106E-4</v>
      </c>
      <c r="AM65">
        <f>(P65+273.15)</f>
        <v>298.7041305541992</v>
      </c>
      <c r="AN65">
        <f>(O65+273.15)</f>
        <v>299.46342124938963</v>
      </c>
      <c r="AO65">
        <f>(Y65*AG65+Z65*AH65)*AI65</f>
        <v>42.324485400294179</v>
      </c>
      <c r="AP65">
        <f>((AO65+0.00000010773*(AN65^4-AM65^4))-AL65*44100)/(L65*51.4+0.00000043092*AM65^3)</f>
        <v>0.18534150439368707</v>
      </c>
      <c r="AQ65">
        <f>0.61365*EXP(17.502*J65/(240.97+J65))</f>
        <v>3.2862525665755795</v>
      </c>
      <c r="AR65">
        <f>AQ65*1000/AA65</f>
        <v>33.056341265291749</v>
      </c>
      <c r="AS65">
        <f>(AR65-U65)</f>
        <v>15.067813967318116</v>
      </c>
      <c r="AT65">
        <f>IF(D65,P65,(O65+P65)/2)</f>
        <v>25.933775901794434</v>
      </c>
      <c r="AU65">
        <f>0.61365*EXP(17.502*AT65/(240.97+AT65))</f>
        <v>3.3610583453413532</v>
      </c>
      <c r="AV65">
        <f>IF(AS65&lt;&gt;0,(1000-(AR65+U65)/2)/AS65*AL65,0)</f>
        <v>5.1946079507312705E-2</v>
      </c>
      <c r="AW65">
        <f>U65*AA65/1000</f>
        <v>1.7883057150051171</v>
      </c>
      <c r="AX65">
        <f>(AU65-AW65)</f>
        <v>1.572752630336236</v>
      </c>
      <c r="AY65">
        <f>1/(1.6/F65+1.37/N65)</f>
        <v>3.2551888795554387E-2</v>
      </c>
      <c r="AZ65">
        <f>G65*AA65*0.001</f>
        <v>19.819129776007305</v>
      </c>
      <c r="BA65">
        <f>G65/S65</f>
        <v>0.50875325896523871</v>
      </c>
      <c r="BB65">
        <f>(1-AL65*AA65/AQ65/F65)*100</f>
        <v>54.079516764243493</v>
      </c>
      <c r="BC65">
        <f>(S65-E65/(N65/1.35))</f>
        <v>388.99445587832565</v>
      </c>
      <c r="BD65">
        <f>E65*BB65/100/BC65</f>
        <v>8.3814753430219123E-3</v>
      </c>
    </row>
    <row r="66" spans="1:56" x14ac:dyDescent="0.25">
      <c r="A66" s="1" t="s">
        <v>9</v>
      </c>
      <c r="B66" s="1" t="s">
        <v>124</v>
      </c>
    </row>
    <row r="67" spans="1:56" x14ac:dyDescent="0.25">
      <c r="A67" s="1">
        <v>30</v>
      </c>
      <c r="B67" s="1" t="s">
        <v>125</v>
      </c>
      <c r="C67" s="1">
        <v>17483.499993573874</v>
      </c>
      <c r="D67" s="1">
        <v>0</v>
      </c>
      <c r="E67">
        <f>(R67-S67*(1000-T67)/(1000-U67))*AK67</f>
        <v>5.9068363196630802</v>
      </c>
      <c r="F67">
        <f>IF(AV67&lt;&gt;0,1/(1/AV67-1/N67),0)</f>
        <v>5.0533799055175105E-2</v>
      </c>
      <c r="G67">
        <f>((AY67-AL67/2)*S67-E67)/(AY67+AL67/2)</f>
        <v>194.92935354696422</v>
      </c>
      <c r="H67">
        <f>AL67*1000</f>
        <v>0.77796453826681022</v>
      </c>
      <c r="I67">
        <f>(AQ67-AW67)</f>
        <v>1.5177594837286508</v>
      </c>
      <c r="J67">
        <f>(P67+AP67*D67)</f>
        <v>25.620901107788086</v>
      </c>
      <c r="K67" s="1">
        <v>6</v>
      </c>
      <c r="L67">
        <f>(K67*AE67+AF67)</f>
        <v>1.4200000166893005</v>
      </c>
      <c r="M67" s="1">
        <v>1</v>
      </c>
      <c r="N67">
        <f>L67*(M67+1)*(M67+1)/(M67*M67+1)</f>
        <v>2.8400000333786011</v>
      </c>
      <c r="O67" s="1">
        <v>26.31884765625</v>
      </c>
      <c r="P67" s="1">
        <v>25.620901107788086</v>
      </c>
      <c r="Q67" s="1">
        <v>26.159696578979492</v>
      </c>
      <c r="R67" s="1">
        <v>399.58200073242187</v>
      </c>
      <c r="S67" s="1">
        <v>392.14138793945312</v>
      </c>
      <c r="T67" s="1">
        <v>17.006908416748047</v>
      </c>
      <c r="U67" s="1">
        <v>17.922052383422852</v>
      </c>
      <c r="V67" s="1">
        <v>49.166748046875</v>
      </c>
      <c r="W67" s="1">
        <v>51.812412261962891</v>
      </c>
      <c r="X67" s="1">
        <v>500.91909790039062</v>
      </c>
      <c r="Y67" s="1">
        <v>222.85972595214844</v>
      </c>
      <c r="Z67" s="1">
        <v>308.56024169921875</v>
      </c>
      <c r="AA67" s="1">
        <v>99.40509033203125</v>
      </c>
      <c r="AB67" s="1">
        <v>-11.536257743835449</v>
      </c>
      <c r="AC67" s="1">
        <v>1.0239419937133789</v>
      </c>
      <c r="AD67" s="1">
        <v>1</v>
      </c>
      <c r="AE67" s="1">
        <v>-0.21956524252891541</v>
      </c>
      <c r="AF67" s="1">
        <v>2.737391471862793</v>
      </c>
      <c r="AG67" s="1">
        <v>1</v>
      </c>
      <c r="AH67" s="1">
        <v>0</v>
      </c>
      <c r="AI67" s="1">
        <v>0.18999999761581421</v>
      </c>
      <c r="AJ67" s="1">
        <v>111115</v>
      </c>
      <c r="AK67">
        <f>X67*0.000001/(K67*0.0001)</f>
        <v>0.83486516316731763</v>
      </c>
      <c r="AL67">
        <f>(U67-T67)/(1000-U67)*AK67</f>
        <v>7.7796453826681027E-4</v>
      </c>
      <c r="AM67">
        <f>(P67+273.15)</f>
        <v>298.77090110778806</v>
      </c>
      <c r="AN67">
        <f>(O67+273.15)</f>
        <v>299.46884765624998</v>
      </c>
      <c r="AO67">
        <f>(Y67*AG67+Z67*AH67)*AI67</f>
        <v>42.343347399569211</v>
      </c>
      <c r="AP67">
        <f>((AO67+0.00000010773*(AN67^4-AM67^4))-AL67*44100)/(L67*51.4+0.00000043092*AM67^3)</f>
        <v>0.19039153819677204</v>
      </c>
      <c r="AQ67">
        <f>0.61365*EXP(17.502*J67/(240.97+J67))</f>
        <v>3.2993027198381952</v>
      </c>
      <c r="AR67">
        <f>AQ67*1000/AA67</f>
        <v>33.190480576174906</v>
      </c>
      <c r="AS67">
        <f>(AR67-U67)</f>
        <v>15.268428192752054</v>
      </c>
      <c r="AT67">
        <f>IF(D67,P67,(O67+P67)/2)</f>
        <v>25.969874382019043</v>
      </c>
      <c r="AU67">
        <f>0.61365*EXP(17.502*AT67/(240.97+AT67))</f>
        <v>3.3682480582365262</v>
      </c>
      <c r="AV67">
        <f>IF(AS67&lt;&gt;0,(1000-(AR67+U67)/2)/AS67*AL67,0)</f>
        <v>4.9650341190646784E-2</v>
      </c>
      <c r="AW67">
        <f>U67*AA67/1000</f>
        <v>1.7815432361095445</v>
      </c>
      <c r="AX67">
        <f>(AU67-AW67)</f>
        <v>1.5867048221269817</v>
      </c>
      <c r="AY67">
        <f>1/(1.6/F67+1.37/N67)</f>
        <v>3.1109645249225049E-2</v>
      </c>
      <c r="AZ67">
        <f>G67*AA67*0.001</f>
        <v>19.376969997700435</v>
      </c>
      <c r="BA67">
        <f>G67/S67</f>
        <v>0.49708946707013091</v>
      </c>
      <c r="BB67">
        <f>(1-AL67*AA67/AQ67/F67)*100</f>
        <v>53.616415111242489</v>
      </c>
      <c r="BC67">
        <f>(S67-E67/(N67/1.35))</f>
        <v>389.33356084867012</v>
      </c>
      <c r="BD67">
        <f>E67*BB67/100/BC67</f>
        <v>8.1345000780017225E-3</v>
      </c>
    </row>
    <row r="68" spans="1:56" x14ac:dyDescent="0.25">
      <c r="A68" s="1" t="s">
        <v>9</v>
      </c>
      <c r="B68" s="1" t="s">
        <v>126</v>
      </c>
    </row>
    <row r="69" spans="1:56" x14ac:dyDescent="0.25">
      <c r="A69" s="1">
        <v>31</v>
      </c>
      <c r="B69" s="1" t="s">
        <v>127</v>
      </c>
      <c r="C69" s="1">
        <v>18084.500000279397</v>
      </c>
      <c r="D69" s="1">
        <v>0</v>
      </c>
      <c r="E69">
        <f>(R69-S69*(1000-T69)/(1000-U69))*AK69</f>
        <v>5.7749186680801525</v>
      </c>
      <c r="F69">
        <f>IF(AV69&lt;&gt;0,1/(1/AV69-1/N69),0)</f>
        <v>4.8370691580797286E-2</v>
      </c>
      <c r="G69">
        <f>((AY69-AL69/2)*S69-E69)/(AY69+AL69/2)</f>
        <v>191.08475951495768</v>
      </c>
      <c r="H69">
        <f>AL69*1000</f>
        <v>0.75280013331064588</v>
      </c>
      <c r="I69">
        <f>(AQ69-AW69)</f>
        <v>1.5329868704551919</v>
      </c>
      <c r="J69">
        <f>(P69+AP69*D69)</f>
        <v>25.671056747436523</v>
      </c>
      <c r="K69" s="1">
        <v>6</v>
      </c>
      <c r="L69">
        <f>(K69*AE69+AF69)</f>
        <v>1.4200000166893005</v>
      </c>
      <c r="M69" s="1">
        <v>1</v>
      </c>
      <c r="N69">
        <f>L69*(M69+1)*(M69+1)/(M69*M69+1)</f>
        <v>2.8400000333786011</v>
      </c>
      <c r="O69" s="1">
        <v>26.315963745117188</v>
      </c>
      <c r="P69" s="1">
        <v>25.671056747436523</v>
      </c>
      <c r="Q69" s="1">
        <v>26.162464141845703</v>
      </c>
      <c r="R69" s="1">
        <v>399.53170776367187</v>
      </c>
      <c r="S69" s="1">
        <v>392.26150512695312</v>
      </c>
      <c r="T69" s="1">
        <v>16.98423957824707</v>
      </c>
      <c r="U69" s="1">
        <v>17.869745254516602</v>
      </c>
      <c r="V69" s="1">
        <v>49.104175567626953</v>
      </c>
      <c r="W69" s="1">
        <v>51.664314270019531</v>
      </c>
      <c r="X69" s="1">
        <v>500.96649169921875</v>
      </c>
      <c r="Y69" s="1">
        <v>223.03643798828125</v>
      </c>
      <c r="Z69" s="1">
        <v>308.6114501953125</v>
      </c>
      <c r="AA69" s="1">
        <v>99.3941650390625</v>
      </c>
      <c r="AB69" s="1">
        <v>-11.454928398132324</v>
      </c>
      <c r="AC69" s="1">
        <v>0.98147106170654297</v>
      </c>
      <c r="AD69" s="1">
        <v>0.66666668653488159</v>
      </c>
      <c r="AE69" s="1">
        <v>-0.21956524252891541</v>
      </c>
      <c r="AF69" s="1">
        <v>2.737391471862793</v>
      </c>
      <c r="AG69" s="1">
        <v>1</v>
      </c>
      <c r="AH69" s="1">
        <v>0</v>
      </c>
      <c r="AI69" s="1">
        <v>0.18999999761581421</v>
      </c>
      <c r="AJ69" s="1">
        <v>111115</v>
      </c>
      <c r="AK69">
        <f>X69*0.000001/(K69*0.0001)</f>
        <v>0.83494415283203105</v>
      </c>
      <c r="AL69">
        <f>(U69-T69)/(1000-U69)*AK69</f>
        <v>7.5280013331064592E-4</v>
      </c>
      <c r="AM69">
        <f>(P69+273.15)</f>
        <v>298.8210567474365</v>
      </c>
      <c r="AN69">
        <f>(O69+273.15)</f>
        <v>299.46596374511716</v>
      </c>
      <c r="AO69">
        <f>(Y69*AG69+Z69*AH69)*AI69</f>
        <v>42.376922686013131</v>
      </c>
      <c r="AP69">
        <f>((AO69+0.00000010773*(AN69^4-AM69^4))-AL69*44100)/(L69*51.4+0.00000043092*AM69^3)</f>
        <v>0.19669189229577413</v>
      </c>
      <c r="AQ69">
        <f>0.61365*EXP(17.502*J69/(240.97+J69))</f>
        <v>3.3091352794886189</v>
      </c>
      <c r="AR69">
        <f>AQ69*1000/AA69</f>
        <v>33.293053754092192</v>
      </c>
      <c r="AS69">
        <f>(AR69-U69)</f>
        <v>15.42330849957559</v>
      </c>
      <c r="AT69">
        <f>IF(D69,P69,(O69+P69)/2)</f>
        <v>25.993510246276855</v>
      </c>
      <c r="AU69">
        <f>0.61365*EXP(17.502*AT69/(240.97+AT69))</f>
        <v>3.37296287303813</v>
      </c>
      <c r="AV69">
        <f>IF(AS69&lt;&gt;0,(1000-(AR69+U69)/2)/AS69*AL69,0)</f>
        <v>4.756064189299708E-2</v>
      </c>
      <c r="AW69">
        <f>U69*AA69/1000</f>
        <v>1.776148409033427</v>
      </c>
      <c r="AX69">
        <f>(AU69-AW69)</f>
        <v>1.5968144640047031</v>
      </c>
      <c r="AY69">
        <f>1/(1.6/F69+1.37/N69)</f>
        <v>2.9797132977466119E-2</v>
      </c>
      <c r="AZ69">
        <f>G69*AA69*0.001</f>
        <v>18.992710123679274</v>
      </c>
      <c r="BA69">
        <f>G69/S69</f>
        <v>0.48713615029115392</v>
      </c>
      <c r="BB69">
        <f>(1-AL69*AA69/AQ69/F69)*100</f>
        <v>53.254074930949933</v>
      </c>
      <c r="BC69">
        <f>(S69-E69/(N69/1.35))</f>
        <v>389.51638536981227</v>
      </c>
      <c r="BD69">
        <f>E69*BB69/100/BC69</f>
        <v>7.8953790654557755E-3</v>
      </c>
    </row>
    <row r="70" spans="1:56" x14ac:dyDescent="0.25">
      <c r="A70" s="1">
        <v>32</v>
      </c>
      <c r="B70" s="1" t="s">
        <v>128</v>
      </c>
      <c r="C70" s="1">
        <v>18684.999986857176</v>
      </c>
      <c r="D70" s="1">
        <v>0</v>
      </c>
      <c r="E70">
        <f>(R70-S70*(1000-T70)/(1000-U70))*AK70</f>
        <v>5.8249770834757708</v>
      </c>
      <c r="F70">
        <f>IF(AV70&lt;&gt;0,1/(1/AV70-1/N70),0)</f>
        <v>4.7076722556783801E-2</v>
      </c>
      <c r="G70">
        <f>((AY70-AL70/2)*S70-E70)/(AY70+AL70/2)</f>
        <v>184.02669368587033</v>
      </c>
      <c r="H70">
        <f>AL70*1000</f>
        <v>0.73778263641264008</v>
      </c>
      <c r="I70">
        <f>(AQ70-AW70)</f>
        <v>1.5428737987872703</v>
      </c>
      <c r="J70">
        <f>(P70+AP70*D70)</f>
        <v>25.668485641479492</v>
      </c>
      <c r="K70" s="1">
        <v>6</v>
      </c>
      <c r="L70">
        <f>(K70*AE70+AF70)</f>
        <v>1.4200000166893005</v>
      </c>
      <c r="M70" s="1">
        <v>1</v>
      </c>
      <c r="N70">
        <f>L70*(M70+1)*(M70+1)/(M70*M70+1)</f>
        <v>2.8400000333786011</v>
      </c>
      <c r="O70" s="1">
        <v>26.310592651367187</v>
      </c>
      <c r="P70" s="1">
        <v>25.668485641479492</v>
      </c>
      <c r="Q70" s="1">
        <v>26.158514022827148</v>
      </c>
      <c r="R70" s="1">
        <v>399.46011352539062</v>
      </c>
      <c r="S70" s="1">
        <v>392.13674926757812</v>
      </c>
      <c r="T70" s="1">
        <v>16.89971923828125</v>
      </c>
      <c r="U70" s="1">
        <v>17.767694473266602</v>
      </c>
      <c r="V70" s="1">
        <v>48.868431091308594</v>
      </c>
      <c r="W70" s="1">
        <v>51.378334045410156</v>
      </c>
      <c r="X70" s="1">
        <v>500.94097900390625</v>
      </c>
      <c r="Y70" s="1">
        <v>222.69647216796875</v>
      </c>
      <c r="Z70" s="1">
        <v>308.36065673828125</v>
      </c>
      <c r="AA70" s="1">
        <v>99.38018798828125</v>
      </c>
      <c r="AB70" s="1">
        <v>-11.454928398132324</v>
      </c>
      <c r="AC70" s="1">
        <v>0.98147106170654297</v>
      </c>
      <c r="AD70" s="1">
        <v>1</v>
      </c>
      <c r="AE70" s="1">
        <v>-0.21956524252891541</v>
      </c>
      <c r="AF70" s="1">
        <v>2.737391471862793</v>
      </c>
      <c r="AG70" s="1">
        <v>1</v>
      </c>
      <c r="AH70" s="1">
        <v>0</v>
      </c>
      <c r="AI70" s="1">
        <v>0.18999999761581421</v>
      </c>
      <c r="AJ70" s="1">
        <v>111115</v>
      </c>
      <c r="AK70">
        <f>X70*0.000001/(K70*0.0001)</f>
        <v>0.83490163167317699</v>
      </c>
      <c r="AL70">
        <f>(U70-T70)/(1000-U70)*AK70</f>
        <v>7.3778263641264012E-4</v>
      </c>
      <c r="AM70">
        <f>(P70+273.15)</f>
        <v>298.81848564147947</v>
      </c>
      <c r="AN70">
        <f>(O70+273.15)</f>
        <v>299.46059265136716</v>
      </c>
      <c r="AO70">
        <f>(Y70*AG70+Z70*AH70)*AI70</f>
        <v>42.312329180964298</v>
      </c>
      <c r="AP70">
        <f>((AO70+0.00000010773*(AN70^4-AM70^4))-AL70*44100)/(L70*51.4+0.00000043092*AM70^3)</f>
        <v>0.20338108086189069</v>
      </c>
      <c r="AQ70">
        <f>0.61365*EXP(17.502*J70/(240.97+J70))</f>
        <v>3.308630615658851</v>
      </c>
      <c r="AR70">
        <f>AQ70*1000/AA70</f>
        <v>33.292658050204125</v>
      </c>
      <c r="AS70">
        <f>(AR70-U70)</f>
        <v>15.524963576937523</v>
      </c>
      <c r="AT70">
        <f>IF(D70,P70,(O70+P70)/2)</f>
        <v>25.98953914642334</v>
      </c>
      <c r="AU70">
        <f>0.61365*EXP(17.502*AT70/(240.97+AT70))</f>
        <v>3.3721703267262071</v>
      </c>
      <c r="AV70">
        <f>IF(AS70&lt;&gt;0,(1000-(AR70+U70)/2)/AS70*AL70,0)</f>
        <v>4.630908872019384E-2</v>
      </c>
      <c r="AW70">
        <f>U70*AA70/1000</f>
        <v>1.7657568168715807</v>
      </c>
      <c r="AX70">
        <f>(AU70-AW70)</f>
        <v>1.6064135098546264</v>
      </c>
      <c r="AY70">
        <f>1/(1.6/F70+1.37/N70)</f>
        <v>2.9011182369699188E-2</v>
      </c>
      <c r="AZ70">
        <f>G70*AA70*0.001</f>
        <v>18.288607413363643</v>
      </c>
      <c r="BA70">
        <f>G70/S70</f>
        <v>0.46929213859601315</v>
      </c>
      <c r="BB70">
        <f>(1-AL70*AA70/AQ70/F70)*100</f>
        <v>52.926798102377703</v>
      </c>
      <c r="BC70">
        <f>(S70-E70/(N70/1.35))</f>
        <v>389.36783413720144</v>
      </c>
      <c r="BD70">
        <f>E70*BB70/100/BC70</f>
        <v>7.9178955994465734E-3</v>
      </c>
    </row>
    <row r="71" spans="1:56" x14ac:dyDescent="0.25">
      <c r="A71" s="1" t="s">
        <v>9</v>
      </c>
      <c r="B71" s="1" t="s">
        <v>129</v>
      </c>
    </row>
    <row r="72" spans="1:56" x14ac:dyDescent="0.25">
      <c r="A72" s="1">
        <v>33</v>
      </c>
      <c r="B72" s="1" t="s">
        <v>130</v>
      </c>
      <c r="C72" s="1">
        <v>19284.999993562698</v>
      </c>
      <c r="D72" s="1">
        <v>0</v>
      </c>
      <c r="E72">
        <f>(R72-S72*(1000-T72)/(1000-U72))*AK72</f>
        <v>5.5278346584068014</v>
      </c>
      <c r="F72">
        <f>IF(AV72&lt;&gt;0,1/(1/AV72-1/N72),0)</f>
        <v>4.408161593187522E-2</v>
      </c>
      <c r="G72">
        <f>((AY72-AL72/2)*S72-E72)/(AY72+AL72/2)</f>
        <v>181.8542301494777</v>
      </c>
      <c r="H72">
        <f>AL72*1000</f>
        <v>0.70299108780444952</v>
      </c>
      <c r="I72">
        <f>(AQ72-AW72)</f>
        <v>1.5679780122380083</v>
      </c>
      <c r="J72">
        <f>(P72+AP72*D72)</f>
        <v>25.750635147094727</v>
      </c>
      <c r="K72" s="1">
        <v>6</v>
      </c>
      <c r="L72">
        <f>(K72*AE72+AF72)</f>
        <v>1.4200000166893005</v>
      </c>
      <c r="M72" s="1">
        <v>1</v>
      </c>
      <c r="N72">
        <f>L72*(M72+1)*(M72+1)/(M72*M72+1)</f>
        <v>2.8400000333786011</v>
      </c>
      <c r="O72" s="1">
        <v>26.317285537719727</v>
      </c>
      <c r="P72" s="1">
        <v>25.750635147094727</v>
      </c>
      <c r="Q72" s="1">
        <v>26.158502578735352</v>
      </c>
      <c r="R72" s="1">
        <v>399.5380859375</v>
      </c>
      <c r="S72" s="1">
        <v>392.58694458007812</v>
      </c>
      <c r="T72" s="1">
        <v>16.854310989379883</v>
      </c>
      <c r="U72" s="1">
        <v>17.681385040283203</v>
      </c>
      <c r="V72" s="1">
        <v>48.707649230957031</v>
      </c>
      <c r="W72" s="1">
        <v>51.097827911376953</v>
      </c>
      <c r="X72" s="1">
        <v>500.9669189453125</v>
      </c>
      <c r="Y72" s="1">
        <v>222.68679809570312</v>
      </c>
      <c r="Z72" s="1">
        <v>308.340087890625</v>
      </c>
      <c r="AA72" s="1">
        <v>99.359321594238281</v>
      </c>
      <c r="AB72" s="1">
        <v>-11.178896903991699</v>
      </c>
      <c r="AC72" s="1">
        <v>0.94360637664794922</v>
      </c>
      <c r="AD72" s="1">
        <v>1</v>
      </c>
      <c r="AE72" s="1">
        <v>-0.21956524252891541</v>
      </c>
      <c r="AF72" s="1">
        <v>2.737391471862793</v>
      </c>
      <c r="AG72" s="1">
        <v>1</v>
      </c>
      <c r="AH72" s="1">
        <v>0</v>
      </c>
      <c r="AI72" s="1">
        <v>0.18999999761581421</v>
      </c>
      <c r="AJ72" s="1">
        <v>111115</v>
      </c>
      <c r="AK72">
        <f>X72*0.000001/(K72*0.0001)</f>
        <v>0.834944864908854</v>
      </c>
      <c r="AL72">
        <f>(U72-T72)/(1000-U72)*AK72</f>
        <v>7.0299108780444951E-4</v>
      </c>
      <c r="AM72">
        <f>(P72+273.15)</f>
        <v>298.9006351470947</v>
      </c>
      <c r="AN72">
        <f>(O72+273.15)</f>
        <v>299.4672855377197</v>
      </c>
      <c r="AO72">
        <f>(Y72*AG72+Z72*AH72)*AI72</f>
        <v>42.310491107256894</v>
      </c>
      <c r="AP72">
        <f>((AO72+0.00000010773*(AN72^4-AM72^4))-AL72*44100)/(L72*51.4+0.00000043092*AM72^3)</f>
        <v>0.21122833126651439</v>
      </c>
      <c r="AQ72">
        <f>0.61365*EXP(17.502*J72/(240.97+J72))</f>
        <v>3.3247884346870609</v>
      </c>
      <c r="AR72">
        <f>AQ72*1000/AA72</f>
        <v>33.462269884095718</v>
      </c>
      <c r="AS72">
        <f>(AR72-U72)</f>
        <v>15.780884843812515</v>
      </c>
      <c r="AT72">
        <f>IF(D72,P72,(O72+P72)/2)</f>
        <v>26.033960342407227</v>
      </c>
      <c r="AU72">
        <f>0.61365*EXP(17.502*AT72/(240.97+AT72))</f>
        <v>3.3810451173661886</v>
      </c>
      <c r="AV72">
        <f>IF(AS72&lt;&gt;0,(1000-(AR72+U72)/2)/AS72*AL72,0)</f>
        <v>4.3407852460709301E-2</v>
      </c>
      <c r="AW72">
        <f>U72*AA72/1000</f>
        <v>1.7568104224490526</v>
      </c>
      <c r="AX72">
        <f>(AU72-AW72)</f>
        <v>1.624234694917136</v>
      </c>
      <c r="AY72">
        <f>1/(1.6/F72+1.37/N72)</f>
        <v>2.7189647260227122E-2</v>
      </c>
      <c r="AZ72">
        <f>G72*AA72*0.001</f>
        <v>18.068912936694577</v>
      </c>
      <c r="BA72">
        <f>G72/S72</f>
        <v>0.46322026919156473</v>
      </c>
      <c r="BB72">
        <f>(1-AL72*AA72/AQ72/F72)*100</f>
        <v>52.341879033104696</v>
      </c>
      <c r="BC72">
        <f>(S72-E72/(N72/1.35))</f>
        <v>389.95927672756358</v>
      </c>
      <c r="BD72">
        <f>E72*BB72/100/BC72</f>
        <v>7.4196786760242018E-3</v>
      </c>
    </row>
    <row r="73" spans="1:56" x14ac:dyDescent="0.25">
      <c r="A73" s="1" t="s">
        <v>9</v>
      </c>
      <c r="B73" s="1" t="s">
        <v>131</v>
      </c>
    </row>
    <row r="74" spans="1:56" x14ac:dyDescent="0.25">
      <c r="A74" s="1">
        <v>34</v>
      </c>
      <c r="B74" s="1" t="s">
        <v>132</v>
      </c>
      <c r="C74" s="1">
        <v>19885.000000268221</v>
      </c>
      <c r="D74" s="1">
        <v>0</v>
      </c>
      <c r="E74">
        <f>(R74-S74*(1000-T74)/(1000-U74))*AK74</f>
        <v>5.198865568118344</v>
      </c>
      <c r="F74">
        <f>IF(AV74&lt;&gt;0,1/(1/AV74-1/N74),0)</f>
        <v>4.0468574486973219E-2</v>
      </c>
      <c r="G74">
        <f>((AY74-AL74/2)*S74-E74)/(AY74+AL74/2)</f>
        <v>177.42612657408961</v>
      </c>
      <c r="H74">
        <f>AL74*1000</f>
        <v>0.65487694642013172</v>
      </c>
      <c r="I74">
        <f>(AQ74-AW74)</f>
        <v>1.5891108643514935</v>
      </c>
      <c r="J74">
        <f>(P74+AP74*D74)</f>
        <v>25.78523063659668</v>
      </c>
      <c r="K74" s="1">
        <v>6</v>
      </c>
      <c r="L74">
        <f>(K74*AE74+AF74)</f>
        <v>1.4200000166893005</v>
      </c>
      <c r="M74" s="1">
        <v>1</v>
      </c>
      <c r="N74">
        <f>L74*(M74+1)*(M74+1)/(M74*M74+1)</f>
        <v>2.8400000333786011</v>
      </c>
      <c r="O74" s="1">
        <v>26.317031860351562</v>
      </c>
      <c r="P74" s="1">
        <v>25.78523063659668</v>
      </c>
      <c r="Q74" s="1">
        <v>26.161184310913086</v>
      </c>
      <c r="R74" s="1">
        <v>399.49029541015625</v>
      </c>
      <c r="S74" s="1">
        <v>392.95498657226563</v>
      </c>
      <c r="T74" s="1">
        <v>16.767045974731445</v>
      </c>
      <c r="U74" s="1">
        <v>17.537685394287109</v>
      </c>
      <c r="V74" s="1">
        <v>48.455352783203125</v>
      </c>
      <c r="W74" s="1">
        <v>50.682437896728516</v>
      </c>
      <c r="X74" s="1">
        <v>500.92837524414062</v>
      </c>
      <c r="Y74" s="1">
        <v>222.75892639160156</v>
      </c>
      <c r="Z74" s="1">
        <v>308.4046630859375</v>
      </c>
      <c r="AA74" s="1">
        <v>99.357620239257813</v>
      </c>
      <c r="AB74" s="1">
        <v>-10.894167900085449</v>
      </c>
      <c r="AC74" s="1">
        <v>0.89129543304443359</v>
      </c>
      <c r="AD74" s="1">
        <v>0.66666668653488159</v>
      </c>
      <c r="AE74" s="1">
        <v>-0.21956524252891541</v>
      </c>
      <c r="AF74" s="1">
        <v>2.737391471862793</v>
      </c>
      <c r="AG74" s="1">
        <v>1</v>
      </c>
      <c r="AH74" s="1">
        <v>0</v>
      </c>
      <c r="AI74" s="1">
        <v>0.18999999761581421</v>
      </c>
      <c r="AJ74" s="1">
        <v>111115</v>
      </c>
      <c r="AK74">
        <f>X74*0.000001/(K74*0.0001)</f>
        <v>0.834880625406901</v>
      </c>
      <c r="AL74">
        <f>(U74-T74)/(1000-U74)*AK74</f>
        <v>6.548769464201317E-4</v>
      </c>
      <c r="AM74">
        <f>(P74+273.15)</f>
        <v>298.93523063659666</v>
      </c>
      <c r="AN74">
        <f>(O74+273.15)</f>
        <v>299.46703186035154</v>
      </c>
      <c r="AO74">
        <f>(Y74*AG74+Z74*AH74)*AI74</f>
        <v>42.32419548330563</v>
      </c>
      <c r="AP74">
        <f>((AO74+0.00000010773*(AN74^4-AM74^4))-AL74*44100)/(L74*51.4+0.00000043092*AM74^3)</f>
        <v>0.23174427557331237</v>
      </c>
      <c r="AQ74">
        <f>0.61365*EXP(17.502*J74/(240.97+J74))</f>
        <v>3.3316135496326504</v>
      </c>
      <c r="AR74">
        <f>AQ74*1000/AA74</f>
        <v>33.531535292511727</v>
      </c>
      <c r="AS74">
        <f>(AR74-U74)</f>
        <v>15.993849898224617</v>
      </c>
      <c r="AT74">
        <f>IF(D74,P74,(O74+P74)/2)</f>
        <v>26.051131248474121</v>
      </c>
      <c r="AU74">
        <f>0.61365*EXP(17.502*AT74/(240.97+AT74))</f>
        <v>3.3844811088908413</v>
      </c>
      <c r="AV74">
        <f>IF(AS74&lt;&gt;0,(1000-(AR74+U74)/2)/AS74*AL74,0)</f>
        <v>3.9900019246851638E-2</v>
      </c>
      <c r="AW74">
        <f>U74*AA74/1000</f>
        <v>1.7425026852811569</v>
      </c>
      <c r="AX74">
        <f>(AU74-AW74)</f>
        <v>1.6419784236096844</v>
      </c>
      <c r="AY74">
        <f>1/(1.6/F74+1.37/N74)</f>
        <v>2.4987977429103556E-2</v>
      </c>
      <c r="AZ74">
        <f>G74*AA74*0.001</f>
        <v>17.628637704670883</v>
      </c>
      <c r="BA74">
        <f>G74/S74</f>
        <v>0.45151768685205473</v>
      </c>
      <c r="BB74">
        <f>(1-AL74*AA74/AQ74/F74)*100</f>
        <v>51.739884497237028</v>
      </c>
      <c r="BC74">
        <f>(S74-E74/(N74/1.35))</f>
        <v>390.48369486998695</v>
      </c>
      <c r="BD74">
        <f>E74*BB74/100/BC74</f>
        <v>6.8886027136335756E-3</v>
      </c>
    </row>
    <row r="75" spans="1:56" x14ac:dyDescent="0.25">
      <c r="A75" s="1">
        <v>35</v>
      </c>
      <c r="B75" s="1" t="s">
        <v>133</v>
      </c>
      <c r="C75" s="1">
        <v>20485.499986846</v>
      </c>
      <c r="D75" s="1">
        <v>0</v>
      </c>
      <c r="E75">
        <f>(R75-S75*(1000-T75)/(1000-U75))*AK75</f>
        <v>5.3512880742346089</v>
      </c>
      <c r="F75">
        <f>IF(AV75&lt;&gt;0,1/(1/AV75-1/N75),0)</f>
        <v>4.0415563373068022E-2</v>
      </c>
      <c r="G75">
        <f>((AY75-AL75/2)*S75-E75)/(AY75+AL75/2)</f>
        <v>170.92133572398214</v>
      </c>
      <c r="H75">
        <f>AL75*1000</f>
        <v>0.66490732144172637</v>
      </c>
      <c r="I75">
        <f>(AQ75-AW75)</f>
        <v>1.615345303618912</v>
      </c>
      <c r="J75">
        <f>(P75+AP75*D75)</f>
        <v>25.846700668334961</v>
      </c>
      <c r="K75" s="1">
        <v>6</v>
      </c>
      <c r="L75">
        <f>(K75*AE75+AF75)</f>
        <v>1.4200000166893005</v>
      </c>
      <c r="M75" s="1">
        <v>1</v>
      </c>
      <c r="N75">
        <f>L75*(M75+1)*(M75+1)/(M75*M75+1)</f>
        <v>2.8400000333786011</v>
      </c>
      <c r="O75" s="1">
        <v>26.314451217651367</v>
      </c>
      <c r="P75" s="1">
        <v>25.846700668334961</v>
      </c>
      <c r="Q75" s="1">
        <v>26.159435272216797</v>
      </c>
      <c r="R75" s="1">
        <v>399.58544921875</v>
      </c>
      <c r="S75" s="1">
        <v>392.86398315429687</v>
      </c>
      <c r="T75" s="1">
        <v>16.615751266479492</v>
      </c>
      <c r="U75" s="1">
        <v>17.398181915283203</v>
      </c>
      <c r="V75" s="1">
        <v>48.019424438476562</v>
      </c>
      <c r="W75" s="1">
        <v>50.280647277832031</v>
      </c>
      <c r="X75" s="1">
        <v>501.00732421875</v>
      </c>
      <c r="Y75" s="1">
        <v>222.75093078613281</v>
      </c>
      <c r="Z75" s="1">
        <v>308.50469970703125</v>
      </c>
      <c r="AA75" s="1">
        <v>99.345176696777344</v>
      </c>
      <c r="AB75" s="1">
        <v>-10.894167900085449</v>
      </c>
      <c r="AC75" s="1">
        <v>0.89129543304443359</v>
      </c>
      <c r="AD75" s="1">
        <v>1</v>
      </c>
      <c r="AE75" s="1">
        <v>-0.21956524252891541</v>
      </c>
      <c r="AF75" s="1">
        <v>2.737391471862793</v>
      </c>
      <c r="AG75" s="1">
        <v>1</v>
      </c>
      <c r="AH75" s="1">
        <v>0</v>
      </c>
      <c r="AI75" s="1">
        <v>0.18999999761581421</v>
      </c>
      <c r="AJ75" s="1">
        <v>111115</v>
      </c>
      <c r="AK75">
        <f>X75*0.000001/(K75*0.0001)</f>
        <v>0.8350122070312499</v>
      </c>
      <c r="AL75">
        <f>(U75-T75)/(1000-U75)*AK75</f>
        <v>6.6490732144172638E-4</v>
      </c>
      <c r="AM75">
        <f>(P75+273.15)</f>
        <v>298.99670066833494</v>
      </c>
      <c r="AN75">
        <f>(O75+273.15)</f>
        <v>299.46445121765134</v>
      </c>
      <c r="AO75">
        <f>(Y75*AG75+Z75*AH75)*AI75</f>
        <v>42.32267631828563</v>
      </c>
      <c r="AP75">
        <f>((AO75+0.00000010773*(AN75^4-AM75^4))-AL75*44100)/(L75*51.4+0.00000043092*AM75^3)</f>
        <v>0.21774305581501235</v>
      </c>
      <c r="AQ75">
        <f>0.61365*EXP(17.502*J75/(240.97+J75))</f>
        <v>3.3437707601953979</v>
      </c>
      <c r="AR75">
        <f>AQ75*1000/AA75</f>
        <v>33.658108741416797</v>
      </c>
      <c r="AS75">
        <f>(AR75-U75)</f>
        <v>16.259926826133594</v>
      </c>
      <c r="AT75">
        <f>IF(D75,P75,(O75+P75)/2)</f>
        <v>26.080575942993164</v>
      </c>
      <c r="AU75">
        <f>0.61365*EXP(17.502*AT75/(240.97+AT75))</f>
        <v>3.3903802511117154</v>
      </c>
      <c r="AV75">
        <f>IF(AS75&lt;&gt;0,(1000-(AR75+U75)/2)/AS75*AL75,0)</f>
        <v>3.984848625940271E-2</v>
      </c>
      <c r="AW75">
        <f>U75*AA75/1000</f>
        <v>1.7284254565764858</v>
      </c>
      <c r="AX75">
        <f>(AU75-AW75)</f>
        <v>1.6619547945352295</v>
      </c>
      <c r="AY75">
        <f>1/(1.6/F75+1.37/N75)</f>
        <v>2.4955638907098343E-2</v>
      </c>
      <c r="AZ75">
        <f>G75*AA75*0.001</f>
        <v>16.980210298748208</v>
      </c>
      <c r="BA75">
        <f>G75/S75</f>
        <v>0.43506491572899669</v>
      </c>
      <c r="BB75">
        <f>(1-AL75*AA75/AQ75/F75)*100</f>
        <v>51.120948606723459</v>
      </c>
      <c r="BC75">
        <f>(S75-E75/(N75/1.35))</f>
        <v>390.32023709256799</v>
      </c>
      <c r="BD75">
        <f>E75*BB75/100/BC75</f>
        <v>7.0086789416927324E-3</v>
      </c>
    </row>
    <row r="76" spans="1:56" x14ac:dyDescent="0.25">
      <c r="A76" s="1" t="s">
        <v>9</v>
      </c>
      <c r="B76" s="1" t="s">
        <v>134</v>
      </c>
    </row>
    <row r="77" spans="1:56" x14ac:dyDescent="0.25">
      <c r="A77" s="1">
        <v>36</v>
      </c>
      <c r="B77" s="1" t="s">
        <v>135</v>
      </c>
      <c r="C77" s="1">
        <v>21085.499993551522</v>
      </c>
      <c r="D77" s="1">
        <v>0</v>
      </c>
      <c r="E77">
        <f>(R77-S77*(1000-T77)/(1000-U77))*AK77</f>
        <v>5.0653490695853503</v>
      </c>
      <c r="F77">
        <f>IF(AV77&lt;&gt;0,1/(1/AV77-1/N77),0)</f>
        <v>3.6599762734306755E-2</v>
      </c>
      <c r="G77">
        <f>((AY77-AL77/2)*S77-E77)/(AY77+AL77/2)</f>
        <v>161.82283314313486</v>
      </c>
      <c r="H77">
        <f>AL77*1000</f>
        <v>0.61759070192051779</v>
      </c>
      <c r="I77">
        <f>(AQ77-AW77)</f>
        <v>1.6541443491979557</v>
      </c>
      <c r="J77">
        <f>(P77+AP77*D77)</f>
        <v>25.971363067626953</v>
      </c>
      <c r="K77" s="1">
        <v>6</v>
      </c>
      <c r="L77">
        <f>(K77*AE77+AF77)</f>
        <v>1.4200000166893005</v>
      </c>
      <c r="M77" s="1">
        <v>1</v>
      </c>
      <c r="N77">
        <f>L77*(M77+1)*(M77+1)/(M77*M77+1)</f>
        <v>2.8400000333786011</v>
      </c>
      <c r="O77" s="1">
        <v>26.321001052856445</v>
      </c>
      <c r="P77" s="1">
        <v>25.971363067626953</v>
      </c>
      <c r="Q77" s="1">
        <v>26.159231185913086</v>
      </c>
      <c r="R77" s="1">
        <v>399.63772583007812</v>
      </c>
      <c r="S77" s="1">
        <v>393.27999877929687</v>
      </c>
      <c r="T77" s="1">
        <v>16.534036636352539</v>
      </c>
      <c r="U77" s="1">
        <v>17.260963439941406</v>
      </c>
      <c r="V77" s="1">
        <v>47.753852844238281</v>
      </c>
      <c r="W77" s="1">
        <v>49.853374481201172</v>
      </c>
      <c r="X77" s="1">
        <v>500.9559326171875</v>
      </c>
      <c r="Y77" s="1">
        <v>223.00813293457031</v>
      </c>
      <c r="Z77" s="1">
        <v>308.45071411132812</v>
      </c>
      <c r="AA77" s="1">
        <v>99.322410583496094</v>
      </c>
      <c r="AB77" s="1">
        <v>-10.536959648132324</v>
      </c>
      <c r="AC77" s="1">
        <v>0.84484386444091797</v>
      </c>
      <c r="AD77" s="1">
        <v>1</v>
      </c>
      <c r="AE77" s="1">
        <v>-0.21956524252891541</v>
      </c>
      <c r="AF77" s="1">
        <v>2.737391471862793</v>
      </c>
      <c r="AG77" s="1">
        <v>1</v>
      </c>
      <c r="AH77" s="1">
        <v>0</v>
      </c>
      <c r="AI77" s="1">
        <v>0.18999999761581421</v>
      </c>
      <c r="AJ77" s="1">
        <v>111115</v>
      </c>
      <c r="AK77">
        <f>X77*0.000001/(K77*0.0001)</f>
        <v>0.83492655436197905</v>
      </c>
      <c r="AL77">
        <f>(U77-T77)/(1000-U77)*AK77</f>
        <v>6.175907019205178E-4</v>
      </c>
      <c r="AM77">
        <f>(P77+273.15)</f>
        <v>299.12136306762693</v>
      </c>
      <c r="AN77">
        <f>(O77+273.15)</f>
        <v>299.47100105285642</v>
      </c>
      <c r="AO77">
        <f>(Y77*AG77+Z77*AH77)*AI77</f>
        <v>42.371544725875538</v>
      </c>
      <c r="AP77">
        <f>((AO77+0.00000010773*(AN77^4-AM77^4))-AL77*44100)/(L77*51.4+0.00000043092*AM77^3)</f>
        <v>0.22686946519516504</v>
      </c>
      <c r="AQ77">
        <f>0.61365*EXP(17.502*J77/(240.97+J77))</f>
        <v>3.3685448470465311</v>
      </c>
      <c r="AR77">
        <f>AQ77*1000/AA77</f>
        <v>33.915254646530549</v>
      </c>
      <c r="AS77">
        <f>(AR77-U77)</f>
        <v>16.654291206589143</v>
      </c>
      <c r="AT77">
        <f>IF(D77,P77,(O77+P77)/2)</f>
        <v>26.146182060241699</v>
      </c>
      <c r="AU77">
        <f>0.61365*EXP(17.502*AT77/(240.97+AT77))</f>
        <v>3.4035565135248307</v>
      </c>
      <c r="AV77">
        <f>IF(AS77&lt;&gt;0,(1000-(AR77+U77)/2)/AS77*AL77,0)</f>
        <v>3.61340939839934E-2</v>
      </c>
      <c r="AW77">
        <f>U77*AA77/1000</f>
        <v>1.7144004978485754</v>
      </c>
      <c r="AX77">
        <f>(AU77-AW77)</f>
        <v>1.6891560156762553</v>
      </c>
      <c r="AY77">
        <f>1/(1.6/F77+1.37/N77)</f>
        <v>2.2625189542067471E-2</v>
      </c>
      <c r="AZ77">
        <f>G77*AA77*0.001</f>
        <v>16.072633875227019</v>
      </c>
      <c r="BA77">
        <f>G77/S77</f>
        <v>0.41146977635632959</v>
      </c>
      <c r="BB77">
        <f>(1-AL77*AA77/AQ77/F77)*100</f>
        <v>50.246069329140106</v>
      </c>
      <c r="BC77">
        <f>(S77-E77/(N77/1.35))</f>
        <v>390.87217442592703</v>
      </c>
      <c r="BD77">
        <f>E77*BB77/100/BC77</f>
        <v>6.5114351232723267E-3</v>
      </c>
    </row>
    <row r="78" spans="1:56" x14ac:dyDescent="0.25">
      <c r="A78" s="1" t="s">
        <v>9</v>
      </c>
      <c r="B78" s="1" t="s">
        <v>136</v>
      </c>
    </row>
    <row r="79" spans="1:56" x14ac:dyDescent="0.25">
      <c r="A79" s="1">
        <v>37</v>
      </c>
      <c r="B79" s="1" t="s">
        <v>137</v>
      </c>
      <c r="C79" s="1">
        <v>21685.000000268221</v>
      </c>
      <c r="D79" s="1">
        <v>0</v>
      </c>
      <c r="E79">
        <f>(R79-S79*(1000-T79)/(1000-U79))*AK79</f>
        <v>4.4671378731229447</v>
      </c>
      <c r="F79">
        <f>IF(AV79&lt;&gt;0,1/(1/AV79-1/N79),0)</f>
        <v>3.2656311989238455E-2</v>
      </c>
      <c r="G79">
        <f>((AY79-AL79/2)*S79-E79)/(AY79+AL79/2)</f>
        <v>165.17616982391701</v>
      </c>
      <c r="H79">
        <f>AL79*1000</f>
        <v>0.55888737454296467</v>
      </c>
      <c r="I79">
        <f>(AQ79-AW79)</f>
        <v>1.6751002733171636</v>
      </c>
      <c r="J79">
        <f>(P79+AP79*D79)</f>
        <v>26.047704696655273</v>
      </c>
      <c r="K79" s="1">
        <v>6</v>
      </c>
      <c r="L79">
        <f>(K79*AE79+AF79)</f>
        <v>1.4200000166893005</v>
      </c>
      <c r="M79" s="1">
        <v>1</v>
      </c>
      <c r="N79">
        <f>L79*(M79+1)*(M79+1)/(M79*M79+1)</f>
        <v>2.8400000333786011</v>
      </c>
      <c r="O79" s="1">
        <v>26.315595626831055</v>
      </c>
      <c r="P79" s="1">
        <v>26.047704696655273</v>
      </c>
      <c r="Q79" s="1">
        <v>26.159870147705078</v>
      </c>
      <c r="R79" s="1">
        <v>399.54153442382812</v>
      </c>
      <c r="S79" s="1">
        <v>393.92935180664062</v>
      </c>
      <c r="T79" s="1">
        <v>16.547800064086914</v>
      </c>
      <c r="U79" s="1">
        <v>17.205451965332031</v>
      </c>
      <c r="V79" s="1">
        <v>47.803485870361328</v>
      </c>
      <c r="W79" s="1">
        <v>49.703319549560547</v>
      </c>
      <c r="X79" s="1">
        <v>501.12054443359375</v>
      </c>
      <c r="Y79" s="1">
        <v>222.53109741210937</v>
      </c>
      <c r="Z79" s="1">
        <v>307.83718872070313</v>
      </c>
      <c r="AA79" s="1">
        <v>99.311248779296875</v>
      </c>
      <c r="AB79" s="1">
        <v>-10.097720146179199</v>
      </c>
      <c r="AC79" s="1">
        <v>0.77416896820068359</v>
      </c>
      <c r="AD79" s="1">
        <v>0.66666668653488159</v>
      </c>
      <c r="AE79" s="1">
        <v>-0.21956524252891541</v>
      </c>
      <c r="AF79" s="1">
        <v>2.737391471862793</v>
      </c>
      <c r="AG79" s="1">
        <v>1</v>
      </c>
      <c r="AH79" s="1">
        <v>0</v>
      </c>
      <c r="AI79" s="1">
        <v>0.18999999761581421</v>
      </c>
      <c r="AJ79" s="1">
        <v>111115</v>
      </c>
      <c r="AK79">
        <f>X79*0.000001/(K79*0.0001)</f>
        <v>0.83520090738932284</v>
      </c>
      <c r="AL79">
        <f>(U79-T79)/(1000-U79)*AK79</f>
        <v>5.5888737454296467E-4</v>
      </c>
      <c r="AM79">
        <f>(P79+273.15)</f>
        <v>299.19770469665525</v>
      </c>
      <c r="AN79">
        <f>(O79+273.15)</f>
        <v>299.46559562683103</v>
      </c>
      <c r="AO79">
        <f>(Y79*AG79+Z79*AH79)*AI79</f>
        <v>42.280907977745301</v>
      </c>
      <c r="AP79">
        <f>((AO79+0.00000010773*(AN79^4-AM79^4))-AL79*44100)/(L79*51.4+0.00000043092*AM79^3)</f>
        <v>0.24523980766401587</v>
      </c>
      <c r="AQ79">
        <f>0.61365*EXP(17.502*J79/(240.97+J79))</f>
        <v>3.3837951938064954</v>
      </c>
      <c r="AR79">
        <f>AQ79*1000/AA79</f>
        <v>34.072627576423194</v>
      </c>
      <c r="AS79">
        <f>(AR79-U79)</f>
        <v>16.867175611091163</v>
      </c>
      <c r="AT79">
        <f>IF(D79,P79,(O79+P79)/2)</f>
        <v>26.181650161743164</v>
      </c>
      <c r="AU79">
        <f>0.61365*EXP(17.502*AT79/(240.97+AT79))</f>
        <v>3.4106984957907209</v>
      </c>
      <c r="AV79">
        <f>IF(AS79&lt;&gt;0,(1000-(AR79+U79)/2)/AS79*AL79,0)</f>
        <v>3.2285075550024939E-2</v>
      </c>
      <c r="AW79">
        <f>U79*AA79/1000</f>
        <v>1.7086949204893318</v>
      </c>
      <c r="AX79">
        <f>(AU79-AW79)</f>
        <v>1.7020035753013891</v>
      </c>
      <c r="AY79">
        <f>1/(1.6/F79+1.37/N79)</f>
        <v>2.0211200305884313E-2</v>
      </c>
      <c r="AZ79">
        <f>G79*AA79*0.001</f>
        <v>16.403851693794412</v>
      </c>
      <c r="BA79">
        <f>G79/S79</f>
        <v>0.41930404288582529</v>
      </c>
      <c r="BB79">
        <f>(1-AL79*AA79/AQ79/F79)*100</f>
        <v>49.771346497253056</v>
      </c>
      <c r="BC79">
        <f>(S79-E79/(N79/1.35))</f>
        <v>391.80588840599353</v>
      </c>
      <c r="BD79">
        <f>E79*BB79/100/BC79</f>
        <v>5.6746331158713395E-3</v>
      </c>
    </row>
    <row r="80" spans="1:56" x14ac:dyDescent="0.25">
      <c r="A80" s="1" t="s">
        <v>9</v>
      </c>
      <c r="B80" s="1" t="s">
        <v>138</v>
      </c>
    </row>
    <row r="81" spans="1:56" x14ac:dyDescent="0.25">
      <c r="A81" s="1" t="s">
        <v>9</v>
      </c>
      <c r="B81" s="1" t="s">
        <v>139</v>
      </c>
    </row>
    <row r="82" spans="1:56" x14ac:dyDescent="0.25">
      <c r="A82" s="1" t="s">
        <v>9</v>
      </c>
      <c r="B82" s="1" t="s">
        <v>140</v>
      </c>
    </row>
    <row r="83" spans="1:56" x14ac:dyDescent="0.25">
      <c r="A83" s="1">
        <v>38</v>
      </c>
      <c r="B83" s="1" t="s">
        <v>141</v>
      </c>
      <c r="C83" s="1">
        <v>22086</v>
      </c>
      <c r="D83" s="1">
        <v>0</v>
      </c>
      <c r="E83">
        <f>(R83-S83*(1000-T83)/(1000-U83))*AK83</f>
        <v>4.5803092512122916</v>
      </c>
      <c r="F83">
        <f>IF(AV83&lt;&gt;0,1/(1/AV83-1/N83),0)</f>
        <v>2.7288654187204386E-2</v>
      </c>
      <c r="G83">
        <f>((AY83-AL83/2)*S83-E83)/(AY83+AL83/2)</f>
        <v>115.62563534166455</v>
      </c>
      <c r="H83">
        <f>AL83*1000</f>
        <v>0.46429151646545336</v>
      </c>
      <c r="I83">
        <f>(AQ83-AW83)</f>
        <v>1.6623851124721249</v>
      </c>
      <c r="J83">
        <f>(P83+AP83*D83)</f>
        <v>25.930952072143555</v>
      </c>
      <c r="K83" s="1">
        <v>6</v>
      </c>
      <c r="L83">
        <f>(K83*AE83+AF83)</f>
        <v>1.4200000166893005</v>
      </c>
      <c r="M83" s="1">
        <v>1</v>
      </c>
      <c r="N83">
        <f>L83*(M83+1)*(M83+1)/(M83*M83+1)</f>
        <v>2.8400000333786011</v>
      </c>
      <c r="O83" s="1">
        <v>20.888959884643555</v>
      </c>
      <c r="P83" s="1">
        <v>25.930952072143555</v>
      </c>
      <c r="Q83" s="1">
        <v>20.092666625976563</v>
      </c>
      <c r="R83" s="1">
        <v>399.07913208007812</v>
      </c>
      <c r="S83" s="1">
        <v>393.37493896484375</v>
      </c>
      <c r="T83" s="1">
        <v>16.55328369140625</v>
      </c>
      <c r="U83" s="1">
        <v>17.099819183349609</v>
      </c>
      <c r="V83" s="1">
        <v>66.311805725097656</v>
      </c>
      <c r="W83" s="1">
        <v>68.501213073730469</v>
      </c>
      <c r="X83" s="1">
        <v>500.99459838867187</v>
      </c>
      <c r="Y83" s="1">
        <v>223.28355407714844</v>
      </c>
      <c r="Z83" s="1">
        <v>308.0224609375</v>
      </c>
      <c r="AA83" s="1">
        <v>99.305809020996094</v>
      </c>
      <c r="AB83" s="1">
        <v>-9.7782926559448242</v>
      </c>
      <c r="AC83" s="1">
        <v>0.69205188751220703</v>
      </c>
      <c r="AD83" s="1">
        <v>1</v>
      </c>
      <c r="AE83" s="1">
        <v>-0.21956524252891541</v>
      </c>
      <c r="AF83" s="1">
        <v>2.737391471862793</v>
      </c>
      <c r="AG83" s="1">
        <v>1</v>
      </c>
      <c r="AH83" s="1">
        <v>0</v>
      </c>
      <c r="AI83" s="1">
        <v>0.18999999761581421</v>
      </c>
      <c r="AJ83" s="1">
        <v>111115</v>
      </c>
      <c r="AK83">
        <f>X83*0.000001/(K83*0.0001)</f>
        <v>0.83499099731445303</v>
      </c>
      <c r="AL83">
        <f>(U83-T83)/(1000-U83)*AK83</f>
        <v>4.6429151646545333E-4</v>
      </c>
      <c r="AM83">
        <f>(P83+273.15)</f>
        <v>299.08095207214353</v>
      </c>
      <c r="AN83">
        <f>(O83+273.15)</f>
        <v>294.03895988464353</v>
      </c>
      <c r="AO83">
        <f>(Y83*AG83+Z83*AH83)*AI83</f>
        <v>42.423874742308726</v>
      </c>
      <c r="AP83">
        <f>((AO83+0.00000010773*(AN83^4-AM83^4))-AL83*44100)/(L83*51.4+0.00000043092*AM83^3)</f>
        <v>-0.41084738138339705</v>
      </c>
      <c r="AQ83">
        <f>0.61365*EXP(17.502*J83/(240.97+J83))</f>
        <v>3.3604964905874066</v>
      </c>
      <c r="AR83">
        <f>AQ83*1000/AA83</f>
        <v>33.839878288257047</v>
      </c>
      <c r="AS83">
        <f>(AR83-U83)</f>
        <v>16.740059104907438</v>
      </c>
      <c r="AT83">
        <f>IF(D83,P83,(O83+P83)/2)</f>
        <v>23.409955978393555</v>
      </c>
      <c r="AU83">
        <f>0.61365*EXP(17.502*AT83/(240.97+AT83))</f>
        <v>2.8904514295674844</v>
      </c>
      <c r="AV83">
        <f>IF(AS83&lt;&gt;0,(1000-(AR83+U83)/2)/AS83*AL83,0)</f>
        <v>2.7028941710194956E-2</v>
      </c>
      <c r="AW83">
        <f>U83*AA83/1000</f>
        <v>1.6981113781152817</v>
      </c>
      <c r="AX83">
        <f>(AU83-AW83)</f>
        <v>1.1923400514522027</v>
      </c>
      <c r="AY83">
        <f>1/(1.6/F83+1.37/N83)</f>
        <v>1.6916231703140314E-2</v>
      </c>
      <c r="AZ83">
        <f>G83*AA83*0.001</f>
        <v>11.482297261170675</v>
      </c>
      <c r="BA83">
        <f>G83/S83</f>
        <v>0.29393238838734997</v>
      </c>
      <c r="BB83">
        <f>(1-AL83*AA83/AQ83/F83)*100</f>
        <v>49.721786459798899</v>
      </c>
      <c r="BC83">
        <f>(S83-E83/(N83/1.35))</f>
        <v>391.19767931115967</v>
      </c>
      <c r="BD83">
        <f>E83*BB83/100/BC83</f>
        <v>5.8216387916624895E-3</v>
      </c>
    </row>
    <row r="84" spans="1:56" x14ac:dyDescent="0.25">
      <c r="A84" s="1" t="s">
        <v>9</v>
      </c>
      <c r="B84" s="1" t="s">
        <v>142</v>
      </c>
    </row>
    <row r="85" spans="1:56" x14ac:dyDescent="0.25">
      <c r="A85" s="1" t="s">
        <v>9</v>
      </c>
      <c r="B85" s="1" t="s">
        <v>143</v>
      </c>
    </row>
    <row r="86" spans="1:56" x14ac:dyDescent="0.25">
      <c r="A86" s="1">
        <v>39</v>
      </c>
      <c r="B86" s="1" t="s">
        <v>144</v>
      </c>
      <c r="C86" s="1">
        <v>22284.999999172986</v>
      </c>
      <c r="D86" s="1">
        <v>0</v>
      </c>
      <c r="E86">
        <f>(R86-S86*(1000-T86)/(1000-U86))*AK86</f>
        <v>4.5840588394357917</v>
      </c>
      <c r="F86">
        <f>IF(AV86&lt;&gt;0,1/(1/AV86-1/N86),0)</f>
        <v>2.5743024048974782E-2</v>
      </c>
      <c r="G86">
        <f>((AY86-AL86/2)*S86-E86)/(AY86+AL86/2)</f>
        <v>99.780144074821024</v>
      </c>
      <c r="H86">
        <f>AL86*1000</f>
        <v>0.40707992257923237</v>
      </c>
      <c r="I86">
        <f>(AQ86-AW86)</f>
        <v>1.5452814786907798</v>
      </c>
      <c r="J86">
        <f>(P86+AP86*D86)</f>
        <v>25.30101203918457</v>
      </c>
      <c r="K86" s="1">
        <v>6</v>
      </c>
      <c r="L86">
        <f>(K86*AE86+AF86)</f>
        <v>1.4200000166893005</v>
      </c>
      <c r="M86" s="1">
        <v>1</v>
      </c>
      <c r="N86">
        <f>L86*(M86+1)*(M86+1)/(M86*M86+1)</f>
        <v>2.8400000333786011</v>
      </c>
      <c r="O86" s="1">
        <v>19.909818649291992</v>
      </c>
      <c r="P86" s="1">
        <v>25.30101203918457</v>
      </c>
      <c r="Q86" s="1">
        <v>19.115594863891602</v>
      </c>
      <c r="R86" s="1">
        <v>398.8702392578125</v>
      </c>
      <c r="S86" s="1">
        <v>393.1881103515625</v>
      </c>
      <c r="T86" s="1">
        <v>16.557781219482422</v>
      </c>
      <c r="U86" s="1">
        <v>17.037042617797852</v>
      </c>
      <c r="V86" s="1">
        <v>70.464340209960937</v>
      </c>
      <c r="W86" s="1">
        <v>72.503921508789063</v>
      </c>
      <c r="X86" s="1">
        <v>500.95144653320312</v>
      </c>
      <c r="Y86" s="1">
        <v>223.21391296386719</v>
      </c>
      <c r="Z86" s="1">
        <v>308.1956787109375</v>
      </c>
      <c r="AA86" s="1">
        <v>99.307624816894531</v>
      </c>
      <c r="AB86" s="1">
        <v>-9.8454923629760742</v>
      </c>
      <c r="AC86" s="1">
        <v>0.64033794403076172</v>
      </c>
      <c r="AD86" s="1">
        <v>1</v>
      </c>
      <c r="AE86" s="1">
        <v>-0.21956524252891541</v>
      </c>
      <c r="AF86" s="1">
        <v>2.737391471862793</v>
      </c>
      <c r="AG86" s="1">
        <v>1</v>
      </c>
      <c r="AH86" s="1">
        <v>0</v>
      </c>
      <c r="AI86" s="1">
        <v>0.18999999761581421</v>
      </c>
      <c r="AJ86" s="1">
        <v>111115</v>
      </c>
      <c r="AK86">
        <f>X86*0.000001/(K86*0.0001)</f>
        <v>0.83491907755533845</v>
      </c>
      <c r="AL86">
        <f>(U86-T86)/(1000-U86)*AK86</f>
        <v>4.0707992257923238E-4</v>
      </c>
      <c r="AM86">
        <f>(P86+273.15)</f>
        <v>298.45101203918455</v>
      </c>
      <c r="AN86">
        <f>(O86+273.15)</f>
        <v>293.05981864929197</v>
      </c>
      <c r="AO86">
        <f>(Y86*AG86+Z86*AH86)*AI86</f>
        <v>42.410642930951326</v>
      </c>
      <c r="AP86">
        <f>((AO86+0.00000010773*(AN86^4-AM86^4))-AL86*44100)/(L86*51.4+0.00000043092*AM86^3)</f>
        <v>-0.42214349988976668</v>
      </c>
      <c r="AQ86">
        <f>0.61365*EXP(17.502*J86/(240.97+J86))</f>
        <v>3.2371897149684914</v>
      </c>
      <c r="AR86">
        <f>AQ86*1000/AA86</f>
        <v>32.597594806413802</v>
      </c>
      <c r="AS86">
        <f>(AR86-U86)</f>
        <v>15.560552188615951</v>
      </c>
      <c r="AT86">
        <f>IF(D86,P86,(O86+P86)/2)</f>
        <v>22.605415344238281</v>
      </c>
      <c r="AU86">
        <f>0.61365*EXP(17.502*AT86/(240.97+AT86))</f>
        <v>2.7530787795025407</v>
      </c>
      <c r="AV86">
        <f>IF(AS86&lt;&gt;0,(1000-(AR86+U86)/2)/AS86*AL86,0)</f>
        <v>2.5511773977385681E-2</v>
      </c>
      <c r="AW86">
        <f>U86*AA86/1000</f>
        <v>1.6919082362777116</v>
      </c>
      <c r="AX86">
        <f>(AU86-AW86)</f>
        <v>1.0611705432248291</v>
      </c>
      <c r="AY86">
        <f>1/(1.6/F86+1.37/N86)</f>
        <v>1.5965475097020503E-2</v>
      </c>
      <c r="AZ86">
        <f>G86*AA86*0.001</f>
        <v>9.9089291119580079</v>
      </c>
      <c r="BA86">
        <f>G86/S86</f>
        <v>0.25377202781031272</v>
      </c>
      <c r="BB86">
        <f>(1-AL86*AA86/AQ86/F86)*100</f>
        <v>51.489632609328552</v>
      </c>
      <c r="BC86">
        <f>(S86-E86/(N86/1.35))</f>
        <v>391.00906832321567</v>
      </c>
      <c r="BD86">
        <f>E86*BB86/100/BC86</f>
        <v>6.0364713921925136E-3</v>
      </c>
    </row>
    <row r="87" spans="1:56" x14ac:dyDescent="0.25">
      <c r="A87" s="1" t="s">
        <v>9</v>
      </c>
      <c r="B87" s="1" t="s">
        <v>145</v>
      </c>
    </row>
    <row r="88" spans="1:56" x14ac:dyDescent="0.25">
      <c r="A88" s="1">
        <v>40</v>
      </c>
      <c r="B88" s="1" t="s">
        <v>146</v>
      </c>
      <c r="C88" s="1">
        <v>22885.499993551522</v>
      </c>
      <c r="D88" s="1">
        <v>0</v>
      </c>
      <c r="E88">
        <f>(R88-S88*(1000-T88)/(1000-U88))*AK88</f>
        <v>4.5609992711006093</v>
      </c>
      <c r="F88">
        <f>IF(AV88&lt;&gt;0,1/(1/AV88-1/N88),0)</f>
        <v>2.7463963658090323E-2</v>
      </c>
      <c r="G88">
        <f>((AY88-AL88/2)*S88-E88)/(AY88+AL88/2)</f>
        <v>119.78847212877021</v>
      </c>
      <c r="H88">
        <f>AL88*1000</f>
        <v>0.3845762576843586</v>
      </c>
      <c r="I88">
        <f>(AQ88-AW88)</f>
        <v>1.370550613550632</v>
      </c>
      <c r="J88">
        <f>(P88+AP88*D88)</f>
        <v>24.335311889648438</v>
      </c>
      <c r="K88" s="1">
        <v>6</v>
      </c>
      <c r="L88">
        <f>(K88*AE88+AF88)</f>
        <v>1.4200000166893005</v>
      </c>
      <c r="M88" s="1">
        <v>1</v>
      </c>
      <c r="N88">
        <f>L88*(M88+1)*(M88+1)/(M88*M88+1)</f>
        <v>2.8400000333786011</v>
      </c>
      <c r="O88" s="1">
        <v>19.789592742919922</v>
      </c>
      <c r="P88" s="1">
        <v>24.335311889648438</v>
      </c>
      <c r="Q88" s="1">
        <v>19.121170043945313</v>
      </c>
      <c r="R88" s="1">
        <v>399.14590454101562</v>
      </c>
      <c r="S88" s="1">
        <v>393.50177001953125</v>
      </c>
      <c r="T88" s="1">
        <v>16.517282485961914</v>
      </c>
      <c r="U88" s="1">
        <v>16.970087051391602</v>
      </c>
      <c r="V88" s="1">
        <v>70.818893432617188</v>
      </c>
      <c r="W88" s="1">
        <v>72.76031494140625</v>
      </c>
      <c r="X88" s="1">
        <v>500.94454956054687</v>
      </c>
      <c r="Y88" s="1">
        <v>222.86360168457031</v>
      </c>
      <c r="Z88" s="1">
        <v>308.71258544921875</v>
      </c>
      <c r="AA88" s="1">
        <v>99.309036254882813</v>
      </c>
      <c r="AB88" s="1">
        <v>-9.9440336227416992</v>
      </c>
      <c r="AC88" s="1">
        <v>0.58549976348876953</v>
      </c>
      <c r="AD88" s="1">
        <v>1</v>
      </c>
      <c r="AE88" s="1">
        <v>-0.21956524252891541</v>
      </c>
      <c r="AF88" s="1">
        <v>2.737391471862793</v>
      </c>
      <c r="AG88" s="1">
        <v>1</v>
      </c>
      <c r="AH88" s="1">
        <v>0</v>
      </c>
      <c r="AI88" s="1">
        <v>0.18999999761581421</v>
      </c>
      <c r="AJ88" s="1">
        <v>111115</v>
      </c>
      <c r="AK88">
        <f>X88*0.000001/(K88*0.0001)</f>
        <v>0.83490758260091136</v>
      </c>
      <c r="AL88">
        <f>(U88-T88)/(1000-U88)*AK88</f>
        <v>3.8457625768435858E-4</v>
      </c>
      <c r="AM88">
        <f>(P88+273.15)</f>
        <v>297.48531188964841</v>
      </c>
      <c r="AN88">
        <f>(O88+273.15)</f>
        <v>292.9395927429199</v>
      </c>
      <c r="AO88">
        <f>(Y88*AG88+Z88*AH88)*AI88</f>
        <v>42.344083788720127</v>
      </c>
      <c r="AP88">
        <f>((AO88+0.00000010773*(AN88^4-AM88^4))-AL88*44100)/(L88*51.4+0.00000043092*AM88^3)</f>
        <v>-0.29662930451794328</v>
      </c>
      <c r="AQ88">
        <f>0.61365*EXP(17.502*J88/(240.97+J88))</f>
        <v>3.055833603785798</v>
      </c>
      <c r="AR88">
        <f>AQ88*1000/AA88</f>
        <v>30.770952161320054</v>
      </c>
      <c r="AS88">
        <f>(AR88-U88)</f>
        <v>13.800865109928452</v>
      </c>
      <c r="AT88">
        <f>IF(D88,P88,(O88+P88)/2)</f>
        <v>22.06245231628418</v>
      </c>
      <c r="AU88">
        <f>0.61365*EXP(17.502*AT88/(240.97+AT88))</f>
        <v>2.6636303499327689</v>
      </c>
      <c r="AV88">
        <f>IF(AS88&lt;&gt;0,(1000-(AR88+U88)/2)/AS88*AL88,0)</f>
        <v>2.7200919623154789E-2</v>
      </c>
      <c r="AW88">
        <f>U88*AA88/1000</f>
        <v>1.685282990235166</v>
      </c>
      <c r="AX88">
        <f>(AU88-AW88)</f>
        <v>0.97834735969760289</v>
      </c>
      <c r="AY88">
        <f>1/(1.6/F88+1.37/N88)</f>
        <v>1.7024013547109213E-2</v>
      </c>
      <c r="AZ88">
        <f>G88*AA88*0.001</f>
        <v>11.896077721553061</v>
      </c>
      <c r="BA88">
        <f>G88/S88</f>
        <v>0.3044166030633727</v>
      </c>
      <c r="BB88">
        <f>(1-AL88*AA88/AQ88/F88)*100</f>
        <v>54.49298824795703</v>
      </c>
      <c r="BC88">
        <f>(S88-E88/(N88/1.35))</f>
        <v>391.33368940558114</v>
      </c>
      <c r="BD88">
        <f>E88*BB88/100/BC88</f>
        <v>6.3511649113714517E-3</v>
      </c>
    </row>
    <row r="89" spans="1:56" x14ac:dyDescent="0.25">
      <c r="A89" s="1" t="s">
        <v>9</v>
      </c>
      <c r="B89" s="1" t="s">
        <v>147</v>
      </c>
    </row>
    <row r="90" spans="1:56" x14ac:dyDescent="0.25">
      <c r="A90" s="1">
        <v>41</v>
      </c>
      <c r="B90" s="1" t="s">
        <v>148</v>
      </c>
      <c r="C90" s="1">
        <v>23486.500000279397</v>
      </c>
      <c r="D90" s="1">
        <v>0</v>
      </c>
      <c r="E90">
        <f>(R90-S90*(1000-T90)/(1000-U90))*AK90</f>
        <v>4.8205800109023125</v>
      </c>
      <c r="F90">
        <f>IF(AV90&lt;&gt;0,1/(1/AV90-1/N90),0)</f>
        <v>2.8633410215594044E-2</v>
      </c>
      <c r="G90">
        <f>((AY90-AL90/2)*S90-E90)/(AY90+AL90/2)</f>
        <v>115.98484607070951</v>
      </c>
      <c r="H90">
        <f>AL90*1000</f>
        <v>0.39143080058113067</v>
      </c>
      <c r="I90">
        <f>(AQ90-AW90)</f>
        <v>1.3387644172789377</v>
      </c>
      <c r="J90">
        <f>(P90+AP90*D90)</f>
        <v>24.143819808959961</v>
      </c>
      <c r="K90" s="1">
        <v>6</v>
      </c>
      <c r="L90">
        <f>(K90*AE90+AF90)</f>
        <v>1.4200000166893005</v>
      </c>
      <c r="M90" s="1">
        <v>1</v>
      </c>
      <c r="N90">
        <f>L90*(M90+1)*(M90+1)/(M90*M90+1)</f>
        <v>2.8400000333786011</v>
      </c>
      <c r="O90" s="1">
        <v>19.763750076293945</v>
      </c>
      <c r="P90" s="1">
        <v>24.143819808959961</v>
      </c>
      <c r="Q90" s="1">
        <v>19.121631622314453</v>
      </c>
      <c r="R90" s="1">
        <v>399.25338745117187</v>
      </c>
      <c r="S90" s="1">
        <v>393.296142578125</v>
      </c>
      <c r="T90" s="1">
        <v>16.478647232055664</v>
      </c>
      <c r="U90" s="1">
        <v>16.939464569091797</v>
      </c>
      <c r="V90" s="1">
        <v>70.764083862304687</v>
      </c>
      <c r="W90" s="1">
        <v>72.742965698242187</v>
      </c>
      <c r="X90" s="1">
        <v>501.02304077148437</v>
      </c>
      <c r="Y90" s="1">
        <v>222.436279296875</v>
      </c>
      <c r="Z90" s="1">
        <v>308.36767578125</v>
      </c>
      <c r="AA90" s="1">
        <v>99.305519104003906</v>
      </c>
      <c r="AB90" s="1">
        <v>-10.166720390319824</v>
      </c>
      <c r="AC90" s="1">
        <v>0.59344577789306641</v>
      </c>
      <c r="AD90" s="1">
        <v>1</v>
      </c>
      <c r="AE90" s="1">
        <v>-0.21956524252891541</v>
      </c>
      <c r="AF90" s="1">
        <v>2.737391471862793</v>
      </c>
      <c r="AG90" s="1">
        <v>1</v>
      </c>
      <c r="AH90" s="1">
        <v>0</v>
      </c>
      <c r="AI90" s="1">
        <v>0.18999999761581421</v>
      </c>
      <c r="AJ90" s="1">
        <v>111115</v>
      </c>
      <c r="AK90">
        <f>X90*0.000001/(K90*0.0001)</f>
        <v>0.8350384012858072</v>
      </c>
      <c r="AL90">
        <f>(U90-T90)/(1000-U90)*AK90</f>
        <v>3.9143080058113064E-4</v>
      </c>
      <c r="AM90">
        <f>(P90+273.15)</f>
        <v>297.29381980895994</v>
      </c>
      <c r="AN90">
        <f>(O90+273.15)</f>
        <v>292.91375007629392</v>
      </c>
      <c r="AO90">
        <f>(Y90*AG90+Z90*AH90)*AI90</f>
        <v>42.262892536076833</v>
      </c>
      <c r="AP90">
        <f>((AO90+0.00000010773*(AN90^4-AM90^4))-AL90*44100)/(L90*51.4+0.00000043092*AM90^3)</f>
        <v>-0.27883267095360437</v>
      </c>
      <c r="AQ90">
        <f>0.61365*EXP(17.502*J90/(240.97+J90))</f>
        <v>3.0209467396564804</v>
      </c>
      <c r="AR90">
        <f>AQ90*1000/AA90</f>
        <v>30.420733579697675</v>
      </c>
      <c r="AS90">
        <f>(AR90-U90)</f>
        <v>13.481269010605878</v>
      </c>
      <c r="AT90">
        <f>IF(D90,P90,(O90+P90)/2)</f>
        <v>21.953784942626953</v>
      </c>
      <c r="AU90">
        <f>0.61365*EXP(17.502*AT90/(240.97+AT90))</f>
        <v>2.6460370885883266</v>
      </c>
      <c r="AV90">
        <f>IF(AS90&lt;&gt;0,(1000-(AR90+U90)/2)/AS90*AL90,0)</f>
        <v>2.8347604379227846E-2</v>
      </c>
      <c r="AW90">
        <f>U90*AA90/1000</f>
        <v>1.6821823223775427</v>
      </c>
      <c r="AX90">
        <f>(AU90-AW90)</f>
        <v>0.96385476621078392</v>
      </c>
      <c r="AY90">
        <f>1/(1.6/F90+1.37/N90)</f>
        <v>1.7742710828675248E-2</v>
      </c>
      <c r="AZ90">
        <f>G90*AA90*0.001</f>
        <v>11.517935347249795</v>
      </c>
      <c r="BA90">
        <f>G90/S90</f>
        <v>0.29490461134555901</v>
      </c>
      <c r="BB90">
        <f>(1-AL90*AA90/AQ90/F90)*100</f>
        <v>55.062155383488808</v>
      </c>
      <c r="BC90">
        <f>(S90-E90/(N90/1.35))</f>
        <v>391.00466971255037</v>
      </c>
      <c r="BD90">
        <f>E90*BB90/100/BC90</f>
        <v>6.7884489920280741E-3</v>
      </c>
    </row>
    <row r="91" spans="1:56" x14ac:dyDescent="0.25">
      <c r="A91" s="1" t="s">
        <v>9</v>
      </c>
      <c r="B91" s="1" t="s">
        <v>149</v>
      </c>
    </row>
    <row r="92" spans="1:56" x14ac:dyDescent="0.25">
      <c r="A92" s="1">
        <v>42</v>
      </c>
      <c r="B92" s="1" t="s">
        <v>150</v>
      </c>
      <c r="C92" s="1">
        <v>24086.99999512732</v>
      </c>
      <c r="D92" s="1">
        <v>0</v>
      </c>
      <c r="E92">
        <f>(R92-S92*(1000-T92)/(1000-U92))*AK92</f>
        <v>4.4124638624745307</v>
      </c>
      <c r="F92">
        <f>IF(AV92&lt;&gt;0,1/(1/AV92-1/N92),0)</f>
        <v>2.7776327651644256E-2</v>
      </c>
      <c r="G92">
        <f>((AY92-AL92/2)*S92-E92)/(AY92+AL92/2)</f>
        <v>131.52231658447468</v>
      </c>
      <c r="H92">
        <f>AL92*1000</f>
        <v>0.38230721190298317</v>
      </c>
      <c r="I92">
        <f>(AQ92-AW92)</f>
        <v>1.3471501820423302</v>
      </c>
      <c r="J92">
        <f>(P92+AP92*D92)</f>
        <v>24.199220657348633</v>
      </c>
      <c r="K92" s="1">
        <v>6</v>
      </c>
      <c r="L92">
        <f>(K92*AE92+AF92)</f>
        <v>1.4200000166893005</v>
      </c>
      <c r="M92" s="1">
        <v>1</v>
      </c>
      <c r="N92">
        <f>L92*(M92+1)*(M92+1)/(M92*M92+1)</f>
        <v>2.8400000333786011</v>
      </c>
      <c r="O92" s="1">
        <v>19.765264511108398</v>
      </c>
      <c r="P92" s="1">
        <v>24.199220657348633</v>
      </c>
      <c r="Q92" s="1">
        <v>19.121196746826172</v>
      </c>
      <c r="R92" s="1">
        <v>399.11782836914063</v>
      </c>
      <c r="S92" s="1">
        <v>393.6531982421875</v>
      </c>
      <c r="T92" s="1">
        <v>16.509555816650391</v>
      </c>
      <c r="U92" s="1">
        <v>16.959644317626953</v>
      </c>
      <c r="V92" s="1">
        <v>70.87615966796875</v>
      </c>
      <c r="W92" s="1">
        <v>72.808403015136719</v>
      </c>
      <c r="X92" s="1">
        <v>500.99935913085937</v>
      </c>
      <c r="Y92" s="1">
        <v>222.09349060058594</v>
      </c>
      <c r="Z92" s="1">
        <v>308.06130981445312</v>
      </c>
      <c r="AA92" s="1">
        <v>99.285911560058594</v>
      </c>
      <c r="AB92" s="1">
        <v>-9.8350553512573242</v>
      </c>
      <c r="AC92" s="1">
        <v>0.58288288116455078</v>
      </c>
      <c r="AD92" s="1">
        <v>1</v>
      </c>
      <c r="AE92" s="1">
        <v>-0.21956524252891541</v>
      </c>
      <c r="AF92" s="1">
        <v>2.737391471862793</v>
      </c>
      <c r="AG92" s="1">
        <v>1</v>
      </c>
      <c r="AH92" s="1">
        <v>0</v>
      </c>
      <c r="AI92" s="1">
        <v>0.18999999761581421</v>
      </c>
      <c r="AJ92" s="1">
        <v>111115</v>
      </c>
      <c r="AK92">
        <f>X92*0.000001/(K92*0.0001)</f>
        <v>0.83499893188476559</v>
      </c>
      <c r="AL92">
        <f>(U92-T92)/(1000-U92)*AK92</f>
        <v>3.8230721190298319E-4</v>
      </c>
      <c r="AM92">
        <f>(P92+273.15)</f>
        <v>297.34922065734861</v>
      </c>
      <c r="AN92">
        <f>(O92+273.15)</f>
        <v>292.91526451110838</v>
      </c>
      <c r="AO92">
        <f>(Y92*AG92+Z92*AH92)*AI92</f>
        <v>42.197762684599184</v>
      </c>
      <c r="AP92">
        <f>((AO92+0.00000010773*(AN92^4-AM92^4))-AL92*44100)/(L92*51.4+0.00000043092*AM92^3)</f>
        <v>-0.2820595593398641</v>
      </c>
      <c r="AQ92">
        <f>0.61365*EXP(17.502*J92/(240.97+J92))</f>
        <v>3.0310039278522902</v>
      </c>
      <c r="AR92">
        <f>AQ92*1000/AA92</f>
        <v>30.528036457809218</v>
      </c>
      <c r="AS92">
        <f>(AR92-U92)</f>
        <v>13.568392140182265</v>
      </c>
      <c r="AT92">
        <f>IF(D92,P92,(O92+P92)/2)</f>
        <v>21.982242584228516</v>
      </c>
      <c r="AU92">
        <f>0.61365*EXP(17.502*AT92/(240.97+AT92))</f>
        <v>2.6506345252153745</v>
      </c>
      <c r="AV92">
        <f>IF(AS92&lt;&gt;0,(1000-(AR92+U92)/2)/AS92*AL92,0)</f>
        <v>2.7507295383892967E-2</v>
      </c>
      <c r="AW92">
        <f>U92*AA92/1000</f>
        <v>1.6838537458099601</v>
      </c>
      <c r="AX92">
        <f>(AU92-AW92)</f>
        <v>0.9667807794054144</v>
      </c>
      <c r="AY92">
        <f>1/(1.6/F92+1.37/N92)</f>
        <v>1.721602974572033E-2</v>
      </c>
      <c r="AZ92">
        <f>G92*AA92*0.001</f>
        <v>13.058313092580182</v>
      </c>
      <c r="BA92">
        <f>G92/S92</f>
        <v>0.33410706980604316</v>
      </c>
      <c r="BB92">
        <f>(1-AL92*AA92/AQ92/F92)*100</f>
        <v>54.914302532205014</v>
      </c>
      <c r="BC92">
        <f>(S92-E92/(N92/1.35))</f>
        <v>391.55572424770514</v>
      </c>
      <c r="BD92">
        <f>E92*BB92/100/BC92</f>
        <v>6.1883241758728643E-3</v>
      </c>
    </row>
    <row r="93" spans="1:56" x14ac:dyDescent="0.25">
      <c r="A93" s="1" t="s">
        <v>9</v>
      </c>
      <c r="B93" s="1" t="s">
        <v>151</v>
      </c>
    </row>
    <row r="94" spans="1:56" x14ac:dyDescent="0.25">
      <c r="A94" s="1">
        <v>43</v>
      </c>
      <c r="B94" s="1" t="s">
        <v>152</v>
      </c>
      <c r="C94" s="1">
        <v>24686.499993551522</v>
      </c>
      <c r="D94" s="1">
        <v>0</v>
      </c>
      <c r="E94">
        <f>(R94-S94*(1000-T94)/(1000-U94))*AK94</f>
        <v>4.4051655788360655</v>
      </c>
      <c r="F94">
        <f>IF(AV94&lt;&gt;0,1/(1/AV94-1/N94),0)</f>
        <v>2.5184611906388397E-2</v>
      </c>
      <c r="G94">
        <f>((AY94-AL94/2)*S94-E94)/(AY94+AL94/2)</f>
        <v>106.09209230004521</v>
      </c>
      <c r="H94">
        <f>AL94*1000</f>
        <v>0.35140450882766017</v>
      </c>
      <c r="I94">
        <f>(AQ94-AW94)</f>
        <v>1.3642464157801679</v>
      </c>
      <c r="J94">
        <f>(P94+AP94*D94)</f>
        <v>24.271755218505859</v>
      </c>
      <c r="K94" s="1">
        <v>6</v>
      </c>
      <c r="L94">
        <f>(K94*AE94+AF94)</f>
        <v>1.4200000166893005</v>
      </c>
      <c r="M94" s="1">
        <v>1</v>
      </c>
      <c r="N94">
        <f>L94*(M94+1)*(M94+1)/(M94*M94+1)</f>
        <v>2.8400000333786011</v>
      </c>
      <c r="O94" s="1">
        <v>19.758960723876953</v>
      </c>
      <c r="P94" s="1">
        <v>24.271755218505859</v>
      </c>
      <c r="Q94" s="1">
        <v>19.121339797973633</v>
      </c>
      <c r="R94" s="1">
        <v>399.1441650390625</v>
      </c>
      <c r="S94" s="1">
        <v>393.702392578125</v>
      </c>
      <c r="T94" s="1">
        <v>16.508440017700195</v>
      </c>
      <c r="U94" s="1">
        <v>16.922195434570312</v>
      </c>
      <c r="V94" s="1">
        <v>70.892074584960937</v>
      </c>
      <c r="W94" s="1">
        <v>72.668861389160156</v>
      </c>
      <c r="X94" s="1">
        <v>500.95968627929687</v>
      </c>
      <c r="Y94" s="1">
        <v>221.95317077636719</v>
      </c>
      <c r="Z94" s="1">
        <v>308.06719970703125</v>
      </c>
      <c r="AA94" s="1">
        <v>99.276084899902344</v>
      </c>
      <c r="AB94" s="1">
        <v>-9.7284269332885742</v>
      </c>
      <c r="AC94" s="1">
        <v>0.54688739776611328</v>
      </c>
      <c r="AD94" s="1">
        <v>1</v>
      </c>
      <c r="AE94" s="1">
        <v>-0.21956524252891541</v>
      </c>
      <c r="AF94" s="1">
        <v>2.737391471862793</v>
      </c>
      <c r="AG94" s="1">
        <v>1</v>
      </c>
      <c r="AH94" s="1">
        <v>0</v>
      </c>
      <c r="AI94" s="1">
        <v>0.18999999761581421</v>
      </c>
      <c r="AJ94" s="1">
        <v>111115</v>
      </c>
      <c r="AK94">
        <f>X94*0.000001/(K94*0.0001)</f>
        <v>0.83493281046549472</v>
      </c>
      <c r="AL94">
        <f>(U94-T94)/(1000-U94)*AK94</f>
        <v>3.5140450882766017E-4</v>
      </c>
      <c r="AM94">
        <f>(P94+273.15)</f>
        <v>297.42175521850584</v>
      </c>
      <c r="AN94">
        <f>(O94+273.15)</f>
        <v>292.90896072387693</v>
      </c>
      <c r="AO94">
        <f>(Y94*AG94+Z94*AH94)*AI94</f>
        <v>42.17110191833217</v>
      </c>
      <c r="AP94">
        <f>((AO94+0.00000010773*(AN94^4-AM94^4))-AL94*44100)/(L94*51.4+0.00000043092*AM94^3)</f>
        <v>-0.27674484691567303</v>
      </c>
      <c r="AQ94">
        <f>0.61365*EXP(17.502*J94/(240.97+J94))</f>
        <v>3.04421572643531</v>
      </c>
      <c r="AR94">
        <f>AQ94*1000/AA94</f>
        <v>30.664139601241512</v>
      </c>
      <c r="AS94">
        <f>(AR94-U94)</f>
        <v>13.7419441666712</v>
      </c>
      <c r="AT94">
        <f>IF(D94,P94,(O94+P94)/2)</f>
        <v>22.015357971191406</v>
      </c>
      <c r="AU94">
        <f>0.61365*EXP(17.502*AT94/(240.97+AT94))</f>
        <v>2.655993238546241</v>
      </c>
      <c r="AV94">
        <f>IF(AS94&lt;&gt;0,(1000-(AR94+U94)/2)/AS94*AL94,0)</f>
        <v>2.4963242341980336E-2</v>
      </c>
      <c r="AW94">
        <f>U94*AA94/1000</f>
        <v>1.6799693106551421</v>
      </c>
      <c r="AX94">
        <f>(AU94-AW94)</f>
        <v>0.97602392789109893</v>
      </c>
      <c r="AY94">
        <f>1/(1.6/F94+1.37/N94)</f>
        <v>1.5621765257463525E-2</v>
      </c>
      <c r="AZ94">
        <f>G94*AA94*0.001</f>
        <v>10.532407562387563</v>
      </c>
      <c r="BA94">
        <f>G94/S94</f>
        <v>0.26947281576144511</v>
      </c>
      <c r="BB94">
        <f>(1-AL94*AA94/AQ94/F94)*100</f>
        <v>54.496868732501028</v>
      </c>
      <c r="BC94">
        <f>(S94-E94/(N94/1.35))</f>
        <v>391.6083878381483</v>
      </c>
      <c r="BD94">
        <f>E94*BB94/100/BC94</f>
        <v>6.1303010290469293E-3</v>
      </c>
    </row>
    <row r="95" spans="1:56" x14ac:dyDescent="0.25">
      <c r="A95" s="1" t="s">
        <v>9</v>
      </c>
      <c r="B95" s="1" t="s">
        <v>153</v>
      </c>
    </row>
    <row r="96" spans="1:56" x14ac:dyDescent="0.25">
      <c r="A96" s="1">
        <v>44</v>
      </c>
      <c r="B96" s="1" t="s">
        <v>154</v>
      </c>
      <c r="C96" s="1">
        <v>25286.500000257045</v>
      </c>
      <c r="D96" s="1">
        <v>0</v>
      </c>
      <c r="E96">
        <f>(R96-S96*(1000-T96)/(1000-U96))*AK96</f>
        <v>3.7150178247239696</v>
      </c>
      <c r="F96">
        <f>IF(AV96&lt;&gt;0,1/(1/AV96-1/N96),0)</f>
        <v>2.088412960770071E-2</v>
      </c>
      <c r="G96">
        <f>((AY96-AL96/2)*S96-E96)/(AY96+AL96/2)</f>
        <v>102.56202465087142</v>
      </c>
      <c r="H96">
        <f>AL96*1000</f>
        <v>0.29632588623030132</v>
      </c>
      <c r="I96">
        <f>(AQ96-AW96)</f>
        <v>1.3851262835429325</v>
      </c>
      <c r="J96">
        <f>(P96+AP96*D96)</f>
        <v>24.351139068603516</v>
      </c>
      <c r="K96" s="1">
        <v>6</v>
      </c>
      <c r="L96">
        <f>(K96*AE96+AF96)</f>
        <v>1.4200000166893005</v>
      </c>
      <c r="M96" s="1">
        <v>1</v>
      </c>
      <c r="N96">
        <f>L96*(M96+1)*(M96+1)/(M96*M96+1)</f>
        <v>2.8400000333786011</v>
      </c>
      <c r="O96" s="1">
        <v>19.76313591003418</v>
      </c>
      <c r="P96" s="1">
        <v>24.351139068603516</v>
      </c>
      <c r="Q96" s="1">
        <v>19.123283386230469</v>
      </c>
      <c r="R96" s="1">
        <v>399.24139404296875</v>
      </c>
      <c r="S96" s="1">
        <v>394.653076171875</v>
      </c>
      <c r="T96" s="1">
        <v>16.509799957275391</v>
      </c>
      <c r="U96" s="1">
        <v>16.858633041381836</v>
      </c>
      <c r="V96" s="1">
        <v>70.877326965332031</v>
      </c>
      <c r="W96" s="1">
        <v>72.374885559082031</v>
      </c>
      <c r="X96" s="1">
        <v>501.09393310546875</v>
      </c>
      <c r="Y96" s="1">
        <v>221.99598693847656</v>
      </c>
      <c r="Z96" s="1">
        <v>308.73135375976562</v>
      </c>
      <c r="AA96" s="1">
        <v>99.272964477539063</v>
      </c>
      <c r="AB96" s="1">
        <v>-9.0248136520385742</v>
      </c>
      <c r="AC96" s="1">
        <v>0.48322963714599609</v>
      </c>
      <c r="AD96" s="1">
        <v>0.66666668653488159</v>
      </c>
      <c r="AE96" s="1">
        <v>-0.21956524252891541</v>
      </c>
      <c r="AF96" s="1">
        <v>2.737391471862793</v>
      </c>
      <c r="AG96" s="1">
        <v>1</v>
      </c>
      <c r="AH96" s="1">
        <v>0</v>
      </c>
      <c r="AI96" s="1">
        <v>0.18999999761581421</v>
      </c>
      <c r="AJ96" s="1">
        <v>111115</v>
      </c>
      <c r="AK96">
        <f>X96*0.000001/(K96*0.0001)</f>
        <v>0.83515655517578113</v>
      </c>
      <c r="AL96">
        <f>(U96-T96)/(1000-U96)*AK96</f>
        <v>2.9632588623030134E-4</v>
      </c>
      <c r="AM96">
        <f>(P96+273.15)</f>
        <v>297.50113906860349</v>
      </c>
      <c r="AN96">
        <f>(O96+273.15)</f>
        <v>292.91313591003416</v>
      </c>
      <c r="AO96">
        <f>(Y96*AG96+Z96*AH96)*AI96</f>
        <v>42.179236989030869</v>
      </c>
      <c r="AP96">
        <f>((AO96+0.00000010773*(AN96^4-AM96^4))-AL96*44100)/(L96*51.4+0.00000043092*AM96^3)</f>
        <v>-0.25795704368190553</v>
      </c>
      <c r="AQ96">
        <f>0.61365*EXP(17.502*J96/(240.97+J96))</f>
        <v>3.0587327625998979</v>
      </c>
      <c r="AR96">
        <f>AQ96*1000/AA96</f>
        <v>30.811336990867733</v>
      </c>
      <c r="AS96">
        <f>(AR96-U96)</f>
        <v>13.952703949485898</v>
      </c>
      <c r="AT96">
        <f>IF(D96,P96,(O96+P96)/2)</f>
        <v>22.057137489318848</v>
      </c>
      <c r="AU96">
        <f>0.61365*EXP(17.502*AT96/(240.97+AT96))</f>
        <v>2.6627675035204303</v>
      </c>
      <c r="AV96">
        <f>IF(AS96&lt;&gt;0,(1000-(AR96+U96)/2)/AS96*AL96,0)</f>
        <v>2.0731677832436946E-2</v>
      </c>
      <c r="AW96">
        <f>U96*AA96/1000</f>
        <v>1.6736064790569654</v>
      </c>
      <c r="AX96">
        <f>(AU96-AW96)</f>
        <v>0.98916102446346499</v>
      </c>
      <c r="AY96">
        <f>1/(1.6/F96+1.37/N96)</f>
        <v>1.297090978205037E-2</v>
      </c>
      <c r="AZ96">
        <f>G96*AA96*0.001</f>
        <v>10.181636229910444</v>
      </c>
      <c r="BA96">
        <f>G96/S96</f>
        <v>0.25987894392138156</v>
      </c>
      <c r="BB96">
        <f>(1-AL96*AA96/AQ96/F96)*100</f>
        <v>53.948617972360644</v>
      </c>
      <c r="BC96">
        <f>(S96-E96/(N96/1.35))</f>
        <v>392.88713462101839</v>
      </c>
      <c r="BD96">
        <f>E96*BB96/100/BC96</f>
        <v>5.1012125296459564E-3</v>
      </c>
    </row>
    <row r="97" spans="1:56" x14ac:dyDescent="0.25">
      <c r="A97" s="1">
        <v>45</v>
      </c>
      <c r="B97" s="1" t="s">
        <v>155</v>
      </c>
      <c r="C97" s="1">
        <v>25886.999986834824</v>
      </c>
      <c r="D97" s="1">
        <v>0</v>
      </c>
      <c r="E97">
        <f>(R97-S97*(1000-T97)/(1000-U97))*AK97</f>
        <v>3.7869007109922217</v>
      </c>
      <c r="F97">
        <f>IF(AV97&lt;&gt;0,1/(1/AV97-1/N97),0)</f>
        <v>2.150315352655471E-2</v>
      </c>
      <c r="G97">
        <f>((AY97-AL97/2)*S97-E97)/(AY97+AL97/2)</f>
        <v>105.1551647575063</v>
      </c>
      <c r="H97">
        <f>AL97*1000</f>
        <v>0.30394744805945895</v>
      </c>
      <c r="I97">
        <f>(AQ97-AW97)</f>
        <v>1.380077508673774</v>
      </c>
      <c r="J97">
        <f>(P97+AP97*D97)</f>
        <v>24.3116455078125</v>
      </c>
      <c r="K97" s="1">
        <v>6</v>
      </c>
      <c r="L97">
        <f>(K97*AE97+AF97)</f>
        <v>1.4200000166893005</v>
      </c>
      <c r="M97" s="1">
        <v>1</v>
      </c>
      <c r="N97">
        <f>L97*(M97+1)*(M97+1)/(M97*M97+1)</f>
        <v>2.8400000333786011</v>
      </c>
      <c r="O97" s="1">
        <v>19.751436233520508</v>
      </c>
      <c r="P97" s="1">
        <v>24.3116455078125</v>
      </c>
      <c r="Q97" s="1">
        <v>19.122344970703125</v>
      </c>
      <c r="R97" s="1">
        <v>399.12130737304687</v>
      </c>
      <c r="S97" s="1">
        <v>394.44256591796875</v>
      </c>
      <c r="T97" s="1">
        <v>16.48045539855957</v>
      </c>
      <c r="U97" s="1">
        <v>16.83833122253418</v>
      </c>
      <c r="V97" s="1">
        <v>70.795700073242188</v>
      </c>
      <c r="W97" s="1">
        <v>72.333045959472656</v>
      </c>
      <c r="X97" s="1">
        <v>501.00531005859375</v>
      </c>
      <c r="Y97" s="1">
        <v>221.48631286621094</v>
      </c>
      <c r="Z97" s="1">
        <v>308.72775268554687</v>
      </c>
      <c r="AA97" s="1">
        <v>99.263130187988281</v>
      </c>
      <c r="AB97" s="1">
        <v>-9.0248136520385742</v>
      </c>
      <c r="AC97" s="1">
        <v>0.48322963714599609</v>
      </c>
      <c r="AD97" s="1">
        <v>1</v>
      </c>
      <c r="AE97" s="1">
        <v>-0.21956524252891541</v>
      </c>
      <c r="AF97" s="1">
        <v>2.737391471862793</v>
      </c>
      <c r="AG97" s="1">
        <v>1</v>
      </c>
      <c r="AH97" s="1">
        <v>0</v>
      </c>
      <c r="AI97" s="1">
        <v>0.18999999761581421</v>
      </c>
      <c r="AJ97" s="1">
        <v>111115</v>
      </c>
      <c r="AK97">
        <f>X97*0.000001/(K97*0.0001)</f>
        <v>0.83500885009765613</v>
      </c>
      <c r="AL97">
        <f>(U97-T97)/(1000-U97)*AK97</f>
        <v>3.0394744805945894E-4</v>
      </c>
      <c r="AM97">
        <f>(P97+273.15)</f>
        <v>297.46164550781248</v>
      </c>
      <c r="AN97">
        <f>(O97+273.15)</f>
        <v>292.90143623352049</v>
      </c>
      <c r="AO97">
        <f>(Y97*AG97+Z97*AH97)*AI97</f>
        <v>42.082398916515558</v>
      </c>
      <c r="AP97">
        <f>((AO97+0.00000010773*(AN97^4-AM97^4))-AL97*44100)/(L97*51.4+0.00000043092*AM97^3)</f>
        <v>-0.25929446552789714</v>
      </c>
      <c r="AQ97">
        <f>0.61365*EXP(17.502*J97/(240.97+J97))</f>
        <v>3.0515029729646521</v>
      </c>
      <c r="AR97">
        <f>AQ97*1000/AA97</f>
        <v>30.741554967948321</v>
      </c>
      <c r="AS97">
        <f>(AR97-U97)</f>
        <v>13.903223745414142</v>
      </c>
      <c r="AT97">
        <f>IF(D97,P97,(O97+P97)/2)</f>
        <v>22.031540870666504</v>
      </c>
      <c r="AU97">
        <f>0.61365*EXP(17.502*AT97/(240.97+AT97))</f>
        <v>2.6586153937214592</v>
      </c>
      <c r="AV97">
        <f>IF(AS97&lt;&gt;0,(1000-(AR97+U97)/2)/AS97*AL97,0)</f>
        <v>2.1341565164989165E-2</v>
      </c>
      <c r="AW97">
        <f>U97*AA97/1000</f>
        <v>1.6714254642908781</v>
      </c>
      <c r="AX97">
        <f>(AU97-AW97)</f>
        <v>0.98718992943058104</v>
      </c>
      <c r="AY97">
        <f>1/(1.6/F97+1.37/N97)</f>
        <v>1.3352902418647455E-2</v>
      </c>
      <c r="AZ97">
        <f>G97*AA97*0.001</f>
        <v>10.438030809263704</v>
      </c>
      <c r="BA97">
        <f>G97/S97</f>
        <v>0.26659182817347143</v>
      </c>
      <c r="BB97">
        <f>(1-AL97*AA97/AQ97/F97)*100</f>
        <v>54.019836149326416</v>
      </c>
      <c r="BC97">
        <f>(S97-E97/(N97/1.35))</f>
        <v>392.64245468566088</v>
      </c>
      <c r="BD97">
        <f>E97*BB97/100/BC97</f>
        <v>5.2100264115692487E-3</v>
      </c>
    </row>
    <row r="98" spans="1:56" x14ac:dyDescent="0.25">
      <c r="A98" s="1" t="s">
        <v>9</v>
      </c>
      <c r="B98" s="1" t="s">
        <v>156</v>
      </c>
    </row>
    <row r="99" spans="1:56" x14ac:dyDescent="0.25">
      <c r="A99" s="1">
        <v>46</v>
      </c>
      <c r="B99" s="1" t="s">
        <v>157</v>
      </c>
      <c r="C99" s="1">
        <v>26486.999993540347</v>
      </c>
      <c r="D99" s="1">
        <v>0</v>
      </c>
      <c r="E99">
        <f>(R99-S99*(1000-T99)/(1000-U99))*AK99</f>
        <v>3.5133652317202859</v>
      </c>
      <c r="F99">
        <f>IF(AV99&lt;&gt;0,1/(1/AV99-1/N99),0)</f>
        <v>1.8824043778699347E-2</v>
      </c>
      <c r="G99">
        <f>((AY99-AL99/2)*S99-E99)/(AY99+AL99/2)</f>
        <v>89.10986090608381</v>
      </c>
      <c r="H99">
        <f>AL99*1000</f>
        <v>0.26732677849514702</v>
      </c>
      <c r="I99">
        <f>(AQ99-AW99)</f>
        <v>1.3852527831109471</v>
      </c>
      <c r="J99">
        <f>(P99+AP99*D99)</f>
        <v>24.306041717529297</v>
      </c>
      <c r="K99" s="1">
        <v>6</v>
      </c>
      <c r="L99">
        <f>(K99*AE99+AF99)</f>
        <v>1.4200000166893005</v>
      </c>
      <c r="M99" s="1">
        <v>1</v>
      </c>
      <c r="N99">
        <f>L99*(M99+1)*(M99+1)/(M99*M99+1)</f>
        <v>2.8400000333786011</v>
      </c>
      <c r="O99" s="1">
        <v>19.754575729370117</v>
      </c>
      <c r="P99" s="1">
        <v>24.306041717529297</v>
      </c>
      <c r="Q99" s="1">
        <v>19.121973037719727</v>
      </c>
      <c r="R99" s="1">
        <v>399.29727172851562</v>
      </c>
      <c r="S99" s="1">
        <v>394.96337890625</v>
      </c>
      <c r="T99" s="1">
        <v>16.461746215820313</v>
      </c>
      <c r="U99" s="1">
        <v>16.776514053344727</v>
      </c>
      <c r="V99" s="1">
        <v>70.6988525390625</v>
      </c>
      <c r="W99" s="1">
        <v>72.050704956054687</v>
      </c>
      <c r="X99" s="1">
        <v>501.0206298828125</v>
      </c>
      <c r="Y99" s="1">
        <v>213.66098022460937</v>
      </c>
      <c r="Z99" s="1">
        <v>308.64593505859375</v>
      </c>
      <c r="AA99" s="1">
        <v>99.259330749511719</v>
      </c>
      <c r="AB99" s="1">
        <v>-8.5944242477416992</v>
      </c>
      <c r="AC99" s="1">
        <v>0.45385265350341797</v>
      </c>
      <c r="AD99" s="1">
        <v>1</v>
      </c>
      <c r="AE99" s="1">
        <v>-0.21956524252891541</v>
      </c>
      <c r="AF99" s="1">
        <v>2.737391471862793</v>
      </c>
      <c r="AG99" s="1">
        <v>1</v>
      </c>
      <c r="AH99" s="1">
        <v>0</v>
      </c>
      <c r="AI99" s="1">
        <v>0.18999999761581421</v>
      </c>
      <c r="AJ99" s="1">
        <v>111115</v>
      </c>
      <c r="AK99">
        <f>X99*0.000001/(K99*0.0001)</f>
        <v>0.8350343831380207</v>
      </c>
      <c r="AL99">
        <f>(U99-T99)/(1000-U99)*AK99</f>
        <v>2.67326778495147E-4</v>
      </c>
      <c r="AM99">
        <f>(P99+273.15)</f>
        <v>297.45604171752927</v>
      </c>
      <c r="AN99">
        <f>(O99+273.15)</f>
        <v>292.90457572937009</v>
      </c>
      <c r="AO99">
        <f>(Y99*AG99+Z99*AH99)*AI99</f>
        <v>40.595585733268308</v>
      </c>
      <c r="AP99">
        <f>((AO99+0.00000010773*(AN99^4-AM99^4))-AL99*44100)/(L99*51.4+0.00000043092*AM99^3)</f>
        <v>-0.2566198982669281</v>
      </c>
      <c r="AQ99">
        <f>0.61365*EXP(17.502*J99/(240.97+J99))</f>
        <v>3.0504783403557227</v>
      </c>
      <c r="AR99">
        <f>AQ99*1000/AA99</f>
        <v>30.732408906260218</v>
      </c>
      <c r="AS99">
        <f>(AR99-U99)</f>
        <v>13.955894852915492</v>
      </c>
      <c r="AT99">
        <f>IF(D99,P99,(O99+P99)/2)</f>
        <v>22.030308723449707</v>
      </c>
      <c r="AU99">
        <f>0.61365*EXP(17.502*AT99/(240.97+AT99))</f>
        <v>2.6584156662022411</v>
      </c>
      <c r="AV99">
        <f>IF(AS99&lt;&gt;0,(1000-(AR99+U99)/2)/AS99*AL99,0)</f>
        <v>1.8700096094400164E-2</v>
      </c>
      <c r="AW99">
        <f>U99*AA99/1000</f>
        <v>1.6652255572447756</v>
      </c>
      <c r="AX99">
        <f>(AU99-AW99)</f>
        <v>0.99319010895746551</v>
      </c>
      <c r="AY99">
        <f>1/(1.6/F99+1.37/N99)</f>
        <v>1.1698633139788545E-2</v>
      </c>
      <c r="AZ99">
        <f>G99*AA99*0.001</f>
        <v>8.8449851567199573</v>
      </c>
      <c r="BA99">
        <f>G99/S99</f>
        <v>0.22561550175322775</v>
      </c>
      <c r="BB99">
        <f>(1-AL99*AA99/AQ99/F99)*100</f>
        <v>53.790322494711674</v>
      </c>
      <c r="BC99">
        <f>(S99-E99/(N99/1.35))</f>
        <v>393.29329334037772</v>
      </c>
      <c r="BD99">
        <f>E99*BB99/100/BC99</f>
        <v>4.8051937842831073E-3</v>
      </c>
    </row>
    <row r="100" spans="1:56" x14ac:dyDescent="0.25">
      <c r="A100" s="1" t="s">
        <v>9</v>
      </c>
      <c r="B100" s="1" t="s">
        <v>158</v>
      </c>
    </row>
    <row r="101" spans="1:56" x14ac:dyDescent="0.25">
      <c r="A101" s="1">
        <v>47</v>
      </c>
      <c r="B101" s="1" t="s">
        <v>159</v>
      </c>
      <c r="C101" s="1">
        <v>27087.000000268221</v>
      </c>
      <c r="D101" s="1">
        <v>0</v>
      </c>
      <c r="E101">
        <f>(R101-S101*(1000-T101)/(1000-U101))*AK101</f>
        <v>3.2570469918243052</v>
      </c>
      <c r="F101">
        <f>IF(AV101&lt;&gt;0,1/(1/AV101-1/N101),0)</f>
        <v>1.8119215836331713E-2</v>
      </c>
      <c r="G101">
        <f>((AY101-AL101/2)*S101-E101)/(AY101+AL101/2)</f>
        <v>100.19891043765743</v>
      </c>
      <c r="H101">
        <f>AL101*1000</f>
        <v>0.26017641208457853</v>
      </c>
      <c r="I101">
        <f>(AQ101-AW101)</f>
        <v>1.4002198825959387</v>
      </c>
      <c r="J101">
        <f>(P101+AP101*D101)</f>
        <v>24.392141342163086</v>
      </c>
      <c r="K101" s="1">
        <v>6</v>
      </c>
      <c r="L101">
        <f>(K101*AE101+AF101)</f>
        <v>1.4200000166893005</v>
      </c>
      <c r="M101" s="1">
        <v>1</v>
      </c>
      <c r="N101">
        <f>L101*(M101+1)*(M101+1)/(M101*M101+1)</f>
        <v>2.8400000333786011</v>
      </c>
      <c r="O101" s="1">
        <v>19.764440536499023</v>
      </c>
      <c r="P101" s="1">
        <v>24.392141342163086</v>
      </c>
      <c r="Q101" s="1">
        <v>19.122180938720703</v>
      </c>
      <c r="R101" s="1">
        <v>399.1243896484375</v>
      </c>
      <c r="S101" s="1">
        <v>395.10125732421875</v>
      </c>
      <c r="T101" s="1">
        <v>16.477884292602539</v>
      </c>
      <c r="U101" s="1">
        <v>16.784194946289063</v>
      </c>
      <c r="V101" s="1">
        <v>70.726852416992188</v>
      </c>
      <c r="W101" s="1">
        <v>72.041610717773437</v>
      </c>
      <c r="X101" s="1">
        <v>501.07867431640625</v>
      </c>
      <c r="Y101" s="1">
        <v>212.50950622558594</v>
      </c>
      <c r="Z101" s="1">
        <v>308.68896484375</v>
      </c>
      <c r="AA101" s="1">
        <v>99.262115478515625</v>
      </c>
      <c r="AB101" s="1">
        <v>-8.4115934371948242</v>
      </c>
      <c r="AC101" s="1">
        <v>0.43846416473388672</v>
      </c>
      <c r="AD101" s="1">
        <v>0.66666668653488159</v>
      </c>
      <c r="AE101" s="1">
        <v>-0.21956524252891541</v>
      </c>
      <c r="AF101" s="1">
        <v>2.737391471862793</v>
      </c>
      <c r="AG101" s="1">
        <v>1</v>
      </c>
      <c r="AH101" s="1">
        <v>0</v>
      </c>
      <c r="AI101" s="1">
        <v>0.18999999761581421</v>
      </c>
      <c r="AJ101" s="1">
        <v>111115</v>
      </c>
      <c r="AK101">
        <f>X101*0.000001/(K101*0.0001)</f>
        <v>0.835131123860677</v>
      </c>
      <c r="AL101">
        <f>(U101-T101)/(1000-U101)*AK101</f>
        <v>2.6017641208457852E-4</v>
      </c>
      <c r="AM101">
        <f>(P101+273.15)</f>
        <v>297.54214134216306</v>
      </c>
      <c r="AN101">
        <f>(O101+273.15)</f>
        <v>292.914440536499</v>
      </c>
      <c r="AO101">
        <f>(Y101*AG101+Z101*AH101)*AI101</f>
        <v>40.376805676199183</v>
      </c>
      <c r="AP101">
        <f>((AO101+0.00000010773*(AN101^4-AM101^4))-AL101*44100)/(L101*51.4+0.00000043092*AM101^3)</f>
        <v>-0.26576159412753142</v>
      </c>
      <c r="AQ101">
        <f>0.61365*EXP(17.502*J101/(240.97+J101))</f>
        <v>3.066254579568402</v>
      </c>
      <c r="AR101">
        <f>AQ101*1000/AA101</f>
        <v>30.89048188008913</v>
      </c>
      <c r="AS101">
        <f>(AR101-U101)</f>
        <v>14.106286933800067</v>
      </c>
      <c r="AT101">
        <f>IF(D101,P101,(O101+P101)/2)</f>
        <v>22.078290939331055</v>
      </c>
      <c r="AU101">
        <f>0.61365*EXP(17.502*AT101/(240.97+AT101))</f>
        <v>2.666203154954649</v>
      </c>
      <c r="AV101">
        <f>IF(AS101&lt;&gt;0,(1000-(AR101+U101)/2)/AS101*AL101,0)</f>
        <v>1.8004347997065118E-2</v>
      </c>
      <c r="AW101">
        <f>U101*AA101/1000</f>
        <v>1.6660346969724633</v>
      </c>
      <c r="AX101">
        <f>(AU101-AW101)</f>
        <v>1.0001684579821857</v>
      </c>
      <c r="AY101">
        <f>1/(1.6/F101+1.37/N101)</f>
        <v>1.1262981584132832E-2</v>
      </c>
      <c r="AZ101">
        <f>G101*AA101*0.001</f>
        <v>9.9459558186841974</v>
      </c>
      <c r="BA101">
        <f>G101/S101</f>
        <v>0.25360311712557915</v>
      </c>
      <c r="BB101">
        <f>(1-AL101*AA101/AQ101/F101)*100</f>
        <v>53.515962935589521</v>
      </c>
      <c r="BC101">
        <f>(S101-E101/(N101/1.35))</f>
        <v>393.55301317376643</v>
      </c>
      <c r="BD101">
        <f>E101*BB101/100/BC101</f>
        <v>4.4289841586597628E-3</v>
      </c>
    </row>
    <row r="102" spans="1:56" x14ac:dyDescent="0.25">
      <c r="A102" s="1">
        <v>48</v>
      </c>
      <c r="B102" s="1" t="s">
        <v>160</v>
      </c>
      <c r="C102" s="1">
        <v>27687.499986846</v>
      </c>
      <c r="D102" s="1">
        <v>0</v>
      </c>
      <c r="E102">
        <f>(R102-S102*(1000-T102)/(1000-U102))*AK102</f>
        <v>3.3284906927394631</v>
      </c>
      <c r="F102">
        <f>IF(AV102&lt;&gt;0,1/(1/AV102-1/N102),0)</f>
        <v>1.8281437548636939E-2</v>
      </c>
      <c r="G102">
        <f>((AY102-AL102/2)*S102-E102)/(AY102+AL102/2)</f>
        <v>96.504054502242681</v>
      </c>
      <c r="H102">
        <f>AL102*1000</f>
        <v>0.26304805537078674</v>
      </c>
      <c r="I102">
        <f>(AQ102-AW102)</f>
        <v>1.4031180948003936</v>
      </c>
      <c r="J102">
        <f>(P102+AP102*D102)</f>
        <v>24.405780792236328</v>
      </c>
      <c r="K102" s="1">
        <v>6</v>
      </c>
      <c r="L102">
        <f>(K102*AE102+AF102)</f>
        <v>1.4200000166893005</v>
      </c>
      <c r="M102" s="1">
        <v>1</v>
      </c>
      <c r="N102">
        <f>L102*(M102+1)*(M102+1)/(M102*M102+1)</f>
        <v>2.8400000333786011</v>
      </c>
      <c r="O102" s="1">
        <v>19.759765625</v>
      </c>
      <c r="P102" s="1">
        <v>24.405780792236328</v>
      </c>
      <c r="Q102" s="1">
        <v>19.122501373291016</v>
      </c>
      <c r="R102" s="1">
        <v>399.22943115234375</v>
      </c>
      <c r="S102" s="1">
        <v>395.1109619140625</v>
      </c>
      <c r="T102" s="1">
        <v>16.470598220825195</v>
      </c>
      <c r="U102" s="1">
        <v>16.780925750732422</v>
      </c>
      <c r="V102" s="1">
        <v>70.71319580078125</v>
      </c>
      <c r="W102" s="1">
        <v>72.045524597167969</v>
      </c>
      <c r="X102" s="1">
        <v>500.0533447265625</v>
      </c>
      <c r="Y102" s="1">
        <v>210.905029296875</v>
      </c>
      <c r="Z102" s="1">
        <v>308.08963012695312</v>
      </c>
      <c r="AA102" s="1">
        <v>99.258064270019531</v>
      </c>
      <c r="AB102" s="1">
        <v>-8.4115934371948242</v>
      </c>
      <c r="AC102" s="1">
        <v>0.43846416473388672</v>
      </c>
      <c r="AD102" s="1">
        <v>1</v>
      </c>
      <c r="AE102" s="1">
        <v>-0.21956524252891541</v>
      </c>
      <c r="AF102" s="1">
        <v>2.737391471862793</v>
      </c>
      <c r="AG102" s="1">
        <v>1</v>
      </c>
      <c r="AH102" s="1">
        <v>0</v>
      </c>
      <c r="AI102" s="1">
        <v>0.18999999761581421</v>
      </c>
      <c r="AJ102" s="1">
        <v>111115</v>
      </c>
      <c r="AK102">
        <f>X102*0.000001/(K102*0.0001)</f>
        <v>0.83342224121093744</v>
      </c>
      <c r="AL102">
        <f>(U102-T102)/(1000-U102)*AK102</f>
        <v>2.6304805537078672E-4</v>
      </c>
      <c r="AM102">
        <f>(P102+273.15)</f>
        <v>297.55578079223631</v>
      </c>
      <c r="AN102">
        <f>(O102+273.15)</f>
        <v>292.90976562499998</v>
      </c>
      <c r="AO102">
        <f>(Y102*AG102+Z102*AH102)*AI102</f>
        <v>40.071955063569476</v>
      </c>
      <c r="AP102">
        <f>((AO102+0.00000010773*(AN102^4-AM102^4))-AL102*44100)/(L102*51.4+0.00000043092*AM102^3)</f>
        <v>-0.2733087989013317</v>
      </c>
      <c r="AQ102">
        <f>0.61365*EXP(17.502*J102/(240.97+J102))</f>
        <v>3.0687603014770182</v>
      </c>
      <c r="AR102">
        <f>AQ102*1000/AA102</f>
        <v>30.916987189361539</v>
      </c>
      <c r="AS102">
        <f>(AR102-U102)</f>
        <v>14.136061438629117</v>
      </c>
      <c r="AT102">
        <f>IF(D102,P102,(O102+P102)/2)</f>
        <v>22.082773208618164</v>
      </c>
      <c r="AU102">
        <f>0.61365*EXP(17.502*AT102/(240.97+AT102))</f>
        <v>2.6669316436138066</v>
      </c>
      <c r="AV102">
        <f>IF(AS102&lt;&gt;0,(1000-(AR102+U102)/2)/AS102*AL102,0)</f>
        <v>1.8164510310279165E-2</v>
      </c>
      <c r="AW102">
        <f>U102*AA102/1000</f>
        <v>1.6656422066766245</v>
      </c>
      <c r="AX102">
        <f>(AU102-AW102)</f>
        <v>1.0012894369371821</v>
      </c>
      <c r="AY102">
        <f>1/(1.6/F102+1.37/N102)</f>
        <v>1.1363266540547697E-2</v>
      </c>
      <c r="AZ102">
        <f>G102*AA102*0.001</f>
        <v>9.578805644101072</v>
      </c>
      <c r="BA102">
        <f>G102/S102</f>
        <v>0.2442454495181344</v>
      </c>
      <c r="BB102">
        <f>(1-AL102*AA102/AQ102/F102)*100</f>
        <v>53.459870613285432</v>
      </c>
      <c r="BC102">
        <f>(S102-E102/(N102/1.35))</f>
        <v>393.5287568498419</v>
      </c>
      <c r="BD102">
        <f>E102*BB102/100/BC102</f>
        <v>4.5216690946749041E-3</v>
      </c>
    </row>
    <row r="103" spans="1:56" x14ac:dyDescent="0.25">
      <c r="A103" s="1" t="s">
        <v>9</v>
      </c>
      <c r="B103" s="1" t="s">
        <v>161</v>
      </c>
    </row>
    <row r="104" spans="1:56" x14ac:dyDescent="0.25">
      <c r="A104" s="1">
        <v>49</v>
      </c>
      <c r="B104" s="1" t="s">
        <v>162</v>
      </c>
      <c r="C104" s="1">
        <v>28287.499993551522</v>
      </c>
      <c r="D104" s="1">
        <v>0</v>
      </c>
      <c r="E104">
        <f>(R104-S104*(1000-T104)/(1000-U104))*AK104</f>
        <v>2.9753583800795171</v>
      </c>
      <c r="F104">
        <f>IF(AV104&lt;&gt;0,1/(1/AV104-1/N104),0)</f>
        <v>1.6080785137680378E-2</v>
      </c>
      <c r="G104">
        <f>((AY104-AL104/2)*S104-E104)/(AY104+AL104/2)</f>
        <v>92.441282307284894</v>
      </c>
      <c r="H104">
        <f>AL104*1000</f>
        <v>0.23268511215470278</v>
      </c>
      <c r="I104">
        <f>(AQ104-AW104)</f>
        <v>1.4098531959821075</v>
      </c>
      <c r="J104">
        <f>(P104+AP104*D104)</f>
        <v>24.406576156616211</v>
      </c>
      <c r="K104" s="1">
        <v>6</v>
      </c>
      <c r="L104">
        <f>(K104*AE104+AF104)</f>
        <v>1.4200000166893005</v>
      </c>
      <c r="M104" s="1">
        <v>1</v>
      </c>
      <c r="N104">
        <f>L104*(M104+1)*(M104+1)/(M104*M104+1)</f>
        <v>2.8400000333786011</v>
      </c>
      <c r="O104" s="1">
        <v>19.757246017456055</v>
      </c>
      <c r="P104" s="1">
        <v>24.406576156616211</v>
      </c>
      <c r="Q104" s="1">
        <v>19.119377136230469</v>
      </c>
      <c r="R104" s="1">
        <v>399.27484130859375</v>
      </c>
      <c r="S104" s="1">
        <v>395.594482421875</v>
      </c>
      <c r="T104" s="1">
        <v>16.441413879394531</v>
      </c>
      <c r="U104" s="1">
        <v>16.71592903137207</v>
      </c>
      <c r="V104" s="1">
        <v>70.593086242675781</v>
      </c>
      <c r="W104" s="1">
        <v>71.771751403808594</v>
      </c>
      <c r="X104" s="1">
        <v>500.07199096679687</v>
      </c>
      <c r="Y104" s="1">
        <v>208.60647583007812</v>
      </c>
      <c r="Z104" s="1">
        <v>307.64993286132813</v>
      </c>
      <c r="AA104" s="1">
        <v>99.249839782714844</v>
      </c>
      <c r="AB104" s="1">
        <v>-8.0192899703979492</v>
      </c>
      <c r="AC104" s="1">
        <v>0.40406131744384766</v>
      </c>
      <c r="AD104" s="1">
        <v>1</v>
      </c>
      <c r="AE104" s="1">
        <v>-0.21956524252891541</v>
      </c>
      <c r="AF104" s="1">
        <v>2.737391471862793</v>
      </c>
      <c r="AG104" s="1">
        <v>1</v>
      </c>
      <c r="AH104" s="1">
        <v>0</v>
      </c>
      <c r="AI104" s="1">
        <v>0.18999999761581421</v>
      </c>
      <c r="AJ104" s="1">
        <v>111115</v>
      </c>
      <c r="AK104">
        <f>X104*0.000001/(K104*0.0001)</f>
        <v>0.83345331827799463</v>
      </c>
      <c r="AL104">
        <f>(U104-T104)/(1000-U104)*AK104</f>
        <v>2.3268511215470279E-4</v>
      </c>
      <c r="AM104">
        <f>(P104+273.15)</f>
        <v>297.55657615661619</v>
      </c>
      <c r="AN104">
        <f>(O104+273.15)</f>
        <v>292.90724601745603</v>
      </c>
      <c r="AO104">
        <f>(Y104*AG104+Z104*AH104)*AI104</f>
        <v>39.635229910358248</v>
      </c>
      <c r="AP104">
        <f>((AO104+0.00000010773*(AN104^4-AM104^4))-AL104*44100)/(L104*51.4+0.00000043092*AM104^3)</f>
        <v>-0.26304104983972293</v>
      </c>
      <c r="AQ104">
        <f>0.61365*EXP(17.502*J104/(240.97+J104))</f>
        <v>3.0689064741650172</v>
      </c>
      <c r="AR104">
        <f>AQ104*1000/AA104</f>
        <v>30.921021947075143</v>
      </c>
      <c r="AS104">
        <f>(AR104-U104)</f>
        <v>14.205092915703073</v>
      </c>
      <c r="AT104">
        <f>IF(D104,P104,(O104+P104)/2)</f>
        <v>22.081911087036133</v>
      </c>
      <c r="AU104">
        <f>0.61365*EXP(17.502*AT104/(240.97+AT104))</f>
        <v>2.666791512264846</v>
      </c>
      <c r="AV104">
        <f>IF(AS104&lt;&gt;0,(1000-(AR104+U104)/2)/AS104*AL104,0)</f>
        <v>1.5990244404740412E-2</v>
      </c>
      <c r="AW104">
        <f>U104*AA104/1000</f>
        <v>1.6590532781829097</v>
      </c>
      <c r="AX104">
        <f>(AU104-AW104)</f>
        <v>1.0077382340819363</v>
      </c>
      <c r="AY104">
        <f>1/(1.6/F104+1.37/N104)</f>
        <v>1.0001998023636703E-2</v>
      </c>
      <c r="AZ104">
        <f>G104*AA104*0.001</f>
        <v>9.174782458306737</v>
      </c>
      <c r="BA104">
        <f>G104/S104</f>
        <v>0.2336768747161202</v>
      </c>
      <c r="BB104">
        <f>(1-AL104*AA104/AQ104/F104)*100</f>
        <v>53.204131855685574</v>
      </c>
      <c r="BC104">
        <f>(S104-E104/(N104/1.35))</f>
        <v>394.18013954655862</v>
      </c>
      <c r="BD104">
        <f>E104*BB104/100/BC104</f>
        <v>4.015964877220099E-3</v>
      </c>
    </row>
    <row r="105" spans="1:56" x14ac:dyDescent="0.25">
      <c r="A105" s="1" t="s">
        <v>9</v>
      </c>
      <c r="B105" s="1" t="s">
        <v>163</v>
      </c>
    </row>
    <row r="106" spans="1:56" x14ac:dyDescent="0.25">
      <c r="A106" s="1">
        <v>50</v>
      </c>
      <c r="B106" s="1" t="s">
        <v>164</v>
      </c>
      <c r="C106" s="1">
        <v>28887.000000268221</v>
      </c>
      <c r="D106" s="1">
        <v>0</v>
      </c>
      <c r="E106">
        <f>(R106-S106*(1000-T106)/(1000-U106))*AK106</f>
        <v>-1.1645801544800591</v>
      </c>
      <c r="F106">
        <f>IF(AV106&lt;&gt;0,1/(1/AV106-1/N106),0)</f>
        <v>1.5961737252662124E-2</v>
      </c>
      <c r="G106">
        <f>((AY106-AL106/2)*S106-E106)/(AY106+AL106/2)</f>
        <v>508.17771242653271</v>
      </c>
      <c r="H106">
        <f>AL106*1000</f>
        <v>0.20941233364219969</v>
      </c>
      <c r="I106">
        <f>(AQ106-AW106)</f>
        <v>1.2791394797844797</v>
      </c>
      <c r="J106">
        <f>(P106+AP106*D106)</f>
        <v>23.637718200683594</v>
      </c>
      <c r="K106" s="1">
        <v>6</v>
      </c>
      <c r="L106">
        <f>(K106*AE106+AF106)</f>
        <v>1.4200000166893005</v>
      </c>
      <c r="M106" s="1">
        <v>1</v>
      </c>
      <c r="N106">
        <f>L106*(M106+1)*(M106+1)/(M106*M106+1)</f>
        <v>2.8400000333786011</v>
      </c>
      <c r="O106" s="1">
        <v>19.751880645751953</v>
      </c>
      <c r="P106" s="1">
        <v>23.637718200683594</v>
      </c>
      <c r="Q106" s="1">
        <v>19.123138427734375</v>
      </c>
      <c r="R106" s="1">
        <v>399.16519165039062</v>
      </c>
      <c r="S106" s="1">
        <v>400.46145629882813</v>
      </c>
      <c r="T106" s="1">
        <v>16.391538619995117</v>
      </c>
      <c r="U106" s="1">
        <v>16.638538360595703</v>
      </c>
      <c r="V106" s="1">
        <v>70.398193359375</v>
      </c>
      <c r="W106" s="1">
        <v>71.459007263183594</v>
      </c>
      <c r="X106" s="1">
        <v>500.23052978515625</v>
      </c>
      <c r="Y106" s="1">
        <v>-3.0480774119496346E-2</v>
      </c>
      <c r="Z106" s="1">
        <v>8.3499819040298462E-2</v>
      </c>
      <c r="AA106" s="1">
        <v>99.24395751953125</v>
      </c>
      <c r="AB106" s="1">
        <v>-3.2075529098510742</v>
      </c>
      <c r="AC106" s="1">
        <v>0.37808895111083984</v>
      </c>
      <c r="AD106" s="1">
        <v>0.66666668653488159</v>
      </c>
      <c r="AE106" s="1">
        <v>-0.21956524252891541</v>
      </c>
      <c r="AF106" s="1">
        <v>2.737391471862793</v>
      </c>
      <c r="AG106" s="1">
        <v>1</v>
      </c>
      <c r="AH106" s="1">
        <v>0</v>
      </c>
      <c r="AI106" s="1">
        <v>0.18999999761581421</v>
      </c>
      <c r="AJ106" s="1">
        <v>111115</v>
      </c>
      <c r="AK106">
        <f>X106*0.000001/(K106*0.0001)</f>
        <v>0.83371754964192701</v>
      </c>
      <c r="AL106">
        <f>(U106-T106)/(1000-U106)*AK106</f>
        <v>2.0941233364219969E-4</v>
      </c>
      <c r="AM106">
        <f>(P106+273.15)</f>
        <v>296.78771820068357</v>
      </c>
      <c r="AN106">
        <f>(O106+273.15)</f>
        <v>292.90188064575193</v>
      </c>
      <c r="AO106">
        <f>(Y106*AG106+Z106*AH106)*AI106</f>
        <v>-5.7913470100324771E-3</v>
      </c>
      <c r="AP106">
        <f>((AO106+0.00000010773*(AN106^4-AM106^4))-AL106*44100)/(L106*51.4+0.00000043092*AM106^3)</f>
        <v>-0.61912197492596088</v>
      </c>
      <c r="AQ106">
        <f>0.61365*EXP(17.502*J106/(240.97+J106))</f>
        <v>2.9304138740305308</v>
      </c>
      <c r="AR106">
        <f>AQ106*1000/AA106</f>
        <v>29.52737826334489</v>
      </c>
      <c r="AS106">
        <f>(AR106-U106)</f>
        <v>12.888839902749186</v>
      </c>
      <c r="AT106">
        <f>IF(D106,P106,(O106+P106)/2)</f>
        <v>21.694799423217773</v>
      </c>
      <c r="AU106">
        <f>0.61365*EXP(17.502*AT106/(240.97+AT106))</f>
        <v>2.604516790843622</v>
      </c>
      <c r="AV106">
        <f>IF(AS106&lt;&gt;0,(1000-(AR106+U106)/2)/AS106*AL106,0)</f>
        <v>1.5872528405841073E-2</v>
      </c>
      <c r="AW106">
        <f>U106*AA106/1000</f>
        <v>1.651274394246051</v>
      </c>
      <c r="AX106">
        <f>(AU106-AW106)</f>
        <v>0.95324239659757093</v>
      </c>
      <c r="AY106">
        <f>1/(1.6/F106+1.37/N106)</f>
        <v>9.9283067249517614E-3</v>
      </c>
      <c r="AZ106">
        <f>G106*AA106*0.001</f>
        <v>50.433567304431385</v>
      </c>
      <c r="BA106">
        <f>G106/S106</f>
        <v>1.2689803336462067</v>
      </c>
      <c r="BB106">
        <f>(1-AL106*AA106/AQ106/F106)*100</f>
        <v>55.567862000532628</v>
      </c>
      <c r="BC106">
        <f>(S106-E106/(N106/1.35))</f>
        <v>401.0150419291345</v>
      </c>
      <c r="BD106">
        <f>E106*BB106/100/BC106</f>
        <v>-1.6137357092989722E-3</v>
      </c>
    </row>
    <row r="107" spans="1:56" x14ac:dyDescent="0.25">
      <c r="A107" s="1">
        <v>51</v>
      </c>
      <c r="B107" s="1" t="s">
        <v>165</v>
      </c>
      <c r="C107" s="1">
        <v>29487.499986846</v>
      </c>
      <c r="D107" s="1">
        <v>0</v>
      </c>
      <c r="E107">
        <f>(R107-S107*(1000-T107)/(1000-U107))*AK107</f>
        <v>-1.0153542917032616</v>
      </c>
      <c r="F107">
        <f>IF(AV107&lt;&gt;0,1/(1/AV107-1/N107),0)</f>
        <v>1.7946810499040622E-2</v>
      </c>
      <c r="G107">
        <f>((AY107-AL107/2)*S107-E107)/(AY107+AL107/2)</f>
        <v>482.91237325281611</v>
      </c>
      <c r="H107">
        <f>AL107*1000</f>
        <v>0.21744164490759996</v>
      </c>
      <c r="I107">
        <f>(AQ107-AW107)</f>
        <v>1.1833909310253972</v>
      </c>
      <c r="J107">
        <f>(P107+AP107*D107)</f>
        <v>22.780914306640625</v>
      </c>
      <c r="K107" s="1">
        <v>6</v>
      </c>
      <c r="L107">
        <f>(K107*AE107+AF107)</f>
        <v>1.4200000166893005</v>
      </c>
      <c r="M107" s="1">
        <v>1</v>
      </c>
      <c r="N107">
        <f>L107*(M107+1)*(M107+1)/(M107*M107+1)</f>
        <v>2.8400000333786011</v>
      </c>
      <c r="O107" s="1">
        <v>19.713239669799805</v>
      </c>
      <c r="P107" s="1">
        <v>22.780914306640625</v>
      </c>
      <c r="Q107" s="1">
        <v>19.123262405395508</v>
      </c>
      <c r="R107" s="1">
        <v>399.39678955078125</v>
      </c>
      <c r="S107" s="1">
        <v>400.51046752929687</v>
      </c>
      <c r="T107" s="1">
        <v>15.855718612670898</v>
      </c>
      <c r="U107" s="1">
        <v>16.112388610839844</v>
      </c>
      <c r="V107" s="1">
        <v>68.264678955078125</v>
      </c>
      <c r="W107" s="1">
        <v>69.369735717773438</v>
      </c>
      <c r="X107" s="1">
        <v>500.108642578125</v>
      </c>
      <c r="Y107" s="1">
        <v>-0.20748649537563324</v>
      </c>
      <c r="Z107" s="1">
        <v>4.6140808612108231E-2</v>
      </c>
      <c r="AA107" s="1">
        <v>99.250114440917969</v>
      </c>
      <c r="AB107" s="1">
        <v>-3.2075529098510742</v>
      </c>
      <c r="AC107" s="1">
        <v>0.37808895111083984</v>
      </c>
      <c r="AD107" s="1">
        <v>1</v>
      </c>
      <c r="AE107" s="1">
        <v>-0.21956524252891541</v>
      </c>
      <c r="AF107" s="1">
        <v>2.737391471862793</v>
      </c>
      <c r="AG107" s="1">
        <v>1</v>
      </c>
      <c r="AH107" s="1">
        <v>0</v>
      </c>
      <c r="AI107" s="1">
        <v>0.18999999761581421</v>
      </c>
      <c r="AJ107" s="1">
        <v>111115</v>
      </c>
      <c r="AK107">
        <f>X107*0.000001/(K107*0.0001)</f>
        <v>0.83351440429687496</v>
      </c>
      <c r="AL107">
        <f>(U107-T107)/(1000-U107)*AK107</f>
        <v>2.1744164490759995E-4</v>
      </c>
      <c r="AM107">
        <f>(P107+273.15)</f>
        <v>295.9309143066406</v>
      </c>
      <c r="AN107">
        <f>(O107+273.15)</f>
        <v>292.86323966979978</v>
      </c>
      <c r="AO107">
        <f>(Y107*AG107+Z107*AH107)*AI107</f>
        <v>-3.9422433626683961E-2</v>
      </c>
      <c r="AP107">
        <f>((AO107+0.00000010773*(AN107^4-AM107^4))-AL107*44100)/(L107*51.4+0.00000043092*AM107^3)</f>
        <v>-0.51521991088316066</v>
      </c>
      <c r="AQ107">
        <f>0.61365*EXP(17.502*J107/(240.97+J107))</f>
        <v>2.7825473445677948</v>
      </c>
      <c r="AR107">
        <f>AQ107*1000/AA107</f>
        <v>28.035709180206553</v>
      </c>
      <c r="AS107">
        <f>(AR107-U107)</f>
        <v>11.923320569366709</v>
      </c>
      <c r="AT107">
        <f>IF(D107,P107,(O107+P107)/2)</f>
        <v>21.247076988220215</v>
      </c>
      <c r="AU107">
        <f>0.61365*EXP(17.502*AT107/(240.97+AT107))</f>
        <v>2.5340824876812977</v>
      </c>
      <c r="AV107">
        <f>IF(AS107&lt;&gt;0,(1000-(AR107+U107)/2)/AS107*AL107,0)</f>
        <v>1.7834111409560194E-2</v>
      </c>
      <c r="AW107">
        <f>U107*AA107/1000</f>
        <v>1.5991564135423977</v>
      </c>
      <c r="AX107">
        <f>(AU107-AW107)</f>
        <v>0.93492607413890005</v>
      </c>
      <c r="AY107">
        <f>1/(1.6/F107+1.37/N107)</f>
        <v>1.1156390447612786E-2</v>
      </c>
      <c r="AZ107">
        <f>G107*AA107*0.001</f>
        <v>47.929108310277293</v>
      </c>
      <c r="BA107">
        <f>G107/S107</f>
        <v>1.2057422025243114</v>
      </c>
      <c r="BB107">
        <f>(1-AL107*AA107/AQ107/F107)*100</f>
        <v>56.784066223179089</v>
      </c>
      <c r="BC107">
        <f>(S107-E107/(N107/1.35))</f>
        <v>400.99311833130014</v>
      </c>
      <c r="BD107">
        <f>E107*BB107/100/BC107</f>
        <v>-1.437828798159868E-3</v>
      </c>
    </row>
    <row r="108" spans="1:56" x14ac:dyDescent="0.25">
      <c r="A108" s="1" t="s">
        <v>9</v>
      </c>
      <c r="B108" s="1" t="s">
        <v>166</v>
      </c>
    </row>
    <row r="109" spans="1:56" x14ac:dyDescent="0.25">
      <c r="A109" s="1">
        <v>52</v>
      </c>
      <c r="B109" s="1" t="s">
        <v>167</v>
      </c>
      <c r="C109" s="1">
        <v>30087.499993573874</v>
      </c>
      <c r="D109" s="1">
        <v>0</v>
      </c>
      <c r="E109">
        <f>(R109-S109*(1000-T109)/(1000-U109))*AK109</f>
        <v>-0.64095220968722399</v>
      </c>
      <c r="F109">
        <f>IF(AV109&lt;&gt;0,1/(1/AV109-1/N109),0)</f>
        <v>1.1562632205235775E-3</v>
      </c>
      <c r="G109">
        <f>((AY109-AL109/2)*S109-E109)/(AY109+AL109/2)</f>
        <v>1269.9704326174301</v>
      </c>
      <c r="H109">
        <f>AL109*1000</f>
        <v>1.5093493260520542E-2</v>
      </c>
      <c r="I109">
        <f>(AQ109-AW109)</f>
        <v>1.2672690353843106</v>
      </c>
      <c r="J109">
        <f>(P109+AP109*D109)</f>
        <v>23.126005172729492</v>
      </c>
      <c r="K109" s="1">
        <v>6</v>
      </c>
      <c r="L109">
        <f>(K109*AE109+AF109)</f>
        <v>1.4200000166893005</v>
      </c>
      <c r="M109" s="1">
        <v>1</v>
      </c>
      <c r="N109">
        <f>L109*(M109+1)*(M109+1)/(M109*M109+1)</f>
        <v>2.8400000333786011</v>
      </c>
      <c r="O109" s="1">
        <v>19.730203628540039</v>
      </c>
      <c r="P109" s="1">
        <v>23.126005172729492</v>
      </c>
      <c r="Q109" s="1">
        <v>19.123018264770508</v>
      </c>
      <c r="R109" s="1">
        <v>399.41781616210937</v>
      </c>
      <c r="S109" s="1">
        <v>400.17947387695312</v>
      </c>
      <c r="T109" s="1">
        <v>15.841499328613281</v>
      </c>
      <c r="U109" s="1">
        <v>15.859318733215332</v>
      </c>
      <c r="V109" s="1">
        <v>68.131271362304687</v>
      </c>
      <c r="W109" s="1">
        <v>68.207908630371094</v>
      </c>
      <c r="X109" s="1">
        <v>500.15545654296875</v>
      </c>
      <c r="Y109" s="1">
        <v>-2.5789102539420128E-2</v>
      </c>
      <c r="Z109" s="1">
        <v>2.1971657872200012E-2</v>
      </c>
      <c r="AA109" s="1">
        <v>99.249496459960938</v>
      </c>
      <c r="AB109" s="1">
        <v>-3.5729703903198242</v>
      </c>
      <c r="AC109" s="1">
        <v>0.1496124267578125</v>
      </c>
      <c r="AD109" s="1">
        <v>1</v>
      </c>
      <c r="AE109" s="1">
        <v>-0.21956524252891541</v>
      </c>
      <c r="AF109" s="1">
        <v>2.737391471862793</v>
      </c>
      <c r="AG109" s="1">
        <v>1</v>
      </c>
      <c r="AH109" s="1">
        <v>0</v>
      </c>
      <c r="AI109" s="1">
        <v>0.18999999761581421</v>
      </c>
      <c r="AJ109" s="1">
        <v>111115</v>
      </c>
      <c r="AK109">
        <f>X109*0.000001/(K109*0.0001)</f>
        <v>0.83359242757161456</v>
      </c>
      <c r="AL109">
        <f>(U109-T109)/(1000-U109)*AK109</f>
        <v>1.5093493260520543E-5</v>
      </c>
      <c r="AM109">
        <f>(P109+273.15)</f>
        <v>296.27600517272947</v>
      </c>
      <c r="AN109">
        <f>(O109+273.15)</f>
        <v>292.88020362854002</v>
      </c>
      <c r="AO109">
        <f>(Y109*AG109+Z109*AH109)*AI109</f>
        <v>-4.8999294210038125E-3</v>
      </c>
      <c r="AP109">
        <f>((AO109+0.00000010773*(AN109^4-AM109^4))-AL109*44100)/(L109*51.4+0.00000043092*AM109^3)</f>
        <v>-0.45225635364666206</v>
      </c>
      <c r="AQ109">
        <f>0.61365*EXP(17.502*J109/(240.97+J109))</f>
        <v>2.8412984338539578</v>
      </c>
      <c r="AR109">
        <f>AQ109*1000/AA109</f>
        <v>28.627837270692748</v>
      </c>
      <c r="AS109">
        <f>(AR109-U109)</f>
        <v>12.768518537477416</v>
      </c>
      <c r="AT109">
        <f>IF(D109,P109,(O109+P109)/2)</f>
        <v>21.428104400634766</v>
      </c>
      <c r="AU109">
        <f>0.61365*EXP(17.502*AT109/(240.97+AT109))</f>
        <v>2.5623576961326502</v>
      </c>
      <c r="AV109">
        <f>IF(AS109&lt;&gt;0,(1000-(AR109+U109)/2)/AS109*AL109,0)</f>
        <v>1.1557926569587585E-3</v>
      </c>
      <c r="AW109">
        <f>U109*AA109/1000</f>
        <v>1.5740293984696472</v>
      </c>
      <c r="AX109">
        <f>(AU109-AW109)</f>
        <v>0.98832829766300301</v>
      </c>
      <c r="AY109">
        <f>1/(1.6/F109+1.37/N109)</f>
        <v>7.2241267306141397E-4</v>
      </c>
      <c r="AZ109">
        <f>G109*AA109*0.001</f>
        <v>126.0439259563187</v>
      </c>
      <c r="BA109">
        <f>G109/S109</f>
        <v>3.173502179694303</v>
      </c>
      <c r="BB109">
        <f>(1-AL109*AA109/AQ109/F109)*100</f>
        <v>54.402134431953243</v>
      </c>
      <c r="BC109">
        <f>(S109-E109/(N109/1.35))</f>
        <v>400.48415186037147</v>
      </c>
      <c r="BD109">
        <f>E109*BB109/100/BC109</f>
        <v>-8.7067535915925475E-4</v>
      </c>
    </row>
    <row r="110" spans="1:56" x14ac:dyDescent="0.25">
      <c r="A110" s="1" t="s">
        <v>9</v>
      </c>
      <c r="B110" s="1" t="s">
        <v>168</v>
      </c>
    </row>
    <row r="111" spans="1:56" x14ac:dyDescent="0.25">
      <c r="A111" s="1">
        <v>53</v>
      </c>
      <c r="B111" s="1" t="s">
        <v>169</v>
      </c>
      <c r="C111" s="1">
        <v>30687.500000279397</v>
      </c>
      <c r="D111" s="1">
        <v>0</v>
      </c>
      <c r="E111">
        <f>(R111-S111*(1000-T111)/(1000-U111))*AK111</f>
        <v>-0.37411203279047905</v>
      </c>
      <c r="F111">
        <f>IF(AV111&lt;&gt;0,1/(1/AV111-1/N111),0)</f>
        <v>2.8752840855792599E-3</v>
      </c>
      <c r="G111">
        <f>((AY111-AL111/2)*S111-E111)/(AY111+AL111/2)</f>
        <v>597.80414230085944</v>
      </c>
      <c r="H111">
        <f>AL111*1000</f>
        <v>3.7298336708212795E-2</v>
      </c>
      <c r="I111">
        <f>(AQ111-AW111)</f>
        <v>1.2605183254961132</v>
      </c>
      <c r="J111">
        <f>(P111+AP111*D111)</f>
        <v>22.976251602172852</v>
      </c>
      <c r="K111" s="1">
        <v>6</v>
      </c>
      <c r="L111">
        <f>(K111*AE111+AF111)</f>
        <v>1.4200000166893005</v>
      </c>
      <c r="M111" s="1">
        <v>1</v>
      </c>
      <c r="N111">
        <f>L111*(M111+1)*(M111+1)/(M111*M111+1)</f>
        <v>2.8400000333786011</v>
      </c>
      <c r="O111" s="1">
        <v>19.716611862182617</v>
      </c>
      <c r="P111" s="1">
        <v>22.976251602172852</v>
      </c>
      <c r="Q111" s="1">
        <v>19.129144668579102</v>
      </c>
      <c r="R111" s="1">
        <v>399.37362670898437</v>
      </c>
      <c r="S111" s="1">
        <v>399.8045654296875</v>
      </c>
      <c r="T111" s="1">
        <v>15.62358283996582</v>
      </c>
      <c r="U111" s="1">
        <v>15.667629241943359</v>
      </c>
      <c r="V111" s="1">
        <v>67.257179260253906</v>
      </c>
      <c r="W111" s="1">
        <v>67.446792602539063</v>
      </c>
      <c r="X111" s="1">
        <v>500.11749267578125</v>
      </c>
      <c r="Y111" s="1">
        <v>-0.11724655330181122</v>
      </c>
      <c r="Z111" s="1">
        <v>0.18459869921207428</v>
      </c>
      <c r="AA111" s="1">
        <v>99.258979797363281</v>
      </c>
      <c r="AB111" s="1">
        <v>-4.0643339157104492</v>
      </c>
      <c r="AC111" s="1">
        <v>0.15210151672363281</v>
      </c>
      <c r="AD111" s="1">
        <v>0.66666668653488159</v>
      </c>
      <c r="AE111" s="1">
        <v>-0.21956524252891541</v>
      </c>
      <c r="AF111" s="1">
        <v>2.737391471862793</v>
      </c>
      <c r="AG111" s="1">
        <v>1</v>
      </c>
      <c r="AH111" s="1">
        <v>0</v>
      </c>
      <c r="AI111" s="1">
        <v>0.18999999761581421</v>
      </c>
      <c r="AJ111" s="1">
        <v>111115</v>
      </c>
      <c r="AK111">
        <f>X111*0.000001/(K111*0.0001)</f>
        <v>0.83352915445963538</v>
      </c>
      <c r="AL111">
        <f>(U111-T111)/(1000-U111)*AK111</f>
        <v>3.7298336708212792E-5</v>
      </c>
      <c r="AM111">
        <f>(P111+273.15)</f>
        <v>296.12625160217283</v>
      </c>
      <c r="AN111">
        <f>(O111+273.15)</f>
        <v>292.86661186218259</v>
      </c>
      <c r="AO111">
        <f>(Y111*AG111+Z111*AH111)*AI111</f>
        <v>-2.2276844847806565E-2</v>
      </c>
      <c r="AP111">
        <f>((AO111+0.00000010773*(AN111^4-AM111^4))-AL111*44100)/(L111*51.4+0.00000043092*AM111^3)</f>
        <v>-0.4460127020622342</v>
      </c>
      <c r="AQ111">
        <f>0.61365*EXP(17.502*J111/(240.97+J111))</f>
        <v>2.8156712198947473</v>
      </c>
      <c r="AR111">
        <f>AQ111*1000/AA111</f>
        <v>28.366916783175956</v>
      </c>
      <c r="AS111">
        <f>(AR111-U111)</f>
        <v>12.699287541232597</v>
      </c>
      <c r="AT111">
        <f>IF(D111,P111,(O111+P111)/2)</f>
        <v>21.346431732177734</v>
      </c>
      <c r="AU111">
        <f>0.61365*EXP(17.502*AT111/(240.97+AT111))</f>
        <v>2.5495669830429066</v>
      </c>
      <c r="AV111">
        <f>IF(AS111&lt;&gt;0,(1000-(AR111+U111)/2)/AS111*AL111,0)</f>
        <v>2.8723760232657286E-3</v>
      </c>
      <c r="AW111">
        <f>U111*AA111/1000</f>
        <v>1.5551528943986341</v>
      </c>
      <c r="AX111">
        <f>(AU111-AW111)</f>
        <v>0.9944140886442725</v>
      </c>
      <c r="AY111">
        <f>1/(1.6/F111+1.37/N111)</f>
        <v>1.7954960594678429E-3</v>
      </c>
      <c r="AZ111">
        <f>G111*AA111*0.001</f>
        <v>59.337429283421095</v>
      </c>
      <c r="BA111">
        <f>G111/S111</f>
        <v>1.4952409101641275</v>
      </c>
      <c r="BB111">
        <f>(1-AL111*AA111/AQ111/F111)*100</f>
        <v>54.270487670495804</v>
      </c>
      <c r="BC111">
        <f>(S111-E111/(N111/1.35))</f>
        <v>399.9824003727619</v>
      </c>
      <c r="BD111">
        <f>E111*BB111/100/BC111</f>
        <v>-5.0760339564986598E-4</v>
      </c>
    </row>
    <row r="112" spans="1:56" x14ac:dyDescent="0.25">
      <c r="A112" s="1">
        <v>54</v>
      </c>
      <c r="B112" s="1" t="s">
        <v>170</v>
      </c>
      <c r="C112" s="1">
        <v>31287.999986857176</v>
      </c>
      <c r="D112" s="1">
        <v>0</v>
      </c>
      <c r="E112">
        <f>(R112-S112*(1000-T112)/(1000-U112))*AK112</f>
        <v>-0.20683280612022384</v>
      </c>
      <c r="F112">
        <f>IF(AV112&lt;&gt;0,1/(1/AV112-1/N112),0)</f>
        <v>1.7388045194486671E-3</v>
      </c>
      <c r="G112">
        <f>((AY112-AL112/2)*S112-E112)/(AY112+AL112/2)</f>
        <v>579.78413786572844</v>
      </c>
      <c r="H112">
        <f>AL112*1000</f>
        <v>2.2844764775455346E-2</v>
      </c>
      <c r="I112">
        <f>(AQ112-AW112)</f>
        <v>1.2761756893022813</v>
      </c>
      <c r="J112">
        <f>(P112+AP112*D112)</f>
        <v>22.974672317504883</v>
      </c>
      <c r="K112" s="1">
        <v>6</v>
      </c>
      <c r="L112">
        <f>(K112*AE112+AF112)</f>
        <v>1.4200000166893005</v>
      </c>
      <c r="M112" s="1">
        <v>1</v>
      </c>
      <c r="N112">
        <f>L112*(M112+1)*(M112+1)/(M112*M112+1)</f>
        <v>2.8400000333786011</v>
      </c>
      <c r="O112" s="1">
        <v>19.711441040039063</v>
      </c>
      <c r="P112" s="1">
        <v>22.974672317504883</v>
      </c>
      <c r="Q112" s="1">
        <v>19.121776580810547</v>
      </c>
      <c r="R112" s="1">
        <v>399.42523193359375</v>
      </c>
      <c r="S112" s="1">
        <v>399.66244506835937</v>
      </c>
      <c r="T112" s="1">
        <v>15.481184959411621</v>
      </c>
      <c r="U112" s="1">
        <v>15.508170127868652</v>
      </c>
      <c r="V112" s="1">
        <v>66.661293029785156</v>
      </c>
      <c r="W112" s="1">
        <v>66.777488708496094</v>
      </c>
      <c r="X112" s="1">
        <v>500.063232421875</v>
      </c>
      <c r="Y112" s="1">
        <v>-5.802561342716217E-2</v>
      </c>
      <c r="Z112" s="1">
        <v>8.6788244545459747E-2</v>
      </c>
      <c r="AA112" s="1">
        <v>99.252609252929687</v>
      </c>
      <c r="AB112" s="1">
        <v>-4.0643339157104492</v>
      </c>
      <c r="AC112" s="1">
        <v>0.15210151672363281</v>
      </c>
      <c r="AD112" s="1">
        <v>1</v>
      </c>
      <c r="AE112" s="1">
        <v>-0.21956524252891541</v>
      </c>
      <c r="AF112" s="1">
        <v>2.737391471862793</v>
      </c>
      <c r="AG112" s="1">
        <v>1</v>
      </c>
      <c r="AH112" s="1">
        <v>0</v>
      </c>
      <c r="AI112" s="1">
        <v>0.18999999761581421</v>
      </c>
      <c r="AJ112" s="1">
        <v>111115</v>
      </c>
      <c r="AK112">
        <f>X112*0.000001/(K112*0.0001)</f>
        <v>0.83343872070312486</v>
      </c>
      <c r="AL112">
        <f>(U112-T112)/(1000-U112)*AK112</f>
        <v>2.2844764775455346E-5</v>
      </c>
      <c r="AM112">
        <f>(P112+273.15)</f>
        <v>296.12467231750486</v>
      </c>
      <c r="AN112">
        <f>(O112+273.15)</f>
        <v>292.86144104003904</v>
      </c>
      <c r="AO112">
        <f>(Y112*AG112+Z112*AH112)*AI112</f>
        <v>-1.1024866412816969E-2</v>
      </c>
      <c r="AP112">
        <f>((AO112+0.00000010773*(AN112^4-AM112^4))-AL112*44100)/(L112*51.4+0.00000043092*AM112^3)</f>
        <v>-0.43876284442133873</v>
      </c>
      <c r="AQ112">
        <f>0.61365*EXP(17.502*J112/(240.97+J112))</f>
        <v>2.8154020392315853</v>
      </c>
      <c r="AR112">
        <f>AQ112*1000/AA112</f>
        <v>28.366025441779321</v>
      </c>
      <c r="AS112">
        <f>(AR112-U112)</f>
        <v>12.857855313910669</v>
      </c>
      <c r="AT112">
        <f>IF(D112,P112,(O112+P112)/2)</f>
        <v>21.343056678771973</v>
      </c>
      <c r="AU112">
        <f>0.61365*EXP(17.502*AT112/(240.97+AT112))</f>
        <v>2.5490396227712733</v>
      </c>
      <c r="AV112">
        <f>IF(AS112&lt;&gt;0,(1000-(AR112+U112)/2)/AS112*AL112,0)</f>
        <v>1.7377405789075684E-3</v>
      </c>
      <c r="AW112">
        <f>U112*AA112/1000</f>
        <v>1.539226349929304</v>
      </c>
      <c r="AX112">
        <f>(AU112-AW112)</f>
        <v>1.0098132728419693</v>
      </c>
      <c r="AY112">
        <f>1/(1.6/F112+1.37/N112)</f>
        <v>1.086183400139881E-3</v>
      </c>
      <c r="AZ112">
        <f>G112*AA112*0.001</f>
        <v>57.545088486633858</v>
      </c>
      <c r="BA112">
        <f>G112/S112</f>
        <v>1.4506845589821695</v>
      </c>
      <c r="BB112">
        <f>(1-AL112*AA112/AQ112/F112)*100</f>
        <v>53.68331778033226</v>
      </c>
      <c r="BC112">
        <f>(S112-E112/(N112/1.35))</f>
        <v>399.76076347856377</v>
      </c>
      <c r="BD112">
        <f>E112*BB112/100/BC112</f>
        <v>-2.7775290305460969E-4</v>
      </c>
    </row>
    <row r="113" spans="1:56" x14ac:dyDescent="0.25">
      <c r="A113" s="1" t="s">
        <v>9</v>
      </c>
      <c r="B113" s="1" t="s">
        <v>171</v>
      </c>
    </row>
    <row r="114" spans="1:56" x14ac:dyDescent="0.25">
      <c r="A114" s="1">
        <v>55</v>
      </c>
      <c r="B114" s="1" t="s">
        <v>172</v>
      </c>
      <c r="C114" s="1">
        <v>31887.499993573874</v>
      </c>
      <c r="D114" s="1">
        <v>0</v>
      </c>
      <c r="E114">
        <f>(R114-S114*(1000-T114)/(1000-U114))*AK114</f>
        <v>-0.17989850081477371</v>
      </c>
      <c r="F114">
        <f>IF(AV114&lt;&gt;0,1/(1/AV114-1/N114),0)</f>
        <v>8.2095138536069636E-4</v>
      </c>
      <c r="G114">
        <f>((AY114-AL114/2)*S114-E114)/(AY114+AL114/2)</f>
        <v>738.17881080569202</v>
      </c>
      <c r="H114">
        <f>AL114*1000</f>
        <v>1.1049353406446555E-2</v>
      </c>
      <c r="I114">
        <f>(AQ114-AW114)</f>
        <v>1.3066288132184423</v>
      </c>
      <c r="J114">
        <f>(P114+AP114*D114)</f>
        <v>23.205810546875</v>
      </c>
      <c r="K114" s="1">
        <v>6</v>
      </c>
      <c r="L114">
        <f>(K114*AE114+AF114)</f>
        <v>1.4200000166893005</v>
      </c>
      <c r="M114" s="1">
        <v>1</v>
      </c>
      <c r="N114">
        <f>L114*(M114+1)*(M114+1)/(M114*M114+1)</f>
        <v>2.8400000333786011</v>
      </c>
      <c r="O114" s="1">
        <v>19.735296249389648</v>
      </c>
      <c r="P114" s="1">
        <v>23.205810546875</v>
      </c>
      <c r="Q114" s="1">
        <v>19.123565673828125</v>
      </c>
      <c r="R114" s="1">
        <v>399.52218627929687</v>
      </c>
      <c r="S114" s="1">
        <v>399.73269653320312</v>
      </c>
      <c r="T114" s="1">
        <v>15.587374687194824</v>
      </c>
      <c r="U114" s="1">
        <v>15.600422859191895</v>
      </c>
      <c r="V114" s="1">
        <v>67.020423889160156</v>
      </c>
      <c r="W114" s="1">
        <v>67.076522827148438</v>
      </c>
      <c r="X114" s="1">
        <v>500.16104125976562</v>
      </c>
      <c r="Y114" s="1">
        <v>-9.7882851958274841E-2</v>
      </c>
      <c r="Z114" s="1">
        <v>0.17907175421714783</v>
      </c>
      <c r="AA114" s="1">
        <v>99.254348754882813</v>
      </c>
      <c r="AB114" s="1">
        <v>-4.1157255172729492</v>
      </c>
      <c r="AC114" s="1">
        <v>0.14371013641357422</v>
      </c>
      <c r="AD114" s="1">
        <v>1</v>
      </c>
      <c r="AE114" s="1">
        <v>-0.21956524252891541</v>
      </c>
      <c r="AF114" s="1">
        <v>2.737391471862793</v>
      </c>
      <c r="AG114" s="1">
        <v>1</v>
      </c>
      <c r="AH114" s="1">
        <v>0</v>
      </c>
      <c r="AI114" s="1">
        <v>0.18999999761581421</v>
      </c>
      <c r="AJ114" s="1">
        <v>111115</v>
      </c>
      <c r="AK114">
        <f>X114*0.000001/(K114*0.0001)</f>
        <v>0.83360173543294258</v>
      </c>
      <c r="AL114">
        <f>(U114-T114)/(1000-U114)*AK114</f>
        <v>1.1049353406446555E-5</v>
      </c>
      <c r="AM114">
        <f>(P114+273.15)</f>
        <v>296.35581054687498</v>
      </c>
      <c r="AN114">
        <f>(O114+273.15)</f>
        <v>292.88529624938963</v>
      </c>
      <c r="AO114">
        <f>(Y114*AG114+Z114*AH114)*AI114</f>
        <v>-1.8597741638701315E-2</v>
      </c>
      <c r="AP114">
        <f>((AO114+0.00000010773*(AN114^4-AM114^4))-AL114*44100)/(L114*51.4+0.00000043092*AM114^3)</f>
        <v>-0.46022336429611577</v>
      </c>
      <c r="AQ114">
        <f>0.61365*EXP(17.502*J114/(240.97+J114))</f>
        <v>2.8550386244083206</v>
      </c>
      <c r="AR114">
        <f>AQ114*1000/AA114</f>
        <v>28.764871869333252</v>
      </c>
      <c r="AS114">
        <f>(AR114-U114)</f>
        <v>13.164449010141357</v>
      </c>
      <c r="AT114">
        <f>IF(D114,P114,(O114+P114)/2)</f>
        <v>21.470553398132324</v>
      </c>
      <c r="AU114">
        <f>0.61365*EXP(17.502*AT114/(240.97+AT114))</f>
        <v>2.5690277732773836</v>
      </c>
      <c r="AV114">
        <f>IF(AS114&lt;&gt;0,(1000-(AR114+U114)/2)/AS114*AL114,0)</f>
        <v>8.207141436686854E-4</v>
      </c>
      <c r="AW114">
        <f>U114*AA114/1000</f>
        <v>1.5484098111898783</v>
      </c>
      <c r="AX114">
        <f>(AU114-AW114)</f>
        <v>1.0206179620875053</v>
      </c>
      <c r="AY114">
        <f>1/(1.6/F114+1.37/N114)</f>
        <v>5.1296764920181895E-4</v>
      </c>
      <c r="AZ114">
        <f>G114*AA114*0.001</f>
        <v>73.267457131172804</v>
      </c>
      <c r="BA114">
        <f>G114/S114</f>
        <v>1.846681087656227</v>
      </c>
      <c r="BB114">
        <f>(1-AL114*AA114/AQ114/F114)*100</f>
        <v>53.209576014531315</v>
      </c>
      <c r="BC114">
        <f>(S114-E114/(N114/1.35))</f>
        <v>399.8182116646276</v>
      </c>
      <c r="BD114">
        <f>E114*BB114/100/BC114</f>
        <v>-2.3941688184112302E-4</v>
      </c>
    </row>
    <row r="115" spans="1:56" x14ac:dyDescent="0.25">
      <c r="A115" s="1" t="s">
        <v>9</v>
      </c>
      <c r="B115" s="1" t="s">
        <v>173</v>
      </c>
    </row>
    <row r="116" spans="1:56" x14ac:dyDescent="0.25">
      <c r="A116" s="1">
        <v>56</v>
      </c>
      <c r="B116" s="1" t="s">
        <v>174</v>
      </c>
      <c r="C116" s="1">
        <v>32488.500000279397</v>
      </c>
      <c r="D116" s="1">
        <v>0</v>
      </c>
      <c r="E116">
        <f>(R116-S116*(1000-T116)/(1000-U116))*AK116</f>
        <v>-0.10778867309698688</v>
      </c>
      <c r="F116">
        <f>IF(AV116&lt;&gt;0,1/(1/AV116-1/N116),0)</f>
        <v>1.7605190493681316E-3</v>
      </c>
      <c r="G116">
        <f>((AY116-AL116/2)*S116-E116)/(AY116+AL116/2)</f>
        <v>487.90282859955511</v>
      </c>
      <c r="H116">
        <f>AL116*1000</f>
        <v>2.3346995536162755E-2</v>
      </c>
      <c r="I116">
        <f>(AQ116-AW116)</f>
        <v>1.2878834671542156</v>
      </c>
      <c r="J116">
        <f>(P116+AP116*D116)</f>
        <v>23.130764007568359</v>
      </c>
      <c r="K116" s="1">
        <v>6</v>
      </c>
      <c r="L116">
        <f>(K116*AE116+AF116)</f>
        <v>1.4200000166893005</v>
      </c>
      <c r="M116" s="1">
        <v>1</v>
      </c>
      <c r="N116">
        <f>L116*(M116+1)*(M116+1)/(M116*M116+1)</f>
        <v>2.8400000333786011</v>
      </c>
      <c r="O116" s="1">
        <v>19.724941253662109</v>
      </c>
      <c r="P116" s="1">
        <v>23.130764007568359</v>
      </c>
      <c r="Q116" s="1">
        <v>19.123235702514648</v>
      </c>
      <c r="R116" s="1">
        <v>399.18942260742187</v>
      </c>
      <c r="S116" s="1">
        <v>399.30755615234375</v>
      </c>
      <c r="T116" s="1">
        <v>15.631729125976562</v>
      </c>
      <c r="U116" s="1">
        <v>15.659300804138184</v>
      </c>
      <c r="V116" s="1">
        <v>67.253425598144531</v>
      </c>
      <c r="W116" s="1">
        <v>67.372055053710937</v>
      </c>
      <c r="X116" s="1">
        <v>500.10879516601562</v>
      </c>
      <c r="Y116" s="1">
        <v>-0.22977375984191895</v>
      </c>
      <c r="Z116" s="1">
        <v>0.16699644923210144</v>
      </c>
      <c r="AA116" s="1">
        <v>99.253005981445312</v>
      </c>
      <c r="AB116" s="1">
        <v>-4.2151212692260742</v>
      </c>
      <c r="AC116" s="1">
        <v>0.13399505615234375</v>
      </c>
      <c r="AD116" s="1">
        <v>1</v>
      </c>
      <c r="AE116" s="1">
        <v>-0.21956524252891541</v>
      </c>
      <c r="AF116" s="1">
        <v>2.737391471862793</v>
      </c>
      <c r="AG116" s="1">
        <v>1</v>
      </c>
      <c r="AH116" s="1">
        <v>0</v>
      </c>
      <c r="AI116" s="1">
        <v>0.18999999761581421</v>
      </c>
      <c r="AJ116" s="1">
        <v>111115</v>
      </c>
      <c r="AK116">
        <f>X116*0.000001/(K116*0.0001)</f>
        <v>0.83351465861002594</v>
      </c>
      <c r="AL116">
        <f>(U116-T116)/(1000-U116)*AK116</f>
        <v>2.3346995536162757E-5</v>
      </c>
      <c r="AM116">
        <f>(P116+273.15)</f>
        <v>296.28076400756834</v>
      </c>
      <c r="AN116">
        <f>(O116+273.15)</f>
        <v>292.87494125366209</v>
      </c>
      <c r="AO116">
        <f>(Y116*AG116+Z116*AH116)*AI116</f>
        <v>-4.3657013822141266E-2</v>
      </c>
      <c r="AP116">
        <f>((AO116+0.00000010773*(AN116^4-AM116^4))-AL116*44100)/(L116*51.4+0.00000043092*AM116^3)</f>
        <v>-0.45834687481710268</v>
      </c>
      <c r="AQ116">
        <f>0.61365*EXP(17.502*J116/(240.97+J116))</f>
        <v>2.8421161435325941</v>
      </c>
      <c r="AR116">
        <f>AQ116*1000/AA116</f>
        <v>28.635063647985721</v>
      </c>
      <c r="AS116">
        <f>(AR116-U116)</f>
        <v>12.975762843847537</v>
      </c>
      <c r="AT116">
        <f>IF(D116,P116,(O116+P116)/2)</f>
        <v>21.427852630615234</v>
      </c>
      <c r="AU116">
        <f>0.61365*EXP(17.502*AT116/(240.97+AT116))</f>
        <v>2.5623181803937052</v>
      </c>
      <c r="AV116">
        <f>IF(AS116&lt;&gt;0,(1000-(AR116+U116)/2)/AS116*AL116,0)</f>
        <v>1.7594283778403917E-3</v>
      </c>
      <c r="AW116">
        <f>U116*AA116/1000</f>
        <v>1.5542326763783785</v>
      </c>
      <c r="AX116">
        <f>(AU116-AW116)</f>
        <v>1.0080855040153267</v>
      </c>
      <c r="AY116">
        <f>1/(1.6/F116+1.37/N116)</f>
        <v>1.099740674185757E-3</v>
      </c>
      <c r="AZ116">
        <f>G116*AA116*0.001</f>
        <v>48.425822365355728</v>
      </c>
      <c r="BA116">
        <f>G116/S116</f>
        <v>1.221872266332497</v>
      </c>
      <c r="BB116">
        <f>(1-AL116*AA116/AQ116/F116)*100</f>
        <v>53.688151178005626</v>
      </c>
      <c r="BC116">
        <f>(S116-E116/(N116/1.35))</f>
        <v>399.35879372522078</v>
      </c>
      <c r="BD116">
        <f>E116*BB116/100/BC116</f>
        <v>-1.4490665204906926E-4</v>
      </c>
    </row>
    <row r="117" spans="1:56" x14ac:dyDescent="0.25">
      <c r="A117" s="1">
        <v>57</v>
      </c>
      <c r="B117" s="1" t="s">
        <v>175</v>
      </c>
      <c r="C117" s="1">
        <v>33088.999986857176</v>
      </c>
      <c r="D117" s="1">
        <v>0</v>
      </c>
      <c r="E117">
        <f>(R117-S117*(1000-T117)/(1000-U117))*AK117</f>
        <v>-0.1442160811227845</v>
      </c>
      <c r="F117">
        <f>IF(AV117&lt;&gt;0,1/(1/AV117-1/N117),0)</f>
        <v>-2.2192228885260017E-4</v>
      </c>
      <c r="G117">
        <f>((AY117-AL117/2)*S117-E117)/(AY117+AL117/2)</f>
        <v>-637.56435871837834</v>
      </c>
      <c r="H117">
        <f>AL117*1000</f>
        <v>-2.9264958879968534E-3</v>
      </c>
      <c r="I117">
        <f>(AQ117-AW117)</f>
        <v>1.2799749474007918</v>
      </c>
      <c r="J117">
        <f>(P117+AP117*D117)</f>
        <v>23.019201278686523</v>
      </c>
      <c r="K117" s="1">
        <v>6</v>
      </c>
      <c r="L117">
        <f>(K117*AE117+AF117)</f>
        <v>1.4200000166893005</v>
      </c>
      <c r="M117" s="1">
        <v>1</v>
      </c>
      <c r="N117">
        <f>L117*(M117+1)*(M117+1)/(M117*M117+1)</f>
        <v>2.8400000333786011</v>
      </c>
      <c r="O117" s="1">
        <v>19.713760375976562</v>
      </c>
      <c r="P117" s="1">
        <v>23.019201278686523</v>
      </c>
      <c r="Q117" s="1">
        <v>19.124195098876953</v>
      </c>
      <c r="R117" s="1">
        <v>399.44070434570312</v>
      </c>
      <c r="S117" s="1">
        <v>399.6151123046875</v>
      </c>
      <c r="T117" s="1">
        <v>15.549721717834473</v>
      </c>
      <c r="U117" s="1">
        <v>15.546265602111816</v>
      </c>
      <c r="V117" s="1">
        <v>66.947547912597656</v>
      </c>
      <c r="W117" s="1">
        <v>66.932662963867188</v>
      </c>
      <c r="X117" s="1">
        <v>500.15682983398437</v>
      </c>
      <c r="Y117" s="1">
        <v>-0.17114394903182983</v>
      </c>
      <c r="Z117" s="1">
        <v>0.18895415961742401</v>
      </c>
      <c r="AA117" s="1">
        <v>99.253768920898437</v>
      </c>
      <c r="AB117" s="1">
        <v>-4.2151212692260742</v>
      </c>
      <c r="AC117" s="1">
        <v>0.13399505615234375</v>
      </c>
      <c r="AD117" s="1">
        <v>1</v>
      </c>
      <c r="AE117" s="1">
        <v>-0.21956524252891541</v>
      </c>
      <c r="AF117" s="1">
        <v>2.737391471862793</v>
      </c>
      <c r="AG117" s="1">
        <v>1</v>
      </c>
      <c r="AH117" s="1">
        <v>0</v>
      </c>
      <c r="AI117" s="1">
        <v>0.18999999761581421</v>
      </c>
      <c r="AJ117" s="1">
        <v>111115</v>
      </c>
      <c r="AK117">
        <f>X117*0.000001/(K117*0.0001)</f>
        <v>0.83359471638997384</v>
      </c>
      <c r="AL117">
        <f>(U117-T117)/(1000-U117)*AK117</f>
        <v>-2.9264958879968535E-6</v>
      </c>
      <c r="AM117">
        <f>(P117+273.15)</f>
        <v>296.1692012786865</v>
      </c>
      <c r="AN117">
        <f>(O117+273.15)</f>
        <v>292.86376037597654</v>
      </c>
      <c r="AO117">
        <f>(Y117*AG117+Z117*AH117)*AI117</f>
        <v>-3.2517349908008697E-2</v>
      </c>
      <c r="AP117">
        <f>((AO117+0.00000010773*(AN117^4-AM117^4))-AL117*44100)/(L117*51.4+0.00000043092*AM117^3)</f>
        <v>-0.43111330799315567</v>
      </c>
      <c r="AQ117">
        <f>0.61365*EXP(17.502*J117/(240.97+J117))</f>
        <v>2.8230004010557099</v>
      </c>
      <c r="AR117">
        <f>AQ117*1000/AA117</f>
        <v>28.442248911530367</v>
      </c>
      <c r="AS117">
        <f>(AR117-U117)</f>
        <v>12.895983309418551</v>
      </c>
      <c r="AT117">
        <f>IF(D117,P117,(O117+P117)/2)</f>
        <v>21.366480827331543</v>
      </c>
      <c r="AU117">
        <f>0.61365*EXP(17.502*AT117/(240.97+AT117))</f>
        <v>2.5527016724897948</v>
      </c>
      <c r="AV117">
        <f>IF(AS117&lt;&gt;0,(1000-(AR117+U117)/2)/AS117*AL117,0)</f>
        <v>-2.2193963158163147E-4</v>
      </c>
      <c r="AW117">
        <f>U117*AA117/1000</f>
        <v>1.5430254536549182</v>
      </c>
      <c r="AX117">
        <f>(AU117-AW117)</f>
        <v>1.0096762188348767</v>
      </c>
      <c r="AY117">
        <f>1/(1.6/F117+1.37/N117)</f>
        <v>-1.387107114984483E-4</v>
      </c>
      <c r="AZ117">
        <f>G117*AA117*0.001</f>
        <v>-63.280665532434725</v>
      </c>
      <c r="BA117">
        <f>G117/S117</f>
        <v>-1.5954460656939968</v>
      </c>
      <c r="BB117">
        <f>(1-AL117*AA117/AQ117/F117)*100</f>
        <v>53.635768839543928</v>
      </c>
      <c r="BC117">
        <f>(S117-E117/(N117/1.35))</f>
        <v>399.68366572272538</v>
      </c>
      <c r="BD117">
        <f>E117*BB117/100/BC117</f>
        <v>-1.9353156141769184E-4</v>
      </c>
    </row>
    <row r="118" spans="1:56" x14ac:dyDescent="0.25">
      <c r="A118" s="1" t="s">
        <v>9</v>
      </c>
      <c r="B118" s="1" t="s">
        <v>176</v>
      </c>
    </row>
    <row r="119" spans="1:56" x14ac:dyDescent="0.25">
      <c r="A119" s="1">
        <v>58</v>
      </c>
      <c r="B119" s="1" t="s">
        <v>177</v>
      </c>
      <c r="C119" s="1">
        <v>33688.999993562698</v>
      </c>
      <c r="D119" s="1">
        <v>0</v>
      </c>
      <c r="E119">
        <f>(R119-S119*(1000-T119)/(1000-U119))*AK119</f>
        <v>-0.20544991440859064</v>
      </c>
      <c r="F119">
        <f>IF(AV119&lt;&gt;0,1/(1/AV119-1/N119),0)</f>
        <v>7.8361236049907486E-4</v>
      </c>
      <c r="G119">
        <f>((AY119-AL119/2)*S119-E119)/(AY119+AL119/2)</f>
        <v>806.58209759594695</v>
      </c>
      <c r="H119">
        <f>AL119*1000</f>
        <v>1.0343560330713918E-2</v>
      </c>
      <c r="I119">
        <f>(AQ119-AW119)</f>
        <v>1.2817004792514459</v>
      </c>
      <c r="J119">
        <f>(P119+AP119*D119)</f>
        <v>23.01024055480957</v>
      </c>
      <c r="K119" s="1">
        <v>6</v>
      </c>
      <c r="L119">
        <f>(K119*AE119+AF119)</f>
        <v>1.4200000166893005</v>
      </c>
      <c r="M119" s="1">
        <v>1</v>
      </c>
      <c r="N119">
        <f>L119*(M119+1)*(M119+1)/(M119*M119+1)</f>
        <v>2.8400000333786011</v>
      </c>
      <c r="O119" s="1">
        <v>19.713018417358398</v>
      </c>
      <c r="P119" s="1">
        <v>23.01024055480957</v>
      </c>
      <c r="Q119" s="1">
        <v>19.123102188110352</v>
      </c>
      <c r="R119" s="1">
        <v>399.49005126953125</v>
      </c>
      <c r="S119" s="1">
        <v>399.7315673828125</v>
      </c>
      <c r="T119" s="1">
        <v>15.501284599304199</v>
      </c>
      <c r="U119" s="1">
        <v>15.513501167297363</v>
      </c>
      <c r="V119" s="1">
        <v>66.741912841796875</v>
      </c>
      <c r="W119" s="1">
        <v>66.794517517089844</v>
      </c>
      <c r="X119" s="1">
        <v>500.1287841796875</v>
      </c>
      <c r="Y119" s="1">
        <v>-0.12484448403120041</v>
      </c>
      <c r="Z119" s="1">
        <v>0.18786038458347321</v>
      </c>
      <c r="AA119" s="1">
        <v>99.253509521484375</v>
      </c>
      <c r="AB119" s="1">
        <v>-3.9375028610229492</v>
      </c>
      <c r="AC119" s="1">
        <v>0.14133167266845703</v>
      </c>
      <c r="AD119" s="1">
        <v>0.66666668653488159</v>
      </c>
      <c r="AE119" s="1">
        <v>-0.21956524252891541</v>
      </c>
      <c r="AF119" s="1">
        <v>2.737391471862793</v>
      </c>
      <c r="AG119" s="1">
        <v>1</v>
      </c>
      <c r="AH119" s="1">
        <v>0</v>
      </c>
      <c r="AI119" s="1">
        <v>0.18999999761581421</v>
      </c>
      <c r="AJ119" s="1">
        <v>111115</v>
      </c>
      <c r="AK119">
        <f>X119*0.000001/(K119*0.0001)</f>
        <v>0.83354797363281241</v>
      </c>
      <c r="AL119">
        <f>(U119-T119)/(1000-U119)*AK119</f>
        <v>1.0343560330713919E-5</v>
      </c>
      <c r="AM119">
        <f>(P119+273.15)</f>
        <v>296.16024055480955</v>
      </c>
      <c r="AN119">
        <f>(O119+273.15)</f>
        <v>292.86301841735838</v>
      </c>
      <c r="AO119">
        <f>(Y119*AG119+Z119*AH119)*AI119</f>
        <v>-2.3720451668275633E-2</v>
      </c>
      <c r="AP119">
        <f>((AO119+0.00000010773*(AN119^4-AM119^4))-AL119*44100)/(L119*51.4+0.00000043092*AM119^3)</f>
        <v>-0.43686957351806949</v>
      </c>
      <c r="AQ119">
        <f>0.61365*EXP(17.502*J119/(240.97+J119))</f>
        <v>2.8214699150713538</v>
      </c>
      <c r="AR119">
        <f>AQ119*1000/AA119</f>
        <v>28.426903277013288</v>
      </c>
      <c r="AS119">
        <f>(AR119-U119)</f>
        <v>12.913402109715925</v>
      </c>
      <c r="AT119">
        <f>IF(D119,P119,(O119+P119)/2)</f>
        <v>21.361629486083984</v>
      </c>
      <c r="AU119">
        <f>0.61365*EXP(17.502*AT119/(240.97+AT119))</f>
        <v>2.5519428527120662</v>
      </c>
      <c r="AV119">
        <f>IF(AS119&lt;&gt;0,(1000-(AR119+U119)/2)/AS119*AL119,0)</f>
        <v>7.8339620594170553E-4</v>
      </c>
      <c r="AW119">
        <f>U119*AA119/1000</f>
        <v>1.5397694358199079</v>
      </c>
      <c r="AX119">
        <f>(AU119-AW119)</f>
        <v>1.0121734168921583</v>
      </c>
      <c r="AY119">
        <f>1/(1.6/F119+1.37/N119)</f>
        <v>4.8964204426253254E-4</v>
      </c>
      <c r="AZ119">
        <f>G119*AA119*0.001</f>
        <v>80.056103903598171</v>
      </c>
      <c r="BA119">
        <f>G119/S119</f>
        <v>2.0178093586076584</v>
      </c>
      <c r="BB119">
        <f>(1-AL119*AA119/AQ119/F119)*100</f>
        <v>53.565665856519082</v>
      </c>
      <c r="BC119">
        <f>(S119-E119/(N119/1.35))</f>
        <v>399.82922843252794</v>
      </c>
      <c r="BD119">
        <f>E119*BB119/100/BC119</f>
        <v>-2.7524404627957659E-4</v>
      </c>
    </row>
    <row r="120" spans="1:56" x14ac:dyDescent="0.25">
      <c r="A120" s="1" t="s">
        <v>9</v>
      </c>
      <c r="B120" s="1" t="s">
        <v>178</v>
      </c>
    </row>
    <row r="121" spans="1:56" x14ac:dyDescent="0.25">
      <c r="A121" s="1">
        <v>59</v>
      </c>
      <c r="B121" s="1" t="s">
        <v>179</v>
      </c>
      <c r="C121" s="1">
        <v>34288.500000279397</v>
      </c>
      <c r="D121" s="1">
        <v>0</v>
      </c>
      <c r="E121">
        <f>(R121-S121*(1000-T121)/(1000-U121))*AK121</f>
        <v>-0.44246096379054145</v>
      </c>
      <c r="F121">
        <f>IF(AV121&lt;&gt;0,1/(1/AV121-1/N121),0)</f>
        <v>2.0156968368708807E-3</v>
      </c>
      <c r="G121">
        <f>((AY121-AL121/2)*S121-E121)/(AY121+AL121/2)</f>
        <v>739.13130877087713</v>
      </c>
      <c r="H121">
        <f>AL121*1000</f>
        <v>2.7020608948161003E-2</v>
      </c>
      <c r="I121">
        <f>(AQ121-AW121)</f>
        <v>1.3019197549151573</v>
      </c>
      <c r="J121">
        <f>(P121+AP121*D121)</f>
        <v>23.177272796630859</v>
      </c>
      <c r="K121" s="1">
        <v>6</v>
      </c>
      <c r="L121">
        <f>(K121*AE121+AF121)</f>
        <v>1.4200000166893005</v>
      </c>
      <c r="M121" s="1">
        <v>1</v>
      </c>
      <c r="N121">
        <f>L121*(M121+1)*(M121+1)/(M121*M121+1)</f>
        <v>2.8400000333786011</v>
      </c>
      <c r="O121" s="1">
        <v>19.731685638427734</v>
      </c>
      <c r="P121" s="1">
        <v>23.177272796630859</v>
      </c>
      <c r="Q121" s="1">
        <v>19.123579025268555</v>
      </c>
      <c r="R121" s="1">
        <v>399.41064453125</v>
      </c>
      <c r="S121" s="1">
        <v>399.9283447265625</v>
      </c>
      <c r="T121" s="1">
        <v>15.566838264465332</v>
      </c>
      <c r="U121" s="1">
        <v>15.598739624023438</v>
      </c>
      <c r="V121" s="1">
        <v>66.945220947265625</v>
      </c>
      <c r="W121" s="1">
        <v>67.082412719726562</v>
      </c>
      <c r="X121" s="1">
        <v>500.275634765625</v>
      </c>
      <c r="Y121" s="1">
        <v>-0.10785005241632462</v>
      </c>
      <c r="Z121" s="1">
        <v>0.20214809477329254</v>
      </c>
      <c r="AA121" s="1">
        <v>99.251533508300781</v>
      </c>
      <c r="AB121" s="1">
        <v>-3.9273405075073242</v>
      </c>
      <c r="AC121" s="1">
        <v>0.142547607421875</v>
      </c>
      <c r="AD121" s="1">
        <v>1</v>
      </c>
      <c r="AE121" s="1">
        <v>-0.21956524252891541</v>
      </c>
      <c r="AF121" s="1">
        <v>2.737391471862793</v>
      </c>
      <c r="AG121" s="1">
        <v>1</v>
      </c>
      <c r="AH121" s="1">
        <v>0</v>
      </c>
      <c r="AI121" s="1">
        <v>0.18999999761581421</v>
      </c>
      <c r="AJ121" s="1">
        <v>111115</v>
      </c>
      <c r="AK121">
        <f>X121*0.000001/(K121*0.0001)</f>
        <v>0.83379272460937481</v>
      </c>
      <c r="AL121">
        <f>(U121-T121)/(1000-U121)*AK121</f>
        <v>2.7020608948161002E-5</v>
      </c>
      <c r="AM121">
        <f>(P121+273.15)</f>
        <v>296.32727279663084</v>
      </c>
      <c r="AN121">
        <f>(O121+273.15)</f>
        <v>292.88168563842771</v>
      </c>
      <c r="AO121">
        <f>(Y121*AG121+Z121*AH121)*AI121</f>
        <v>-2.0491509701967114E-2</v>
      </c>
      <c r="AP121">
        <f>((AO121+0.00000010773*(AN121^4-AM121^4))-AL121*44100)/(L121*51.4+0.00000043092*AM121^3)</f>
        <v>-0.46529189990958936</v>
      </c>
      <c r="AQ121">
        <f>0.61365*EXP(17.502*J121/(240.97+J121))</f>
        <v>2.8501185833961786</v>
      </c>
      <c r="AR121">
        <f>AQ121*1000/AA121</f>
        <v>28.716116342502783</v>
      </c>
      <c r="AS121">
        <f>(AR121-U121)</f>
        <v>13.117376718479345</v>
      </c>
      <c r="AT121">
        <f>IF(D121,P121,(O121+P121)/2)</f>
        <v>21.454479217529297</v>
      </c>
      <c r="AU121">
        <f>0.61365*EXP(17.502*AT121/(240.97+AT121))</f>
        <v>2.56650022603058</v>
      </c>
      <c r="AV121">
        <f>IF(AS121&lt;&gt;0,(1000-(AR121+U121)/2)/AS121*AL121,0)</f>
        <v>2.0142672058892593E-3</v>
      </c>
      <c r="AW121">
        <f>U121*AA121/1000</f>
        <v>1.5481988284810213</v>
      </c>
      <c r="AX121">
        <f>(AU121-AW121)</f>
        <v>1.0183013975495587</v>
      </c>
      <c r="AY121">
        <f>1/(1.6/F121+1.37/N121)</f>
        <v>1.2590453690783678E-3</v>
      </c>
      <c r="AZ121">
        <f>G121*AA121*0.001</f>
        <v>73.359915859506913</v>
      </c>
      <c r="BA121">
        <f>G121/S121</f>
        <v>1.8481593478357559</v>
      </c>
      <c r="BB121">
        <f>(1-AL121*AA121/AQ121/F121)*100</f>
        <v>53.318563296728151</v>
      </c>
      <c r="BC121">
        <f>(S121-E121/(N121/1.35))</f>
        <v>400.13866947800506</v>
      </c>
      <c r="BD121">
        <f>E121*BB121/100/BC121</f>
        <v>-5.8958018066519572E-4</v>
      </c>
    </row>
    <row r="122" spans="1:56" x14ac:dyDescent="0.25">
      <c r="A122" s="1">
        <v>60</v>
      </c>
      <c r="B122" s="1" t="s">
        <v>180</v>
      </c>
      <c r="C122" s="1">
        <v>34888.999986857176</v>
      </c>
      <c r="D122" s="1">
        <v>0</v>
      </c>
      <c r="E122">
        <f>(R122-S122*(1000-T122)/(1000-U122))*AK122</f>
        <v>-0.32624815047593658</v>
      </c>
      <c r="F122">
        <f>IF(AV122&lt;&gt;0,1/(1/AV122-1/N122),0)</f>
        <v>4.2239382153268061E-4</v>
      </c>
      <c r="G122">
        <f>((AY122-AL122/2)*S122-E122)/(AY122+AL122/2)</f>
        <v>1614.3165018448474</v>
      </c>
      <c r="H122">
        <f>AL122*1000</f>
        <v>5.6524117554914892E-3</v>
      </c>
      <c r="I122">
        <f>(AQ122-AW122)</f>
        <v>1.2990045783237656</v>
      </c>
      <c r="J122">
        <f>(P122+AP122*D122)</f>
        <v>23.19325065612793</v>
      </c>
      <c r="K122" s="1">
        <v>6</v>
      </c>
      <c r="L122">
        <f>(K122*AE122+AF122)</f>
        <v>1.4200000166893005</v>
      </c>
      <c r="M122" s="1">
        <v>1</v>
      </c>
      <c r="N122">
        <f>L122*(M122+1)*(M122+1)/(M122*M122+1)</f>
        <v>2.8400000333786011</v>
      </c>
      <c r="O122" s="1">
        <v>19.728347778320313</v>
      </c>
      <c r="P122" s="1">
        <v>23.19325065612793</v>
      </c>
      <c r="Q122" s="1">
        <v>19.123981475830078</v>
      </c>
      <c r="R122" s="1">
        <v>399.530029296875</v>
      </c>
      <c r="S122" s="1">
        <v>399.918701171875</v>
      </c>
      <c r="T122" s="1">
        <v>15.647682189941406</v>
      </c>
      <c r="U122" s="1">
        <v>15.654356956481934</v>
      </c>
      <c r="V122" s="1">
        <v>67.313278198242188</v>
      </c>
      <c r="W122" s="1">
        <v>67.341987609863281</v>
      </c>
      <c r="X122" s="1">
        <v>500.145751953125</v>
      </c>
      <c r="Y122" s="1">
        <v>-5.4510403424501419E-2</v>
      </c>
      <c r="Z122" s="1">
        <v>0.1087629422545433</v>
      </c>
      <c r="AA122" s="1">
        <v>99.261039733886719</v>
      </c>
      <c r="AB122" s="1">
        <v>-3.9273405075073242</v>
      </c>
      <c r="AC122" s="1">
        <v>0.142547607421875</v>
      </c>
      <c r="AD122" s="1">
        <v>1</v>
      </c>
      <c r="AE122" s="1">
        <v>-0.21956524252891541</v>
      </c>
      <c r="AF122" s="1">
        <v>2.737391471862793</v>
      </c>
      <c r="AG122" s="1">
        <v>1</v>
      </c>
      <c r="AH122" s="1">
        <v>0</v>
      </c>
      <c r="AI122" s="1">
        <v>0.18999999761581421</v>
      </c>
      <c r="AJ122" s="1">
        <v>111115</v>
      </c>
      <c r="AK122">
        <f>X122*0.000001/(K122*0.0001)</f>
        <v>0.83357625325520823</v>
      </c>
      <c r="AL122">
        <f>(U122-T122)/(1000-U122)*AK122</f>
        <v>5.652411755491489E-6</v>
      </c>
      <c r="AM122">
        <f>(P122+273.15)</f>
        <v>296.34325065612791</v>
      </c>
      <c r="AN122">
        <f>(O122+273.15)</f>
        <v>292.87834777832029</v>
      </c>
      <c r="AO122">
        <f>(Y122*AG122+Z122*AH122)*AI122</f>
        <v>-1.035697652069234E-2</v>
      </c>
      <c r="AP122">
        <f>((AO122+0.00000010773*(AN122^4-AM122^4))-AL122*44100)/(L122*51.4+0.00000043092*AM122^3)</f>
        <v>-0.45652719459200558</v>
      </c>
      <c r="AQ122">
        <f>0.61365*EXP(17.502*J122/(240.97+J122))</f>
        <v>2.8528723261895648</v>
      </c>
      <c r="AR122">
        <f>AQ122*1000/AA122</f>
        <v>28.74110863474688</v>
      </c>
      <c r="AS122">
        <f>(AR122-U122)</f>
        <v>13.086751678264946</v>
      </c>
      <c r="AT122">
        <f>IF(D122,P122,(O122+P122)/2)</f>
        <v>21.460799217224121</v>
      </c>
      <c r="AU122">
        <f>0.61365*EXP(17.502*AT122/(240.97+AT122))</f>
        <v>2.567493739867952</v>
      </c>
      <c r="AV122">
        <f>IF(AS122&lt;&gt;0,(1000-(AR122+U122)/2)/AS122*AL122,0)</f>
        <v>4.2233100815014974E-4</v>
      </c>
      <c r="AW122">
        <f>U122*AA122/1000</f>
        <v>1.5538677478657992</v>
      </c>
      <c r="AX122">
        <f>(AU122-AW122)</f>
        <v>1.0136259920021529</v>
      </c>
      <c r="AY122">
        <f>1/(1.6/F122+1.37/N122)</f>
        <v>2.6396252276508477E-4</v>
      </c>
      <c r="AZ122">
        <f>G122*AA122*0.001</f>
        <v>160.23873443269039</v>
      </c>
      <c r="BA122">
        <f>G122/S122</f>
        <v>4.0366116841109028</v>
      </c>
      <c r="BB122">
        <f>(1-AL122*AA122/AQ122/F122)*100</f>
        <v>53.440027226354069</v>
      </c>
      <c r="BC122">
        <f>(S122-E122/(N122/1.35))</f>
        <v>400.07378391763768</v>
      </c>
      <c r="BD122">
        <f>E122*BB122/100/BC122</f>
        <v>-4.3578736585176889E-4</v>
      </c>
    </row>
    <row r="123" spans="1:56" x14ac:dyDescent="0.25">
      <c r="A123" s="1" t="s">
        <v>9</v>
      </c>
      <c r="B123" s="1" t="s">
        <v>181</v>
      </c>
    </row>
    <row r="124" spans="1:56" x14ac:dyDescent="0.25">
      <c r="A124" s="1">
        <v>61</v>
      </c>
      <c r="B124" s="1" t="s">
        <v>182</v>
      </c>
      <c r="C124" s="1">
        <v>35488.99999358505</v>
      </c>
      <c r="D124" s="1">
        <v>0</v>
      </c>
      <c r="E124">
        <f>(R124-S124*(1000-T124)/(1000-U124))*AK124</f>
        <v>-0.40383117997497875</v>
      </c>
      <c r="F124">
        <f>IF(AV124&lt;&gt;0,1/(1/AV124-1/N124),0)</f>
        <v>-1.4074161009441447E-4</v>
      </c>
      <c r="G124">
        <f>((AY124-AL124/2)*S124-E124)/(AY124+AL124/2)</f>
        <v>-4151.1903916767542</v>
      </c>
      <c r="H124">
        <f>AL124*1000</f>
        <v>-1.8572421439481514E-3</v>
      </c>
      <c r="I124">
        <f>(AQ124-AW124)</f>
        <v>1.2809306899900976</v>
      </c>
      <c r="J124">
        <f>(P124+AP124*D124)</f>
        <v>23.017717361450195</v>
      </c>
      <c r="K124" s="1">
        <v>6</v>
      </c>
      <c r="L124">
        <f>(K124*AE124+AF124)</f>
        <v>1.4200000166893005</v>
      </c>
      <c r="M124" s="1">
        <v>1</v>
      </c>
      <c r="N124">
        <f>L124*(M124+1)*(M124+1)/(M124*M124+1)</f>
        <v>2.8400000333786011</v>
      </c>
      <c r="O124" s="1">
        <v>19.712532043457031</v>
      </c>
      <c r="P124" s="1">
        <v>23.017717361450195</v>
      </c>
      <c r="Q124" s="1">
        <v>19.124000549316406</v>
      </c>
      <c r="R124" s="1">
        <v>399.42379760742187</v>
      </c>
      <c r="S124" s="1">
        <v>399.90914916992187</v>
      </c>
      <c r="T124" s="1">
        <v>15.535944938659668</v>
      </c>
      <c r="U124" s="1">
        <v>15.533751487731934</v>
      </c>
      <c r="V124" s="1">
        <v>66.894760131835938</v>
      </c>
      <c r="W124" s="1">
        <v>66.88531494140625</v>
      </c>
      <c r="X124" s="1">
        <v>500.14126586914063</v>
      </c>
      <c r="Y124" s="1">
        <v>-7.3265679180622101E-2</v>
      </c>
      <c r="Z124" s="1">
        <v>0.21642433106899261</v>
      </c>
      <c r="AA124" s="1">
        <v>99.255882263183594</v>
      </c>
      <c r="AB124" s="1">
        <v>-3.8633451461791992</v>
      </c>
      <c r="AC124" s="1">
        <v>0.13005542755126953</v>
      </c>
      <c r="AD124" s="1">
        <v>1</v>
      </c>
      <c r="AE124" s="1">
        <v>-0.21956524252891541</v>
      </c>
      <c r="AF124" s="1">
        <v>2.737391471862793</v>
      </c>
      <c r="AG124" s="1">
        <v>1</v>
      </c>
      <c r="AH124" s="1">
        <v>0</v>
      </c>
      <c r="AI124" s="1">
        <v>0.18999999761581421</v>
      </c>
      <c r="AJ124" s="1">
        <v>111115</v>
      </c>
      <c r="AK124">
        <f>X124*0.000001/(K124*0.0001)</f>
        <v>0.83356877644856753</v>
      </c>
      <c r="AL124">
        <f>(U124-T124)/(1000-U124)*AK124</f>
        <v>-1.8572421439481514E-6</v>
      </c>
      <c r="AM124">
        <f>(P124+273.15)</f>
        <v>296.16771736145017</v>
      </c>
      <c r="AN124">
        <f>(O124+273.15)</f>
        <v>292.86253204345701</v>
      </c>
      <c r="AO124">
        <f>(Y124*AG124+Z124*AH124)*AI124</f>
        <v>-1.3920478869639208E-2</v>
      </c>
      <c r="AP124">
        <f>((AO124+0.00000010773*(AN124^4-AM124^4))-AL124*44100)/(L124*51.4+0.00000043092*AM124^3)</f>
        <v>-0.43141400297174182</v>
      </c>
      <c r="AQ124">
        <f>0.61365*EXP(17.502*J124/(240.97+J124))</f>
        <v>2.8227468987619715</v>
      </c>
      <c r="AR124">
        <f>AQ124*1000/AA124</f>
        <v>28.43908929525476</v>
      </c>
      <c r="AS124">
        <f>(AR124-U124)</f>
        <v>12.905337807522827</v>
      </c>
      <c r="AT124">
        <f>IF(D124,P124,(O124+P124)/2)</f>
        <v>21.365124702453613</v>
      </c>
      <c r="AU124">
        <f>0.61365*EXP(17.502*AT124/(240.97+AT124))</f>
        <v>2.5524895350977754</v>
      </c>
      <c r="AV124">
        <f>IF(AS124&lt;&gt;0,(1000-(AR124+U124)/2)/AS124*AL124,0)</f>
        <v>-1.4074858515859085E-4</v>
      </c>
      <c r="AW124">
        <f>U124*AA124/1000</f>
        <v>1.5418162087718739</v>
      </c>
      <c r="AX124">
        <f>(AU124-AW124)</f>
        <v>1.0106733263259016</v>
      </c>
      <c r="AY124">
        <f>1/(1.6/F124+1.37/N124)</f>
        <v>-8.796723903160467E-5</v>
      </c>
      <c r="AZ124">
        <f>G124*AA124*0.001</f>
        <v>-412.03006476832689</v>
      </c>
      <c r="BA124">
        <f>G124/S124</f>
        <v>-10.38033363400973</v>
      </c>
      <c r="BB124">
        <f>(1-AL124*AA124/AQ124/F124)*100</f>
        <v>53.598680564378775</v>
      </c>
      <c r="BC124">
        <f>(S124-E124/(N124/1.35))</f>
        <v>400.1011111722313</v>
      </c>
      <c r="BD124">
        <f>E124*BB124/100/BC124</f>
        <v>-5.4098371169225795E-4</v>
      </c>
    </row>
    <row r="125" spans="1:56" x14ac:dyDescent="0.25">
      <c r="A125" s="1" t="s">
        <v>9</v>
      </c>
      <c r="B125" s="1" t="s">
        <v>183</v>
      </c>
    </row>
    <row r="126" spans="1:56" x14ac:dyDescent="0.25">
      <c r="A126" s="1">
        <v>62</v>
      </c>
      <c r="B126" s="1" t="s">
        <v>184</v>
      </c>
      <c r="C126" s="1">
        <v>36089.500000279397</v>
      </c>
      <c r="D126" s="1">
        <v>0</v>
      </c>
      <c r="E126">
        <f>(R126-S126*(1000-T126)/(1000-U126))*AK126</f>
        <v>-0.54872128575297374</v>
      </c>
      <c r="F126">
        <f>IF(AV126&lt;&gt;0,1/(1/AV126-1/N126),0)</f>
        <v>-4.2378545517457152E-4</v>
      </c>
      <c r="G126">
        <f>((AY126-AL126/2)*S126-E126)/(AY126+AL126/2)</f>
        <v>-1658.023394780987</v>
      </c>
      <c r="H126">
        <f>AL126*1000</f>
        <v>-5.6688468483771983E-3</v>
      </c>
      <c r="I126">
        <f>(AQ126-AW126)</f>
        <v>1.298237396293811</v>
      </c>
      <c r="J126">
        <f>(P126+AP126*D126)</f>
        <v>23.124610900878906</v>
      </c>
      <c r="K126" s="1">
        <v>6</v>
      </c>
      <c r="L126">
        <f>(K126*AE126+AF126)</f>
        <v>1.4200000166893005</v>
      </c>
      <c r="M126" s="1">
        <v>1</v>
      </c>
      <c r="N126">
        <f>L126*(M126+1)*(M126+1)/(M126*M126+1)</f>
        <v>2.8400000333786011</v>
      </c>
      <c r="O126" s="1">
        <v>19.724260330200195</v>
      </c>
      <c r="P126" s="1">
        <v>23.124610900878906</v>
      </c>
      <c r="Q126" s="1">
        <v>19.123291015625</v>
      </c>
      <c r="R126" s="1">
        <v>399.28414916992187</v>
      </c>
      <c r="S126" s="1">
        <v>399.94512939453125</v>
      </c>
      <c r="T126" s="1">
        <v>15.550143241882324</v>
      </c>
      <c r="U126" s="1">
        <v>15.543448448181152</v>
      </c>
      <c r="V126" s="1">
        <v>66.909034729003906</v>
      </c>
      <c r="W126" s="1">
        <v>66.880233764648437</v>
      </c>
      <c r="X126" s="1">
        <v>500.15582275390625</v>
      </c>
      <c r="Y126" s="1">
        <v>-0.17819298803806305</v>
      </c>
      <c r="Z126" s="1">
        <v>0.15820813179016113</v>
      </c>
      <c r="AA126" s="1">
        <v>99.258636474609375</v>
      </c>
      <c r="AB126" s="1">
        <v>-3.7921781539916992</v>
      </c>
      <c r="AC126" s="1">
        <v>0.13593959808349609</v>
      </c>
      <c r="AD126" s="1">
        <v>1</v>
      </c>
      <c r="AE126" s="1">
        <v>-0.21956524252891541</v>
      </c>
      <c r="AF126" s="1">
        <v>2.737391471862793</v>
      </c>
      <c r="AG126" s="1">
        <v>1</v>
      </c>
      <c r="AH126" s="1">
        <v>0</v>
      </c>
      <c r="AI126" s="1">
        <v>0.18999999761581421</v>
      </c>
      <c r="AJ126" s="1">
        <v>111115</v>
      </c>
      <c r="AK126">
        <f>X126*0.000001/(K126*0.0001)</f>
        <v>0.83359303792317696</v>
      </c>
      <c r="AL126">
        <f>(U126-T126)/(1000-U126)*AK126</f>
        <v>-5.6688468483771985E-6</v>
      </c>
      <c r="AM126">
        <f>(P126+273.15)</f>
        <v>296.27461090087888</v>
      </c>
      <c r="AN126">
        <f>(O126+273.15)</f>
        <v>292.87426033020017</v>
      </c>
      <c r="AO126">
        <f>(Y126*AG126+Z126*AH126)*AI126</f>
        <v>-3.3856667302386789E-2</v>
      </c>
      <c r="AP126">
        <f>((AO126+0.00000010773*(AN126^4-AM126^4))-AL126*44100)/(L126*51.4+0.00000043092*AM126^3)</f>
        <v>-0.44230470929333476</v>
      </c>
      <c r="AQ126">
        <f>0.61365*EXP(17.502*J126/(240.97+J126))</f>
        <v>2.8410588953736551</v>
      </c>
      <c r="AR126">
        <f>AQ126*1000/AA126</f>
        <v>28.62278786290204</v>
      </c>
      <c r="AS126">
        <f>(AR126-U126)</f>
        <v>13.079339414720888</v>
      </c>
      <c r="AT126">
        <f>IF(D126,P126,(O126+P126)/2)</f>
        <v>21.424435615539551</v>
      </c>
      <c r="AU126">
        <f>0.61365*EXP(17.502*AT126/(240.97+AT126))</f>
        <v>2.5617819267416557</v>
      </c>
      <c r="AV126">
        <f>IF(AS126&lt;&gt;0,(1000-(AR126+U126)/2)/AS126*AL126,0)</f>
        <v>-4.2384870197491678E-4</v>
      </c>
      <c r="AW126">
        <f>U126*AA126/1000</f>
        <v>1.5428214990798441</v>
      </c>
      <c r="AX126">
        <f>(AU126-AW126)</f>
        <v>1.0189604276618116</v>
      </c>
      <c r="AY126">
        <f>1/(1.6/F126+1.37/N126)</f>
        <v>-2.648997556784814E-4</v>
      </c>
      <c r="AZ126">
        <f>G126*AA126*0.001</f>
        <v>-164.57314140896375</v>
      </c>
      <c r="BA126">
        <f>G126/S126</f>
        <v>-4.1456271696345812</v>
      </c>
      <c r="BB126">
        <f>(1-AL126*AA126/AQ126/F126)*100</f>
        <v>53.26559206011644</v>
      </c>
      <c r="BC126">
        <f>(S126-E126/(N126/1.35))</f>
        <v>400.20596521391866</v>
      </c>
      <c r="BD126">
        <f>E126*BB126/100/BC126</f>
        <v>-7.3032305118184593E-4</v>
      </c>
    </row>
    <row r="127" spans="1:56" x14ac:dyDescent="0.25">
      <c r="A127" s="1">
        <v>63</v>
      </c>
      <c r="B127" s="1" t="s">
        <v>185</v>
      </c>
      <c r="C127" s="1">
        <v>36689.999986857176</v>
      </c>
      <c r="D127" s="1">
        <v>0</v>
      </c>
      <c r="E127">
        <f>(R127-S127*(1000-T127)/(1000-U127))*AK127</f>
        <v>-0.4898457224734909</v>
      </c>
      <c r="F127">
        <f>IF(AV127&lt;&gt;0,1/(1/AV127-1/N127),0)</f>
        <v>7.3232054299271227E-4</v>
      </c>
      <c r="G127">
        <f>((AY127-AL127/2)*S127-E127)/(AY127+AL127/2)</f>
        <v>1450.623065132658</v>
      </c>
      <c r="H127">
        <f>AL127*1000</f>
        <v>9.8323776437228907E-3</v>
      </c>
      <c r="I127">
        <f>(AQ127-AW127)</f>
        <v>1.3036318152537161</v>
      </c>
      <c r="J127">
        <f>(P127+AP127*D127)</f>
        <v>23.188961029052734</v>
      </c>
      <c r="K127" s="1">
        <v>6</v>
      </c>
      <c r="L127">
        <f>(K127*AE127+AF127)</f>
        <v>1.4200000166893005</v>
      </c>
      <c r="M127" s="1">
        <v>1</v>
      </c>
      <c r="N127">
        <f>L127*(M127+1)*(M127+1)/(M127*M127+1)</f>
        <v>2.8400000333786011</v>
      </c>
      <c r="O127" s="1">
        <v>19.725597381591797</v>
      </c>
      <c r="P127" s="1">
        <v>23.188961029052734</v>
      </c>
      <c r="Q127" s="1">
        <v>19.123603820800781</v>
      </c>
      <c r="R127" s="1">
        <v>399.4539794921875</v>
      </c>
      <c r="S127" s="1">
        <v>400.03683471679687</v>
      </c>
      <c r="T127" s="1">
        <v>15.587200164794922</v>
      </c>
      <c r="U127" s="1">
        <v>15.598810195922852</v>
      </c>
      <c r="V127" s="1">
        <v>67.070907592773438</v>
      </c>
      <c r="W127" s="1">
        <v>67.120864868164062</v>
      </c>
      <c r="X127" s="1">
        <v>500.20559692382813</v>
      </c>
      <c r="Y127" s="1">
        <v>-0.12367479503154755</v>
      </c>
      <c r="Z127" s="1">
        <v>8.8988326489925385E-2</v>
      </c>
      <c r="AA127" s="1">
        <v>99.270454406738281</v>
      </c>
      <c r="AB127" s="1">
        <v>-3.7921781539916992</v>
      </c>
      <c r="AC127" s="1">
        <v>0.13593959808349609</v>
      </c>
      <c r="AD127" s="1">
        <v>1</v>
      </c>
      <c r="AE127" s="1">
        <v>-0.21956524252891541</v>
      </c>
      <c r="AF127" s="1">
        <v>2.737391471862793</v>
      </c>
      <c r="AG127" s="1">
        <v>1</v>
      </c>
      <c r="AH127" s="1">
        <v>0</v>
      </c>
      <c r="AI127" s="1">
        <v>0.18999999761581421</v>
      </c>
      <c r="AJ127" s="1">
        <v>111115</v>
      </c>
      <c r="AK127">
        <f>X127*0.000001/(K127*0.0001)</f>
        <v>0.83367599487304667</v>
      </c>
      <c r="AL127">
        <f>(U127-T127)/(1000-U127)*AK127</f>
        <v>9.8323776437228914E-6</v>
      </c>
      <c r="AM127">
        <f>(P127+273.15)</f>
        <v>296.33896102905271</v>
      </c>
      <c r="AN127">
        <f>(O127+273.15)</f>
        <v>292.87559738159177</v>
      </c>
      <c r="AO127">
        <f>(Y127*AG127+Z127*AH127)*AI127</f>
        <v>-2.3498210761130345E-2</v>
      </c>
      <c r="AP127">
        <f>((AO127+0.00000010773*(AN127^4-AM127^4))-AL127*44100)/(L127*51.4+0.00000043092*AM127^3)</f>
        <v>-0.45865742259277908</v>
      </c>
      <c r="AQ127">
        <f>0.61365*EXP(17.502*J127/(240.97+J127))</f>
        <v>2.8521327916074397</v>
      </c>
      <c r="AR127">
        <f>AQ127*1000/AA127</f>
        <v>28.730933172940553</v>
      </c>
      <c r="AS127">
        <f>(AR127-U127)</f>
        <v>13.132122977017701</v>
      </c>
      <c r="AT127">
        <f>IF(D127,P127,(O127+P127)/2)</f>
        <v>21.457279205322266</v>
      </c>
      <c r="AU127">
        <f>0.61365*EXP(17.502*AT127/(240.97+AT127))</f>
        <v>2.5669403469539169</v>
      </c>
      <c r="AV127">
        <f>IF(AS127&lt;&gt;0,(1000-(AR127+U127)/2)/AS127*AL127,0)</f>
        <v>7.3213175597905758E-4</v>
      </c>
      <c r="AW127">
        <f>U127*AA127/1000</f>
        <v>1.5485009763537236</v>
      </c>
      <c r="AX127">
        <f>(AU127-AW127)</f>
        <v>1.0184393706001933</v>
      </c>
      <c r="AY127">
        <f>1/(1.6/F127+1.37/N127)</f>
        <v>4.5759930507606792E-4</v>
      </c>
      <c r="AZ127">
        <f>G127*AA127*0.001</f>
        <v>144.00401084861448</v>
      </c>
      <c r="BA127">
        <f>G127/S127</f>
        <v>3.6262237355207949</v>
      </c>
      <c r="BB127">
        <f>(1-AL127*AA127/AQ127/F127)*100</f>
        <v>53.268728094150752</v>
      </c>
      <c r="BC127">
        <f>(S127-E127/(N127/1.35))</f>
        <v>400.26968391312329</v>
      </c>
      <c r="BD127">
        <f>E127*BB127/100/BC127</f>
        <v>-6.5189694966223536E-4</v>
      </c>
    </row>
    <row r="128" spans="1:56" x14ac:dyDescent="0.25">
      <c r="A128" s="1" t="s">
        <v>9</v>
      </c>
      <c r="B128" s="1" t="s">
        <v>186</v>
      </c>
    </row>
    <row r="129" spans="1:56" x14ac:dyDescent="0.25">
      <c r="A129" s="1">
        <v>64</v>
      </c>
      <c r="B129" s="1" t="s">
        <v>187</v>
      </c>
      <c r="C129" s="1">
        <v>37289.999993562698</v>
      </c>
      <c r="D129" s="1">
        <v>0</v>
      </c>
      <c r="E129">
        <f>(R129-S129*(1000-T129)/(1000-U129))*AK129</f>
        <v>-0.61465616739735141</v>
      </c>
      <c r="F129">
        <f>IF(AV129&lt;&gt;0,1/(1/AV129-1/N129),0)</f>
        <v>-1.8311566409169897E-5</v>
      </c>
      <c r="G129">
        <f>((AY129-AL129/2)*S129-E129)/(AY129+AL129/2)</f>
        <v>-52746.48680491202</v>
      </c>
      <c r="H129">
        <f>AL129*1000</f>
        <v>-2.4467827747480915E-4</v>
      </c>
      <c r="I129">
        <f>(AQ129-AW129)</f>
        <v>1.297258762959677</v>
      </c>
      <c r="J129">
        <f>(P129+AP129*D129)</f>
        <v>23.124259948730469</v>
      </c>
      <c r="K129" s="1">
        <v>6</v>
      </c>
      <c r="L129">
        <f>(K129*AE129+AF129)</f>
        <v>1.4200000166893005</v>
      </c>
      <c r="M129" s="1">
        <v>1</v>
      </c>
      <c r="N129">
        <f>L129*(M129+1)*(M129+1)/(M129*M129+1)</f>
        <v>2.8400000333786011</v>
      </c>
      <c r="O129" s="1">
        <v>19.721256256103516</v>
      </c>
      <c r="P129" s="1">
        <v>23.124259948730469</v>
      </c>
      <c r="Q129" s="1">
        <v>19.122625350952148</v>
      </c>
      <c r="R129" s="1">
        <v>399.40789794921875</v>
      </c>
      <c r="S129" s="1">
        <v>400.1453857421875</v>
      </c>
      <c r="T129" s="1">
        <v>15.549797058105469</v>
      </c>
      <c r="U129" s="1">
        <v>15.549508094787598</v>
      </c>
      <c r="V129" s="1">
        <v>66.933753967285156</v>
      </c>
      <c r="W129" s="1">
        <v>66.932518005371094</v>
      </c>
      <c r="X129" s="1">
        <v>500.14718627929687</v>
      </c>
      <c r="Y129" s="1">
        <v>-0.12191037833690643</v>
      </c>
      <c r="Z129" s="1">
        <v>6.1519768089056015E-2</v>
      </c>
      <c r="AA129" s="1">
        <v>99.279014587402344</v>
      </c>
      <c r="AB129" s="1">
        <v>-3.6290922164916992</v>
      </c>
      <c r="AC129" s="1">
        <v>0.13602256774902344</v>
      </c>
      <c r="AD129" s="1">
        <v>1</v>
      </c>
      <c r="AE129" s="1">
        <v>-0.21956524252891541</v>
      </c>
      <c r="AF129" s="1">
        <v>2.737391471862793</v>
      </c>
      <c r="AG129" s="1">
        <v>1</v>
      </c>
      <c r="AH129" s="1">
        <v>0</v>
      </c>
      <c r="AI129" s="1">
        <v>0.18999999761581421</v>
      </c>
      <c r="AJ129" s="1">
        <v>111115</v>
      </c>
      <c r="AK129">
        <f>X129*0.000001/(K129*0.0001)</f>
        <v>0.83357864379882796</v>
      </c>
      <c r="AL129">
        <f>(U129-T129)/(1000-U129)*AK129</f>
        <v>-2.4467827747480918E-7</v>
      </c>
      <c r="AM129">
        <f>(P129+273.15)</f>
        <v>296.27425994873045</v>
      </c>
      <c r="AN129">
        <f>(O129+273.15)</f>
        <v>292.87125625610349</v>
      </c>
      <c r="AO129">
        <f>(Y129*AG129+Z129*AH129)*AI129</f>
        <v>-2.316297159335523E-2</v>
      </c>
      <c r="AP129">
        <f>((AO129+0.00000010773*(AN129^4-AM129^4))-AL129*44100)/(L129*51.4+0.00000043092*AM129^3)</f>
        <v>-0.44535853805307835</v>
      </c>
      <c r="AQ129">
        <f>0.61365*EXP(17.502*J129/(240.97+J129))</f>
        <v>2.8409986039290258</v>
      </c>
      <c r="AR129">
        <f>AQ129*1000/AA129</f>
        <v>28.616305427043631</v>
      </c>
      <c r="AS129">
        <f>(AR129-U129)</f>
        <v>13.066797332256034</v>
      </c>
      <c r="AT129">
        <f>IF(D129,P129,(O129+P129)/2)</f>
        <v>21.422758102416992</v>
      </c>
      <c r="AU129">
        <f>0.61365*EXP(17.502*AT129/(240.97+AT129))</f>
        <v>2.5615187000278552</v>
      </c>
      <c r="AV129">
        <f>IF(AS129&lt;&gt;0,(1000-(AR129+U129)/2)/AS129*AL129,0)</f>
        <v>-1.8311684478051039E-5</v>
      </c>
      <c r="AW129">
        <f>U129*AA129/1000</f>
        <v>1.5437398409693488</v>
      </c>
      <c r="AX129">
        <f>(AU129-AW129)</f>
        <v>1.0177788590585064</v>
      </c>
      <c r="AY129">
        <f>1/(1.6/F129+1.37/N129)</f>
        <v>-1.1444792190972295E-5</v>
      </c>
      <c r="AZ129">
        <f>G129*AA129*0.001</f>
        <v>-5236.619232939086</v>
      </c>
      <c r="BA129">
        <f>G129/S129</f>
        <v>-131.81830575673919</v>
      </c>
      <c r="BB129">
        <f>(1-AL129*AA129/AQ129/F129)*100</f>
        <v>53.306507838383034</v>
      </c>
      <c r="BC129">
        <f>(S129-E129/(N129/1.35))</f>
        <v>400.43756384649521</v>
      </c>
      <c r="BD129">
        <f>E129*BB129/100/BC129</f>
        <v>-8.1823427079477672E-4</v>
      </c>
    </row>
    <row r="130" spans="1:56" x14ac:dyDescent="0.25">
      <c r="A130" s="1" t="s">
        <v>9</v>
      </c>
      <c r="B130" s="1" t="s">
        <v>188</v>
      </c>
    </row>
    <row r="131" spans="1:56" x14ac:dyDescent="0.25">
      <c r="A131" s="1">
        <v>65</v>
      </c>
      <c r="B131" s="1" t="s">
        <v>189</v>
      </c>
      <c r="C131" s="1">
        <v>37890.000000268221</v>
      </c>
      <c r="D131" s="1">
        <v>0</v>
      </c>
      <c r="E131">
        <f>(R131-S131*(1000-T131)/(1000-U131))*AK131</f>
        <v>-0.49061803307205221</v>
      </c>
      <c r="F131">
        <f>IF(AV131&lt;&gt;0,1/(1/AV131-1/N131),0)</f>
        <v>-5.4278262621164396E-4</v>
      </c>
      <c r="G131">
        <f>((AY131-AL131/2)*S131-E131)/(AY131+AL131/2)</f>
        <v>-1039.079948704629</v>
      </c>
      <c r="H131">
        <f>AL131*1000</f>
        <v>-7.2537908324705495E-3</v>
      </c>
      <c r="I131">
        <f>(AQ131-AW131)</f>
        <v>1.2974112899480656</v>
      </c>
      <c r="J131">
        <f>(P131+AP131*D131)</f>
        <v>23.066184997558594</v>
      </c>
      <c r="K131" s="1">
        <v>6</v>
      </c>
      <c r="L131">
        <f>(K131*AE131+AF131)</f>
        <v>1.4200000166893005</v>
      </c>
      <c r="M131" s="1">
        <v>1</v>
      </c>
      <c r="N131">
        <f>L131*(M131+1)*(M131+1)/(M131*M131+1)</f>
        <v>2.8400000333786011</v>
      </c>
      <c r="O131" s="1">
        <v>19.714563369750977</v>
      </c>
      <c r="P131" s="1">
        <v>23.066184997558594</v>
      </c>
      <c r="Q131" s="1">
        <v>19.12275505065918</v>
      </c>
      <c r="R131" s="1">
        <v>399.49130249023437</v>
      </c>
      <c r="S131" s="1">
        <v>400.08343505859375</v>
      </c>
      <c r="T131" s="1">
        <v>15.45560359954834</v>
      </c>
      <c r="U131" s="1">
        <v>15.44703483581543</v>
      </c>
      <c r="V131" s="1">
        <v>66.558517456054688</v>
      </c>
      <c r="W131" s="1">
        <v>66.521621704101563</v>
      </c>
      <c r="X131" s="1">
        <v>500.07736206054687</v>
      </c>
      <c r="Y131" s="1">
        <v>-0.16411681473255157</v>
      </c>
      <c r="Z131" s="1">
        <v>0.18456682562828064</v>
      </c>
      <c r="AA131" s="1">
        <v>99.282859802246094</v>
      </c>
      <c r="AB131" s="1">
        <v>-3.5242643356323242</v>
      </c>
      <c r="AC131" s="1">
        <v>0.13422107696533203</v>
      </c>
      <c r="AD131" s="1">
        <v>1</v>
      </c>
      <c r="AE131" s="1">
        <v>-0.21956524252891541</v>
      </c>
      <c r="AF131" s="1">
        <v>2.737391471862793</v>
      </c>
      <c r="AG131" s="1">
        <v>1</v>
      </c>
      <c r="AH131" s="1">
        <v>0</v>
      </c>
      <c r="AI131" s="1">
        <v>0.18999999761581421</v>
      </c>
      <c r="AJ131" s="1">
        <v>111115</v>
      </c>
      <c r="AK131">
        <f>X131*0.000001/(K131*0.0001)</f>
        <v>0.83346227010091134</v>
      </c>
      <c r="AL131">
        <f>(U131-T131)/(1000-U131)*AK131</f>
        <v>-7.2537908324705494E-6</v>
      </c>
      <c r="AM131">
        <f>(P131+273.15)</f>
        <v>296.21618499755857</v>
      </c>
      <c r="AN131">
        <f>(O131+273.15)</f>
        <v>292.86456336975095</v>
      </c>
      <c r="AO131">
        <f>(Y131*AG131+Z131*AH131)*AI131</f>
        <v>-3.1182194407899821E-2</v>
      </c>
      <c r="AP131">
        <f>((AO131+0.00000010773*(AN131^4-AM131^4))-AL131*44100)/(L131*51.4+0.00000043092*AM131^3)</f>
        <v>-0.43494924841495386</v>
      </c>
      <c r="AQ131">
        <f>0.61365*EXP(17.502*J131/(240.97+J131))</f>
        <v>2.8310370839127406</v>
      </c>
      <c r="AR131">
        <f>AQ131*1000/AA131</f>
        <v>28.514862379585619</v>
      </c>
      <c r="AS131">
        <f>(AR131-U131)</f>
        <v>13.067827543770189</v>
      </c>
      <c r="AT131">
        <f>IF(D131,P131,(O131+P131)/2)</f>
        <v>21.390374183654785</v>
      </c>
      <c r="AU131">
        <f>0.61365*EXP(17.502*AT131/(240.97+AT131))</f>
        <v>2.5564418215773301</v>
      </c>
      <c r="AV131">
        <f>IF(AS131&lt;&gt;0,(1000-(AR131+U131)/2)/AS131*AL131,0)</f>
        <v>-5.4288638300503786E-4</v>
      </c>
      <c r="AW131">
        <f>U131*AA131/1000</f>
        <v>1.5336257939646749</v>
      </c>
      <c r="AX131">
        <f>(AU131-AW131)</f>
        <v>1.0228160276126552</v>
      </c>
      <c r="AY131">
        <f>1/(1.6/F131+1.37/N131)</f>
        <v>-3.3929466595299112E-4</v>
      </c>
      <c r="AZ131">
        <f>G131*AA131*0.001</f>
        <v>-103.16282887056676</v>
      </c>
      <c r="BA131">
        <f>G131/S131</f>
        <v>-2.5971581366582992</v>
      </c>
      <c r="BB131">
        <f>(1-AL131*AA131/AQ131/F131)*100</f>
        <v>53.132929254731479</v>
      </c>
      <c r="BC131">
        <f>(S131-E131/(N131/1.35))</f>
        <v>400.31665137439052</v>
      </c>
      <c r="BD131">
        <f>E131*BB131/100/BC131</f>
        <v>-6.5118383541665757E-4</v>
      </c>
    </row>
    <row r="132" spans="1:56" x14ac:dyDescent="0.25">
      <c r="A132" s="1">
        <v>66</v>
      </c>
      <c r="B132" s="1" t="s">
        <v>190</v>
      </c>
      <c r="C132" s="1">
        <v>38490.499986846</v>
      </c>
      <c r="D132" s="1">
        <v>0</v>
      </c>
      <c r="E132">
        <f>(R132-S132*(1000-T132)/(1000-U132))*AK132</f>
        <v>-0.72591620024430015</v>
      </c>
      <c r="F132">
        <f>IF(AV132&lt;&gt;0,1/(1/AV132-1/N132),0)</f>
        <v>4.5755101393647616E-4</v>
      </c>
      <c r="G132">
        <f>((AY132-AL132/2)*S132-E132)/(AY132+AL132/2)</f>
        <v>2903.5060941568668</v>
      </c>
      <c r="H132">
        <f>AL132*1000</f>
        <v>6.1549591140490608E-3</v>
      </c>
      <c r="I132">
        <f>(AQ132-AW132)</f>
        <v>1.3064093633088727</v>
      </c>
      <c r="J132">
        <f>(P132+AP132*D132)</f>
        <v>23.109249114990234</v>
      </c>
      <c r="K132" s="1">
        <v>6</v>
      </c>
      <c r="L132">
        <f>(K132*AE132+AF132)</f>
        <v>1.4200000166893005</v>
      </c>
      <c r="M132" s="1">
        <v>1</v>
      </c>
      <c r="N132">
        <f>L132*(M132+1)*(M132+1)/(M132*M132+1)</f>
        <v>2.8400000333786011</v>
      </c>
      <c r="O132" s="1">
        <v>19.720621109008789</v>
      </c>
      <c r="P132" s="1">
        <v>23.109249114990234</v>
      </c>
      <c r="Q132" s="1">
        <v>19.124849319458008</v>
      </c>
      <c r="R132" s="1">
        <v>399.40652465820312</v>
      </c>
      <c r="S132" s="1">
        <v>400.2744140625</v>
      </c>
      <c r="T132" s="1">
        <v>15.422985076904297</v>
      </c>
      <c r="U132" s="1">
        <v>15.430254936218262</v>
      </c>
      <c r="V132" s="1">
        <v>66.39532470703125</v>
      </c>
      <c r="W132" s="1">
        <v>66.426620483398438</v>
      </c>
      <c r="X132" s="1">
        <v>500.1461181640625</v>
      </c>
      <c r="Y132" s="1">
        <v>-5.0992175936698914E-2</v>
      </c>
      <c r="Z132" s="1">
        <v>8.4591023623943329E-2</v>
      </c>
      <c r="AA132" s="1">
        <v>99.286209106445313</v>
      </c>
      <c r="AB132" s="1">
        <v>-3.5242643356323242</v>
      </c>
      <c r="AC132" s="1">
        <v>0.13422107696533203</v>
      </c>
      <c r="AD132" s="1">
        <v>1</v>
      </c>
      <c r="AE132" s="1">
        <v>-0.21956524252891541</v>
      </c>
      <c r="AF132" s="1">
        <v>2.737391471862793</v>
      </c>
      <c r="AG132" s="1">
        <v>1</v>
      </c>
      <c r="AH132" s="1">
        <v>0</v>
      </c>
      <c r="AI132" s="1">
        <v>0.18999999761581421</v>
      </c>
      <c r="AJ132" s="1">
        <v>111115</v>
      </c>
      <c r="AK132">
        <f>X132*0.000001/(K132*0.0001)</f>
        <v>0.83357686360677063</v>
      </c>
      <c r="AL132">
        <f>(U132-T132)/(1000-U132)*AK132</f>
        <v>6.1549591140490611E-6</v>
      </c>
      <c r="AM132">
        <f>(P132+273.15)</f>
        <v>296.25924911499021</v>
      </c>
      <c r="AN132">
        <f>(O132+273.15)</f>
        <v>292.87062110900877</v>
      </c>
      <c r="AO132">
        <f>(Y132*AG132+Z132*AH132)*AI132</f>
        <v>-9.6885133063979723E-3</v>
      </c>
      <c r="AP132">
        <f>((AO132+0.00000010773*(AN132^4-AM132^4))-AL132*44100)/(L132*51.4+0.00000043092*AM132^3)</f>
        <v>-0.44664337347908056</v>
      </c>
      <c r="AQ132">
        <f>0.61365*EXP(17.502*J132/(240.97+J132))</f>
        <v>2.8384208814719991</v>
      </c>
      <c r="AR132">
        <f>AQ132*1000/AA132</f>
        <v>28.588269277447303</v>
      </c>
      <c r="AS132">
        <f>(AR132-U132)</f>
        <v>13.158014341229041</v>
      </c>
      <c r="AT132">
        <f>IF(D132,P132,(O132+P132)/2)</f>
        <v>21.414935111999512</v>
      </c>
      <c r="AU132">
        <f>0.61365*EXP(17.502*AT132/(240.97+AT132))</f>
        <v>2.5602914693907035</v>
      </c>
      <c r="AV132">
        <f>IF(AS132&lt;&gt;0,(1000-(AR132+U132)/2)/AS132*AL132,0)</f>
        <v>4.5747730999120173E-4</v>
      </c>
      <c r="AW132">
        <f>U132*AA132/1000</f>
        <v>1.5320115181631264</v>
      </c>
      <c r="AX132">
        <f>(AU132-AW132)</f>
        <v>1.0282799512275771</v>
      </c>
      <c r="AY132">
        <f>1/(1.6/F132+1.37/N132)</f>
        <v>2.8592993966997755E-4</v>
      </c>
      <c r="AZ132">
        <f>G132*AA132*0.001</f>
        <v>288.27811320629701</v>
      </c>
      <c r="BA132">
        <f>G132/S132</f>
        <v>7.2537888812036462</v>
      </c>
      <c r="BB132">
        <f>(1-AL132*AA132/AQ132/F132)*100</f>
        <v>52.945865868963985</v>
      </c>
      <c r="BC132">
        <f>(S132-E132/(N132/1.35))</f>
        <v>400.61947985785633</v>
      </c>
      <c r="BD132">
        <f>E132*BB132/100/BC132</f>
        <v>-9.5937076708999675E-4</v>
      </c>
    </row>
    <row r="133" spans="1:56" x14ac:dyDescent="0.25">
      <c r="A133" s="1" t="s">
        <v>9</v>
      </c>
      <c r="B133" s="1" t="s">
        <v>191</v>
      </c>
    </row>
    <row r="134" spans="1:56" x14ac:dyDescent="0.25">
      <c r="A134" s="1">
        <v>67</v>
      </c>
      <c r="B134" s="1" t="s">
        <v>192</v>
      </c>
      <c r="C134" s="1">
        <v>39089.99999358505</v>
      </c>
      <c r="D134" s="1">
        <v>0</v>
      </c>
      <c r="E134">
        <f>(R134-S134*(1000-T134)/(1000-U134))*AK134</f>
        <v>-0.77259787597663676</v>
      </c>
      <c r="F134">
        <f>IF(AV134&lt;&gt;0,1/(1/AV134-1/N134),0)</f>
        <v>5.1188712528907115E-4</v>
      </c>
      <c r="G134">
        <f>((AY134-AL134/2)*S134-E134)/(AY134+AL134/2)</f>
        <v>2781.1394098331871</v>
      </c>
      <c r="H134">
        <f>AL134*1000</f>
        <v>6.9343600366755928E-3</v>
      </c>
      <c r="I134">
        <f>(AQ134-AW134)</f>
        <v>1.3156354462982278</v>
      </c>
      <c r="J134">
        <f>(P134+AP134*D134)</f>
        <v>23.177675247192383</v>
      </c>
      <c r="K134" s="1">
        <v>6</v>
      </c>
      <c r="L134">
        <f>(K134*AE134+AF134)</f>
        <v>1.4200000166893005</v>
      </c>
      <c r="M134" s="1">
        <v>1</v>
      </c>
      <c r="N134">
        <f>L134*(M134+1)*(M134+1)/(M134*M134+1)</f>
        <v>2.8400000333786011</v>
      </c>
      <c r="O134" s="1">
        <v>19.727300643920898</v>
      </c>
      <c r="P134" s="1">
        <v>23.177675247192383</v>
      </c>
      <c r="Q134" s="1">
        <v>19.122310638427734</v>
      </c>
      <c r="R134" s="1">
        <v>399.426513671875</v>
      </c>
      <c r="S134" s="1">
        <v>400.35012817382812</v>
      </c>
      <c r="T134" s="1">
        <v>15.446492195129395</v>
      </c>
      <c r="U134" s="1">
        <v>15.454683303833008</v>
      </c>
      <c r="V134" s="1">
        <v>66.473976135253906</v>
      </c>
      <c r="W134" s="1">
        <v>66.509223937988281</v>
      </c>
      <c r="X134" s="1">
        <v>500.09286499023438</v>
      </c>
      <c r="Y134" s="1">
        <v>-0.10491369664669037</v>
      </c>
      <c r="Z134" s="1">
        <v>0.22081294655799866</v>
      </c>
      <c r="AA134" s="1">
        <v>99.293685913085938</v>
      </c>
      <c r="AB134" s="1">
        <v>-3.3811979293823242</v>
      </c>
      <c r="AC134" s="1">
        <v>0.13793087005615234</v>
      </c>
      <c r="AD134" s="1">
        <v>1</v>
      </c>
      <c r="AE134" s="1">
        <v>-0.21956524252891541</v>
      </c>
      <c r="AF134" s="1">
        <v>2.737391471862793</v>
      </c>
      <c r="AG134" s="1">
        <v>1</v>
      </c>
      <c r="AH134" s="1">
        <v>0</v>
      </c>
      <c r="AI134" s="1">
        <v>0.18999999761581421</v>
      </c>
      <c r="AJ134" s="1">
        <v>111115</v>
      </c>
      <c r="AK134">
        <f>X134*0.000001/(K134*0.0001)</f>
        <v>0.83348810831705711</v>
      </c>
      <c r="AL134">
        <f>(U134-T134)/(1000-U134)*AK134</f>
        <v>6.934360036675593E-6</v>
      </c>
      <c r="AM134">
        <f>(P134+273.15)</f>
        <v>296.32767524719236</v>
      </c>
      <c r="AN134">
        <f>(O134+273.15)</f>
        <v>292.87730064392088</v>
      </c>
      <c r="AO134">
        <f>(Y134*AG134+Z134*AH134)*AI134</f>
        <v>-1.9933602112737425E-2</v>
      </c>
      <c r="AP134">
        <f>((AO134+0.00000010773*(AN134^4-AM134^4))-AL134*44100)/(L134*51.4+0.00000043092*AM134^3)</f>
        <v>-0.4553822685047812</v>
      </c>
      <c r="AQ134">
        <f>0.61365*EXP(17.502*J134/(240.97+J134))</f>
        <v>2.8501879161552357</v>
      </c>
      <c r="AR134">
        <f>AQ134*1000/AA134</f>
        <v>28.704623964207261</v>
      </c>
      <c r="AS134">
        <f>(AR134-U134)</f>
        <v>13.249940660374254</v>
      </c>
      <c r="AT134">
        <f>IF(D134,P134,(O134+P134)/2)</f>
        <v>21.452487945556641</v>
      </c>
      <c r="AU134">
        <f>0.61365*EXP(17.502*AT134/(240.97+AT134))</f>
        <v>2.5661872647054533</v>
      </c>
      <c r="AV134">
        <f>IF(AS134&lt;&gt;0,(1000-(AR134+U134)/2)/AS134*AL134,0)</f>
        <v>5.1179487838556577E-4</v>
      </c>
      <c r="AW134">
        <f>U134*AA134/1000</f>
        <v>1.5345524698570079</v>
      </c>
      <c r="AX134">
        <f>(AU134-AW134)</f>
        <v>1.0316347948484454</v>
      </c>
      <c r="AY134">
        <f>1/(1.6/F134+1.37/N134)</f>
        <v>3.1988008551983745E-4</v>
      </c>
      <c r="AZ134">
        <f>G134*AA134*0.001</f>
        <v>276.14958304048167</v>
      </c>
      <c r="BA134">
        <f>G134/S134</f>
        <v>6.9467678767062697</v>
      </c>
      <c r="BB134">
        <f>(1-AL134*AA134/AQ134/F134)*100</f>
        <v>52.806703064869474</v>
      </c>
      <c r="BC134">
        <f>(S134-E134/(N134/1.35))</f>
        <v>400.7173842021063</v>
      </c>
      <c r="BD134">
        <f>E134*BB134/100/BC134</f>
        <v>-1.0181326848717402E-3</v>
      </c>
    </row>
    <row r="135" spans="1:56" x14ac:dyDescent="0.25">
      <c r="A135" s="1" t="s">
        <v>9</v>
      </c>
      <c r="B135" s="1" t="s">
        <v>193</v>
      </c>
    </row>
    <row r="136" spans="1:56" x14ac:dyDescent="0.25">
      <c r="A136" s="1">
        <v>68</v>
      </c>
      <c r="B136" s="1" t="s">
        <v>194</v>
      </c>
      <c r="C136" s="1">
        <v>39690.500000279397</v>
      </c>
      <c r="D136" s="1">
        <v>0</v>
      </c>
      <c r="E136">
        <f>(R136-S136*(1000-T136)/(1000-U136))*AK136</f>
        <v>-0.52162306465978048</v>
      </c>
      <c r="F136">
        <f>IF(AV136&lt;&gt;0,1/(1/AV136-1/N136),0)</f>
        <v>1.0980406271120496E-3</v>
      </c>
      <c r="G136">
        <f>((AY136-AL136/2)*S136-E136)/(AY136+AL136/2)</f>
        <v>1143.8307649596195</v>
      </c>
      <c r="H136">
        <f>AL136*1000</f>
        <v>1.4863648711931271E-2</v>
      </c>
      <c r="I136">
        <f>(AQ136-AW136)</f>
        <v>1.3149958113997258</v>
      </c>
      <c r="J136">
        <f>(P136+AP136*D136)</f>
        <v>23.188718795776367</v>
      </c>
      <c r="K136" s="1">
        <v>6</v>
      </c>
      <c r="L136">
        <f>(K136*AE136+AF136)</f>
        <v>1.4200000166893005</v>
      </c>
      <c r="M136" s="1">
        <v>1</v>
      </c>
      <c r="N136">
        <f>L136*(M136+1)*(M136+1)/(M136*M136+1)</f>
        <v>2.8400000333786011</v>
      </c>
      <c r="O136" s="1">
        <v>19.724557876586914</v>
      </c>
      <c r="P136" s="1">
        <v>23.188718795776367</v>
      </c>
      <c r="Q136" s="1">
        <v>19.127321243286133</v>
      </c>
      <c r="R136" s="1">
        <v>399.60873413085937</v>
      </c>
      <c r="S136" s="1">
        <v>400.22726440429687</v>
      </c>
      <c r="T136" s="1">
        <v>15.461544036865234</v>
      </c>
      <c r="U136" s="1">
        <v>15.479096412658691</v>
      </c>
      <c r="V136" s="1">
        <v>66.555213928222656</v>
      </c>
      <c r="W136" s="1">
        <v>66.630767822265625</v>
      </c>
      <c r="X136" s="1">
        <v>500.22537231445312</v>
      </c>
      <c r="Y136" s="1">
        <v>5.1579568535089493E-2</v>
      </c>
      <c r="Z136" s="1">
        <v>0.23730018734931946</v>
      </c>
      <c r="AA136" s="1">
        <v>99.301353454589844</v>
      </c>
      <c r="AB136" s="1">
        <v>-3.3047208786010742</v>
      </c>
      <c r="AC136" s="1">
        <v>0.14224147796630859</v>
      </c>
      <c r="AD136" s="1">
        <v>1</v>
      </c>
      <c r="AE136" s="1">
        <v>-0.21956524252891541</v>
      </c>
      <c r="AF136" s="1">
        <v>2.737391471862793</v>
      </c>
      <c r="AG136" s="1">
        <v>1</v>
      </c>
      <c r="AH136" s="1">
        <v>0</v>
      </c>
      <c r="AI136" s="1">
        <v>0.18999999761581421</v>
      </c>
      <c r="AJ136" s="1">
        <v>111115</v>
      </c>
      <c r="AK136">
        <f>X136*0.000001/(K136*0.0001)</f>
        <v>0.83370895385742183</v>
      </c>
      <c r="AL136">
        <f>(U136-T136)/(1000-U136)*AK136</f>
        <v>1.4863648711931271E-5</v>
      </c>
      <c r="AM136">
        <f>(P136+273.15)</f>
        <v>296.33871879577634</v>
      </c>
      <c r="AN136">
        <f>(O136+273.15)</f>
        <v>292.87455787658689</v>
      </c>
      <c r="AO136">
        <f>(Y136*AG136+Z136*AH136)*AI136</f>
        <v>9.8001178986917292E-3</v>
      </c>
      <c r="AP136">
        <f>((AO136+0.00000010773*(AN136^4-AM136^4))-AL136*44100)/(L136*51.4+0.00000043092*AM136^3)</f>
        <v>-0.4609985771830391</v>
      </c>
      <c r="AQ136">
        <f>0.61365*EXP(17.502*J136/(240.97+J136))</f>
        <v>2.8520910354308202</v>
      </c>
      <c r="AR136">
        <f>AQ136*1000/AA136</f>
        <v>28.721572629270067</v>
      </c>
      <c r="AS136">
        <f>(AR136-U136)</f>
        <v>13.242476216611376</v>
      </c>
      <c r="AT136">
        <f>IF(D136,P136,(O136+P136)/2)</f>
        <v>21.456638336181641</v>
      </c>
      <c r="AU136">
        <f>0.61365*EXP(17.502*AT136/(240.97+AT136))</f>
        <v>2.5668396049985964</v>
      </c>
      <c r="AV136">
        <f>IF(AS136&lt;&gt;0,(1000-(AR136+U136)/2)/AS136*AL136,0)</f>
        <v>1.0976162513293831E-3</v>
      </c>
      <c r="AW136">
        <f>U136*AA136/1000</f>
        <v>1.5370952240310944</v>
      </c>
      <c r="AX136">
        <f>(AU136-AW136)</f>
        <v>1.029744380967502</v>
      </c>
      <c r="AY136">
        <f>1/(1.6/F136+1.37/N136)</f>
        <v>6.8604827197444771E-4</v>
      </c>
      <c r="AZ136">
        <f>G136*AA136*0.001</f>
        <v>113.58394308348906</v>
      </c>
      <c r="BA136">
        <f>G136/S136</f>
        <v>2.8579531348572944</v>
      </c>
      <c r="BB136">
        <f>(1-AL136*AA136/AQ136/F136)*100</f>
        <v>52.86985154120385</v>
      </c>
      <c r="BC136">
        <f>(S136-E136/(N136/1.35))</f>
        <v>400.47521902718927</v>
      </c>
      <c r="BD136">
        <f>E136*BB136/100/BC136</f>
        <v>-6.8863521832940224E-4</v>
      </c>
    </row>
    <row r="137" spans="1:56" x14ac:dyDescent="0.25">
      <c r="A137" s="1">
        <v>69</v>
      </c>
      <c r="B137" s="1" t="s">
        <v>195</v>
      </c>
      <c r="C137" s="1">
        <v>40290.999986857176</v>
      </c>
      <c r="D137" s="1">
        <v>0</v>
      </c>
      <c r="E137">
        <f>(R137-S137*(1000-T137)/(1000-U137))*AK137</f>
        <v>-0.83059621907081316</v>
      </c>
      <c r="F137">
        <f>IF(AV137&lt;&gt;0,1/(1/AV137-1/N137),0)</f>
        <v>6.4972498382471534E-4</v>
      </c>
      <c r="G137">
        <f>((AY137-AL137/2)*S137-E137)/(AY137+AL137/2)</f>
        <v>2415.9469065906974</v>
      </c>
      <c r="H137">
        <f>AL137*1000</f>
        <v>8.7389107491626337E-3</v>
      </c>
      <c r="I137">
        <f>(AQ137-AW137)</f>
        <v>1.3067717438129651</v>
      </c>
      <c r="J137">
        <f>(P137+AP137*D137)</f>
        <v>23.087858200073242</v>
      </c>
      <c r="K137" s="1">
        <v>6</v>
      </c>
      <c r="L137">
        <f>(K137*AE137+AF137)</f>
        <v>1.4200000166893005</v>
      </c>
      <c r="M137" s="1">
        <v>1</v>
      </c>
      <c r="N137">
        <f>L137*(M137+1)*(M137+1)/(M137*M137+1)</f>
        <v>2.8400000333786011</v>
      </c>
      <c r="O137" s="1">
        <v>19.714273452758789</v>
      </c>
      <c r="P137" s="1">
        <v>23.087858200073242</v>
      </c>
      <c r="Q137" s="1">
        <v>19.124162673950195</v>
      </c>
      <c r="R137" s="1">
        <v>399.45474243164062</v>
      </c>
      <c r="S137" s="1">
        <v>400.44699096679687</v>
      </c>
      <c r="T137" s="1">
        <v>15.374754905700684</v>
      </c>
      <c r="U137" s="1">
        <v>15.385077476501465</v>
      </c>
      <c r="V137" s="1">
        <v>66.233428955078125</v>
      </c>
      <c r="W137" s="1">
        <v>66.27789306640625</v>
      </c>
      <c r="X137" s="1">
        <v>500.13482666015625</v>
      </c>
      <c r="Y137" s="1">
        <v>-6.7991212010383606E-2</v>
      </c>
      <c r="Z137" s="1">
        <v>0.11425557732582092</v>
      </c>
      <c r="AA137" s="1">
        <v>99.315673828125</v>
      </c>
      <c r="AB137" s="1">
        <v>-3.3047208786010742</v>
      </c>
      <c r="AC137" s="1">
        <v>0.14224147796630859</v>
      </c>
      <c r="AD137" s="1">
        <v>1</v>
      </c>
      <c r="AE137" s="1">
        <v>-0.21956524252891541</v>
      </c>
      <c r="AF137" s="1">
        <v>2.737391471862793</v>
      </c>
      <c r="AG137" s="1">
        <v>1</v>
      </c>
      <c r="AH137" s="1">
        <v>0</v>
      </c>
      <c r="AI137" s="1">
        <v>0.18999999761581421</v>
      </c>
      <c r="AJ137" s="1">
        <v>111115</v>
      </c>
      <c r="AK137">
        <f>X137*0.000001/(K137*0.0001)</f>
        <v>0.8335580444335936</v>
      </c>
      <c r="AL137">
        <f>(U137-T137)/(1000-U137)*AK137</f>
        <v>8.7389107491626331E-6</v>
      </c>
      <c r="AM137">
        <f>(P137+273.15)</f>
        <v>296.23785820007322</v>
      </c>
      <c r="AN137">
        <f>(O137+273.15)</f>
        <v>292.86427345275877</v>
      </c>
      <c r="AO137">
        <f>(Y137*AG137+Z137*AH137)*AI137</f>
        <v>-1.2918330119869204E-2</v>
      </c>
      <c r="AP137">
        <f>((AO137+0.00000010773*(AN137^4-AM137^4))-AL137*44100)/(L137*51.4+0.00000043092*AM137^3)</f>
        <v>-0.446017615380778</v>
      </c>
      <c r="AQ137">
        <f>0.61365*EXP(17.502*J137/(240.97+J137))</f>
        <v>2.834751080289617</v>
      </c>
      <c r="AR137">
        <f>AQ137*1000/AA137</f>
        <v>28.542836906039796</v>
      </c>
      <c r="AS137">
        <f>(AR137-U137)</f>
        <v>13.157759429538331</v>
      </c>
      <c r="AT137">
        <f>IF(D137,P137,(O137+P137)/2)</f>
        <v>21.401065826416016</v>
      </c>
      <c r="AU137">
        <f>0.61365*EXP(17.502*AT137/(240.97+AT137))</f>
        <v>2.5581169923270819</v>
      </c>
      <c r="AV137">
        <f>IF(AS137&lt;&gt;0,(1000-(AR137+U137)/2)/AS137*AL137,0)</f>
        <v>6.4957637607982767E-4</v>
      </c>
      <c r="AW137">
        <f>U137*AA137/1000</f>
        <v>1.5279793364766519</v>
      </c>
      <c r="AX137">
        <f>(AU137-AW137)</f>
        <v>1.03013765585043</v>
      </c>
      <c r="AY137">
        <f>1/(1.6/F137+1.37/N137)</f>
        <v>4.0599858391206618E-4</v>
      </c>
      <c r="AZ137">
        <f>G137*AA137*0.001</f>
        <v>239.94139496102929</v>
      </c>
      <c r="BA137">
        <f>G137/S137</f>
        <v>6.0331253851050066</v>
      </c>
      <c r="BB137">
        <f>(1-AL137*AA137/AQ137/F137)*100</f>
        <v>52.877252843932496</v>
      </c>
      <c r="BC137">
        <f>(S137-E137/(N137/1.35))</f>
        <v>400.84181662967251</v>
      </c>
      <c r="BD137">
        <f>E137*BB137/100/BC137</f>
        <v>-1.0956852420314714E-3</v>
      </c>
    </row>
    <row r="138" spans="1:56" x14ac:dyDescent="0.25">
      <c r="A138" s="1" t="s">
        <v>9</v>
      </c>
      <c r="B138" s="1" t="s">
        <v>196</v>
      </c>
    </row>
    <row r="139" spans="1:56" x14ac:dyDescent="0.25">
      <c r="A139" s="1">
        <v>70</v>
      </c>
      <c r="B139" s="1" t="s">
        <v>197</v>
      </c>
      <c r="C139" s="1">
        <v>40890.999993562698</v>
      </c>
      <c r="D139" s="1">
        <v>0</v>
      </c>
      <c r="E139">
        <f>(R139-S139*(1000-T139)/(1000-U139))*AK139</f>
        <v>-0.94608734572198572</v>
      </c>
      <c r="F139">
        <f>IF(AV139&lt;&gt;0,1/(1/AV139-1/N139),0)</f>
        <v>6.8954019737553311E-4</v>
      </c>
      <c r="G139">
        <f>((AY139-AL139/2)*S139-E139)/(AY139+AL139/2)</f>
        <v>2564.2497785250366</v>
      </c>
      <c r="H139">
        <f>AL139*1000</f>
        <v>9.2984160688162256E-3</v>
      </c>
      <c r="I139">
        <f>(AQ139-AW139)</f>
        <v>1.3106023733075982</v>
      </c>
      <c r="J139">
        <f>(P139+AP139*D139)</f>
        <v>23.059234619140625</v>
      </c>
      <c r="K139" s="1">
        <v>6</v>
      </c>
      <c r="L139">
        <f>(K139*AE139+AF139)</f>
        <v>1.4200000166893005</v>
      </c>
      <c r="M139" s="1">
        <v>1</v>
      </c>
      <c r="N139">
        <f>L139*(M139+1)*(M139+1)/(M139*M139+1)</f>
        <v>2.8400000333786011</v>
      </c>
      <c r="O139" s="1">
        <v>19.713386535644531</v>
      </c>
      <c r="P139" s="1">
        <v>23.059234619140625</v>
      </c>
      <c r="Q139" s="1">
        <v>19.122573852539063</v>
      </c>
      <c r="R139" s="1">
        <v>399.36444091796875</v>
      </c>
      <c r="S139" s="1">
        <v>400.49496459960937</v>
      </c>
      <c r="T139" s="1">
        <v>15.282251358032227</v>
      </c>
      <c r="U139" s="1">
        <v>15.293235778808594</v>
      </c>
      <c r="V139" s="1">
        <v>65.855316162109375</v>
      </c>
      <c r="W139" s="1">
        <v>65.90264892578125</v>
      </c>
      <c r="X139" s="1">
        <v>500.13815307617187</v>
      </c>
      <c r="Y139" s="1">
        <v>-0.12601661682128906</v>
      </c>
      <c r="Z139" s="1">
        <v>5.4929880425333977E-3</v>
      </c>
      <c r="AA139" s="1">
        <v>99.340950012207031</v>
      </c>
      <c r="AB139" s="1">
        <v>-3.2413358688354492</v>
      </c>
      <c r="AC139" s="1">
        <v>0.14148139953613281</v>
      </c>
      <c r="AD139" s="1">
        <v>1</v>
      </c>
      <c r="AE139" s="1">
        <v>-0.21956524252891541</v>
      </c>
      <c r="AF139" s="1">
        <v>2.737391471862793</v>
      </c>
      <c r="AG139" s="1">
        <v>1</v>
      </c>
      <c r="AH139" s="1">
        <v>0</v>
      </c>
      <c r="AI139" s="1">
        <v>0.18999999761581421</v>
      </c>
      <c r="AJ139" s="1">
        <v>111115</v>
      </c>
      <c r="AK139">
        <f>X139*0.000001/(K139*0.0001)</f>
        <v>0.83356358846028633</v>
      </c>
      <c r="AL139">
        <f>(U139-T139)/(1000-U139)*AK139</f>
        <v>9.2984160688162256E-6</v>
      </c>
      <c r="AM139">
        <f>(P139+273.15)</f>
        <v>296.2092346191406</v>
      </c>
      <c r="AN139">
        <f>(O139+273.15)</f>
        <v>292.86338653564451</v>
      </c>
      <c r="AO139">
        <f>(Y139*AG139+Z139*AH139)*AI139</f>
        <v>-2.3943156895597895E-2</v>
      </c>
      <c r="AP139">
        <f>((AO139+0.00000010773*(AN139^4-AM139^4))-AL139*44100)/(L139*51.4+0.00000043092*AM139^3)</f>
        <v>-0.44276458076159542</v>
      </c>
      <c r="AQ139">
        <f>0.61365*EXP(17.502*J139/(240.97+J139))</f>
        <v>2.8298469443351189</v>
      </c>
      <c r="AR139">
        <f>AQ139*1000/AA139</f>
        <v>28.486207792329211</v>
      </c>
      <c r="AS139">
        <f>(AR139-U139)</f>
        <v>13.192972013520617</v>
      </c>
      <c r="AT139">
        <f>IF(D139,P139,(O139+P139)/2)</f>
        <v>21.386310577392578</v>
      </c>
      <c r="AU139">
        <f>0.61365*EXP(17.502*AT139/(240.97+AT139))</f>
        <v>2.555805386115948</v>
      </c>
      <c r="AV139">
        <f>IF(AS139&lt;&gt;0,(1000-(AR139+U139)/2)/AS139*AL139,0)</f>
        <v>6.8937282052161024E-4</v>
      </c>
      <c r="AW139">
        <f>U139*AA139/1000</f>
        <v>1.5192445710275206</v>
      </c>
      <c r="AX139">
        <f>(AU139-AW139)</f>
        <v>1.0365608150884273</v>
      </c>
      <c r="AY139">
        <f>1/(1.6/F139+1.37/N139)</f>
        <v>4.3087304746461575E-4</v>
      </c>
      <c r="AZ139">
        <f>G139*AA139*0.001</f>
        <v>254.73500906726861</v>
      </c>
      <c r="BA139">
        <f>G139/S139</f>
        <v>6.4027016696417602</v>
      </c>
      <c r="BB139">
        <f>(1-AL139*AA139/AQ139/F139)*100</f>
        <v>52.66147208620766</v>
      </c>
      <c r="BC139">
        <f>(S139-E139/(N139/1.35))</f>
        <v>400.94468921288876</v>
      </c>
      <c r="BD139">
        <f>E139*BB139/100/BC139</f>
        <v>-1.2426240747984711E-3</v>
      </c>
    </row>
    <row r="140" spans="1:56" x14ac:dyDescent="0.25">
      <c r="A140" s="1" t="s">
        <v>9</v>
      </c>
      <c r="B140" s="1" t="s">
        <v>198</v>
      </c>
    </row>
    <row r="141" spans="1:56" x14ac:dyDescent="0.25">
      <c r="A141" s="1">
        <v>71</v>
      </c>
      <c r="B141" s="1" t="s">
        <v>199</v>
      </c>
      <c r="C141" s="1">
        <v>41491.500000279397</v>
      </c>
      <c r="D141" s="1">
        <v>0</v>
      </c>
      <c r="E141">
        <f>(R141-S141*(1000-T141)/(1000-U141))*AK141</f>
        <v>-0.75801961595964051</v>
      </c>
      <c r="F141">
        <f>IF(AV141&lt;&gt;0,1/(1/AV141-1/N141),0)</f>
        <v>5.4146445955073142E-4</v>
      </c>
      <c r="G141">
        <f>((AY141-AL141/2)*S141-E141)/(AY141+AL141/2)</f>
        <v>2607.9818445190208</v>
      </c>
      <c r="H141">
        <f>AL141*1000</f>
        <v>7.3724174059104104E-3</v>
      </c>
      <c r="I141">
        <f>(AQ141-AW141)</f>
        <v>1.323205885084747</v>
      </c>
      <c r="J141">
        <f>(P141+AP141*D141)</f>
        <v>23.115171432495117</v>
      </c>
      <c r="K141" s="1">
        <v>6</v>
      </c>
      <c r="L141">
        <f>(K141*AE141+AF141)</f>
        <v>1.4200000166893005</v>
      </c>
      <c r="M141" s="1">
        <v>1</v>
      </c>
      <c r="N141">
        <f>L141*(M141+1)*(M141+1)/(M141*M141+1)</f>
        <v>2.8400000333786011</v>
      </c>
      <c r="O141" s="1">
        <v>19.720817565917969</v>
      </c>
      <c r="P141" s="1">
        <v>23.115171432495117</v>
      </c>
      <c r="Q141" s="1">
        <v>19.120172500610352</v>
      </c>
      <c r="R141" s="1">
        <v>399.575927734375</v>
      </c>
      <c r="S141" s="1">
        <v>400.48190307617187</v>
      </c>
      <c r="T141" s="1">
        <v>15.254085540771484</v>
      </c>
      <c r="U141" s="1">
        <v>15.262796401977539</v>
      </c>
      <c r="V141" s="1">
        <v>65.704109191894531</v>
      </c>
      <c r="W141" s="1">
        <v>65.741630554199219</v>
      </c>
      <c r="X141" s="1">
        <v>500.05804443359375</v>
      </c>
      <c r="Y141" s="1">
        <v>-0.15003763139247894</v>
      </c>
      <c r="Z141" s="1">
        <v>0.1757638156414032</v>
      </c>
      <c r="AA141" s="1">
        <v>99.3416748046875</v>
      </c>
      <c r="AB141" s="1">
        <v>-3.2122220993041992</v>
      </c>
      <c r="AC141" s="1">
        <v>0.13990497589111328</v>
      </c>
      <c r="AD141" s="1">
        <v>1</v>
      </c>
      <c r="AE141" s="1">
        <v>-0.21956524252891541</v>
      </c>
      <c r="AF141" s="1">
        <v>2.737391471862793</v>
      </c>
      <c r="AG141" s="1">
        <v>1</v>
      </c>
      <c r="AH141" s="1">
        <v>0</v>
      </c>
      <c r="AI141" s="1">
        <v>0.18999999761581421</v>
      </c>
      <c r="AJ141" s="1">
        <v>111115</v>
      </c>
      <c r="AK141">
        <f>X141*0.000001/(K141*0.0001)</f>
        <v>0.83343007405598946</v>
      </c>
      <c r="AL141">
        <f>(U141-T141)/(1000-U141)*AK141</f>
        <v>7.3724174059104099E-6</v>
      </c>
      <c r="AM141">
        <f>(P141+273.15)</f>
        <v>296.26517143249509</v>
      </c>
      <c r="AN141">
        <f>(O141+273.15)</f>
        <v>292.87081756591795</v>
      </c>
      <c r="AO141">
        <f>(Y141*AG141+Z141*AH141)*AI141</f>
        <v>-2.850714960685341E-2</v>
      </c>
      <c r="AP141">
        <f>((AO141+0.00000010773*(AN141^4-AM141^4))-AL141*44100)/(L141*51.4+0.00000043092*AM141^3)</f>
        <v>-0.44826396314282552</v>
      </c>
      <c r="AQ141">
        <f>0.61365*EXP(17.502*J141/(240.97+J141))</f>
        <v>2.8394376418601541</v>
      </c>
      <c r="AR141">
        <f>AQ141*1000/AA141</f>
        <v>28.582542497322319</v>
      </c>
      <c r="AS141">
        <f>(AR141-U141)</f>
        <v>13.319746095344779</v>
      </c>
      <c r="AT141">
        <f>IF(D141,P141,(O141+P141)/2)</f>
        <v>21.417994499206543</v>
      </c>
      <c r="AU141">
        <f>0.61365*EXP(17.502*AT141/(240.97+AT141))</f>
        <v>2.5607713490627209</v>
      </c>
      <c r="AV141">
        <f>IF(AS141&lt;&gt;0,(1000-(AR141+U141)/2)/AS141*AL141,0)</f>
        <v>5.4136124551172529E-4</v>
      </c>
      <c r="AW141">
        <f>U141*AA141/1000</f>
        <v>1.5162317567754071</v>
      </c>
      <c r="AX141">
        <f>(AU141-AW141)</f>
        <v>1.0445395922873137</v>
      </c>
      <c r="AY141">
        <f>1/(1.6/F141+1.37/N141)</f>
        <v>3.3836005006755628E-4</v>
      </c>
      <c r="AZ141">
        <f>G141*AA141*0.001</f>
        <v>259.08128429473766</v>
      </c>
      <c r="BA141">
        <f>G141/S141</f>
        <v>6.5121090977810834</v>
      </c>
      <c r="BB141">
        <f>(1-AL141*AA141/AQ141/F141)*100</f>
        <v>52.363581492336721</v>
      </c>
      <c r="BC141">
        <f>(S141-E141/(N141/1.35))</f>
        <v>400.84222929783328</v>
      </c>
      <c r="BD141">
        <f>E141*BB141/100/BC141</f>
        <v>-9.9023054538497886E-4</v>
      </c>
    </row>
    <row r="142" spans="1:56" x14ac:dyDescent="0.25">
      <c r="A142" s="1">
        <v>72</v>
      </c>
      <c r="B142" s="1" t="s">
        <v>200</v>
      </c>
      <c r="C142" s="1">
        <v>42091.999986857176</v>
      </c>
      <c r="D142" s="1">
        <v>0</v>
      </c>
      <c r="E142">
        <f>(R142-S142*(1000-T142)/(1000-U142))*AK142</f>
        <v>-0.94738455599932458</v>
      </c>
      <c r="F142">
        <f>IF(AV142&lt;&gt;0,1/(1/AV142-1/N142),0)</f>
        <v>3.4769779645889564E-4</v>
      </c>
      <c r="G142">
        <f>((AY142-AL142/2)*S142-E142)/(AY142+AL142/2)</f>
        <v>4704.4389661071946</v>
      </c>
      <c r="H142">
        <f>AL142*1000</f>
        <v>4.7809738213886932E-3</v>
      </c>
      <c r="I142">
        <f>(AQ142-AW142)</f>
        <v>1.3359813404941336</v>
      </c>
      <c r="J142">
        <f>(P142+AP142*D142)</f>
        <v>23.210578918457031</v>
      </c>
      <c r="K142" s="1">
        <v>6</v>
      </c>
      <c r="L142">
        <f>(K142*AE142+AF142)</f>
        <v>1.4200000166893005</v>
      </c>
      <c r="M142" s="1">
        <v>1</v>
      </c>
      <c r="N142">
        <f>L142*(M142+1)*(M142+1)/(M142*M142+1)</f>
        <v>2.8400000333786011</v>
      </c>
      <c r="O142" s="1">
        <v>19.72711181640625</v>
      </c>
      <c r="P142" s="1">
        <v>23.210578918457031</v>
      </c>
      <c r="Q142" s="1">
        <v>19.12281608581543</v>
      </c>
      <c r="R142" s="1">
        <v>399.43328857421875</v>
      </c>
      <c r="S142" s="1">
        <v>400.5675048828125</v>
      </c>
      <c r="T142" s="1">
        <v>15.294804573059082</v>
      </c>
      <c r="U142" s="1">
        <v>15.30045223236084</v>
      </c>
      <c r="V142" s="1">
        <v>65.849761962890625</v>
      </c>
      <c r="W142" s="1">
        <v>65.874076843261719</v>
      </c>
      <c r="X142" s="1">
        <v>500.15298461914062</v>
      </c>
      <c r="Y142" s="1">
        <v>-9.6705801784992218E-2</v>
      </c>
      <c r="Z142" s="1">
        <v>7.7996701002120972E-2</v>
      </c>
      <c r="AA142" s="1">
        <v>99.33563232421875</v>
      </c>
      <c r="AB142" s="1">
        <v>-3.2122220993041992</v>
      </c>
      <c r="AC142" s="1">
        <v>0.13990497589111328</v>
      </c>
      <c r="AD142" s="1">
        <v>1</v>
      </c>
      <c r="AE142" s="1">
        <v>-0.21956524252891541</v>
      </c>
      <c r="AF142" s="1">
        <v>2.737391471862793</v>
      </c>
      <c r="AG142" s="1">
        <v>1</v>
      </c>
      <c r="AH142" s="1">
        <v>0</v>
      </c>
      <c r="AI142" s="1">
        <v>0.18999999761581421</v>
      </c>
      <c r="AJ142" s="1">
        <v>111115</v>
      </c>
      <c r="AK142">
        <f>X142*0.000001/(K142*0.0001)</f>
        <v>0.83358830769856751</v>
      </c>
      <c r="AL142">
        <f>(U142-T142)/(1000-U142)*AK142</f>
        <v>4.7809738213886935E-6</v>
      </c>
      <c r="AM142">
        <f>(P142+273.15)</f>
        <v>296.36057891845701</v>
      </c>
      <c r="AN142">
        <f>(O142+273.15)</f>
        <v>292.87711181640623</v>
      </c>
      <c r="AO142">
        <f>(Y142*AG142+Z142*AH142)*AI142</f>
        <v>-1.8374102108583923E-2</v>
      </c>
      <c r="AP142">
        <f>((AO142+0.00000010773*(AN142^4-AM142^4))-AL142*44100)/(L142*51.4+0.00000043092*AM142^3)</f>
        <v>-0.45862226473962264</v>
      </c>
      <c r="AQ142">
        <f>0.61365*EXP(17.502*J142/(240.97+J142))</f>
        <v>2.855861437842202</v>
      </c>
      <c r="AR142">
        <f>AQ142*1000/AA142</f>
        <v>28.749617544297067</v>
      </c>
      <c r="AS142">
        <f>(AR142-U142)</f>
        <v>13.449165311936227</v>
      </c>
      <c r="AT142">
        <f>IF(D142,P142,(O142+P142)/2)</f>
        <v>21.468845367431641</v>
      </c>
      <c r="AU142">
        <f>0.61365*EXP(17.502*AT142/(240.97+AT142))</f>
        <v>2.5687590945053134</v>
      </c>
      <c r="AV142">
        <f>IF(AS142&lt;&gt;0,(1000-(AR142+U142)/2)/AS142*AL142,0)</f>
        <v>3.4765523344580559E-4</v>
      </c>
      <c r="AW142">
        <f>U142*AA142/1000</f>
        <v>1.5198800973480684</v>
      </c>
      <c r="AX142">
        <f>(AU142-AW142)</f>
        <v>1.048878997157245</v>
      </c>
      <c r="AY142">
        <f>1/(1.6/F142+1.37/N142)</f>
        <v>2.17288344523507E-4</v>
      </c>
      <c r="AZ142">
        <f>G142*AA142*0.001</f>
        <v>467.3184194289521</v>
      </c>
      <c r="BA142">
        <f>G142/S142</f>
        <v>11.744434854952839</v>
      </c>
      <c r="BB142">
        <f>(1-AL142*AA142/AQ142/F142)*100</f>
        <v>52.171985119419531</v>
      </c>
      <c r="BC142">
        <f>(S142-E142/(N142/1.35))</f>
        <v>401.01784612773059</v>
      </c>
      <c r="BD142">
        <f>E142*BB142/100/BC142</f>
        <v>-1.2325369914390639E-3</v>
      </c>
    </row>
    <row r="143" spans="1:56" x14ac:dyDescent="0.25">
      <c r="A143" s="1" t="s">
        <v>9</v>
      </c>
      <c r="B143" s="1" t="s">
        <v>201</v>
      </c>
    </row>
    <row r="144" spans="1:56" x14ac:dyDescent="0.25">
      <c r="A144" s="1">
        <v>73</v>
      </c>
      <c r="B144" s="1" t="s">
        <v>202</v>
      </c>
      <c r="C144" s="1">
        <v>42691.999993562698</v>
      </c>
      <c r="D144" s="1">
        <v>0</v>
      </c>
      <c r="E144">
        <f>(R144-S144*(1000-T144)/(1000-U144))*AK144</f>
        <v>-1.0038987777419861</v>
      </c>
      <c r="F144">
        <f>IF(AV144&lt;&gt;0,1/(1/AV144-1/N144),0)</f>
        <v>2.146075770666756E-4</v>
      </c>
      <c r="G144">
        <f>((AY144-AL144/2)*S144-E144)/(AY144+AL144/2)</f>
        <v>7795.6825701772168</v>
      </c>
      <c r="H144">
        <f>AL144*1000</f>
        <v>2.9425747314190346E-3</v>
      </c>
      <c r="I144">
        <f>(AQ144-AW144)</f>
        <v>1.3320594630225777</v>
      </c>
      <c r="J144">
        <f>(P144+AP144*D144)</f>
        <v>23.185270309448242</v>
      </c>
      <c r="K144" s="1">
        <v>6</v>
      </c>
      <c r="L144">
        <f>(K144*AE144+AF144)</f>
        <v>1.4200000166893005</v>
      </c>
      <c r="M144" s="1">
        <v>1</v>
      </c>
      <c r="N144">
        <f>L144*(M144+1)*(M144+1)/(M144*M144+1)</f>
        <v>2.8400000333786011</v>
      </c>
      <c r="O144" s="1">
        <v>19.725933074951172</v>
      </c>
      <c r="P144" s="1">
        <v>23.185270309448242</v>
      </c>
      <c r="Q144" s="1">
        <v>19.123865127563477</v>
      </c>
      <c r="R144" s="1">
        <v>399.3714599609375</v>
      </c>
      <c r="S144" s="1">
        <v>400.57440185546875</v>
      </c>
      <c r="T144" s="1">
        <v>15.293729782104492</v>
      </c>
      <c r="U144" s="1">
        <v>15.297205924987793</v>
      </c>
      <c r="V144" s="1">
        <v>65.8447265625</v>
      </c>
      <c r="W144" s="1">
        <v>65.859695434570313</v>
      </c>
      <c r="X144" s="1">
        <v>500.1339111328125</v>
      </c>
      <c r="Y144" s="1">
        <v>-0.19224707782268524</v>
      </c>
      <c r="Z144" s="1">
        <v>2.6366135105490685E-2</v>
      </c>
      <c r="AA144" s="1">
        <v>99.3277587890625</v>
      </c>
      <c r="AB144" s="1">
        <v>-3.0721158981323242</v>
      </c>
      <c r="AC144" s="1">
        <v>0.14327144622802734</v>
      </c>
      <c r="AD144" s="1">
        <v>1</v>
      </c>
      <c r="AE144" s="1">
        <v>-0.21956524252891541</v>
      </c>
      <c r="AF144" s="1">
        <v>2.737391471862793</v>
      </c>
      <c r="AG144" s="1">
        <v>1</v>
      </c>
      <c r="AH144" s="1">
        <v>0</v>
      </c>
      <c r="AI144" s="1">
        <v>0.18999999761581421</v>
      </c>
      <c r="AJ144" s="1">
        <v>111115</v>
      </c>
      <c r="AK144">
        <f>X144*0.000001/(K144*0.0001)</f>
        <v>0.83355651855468738</v>
      </c>
      <c r="AL144">
        <f>(U144-T144)/(1000-U144)*AK144</f>
        <v>2.9425747314190347E-6</v>
      </c>
      <c r="AM144">
        <f>(P144+273.15)</f>
        <v>296.33527030944822</v>
      </c>
      <c r="AN144">
        <f>(O144+273.15)</f>
        <v>292.87593307495115</v>
      </c>
      <c r="AO144">
        <f>(Y144*AG144+Z144*AH144)*AI144</f>
        <v>-3.6526944327957445E-2</v>
      </c>
      <c r="AP144">
        <f>((AO144+0.00000010773*(AN144^4-AM144^4))-AL144*44100)/(L144*51.4+0.00000043092*AM144^3)</f>
        <v>-0.45467126967030119</v>
      </c>
      <c r="AQ144">
        <f>0.61365*EXP(17.502*J144/(240.97+J144))</f>
        <v>2.8514966432863829</v>
      </c>
      <c r="AR144">
        <f>AQ144*1000/AA144</f>
        <v>28.707953124583902</v>
      </c>
      <c r="AS144">
        <f>(AR144-U144)</f>
        <v>13.410747199596109</v>
      </c>
      <c r="AT144">
        <f>IF(D144,P144,(O144+P144)/2)</f>
        <v>21.455601692199707</v>
      </c>
      <c r="AU144">
        <f>0.61365*EXP(17.502*AT144/(240.97+AT144))</f>
        <v>2.5666766562177923</v>
      </c>
      <c r="AV144">
        <f>IF(AS144&lt;&gt;0,(1000-(AR144+U144)/2)/AS144*AL144,0)</f>
        <v>2.145913612457055E-4</v>
      </c>
      <c r="AW144">
        <f>U144*AA144/1000</f>
        <v>1.5194371802638051</v>
      </c>
      <c r="AX144">
        <f>(AU144-AW144)</f>
        <v>1.0472394759539871</v>
      </c>
      <c r="AY144">
        <f>1/(1.6/F144+1.37/N144)</f>
        <v>1.3412105757447152E-4</v>
      </c>
      <c r="AZ144">
        <f>G144*AA144*0.001</f>
        <v>774.32767792666129</v>
      </c>
      <c r="BA144">
        <f>G144/S144</f>
        <v>19.461259965857671</v>
      </c>
      <c r="BB144">
        <f>(1-AL144*AA144/AQ144/F144)*100</f>
        <v>52.238251053871046</v>
      </c>
      <c r="BC144">
        <f>(S144-E144/(N144/1.35))</f>
        <v>401.0516072547727</v>
      </c>
      <c r="BD144">
        <f>E144*BB144/100/BC144</f>
        <v>-1.3076101787330783E-3</v>
      </c>
    </row>
    <row r="145" spans="1:56" x14ac:dyDescent="0.25">
      <c r="A145" s="1" t="s">
        <v>9</v>
      </c>
      <c r="B145" s="1" t="s">
        <v>203</v>
      </c>
    </row>
    <row r="146" spans="1:56" x14ac:dyDescent="0.25">
      <c r="A146" s="1">
        <v>74</v>
      </c>
      <c r="B146" s="1" t="s">
        <v>204</v>
      </c>
      <c r="C146" s="1">
        <v>43292.000000268221</v>
      </c>
      <c r="D146" s="1">
        <v>0</v>
      </c>
      <c r="E146">
        <f>(R146-S146*(1000-T146)/(1000-U146))*AK146</f>
        <v>-0.68542999340507171</v>
      </c>
      <c r="F146">
        <f>IF(AV146&lt;&gt;0,1/(1/AV146-1/N146),0)</f>
        <v>-6.9892450374644279E-6</v>
      </c>
      <c r="G146">
        <f>((AY146-AL146/2)*S146-E146)/(AY146+AL146/2)</f>
        <v>-154826.82395216267</v>
      </c>
      <c r="H146">
        <f>AL146*1000</f>
        <v>-9.5245770393126951E-5</v>
      </c>
      <c r="I146">
        <f>(AQ146-AW146)</f>
        <v>1.3239963363788176</v>
      </c>
      <c r="J146">
        <f>(P146+AP146*D146)</f>
        <v>23.083576202392578</v>
      </c>
      <c r="K146" s="1">
        <v>6</v>
      </c>
      <c r="L146">
        <f>(K146*AE146+AF146)</f>
        <v>1.4200000166893005</v>
      </c>
      <c r="M146" s="1">
        <v>1</v>
      </c>
      <c r="N146">
        <f>L146*(M146+1)*(M146+1)/(M146*M146+1)</f>
        <v>2.8400000333786011</v>
      </c>
      <c r="O146" s="1">
        <v>19.714788436889648</v>
      </c>
      <c r="P146" s="1">
        <v>23.083576202392578</v>
      </c>
      <c r="Q146" s="1">
        <v>19.12297248840332</v>
      </c>
      <c r="R146" s="1">
        <v>399.26336669921875</v>
      </c>
      <c r="S146" s="1">
        <v>400.08575439453125</v>
      </c>
      <c r="T146" s="1">
        <v>15.202380180358887</v>
      </c>
      <c r="U146" s="1">
        <v>15.202267646789551</v>
      </c>
      <c r="V146" s="1">
        <v>65.497306823730469</v>
      </c>
      <c r="W146" s="1">
        <v>65.496818542480469</v>
      </c>
      <c r="X146" s="1">
        <v>500.10580444335937</v>
      </c>
      <c r="Y146" s="1">
        <v>2.1101007238030434E-2</v>
      </c>
      <c r="Z146" s="1">
        <v>5.7128563523292542E-2</v>
      </c>
      <c r="AA146" s="1">
        <v>99.328643798828125</v>
      </c>
      <c r="AB146" s="1">
        <v>-3.2901334762573242</v>
      </c>
      <c r="AC146" s="1">
        <v>0.14162826538085938</v>
      </c>
      <c r="AD146" s="1">
        <v>0.66666668653488159</v>
      </c>
      <c r="AE146" s="1">
        <v>-0.21956524252891541</v>
      </c>
      <c r="AF146" s="1">
        <v>2.737391471862793</v>
      </c>
      <c r="AG146" s="1">
        <v>1</v>
      </c>
      <c r="AH146" s="1">
        <v>0</v>
      </c>
      <c r="AI146" s="1">
        <v>0.18999999761581421</v>
      </c>
      <c r="AJ146" s="1">
        <v>111115</v>
      </c>
      <c r="AK146">
        <f>X146*0.000001/(K146*0.0001)</f>
        <v>0.83350967407226562</v>
      </c>
      <c r="AL146">
        <f>(U146-T146)/(1000-U146)*AK146</f>
        <v>-9.5245770393126947E-8</v>
      </c>
      <c r="AM146">
        <f>(P146+273.15)</f>
        <v>296.23357620239256</v>
      </c>
      <c r="AN146">
        <f>(O146+273.15)</f>
        <v>292.86478843688963</v>
      </c>
      <c r="AO146">
        <f>(Y146*AG146+Z146*AH146)*AI146</f>
        <v>4.0091913249170608E-3</v>
      </c>
      <c r="AP146">
        <f>((AO146+0.00000010773*(AN146^4-AM146^4))-AL146*44100)/(L146*51.4+0.00000043092*AM146^3)</f>
        <v>-0.44055569213687951</v>
      </c>
      <c r="AQ146">
        <f>0.61365*EXP(17.502*J146/(240.97+J146))</f>
        <v>2.8340169644012261</v>
      </c>
      <c r="AR146">
        <f>AQ146*1000/AA146</f>
        <v>28.531719109555201</v>
      </c>
      <c r="AS146">
        <f>(AR146-U146)</f>
        <v>13.32945146276565</v>
      </c>
      <c r="AT146">
        <f>IF(D146,P146,(O146+P146)/2)</f>
        <v>21.399182319641113</v>
      </c>
      <c r="AU146">
        <f>0.61365*EXP(17.502*AT146/(240.97+AT146))</f>
        <v>2.5578218140269251</v>
      </c>
      <c r="AV146">
        <f>IF(AS146&lt;&gt;0,(1000-(AR146+U146)/2)/AS146*AL146,0)</f>
        <v>-6.9892622380509911E-6</v>
      </c>
      <c r="AW146">
        <f>U146*AA146/1000</f>
        <v>1.5100206280224084</v>
      </c>
      <c r="AX146">
        <f>(AU146-AW146)</f>
        <v>1.0478011860045167</v>
      </c>
      <c r="AY146">
        <f>1/(1.6/F146+1.37/N146)</f>
        <v>-4.3682873534134134E-6</v>
      </c>
      <c r="AZ146">
        <f>G146*AA146*0.001</f>
        <v>-15378.738446848236</v>
      </c>
      <c r="BA146">
        <f>G146/S146</f>
        <v>-386.98409591331102</v>
      </c>
      <c r="BB146">
        <f>(1-AL146*AA146/AQ146/F146)*100</f>
        <v>52.237451426898353</v>
      </c>
      <c r="BC146">
        <f>(S146-E146/(N146/1.35))</f>
        <v>400.41157498615848</v>
      </c>
      <c r="BD146">
        <f>E146*BB146/100/BC146</f>
        <v>-8.9420781575243961E-4</v>
      </c>
    </row>
    <row r="147" spans="1:56" x14ac:dyDescent="0.25">
      <c r="A147" s="1">
        <v>75</v>
      </c>
      <c r="B147" s="1" t="s">
        <v>205</v>
      </c>
      <c r="C147" s="1">
        <v>43892.499986846</v>
      </c>
      <c r="D147" s="1">
        <v>0</v>
      </c>
      <c r="E147">
        <f>(R147-S147*(1000-T147)/(1000-U147))*AK147</f>
        <v>-0.85324580859667498</v>
      </c>
      <c r="F147">
        <f>IF(AV147&lt;&gt;0,1/(1/AV147-1/N147),0)</f>
        <v>4.6734443050048966E-4</v>
      </c>
      <c r="G147">
        <f>((AY147-AL147/2)*S147-E147)/(AY147+AL147/2)</f>
        <v>3281.5909494974649</v>
      </c>
      <c r="H147">
        <f>AL147*1000</f>
        <v>6.4161655363504551E-3</v>
      </c>
      <c r="I147">
        <f>(AQ147-AW147)</f>
        <v>1.334086256083042</v>
      </c>
      <c r="J147">
        <f>(P147+AP147*D147)</f>
        <v>23.109464645385742</v>
      </c>
      <c r="K147" s="1">
        <v>6</v>
      </c>
      <c r="L147">
        <f>(K147*AE147+AF147)</f>
        <v>1.4200000166893005</v>
      </c>
      <c r="M147" s="1">
        <v>1</v>
      </c>
      <c r="N147">
        <f>L147*(M147+1)*(M147+1)/(M147*M147+1)</f>
        <v>2.8400000333786011</v>
      </c>
      <c r="O147" s="1">
        <v>19.717775344848633</v>
      </c>
      <c r="P147" s="1">
        <v>23.109464645385742</v>
      </c>
      <c r="Q147" s="1">
        <v>19.124111175537109</v>
      </c>
      <c r="R147" s="1">
        <v>399.4334716796875</v>
      </c>
      <c r="S147" s="1">
        <v>400.45401000976562</v>
      </c>
      <c r="T147" s="1">
        <v>15.13785457611084</v>
      </c>
      <c r="U147" s="1">
        <v>15.145435333251953</v>
      </c>
      <c r="V147" s="1">
        <v>65.207046508789063</v>
      </c>
      <c r="W147" s="1">
        <v>65.239707946777344</v>
      </c>
      <c r="X147" s="1">
        <v>500.13394165039062</v>
      </c>
      <c r="Y147" s="1">
        <v>-0.14183774590492249</v>
      </c>
      <c r="Z147" s="1">
        <v>2.8562689200043678E-2</v>
      </c>
      <c r="AA147" s="1">
        <v>99.328384399414063</v>
      </c>
      <c r="AB147" s="1">
        <v>-3.2901334762573242</v>
      </c>
      <c r="AC147" s="1">
        <v>0.14162826538085938</v>
      </c>
      <c r="AD147" s="1">
        <v>1</v>
      </c>
      <c r="AE147" s="1">
        <v>-0.21956524252891541</v>
      </c>
      <c r="AF147" s="1">
        <v>2.737391471862793</v>
      </c>
      <c r="AG147" s="1">
        <v>1</v>
      </c>
      <c r="AH147" s="1">
        <v>0</v>
      </c>
      <c r="AI147" s="1">
        <v>0.18999999761581421</v>
      </c>
      <c r="AJ147" s="1">
        <v>111115</v>
      </c>
      <c r="AK147">
        <f>X147*0.000001/(K147*0.0001)</f>
        <v>0.83355656941731759</v>
      </c>
      <c r="AL147">
        <f>(U147-T147)/(1000-U147)*AK147</f>
        <v>6.4161655363504548E-6</v>
      </c>
      <c r="AM147">
        <f>(P147+273.15)</f>
        <v>296.25946464538572</v>
      </c>
      <c r="AN147">
        <f>(O147+273.15)</f>
        <v>292.86777534484861</v>
      </c>
      <c r="AO147">
        <f>(Y147*AG147+Z147*AH147)*AI147</f>
        <v>-2.6949171383767734E-2</v>
      </c>
      <c r="AP147">
        <f>((AO147+0.00000010773*(AN147^4-AM147^4))-AL147*44100)/(L147*51.4+0.00000043092*AM147^3)</f>
        <v>-0.44737964145600012</v>
      </c>
      <c r="AQ147">
        <f>0.61365*EXP(17.502*J147/(240.97+J147))</f>
        <v>2.8384578787607597</v>
      </c>
      <c r="AR147">
        <f>AQ147*1000/AA147</f>
        <v>28.576503040127005</v>
      </c>
      <c r="AS147">
        <f>(AR147-U147)</f>
        <v>13.431067706875051</v>
      </c>
      <c r="AT147">
        <f>IF(D147,P147,(O147+P147)/2)</f>
        <v>21.413619995117188</v>
      </c>
      <c r="AU147">
        <f>0.61365*EXP(17.502*AT147/(240.97+AT147))</f>
        <v>2.5600852111498802</v>
      </c>
      <c r="AV147">
        <f>IF(AS147&lt;&gt;0,(1000-(AR147+U147)/2)/AS147*AL147,0)</f>
        <v>4.6726753793751712E-4</v>
      </c>
      <c r="AW147">
        <f>U147*AA147/1000</f>
        <v>1.5043716226777177</v>
      </c>
      <c r="AX147">
        <f>(AU147-AW147)</f>
        <v>1.0557135884721625</v>
      </c>
      <c r="AY147">
        <f>1/(1.6/F147+1.37/N147)</f>
        <v>2.9204911855388948E-4</v>
      </c>
      <c r="AZ147">
        <f>G147*AA147*0.001</f>
        <v>325.95512727332238</v>
      </c>
      <c r="BA147">
        <f>G147/S147</f>
        <v>8.194676211177006</v>
      </c>
      <c r="BB147">
        <f>(1-AL147*AA147/AQ147/F147)*100</f>
        <v>51.957078788533728</v>
      </c>
      <c r="BC147">
        <f>(S147-E147/(N147/1.35))</f>
        <v>400.85960220274711</v>
      </c>
      <c r="BD147">
        <f>E147*BB147/100/BC147</f>
        <v>-1.1059273486187129E-3</v>
      </c>
    </row>
    <row r="148" spans="1:56" x14ac:dyDescent="0.25">
      <c r="A148" s="1" t="s">
        <v>9</v>
      </c>
      <c r="B148" s="1" t="s">
        <v>206</v>
      </c>
    </row>
    <row r="149" spans="1:56" x14ac:dyDescent="0.25">
      <c r="A149" s="1">
        <v>76</v>
      </c>
      <c r="B149" s="1" t="s">
        <v>207</v>
      </c>
      <c r="C149" s="1">
        <v>44491.99999358505</v>
      </c>
      <c r="D149" s="1">
        <v>0</v>
      </c>
      <c r="E149">
        <f>(R149-S149*(1000-T149)/(1000-U149))*AK149</f>
        <v>-0.87164736687401667</v>
      </c>
      <c r="F149">
        <f>IF(AV149&lt;&gt;0,1/(1/AV149-1/N149),0)</f>
        <v>-1.1222474485158264E-4</v>
      </c>
      <c r="G149">
        <f>((AY149-AL149/2)*S149-E149)/(AY149+AL149/2)</f>
        <v>-11899.039338029537</v>
      </c>
      <c r="H149">
        <f>AL149*1000</f>
        <v>-1.5513701016043548E-3</v>
      </c>
      <c r="I149">
        <f>(AQ149-AW149)</f>
        <v>1.3428993403945966</v>
      </c>
      <c r="J149">
        <f>(P149+AP149*D149)</f>
        <v>23.162023544311523</v>
      </c>
      <c r="K149" s="1">
        <v>6</v>
      </c>
      <c r="L149">
        <f>(K149*AE149+AF149)</f>
        <v>1.4200000166893005</v>
      </c>
      <c r="M149" s="1">
        <v>1</v>
      </c>
      <c r="N149">
        <f>L149*(M149+1)*(M149+1)/(M149*M149+1)</f>
        <v>2.8400000333786011</v>
      </c>
      <c r="O149" s="1">
        <v>19.725700378417969</v>
      </c>
      <c r="P149" s="1">
        <v>23.162023544311523</v>
      </c>
      <c r="Q149" s="1">
        <v>19.12408447265625</v>
      </c>
      <c r="R149" s="1">
        <v>399.50424194335937</v>
      </c>
      <c r="S149" s="1">
        <v>400.55068969726562</v>
      </c>
      <c r="T149" s="1">
        <v>15.150162696838379</v>
      </c>
      <c r="U149" s="1">
        <v>15.148329734802246</v>
      </c>
      <c r="V149" s="1">
        <v>65.225120544433594</v>
      </c>
      <c r="W149" s="1">
        <v>65.217231750488281</v>
      </c>
      <c r="X149" s="1">
        <v>500.13128662109375</v>
      </c>
      <c r="Y149" s="1">
        <v>-0.10315881669521332</v>
      </c>
      <c r="Z149" s="1">
        <v>0.1318330317735672</v>
      </c>
      <c r="AA149" s="1">
        <v>99.32403564453125</v>
      </c>
      <c r="AB149" s="1">
        <v>-3.2983121871948242</v>
      </c>
      <c r="AC149" s="1">
        <v>0.13664436340332031</v>
      </c>
      <c r="AD149" s="1">
        <v>1</v>
      </c>
      <c r="AE149" s="1">
        <v>-0.21956524252891541</v>
      </c>
      <c r="AF149" s="1">
        <v>2.737391471862793</v>
      </c>
      <c r="AG149" s="1">
        <v>1</v>
      </c>
      <c r="AH149" s="1">
        <v>0</v>
      </c>
      <c r="AI149" s="1">
        <v>0.18999999761581421</v>
      </c>
      <c r="AJ149" s="1">
        <v>111115</v>
      </c>
      <c r="AK149">
        <f>X149*0.000001/(K149*0.0001)</f>
        <v>0.83355214436848946</v>
      </c>
      <c r="AL149">
        <f>(U149-T149)/(1000-U149)*AK149</f>
        <v>-1.5513701016043548E-6</v>
      </c>
      <c r="AM149">
        <f>(P149+273.15)</f>
        <v>296.3120235443115</v>
      </c>
      <c r="AN149">
        <f>(O149+273.15)</f>
        <v>292.87570037841795</v>
      </c>
      <c r="AO149">
        <f>(Y149*AG149+Z149*AH149)*AI149</f>
        <v>-1.9600174926140745E-2</v>
      </c>
      <c r="AP149">
        <f>((AO149+0.00000010773*(AN149^4-AM149^4))-AL149*44100)/(L149*51.4+0.00000043092*AM149^3)</f>
        <v>-0.44906501441834834</v>
      </c>
      <c r="AQ149">
        <f>0.61365*EXP(17.502*J149/(240.97+J149))</f>
        <v>2.8474925829292075</v>
      </c>
      <c r="AR149">
        <f>AQ149*1000/AA149</f>
        <v>28.668716131511612</v>
      </c>
      <c r="AS149">
        <f>(AR149-U149)</f>
        <v>13.520386396709366</v>
      </c>
      <c r="AT149">
        <f>IF(D149,P149,(O149+P149)/2)</f>
        <v>21.443861961364746</v>
      </c>
      <c r="AU149">
        <f>0.61365*EXP(17.502*AT149/(240.97+AT149))</f>
        <v>2.5648319344678931</v>
      </c>
      <c r="AV149">
        <f>IF(AS149&lt;&gt;0,(1000-(AR149+U149)/2)/AS149*AL149,0)</f>
        <v>-1.1222917967232407E-4</v>
      </c>
      <c r="AW149">
        <f>U149*AA149/1000</f>
        <v>1.5045932425346109</v>
      </c>
      <c r="AX149">
        <f>(AU149-AW149)</f>
        <v>1.0602386919332822</v>
      </c>
      <c r="AY149">
        <f>1/(1.6/F149+1.37/N149)</f>
        <v>-7.0142838840794698E-5</v>
      </c>
      <c r="AZ149">
        <f>G149*AA149*0.001</f>
        <v>-1181.8606073461251</v>
      </c>
      <c r="BA149">
        <f>G149/S149</f>
        <v>-29.706700410434387</v>
      </c>
      <c r="BB149">
        <f>(1-AL149*AA149/AQ149/F149)*100</f>
        <v>51.780961491719509</v>
      </c>
      <c r="BC149">
        <f>(S149-E149/(N149/1.35))</f>
        <v>400.96502910974795</v>
      </c>
      <c r="BD149">
        <f>E149*BB149/100/BC149</f>
        <v>-1.1256527492852339E-3</v>
      </c>
    </row>
    <row r="150" spans="1:56" x14ac:dyDescent="0.25">
      <c r="A150" s="1" t="s">
        <v>9</v>
      </c>
      <c r="B150" s="1" t="s">
        <v>208</v>
      </c>
    </row>
    <row r="151" spans="1:56" x14ac:dyDescent="0.25">
      <c r="A151" s="1">
        <v>77</v>
      </c>
      <c r="B151" s="1" t="s">
        <v>209</v>
      </c>
      <c r="C151" s="1">
        <v>45092.500000279397</v>
      </c>
      <c r="D151" s="1">
        <v>0</v>
      </c>
      <c r="E151">
        <f>(R151-S151*(1000-T151)/(1000-U151))*AK151</f>
        <v>-0.80422225248824952</v>
      </c>
      <c r="F151">
        <f>IF(AV151&lt;&gt;0,1/(1/AV151-1/N151),0)</f>
        <v>5.1102236473555228E-4</v>
      </c>
      <c r="G151">
        <f>((AY151-AL151/2)*S151-E151)/(AY151+AL151/2)</f>
        <v>2882.403211357791</v>
      </c>
      <c r="H151">
        <f>AL151*1000</f>
        <v>7.0804635814867619E-3</v>
      </c>
      <c r="I151">
        <f>(AQ151-AW151)</f>
        <v>1.3460453405486408</v>
      </c>
      <c r="J151">
        <f>(P151+AP151*D151)</f>
        <v>23.199289321899414</v>
      </c>
      <c r="K151" s="1">
        <v>6</v>
      </c>
      <c r="L151">
        <f>(K151*AE151+AF151)</f>
        <v>1.4200000166893005</v>
      </c>
      <c r="M151" s="1">
        <v>1</v>
      </c>
      <c r="N151">
        <f>L151*(M151+1)*(M151+1)/(M151*M151+1)</f>
        <v>2.8400000333786011</v>
      </c>
      <c r="O151" s="1">
        <v>19.723936080932617</v>
      </c>
      <c r="P151" s="1">
        <v>23.199289321899414</v>
      </c>
      <c r="Q151" s="1">
        <v>19.125482559204102</v>
      </c>
      <c r="R151" s="1">
        <v>399.4449462890625</v>
      </c>
      <c r="S151" s="1">
        <v>400.40628051757812</v>
      </c>
      <c r="T151" s="1">
        <v>15.17473030090332</v>
      </c>
      <c r="U151" s="1">
        <v>15.18309497833252</v>
      </c>
      <c r="V151" s="1">
        <v>65.330337524414063</v>
      </c>
      <c r="W151" s="1">
        <v>65.366348266601563</v>
      </c>
      <c r="X151" s="1">
        <v>500.17184448242187</v>
      </c>
      <c r="Y151" s="1">
        <v>2.8133513405919075E-2</v>
      </c>
      <c r="Z151" s="1">
        <v>0.19335022568702698</v>
      </c>
      <c r="AA151" s="1">
        <v>99.31231689453125</v>
      </c>
      <c r="AB151" s="1">
        <v>-3.2049283981323242</v>
      </c>
      <c r="AC151" s="1">
        <v>0.14235019683837891</v>
      </c>
      <c r="AD151" s="1">
        <v>1</v>
      </c>
      <c r="AE151" s="1">
        <v>-0.21956524252891541</v>
      </c>
      <c r="AF151" s="1">
        <v>2.737391471862793</v>
      </c>
      <c r="AG151" s="1">
        <v>1</v>
      </c>
      <c r="AH151" s="1">
        <v>0</v>
      </c>
      <c r="AI151" s="1">
        <v>0.18999999761581421</v>
      </c>
      <c r="AJ151" s="1">
        <v>111115</v>
      </c>
      <c r="AK151">
        <f>X151*0.000001/(K151*0.0001)</f>
        <v>0.83361974080403622</v>
      </c>
      <c r="AL151">
        <f>(U151-T151)/(1000-U151)*AK151</f>
        <v>7.080463581486762E-6</v>
      </c>
      <c r="AM151">
        <f>(P151+273.15)</f>
        <v>296.34928932189939</v>
      </c>
      <c r="AN151">
        <f>(O151+273.15)</f>
        <v>292.87393608093259</v>
      </c>
      <c r="AO151">
        <f>(Y151*AG151+Z151*AH151)*AI151</f>
        <v>5.3453674800491013E-3</v>
      </c>
      <c r="AP151">
        <f>((AO151+0.00000010773*(AN151^4-AM151^4))-AL151*44100)/(L151*51.4+0.00000043092*AM151^3)</f>
        <v>-0.45845637982827764</v>
      </c>
      <c r="AQ151">
        <f>0.61365*EXP(17.502*J151/(240.97+J151))</f>
        <v>2.8539136804765661</v>
      </c>
      <c r="AR151">
        <f>AQ151*1000/AA151</f>
        <v>28.736754611287498</v>
      </c>
      <c r="AS151">
        <f>(AR151-U151)</f>
        <v>13.553659632954979</v>
      </c>
      <c r="AT151">
        <f>IF(D151,P151,(O151+P151)/2)</f>
        <v>21.461612701416016</v>
      </c>
      <c r="AU151">
        <f>0.61365*EXP(17.502*AT151/(240.97+AT151))</f>
        <v>2.5676216453131042</v>
      </c>
      <c r="AV151">
        <f>IF(AS151&lt;&gt;0,(1000-(AR151+U151)/2)/AS151*AL151,0)</f>
        <v>5.1093042921686034E-4</v>
      </c>
      <c r="AW151">
        <f>U151*AA151/1000</f>
        <v>1.5078683399279253</v>
      </c>
      <c r="AX151">
        <f>(AU151-AW151)</f>
        <v>1.0597533053851789</v>
      </c>
      <c r="AY151">
        <f>1/(1.6/F151+1.37/N151)</f>
        <v>3.1933977681988703E-4</v>
      </c>
      <c r="AZ151">
        <f>G151*AA151*0.001</f>
        <v>286.25814114417943</v>
      </c>
      <c r="BA151">
        <f>G151/S151</f>
        <v>7.1986963032445521</v>
      </c>
      <c r="BB151">
        <f>(1-AL151*AA151/AQ151/F151)*100</f>
        <v>51.784789569144117</v>
      </c>
      <c r="BC151">
        <f>(S151-E151/(N151/1.35))</f>
        <v>400.78856925986645</v>
      </c>
      <c r="BD151">
        <f>E151*BB151/100/BC151</f>
        <v>-1.0391134704474073E-3</v>
      </c>
    </row>
    <row r="152" spans="1:56" x14ac:dyDescent="0.25">
      <c r="A152" s="1">
        <v>78</v>
      </c>
      <c r="B152" s="1" t="s">
        <v>210</v>
      </c>
      <c r="C152" s="1">
        <v>45692.999986857176</v>
      </c>
      <c r="D152" s="1">
        <v>0</v>
      </c>
      <c r="E152">
        <f>(R152-S152*(1000-T152)/(1000-U152))*AK152</f>
        <v>-0.79971967887479933</v>
      </c>
      <c r="F152">
        <f>IF(AV152&lt;&gt;0,1/(1/AV152-1/N152),0)</f>
        <v>3.4240160145428757E-4</v>
      </c>
      <c r="G152">
        <f>((AY152-AL152/2)*S152-E152)/(AY152+AL152/2)</f>
        <v>4088.3353337055573</v>
      </c>
      <c r="H152">
        <f>AL152*1000</f>
        <v>4.7146271477544101E-3</v>
      </c>
      <c r="I152">
        <f>(AQ152-AW152)</f>
        <v>1.3377799297553659</v>
      </c>
      <c r="J152">
        <f>(P152+AP152*D152)</f>
        <v>23.133100509643555</v>
      </c>
      <c r="K152" s="1">
        <v>6</v>
      </c>
      <c r="L152">
        <f>(K152*AE152+AF152)</f>
        <v>1.4200000166893005</v>
      </c>
      <c r="M152" s="1">
        <v>1</v>
      </c>
      <c r="N152">
        <f>L152*(M152+1)*(M152+1)/(M152*M152+1)</f>
        <v>2.8400000333786011</v>
      </c>
      <c r="O152" s="1">
        <v>19.719963073730469</v>
      </c>
      <c r="P152" s="1">
        <v>23.133100509643555</v>
      </c>
      <c r="Q152" s="1">
        <v>19.123813629150391</v>
      </c>
      <c r="R152" s="1">
        <v>399.45260620117187</v>
      </c>
      <c r="S152" s="1">
        <v>400.40975952148437</v>
      </c>
      <c r="T152" s="1">
        <v>15.145029067993164</v>
      </c>
      <c r="U152" s="1">
        <v>15.150599479675293</v>
      </c>
      <c r="V152" s="1">
        <v>65.222732543945313</v>
      </c>
      <c r="W152" s="1">
        <v>65.246726989746094</v>
      </c>
      <c r="X152" s="1">
        <v>500.12796020507813</v>
      </c>
      <c r="Y152" s="1">
        <v>-4.337315633893013E-2</v>
      </c>
      <c r="Z152" s="1">
        <v>6.591584999114275E-3</v>
      </c>
      <c r="AA152" s="1">
        <v>99.318695068359375</v>
      </c>
      <c r="AB152" s="1">
        <v>-3.2049283981323242</v>
      </c>
      <c r="AC152" s="1">
        <v>0.14235019683837891</v>
      </c>
      <c r="AD152" s="1">
        <v>1</v>
      </c>
      <c r="AE152" s="1">
        <v>-0.21956524252891541</v>
      </c>
      <c r="AF152" s="1">
        <v>2.737391471862793</v>
      </c>
      <c r="AG152" s="1">
        <v>1</v>
      </c>
      <c r="AH152" s="1">
        <v>0</v>
      </c>
      <c r="AI152" s="1">
        <v>0.18999999761581421</v>
      </c>
      <c r="AJ152" s="1">
        <v>111115</v>
      </c>
      <c r="AK152">
        <f>X152*0.000001/(K152*0.0001)</f>
        <v>0.83354660034179673</v>
      </c>
      <c r="AL152">
        <f>(U152-T152)/(1000-U152)*AK152</f>
        <v>4.7146271477544099E-6</v>
      </c>
      <c r="AM152">
        <f>(P152+273.15)</f>
        <v>296.28310050964353</v>
      </c>
      <c r="AN152">
        <f>(O152+273.15)</f>
        <v>292.86996307373045</v>
      </c>
      <c r="AO152">
        <f>(Y152*AG152+Z152*AH152)*AI152</f>
        <v>-8.2408996009870616E-3</v>
      </c>
      <c r="AP152">
        <f>((AO152+0.00000010773*(AN152^4-AM152^4))-AL152*44100)/(L152*51.4+0.00000043092*AM152^3)</f>
        <v>-0.44911660524070296</v>
      </c>
      <c r="AQ152">
        <f>0.61365*EXP(17.502*J152/(240.97+J152))</f>
        <v>2.8425176995800805</v>
      </c>
      <c r="AR152">
        <f>AQ152*1000/AA152</f>
        <v>28.620167609165868</v>
      </c>
      <c r="AS152">
        <f>(AR152-U152)</f>
        <v>13.469568129490575</v>
      </c>
      <c r="AT152">
        <f>IF(D152,P152,(O152+P152)/2)</f>
        <v>21.426531791687012</v>
      </c>
      <c r="AU152">
        <f>0.61365*EXP(17.502*AT152/(240.97+AT152))</f>
        <v>2.5621108811871691</v>
      </c>
      <c r="AV152">
        <f>IF(AS152&lt;&gt;0,(1000-(AR152+U152)/2)/AS152*AL152,0)</f>
        <v>3.4236032514364464E-4</v>
      </c>
      <c r="AW152">
        <f>U152*AA152/1000</f>
        <v>1.5047377698247146</v>
      </c>
      <c r="AX152">
        <f>(AU152-AW152)</f>
        <v>1.0573731113624545</v>
      </c>
      <c r="AY152">
        <f>1/(1.6/F152+1.37/N152)</f>
        <v>2.1397891125052101E-4</v>
      </c>
      <c r="AZ152">
        <f>G152*AA152*0.001</f>
        <v>406.04813034550153</v>
      </c>
      <c r="BA152">
        <f>G152/S152</f>
        <v>10.210378834400498</v>
      </c>
      <c r="BB152">
        <f>(1-AL152*AA152/AQ152/F152)*100</f>
        <v>51.889552938087661</v>
      </c>
      <c r="BC152">
        <f>(S152-E152/(N152/1.35))</f>
        <v>400.78990795591824</v>
      </c>
      <c r="BD152">
        <f>E152*BB152/100/BC152</f>
        <v>-1.0353827725913826E-3</v>
      </c>
    </row>
    <row r="153" spans="1:56" x14ac:dyDescent="0.25">
      <c r="A153" s="1" t="s">
        <v>9</v>
      </c>
      <c r="B153" s="1" t="s">
        <v>211</v>
      </c>
    </row>
    <row r="154" spans="1:56" x14ac:dyDescent="0.25">
      <c r="A154" s="1">
        <v>79</v>
      </c>
      <c r="B154" s="1" t="s">
        <v>212</v>
      </c>
      <c r="C154" s="1">
        <v>46292.999993562698</v>
      </c>
      <c r="D154" s="1">
        <v>0</v>
      </c>
      <c r="E154">
        <f>(R154-S154*(1000-T154)/(1000-U154))*AK154</f>
        <v>-0.9035931883322289</v>
      </c>
      <c r="F154">
        <f>IF(AV154&lt;&gt;0,1/(1/AV154-1/N154),0)</f>
        <v>7.8569977977345213E-4</v>
      </c>
      <c r="G154">
        <f>((AY154-AL154/2)*S154-E154)/(AY154+AL154/2)</f>
        <v>2212.3150903492483</v>
      </c>
      <c r="H154">
        <f>AL154*1000</f>
        <v>1.0776770098466965E-2</v>
      </c>
      <c r="I154">
        <f>(AQ154-AW154)</f>
        <v>1.3330389373628284</v>
      </c>
      <c r="J154">
        <f>(P154+AP154*D154)</f>
        <v>23.083271026611328</v>
      </c>
      <c r="K154" s="1">
        <v>6</v>
      </c>
      <c r="L154">
        <f>(K154*AE154+AF154)</f>
        <v>1.4200000166893005</v>
      </c>
      <c r="M154" s="1">
        <v>1</v>
      </c>
      <c r="N154">
        <f>L154*(M154+1)*(M154+1)/(M154*M154+1)</f>
        <v>2.8400000333786011</v>
      </c>
      <c r="O154" s="1">
        <v>19.716547012329102</v>
      </c>
      <c r="P154" s="1">
        <v>23.083271026611328</v>
      </c>
      <c r="Q154" s="1">
        <v>19.122341156005859</v>
      </c>
      <c r="R154" s="1">
        <v>399.3988037109375</v>
      </c>
      <c r="S154" s="1">
        <v>400.4776611328125</v>
      </c>
      <c r="T154" s="1">
        <v>15.098043441772461</v>
      </c>
      <c r="U154" s="1">
        <v>15.110776901245117</v>
      </c>
      <c r="V154" s="1">
        <v>65.040374755859375</v>
      </c>
      <c r="W154" s="1">
        <v>65.095222473144531</v>
      </c>
      <c r="X154" s="1">
        <v>500.12762451171875</v>
      </c>
      <c r="Y154" s="1">
        <v>-0.12367181479930878</v>
      </c>
      <c r="Z154" s="1">
        <v>8.2394614815711975E-2</v>
      </c>
      <c r="AA154" s="1">
        <v>99.328163146972656</v>
      </c>
      <c r="AB154" s="1">
        <v>-3.2144498825073242</v>
      </c>
      <c r="AC154" s="1">
        <v>0.14517593383789063</v>
      </c>
      <c r="AD154" s="1">
        <v>1</v>
      </c>
      <c r="AE154" s="1">
        <v>-0.21956524252891541</v>
      </c>
      <c r="AF154" s="1">
        <v>2.737391471862793</v>
      </c>
      <c r="AG154" s="1">
        <v>1</v>
      </c>
      <c r="AH154" s="1">
        <v>0</v>
      </c>
      <c r="AI154" s="1">
        <v>0.18999999761581421</v>
      </c>
      <c r="AJ154" s="1">
        <v>111115</v>
      </c>
      <c r="AK154">
        <f>X154*0.000001/(K154*0.0001)</f>
        <v>0.83354604085286454</v>
      </c>
      <c r="AL154">
        <f>(U154-T154)/(1000-U154)*AK154</f>
        <v>1.0776770098466965E-5</v>
      </c>
      <c r="AM154">
        <f>(P154+273.15)</f>
        <v>296.23327102661131</v>
      </c>
      <c r="AN154">
        <f>(O154+273.15)</f>
        <v>292.86654701232908</v>
      </c>
      <c r="AO154">
        <f>(Y154*AG154+Z154*AH154)*AI154</f>
        <v>-2.3497644517012084E-2</v>
      </c>
      <c r="AP154">
        <f>((AO154+0.00000010773*(AN154^4-AM154^4))-AL154*44100)/(L154*51.4+0.00000043092*AM154^3)</f>
        <v>-0.44631081209391932</v>
      </c>
      <c r="AQ154">
        <f>0.61365*EXP(17.502*J154/(240.97+J154))</f>
        <v>2.8339646506872094</v>
      </c>
      <c r="AR154">
        <f>AQ154*1000/AA154</f>
        <v>28.531330499828979</v>
      </c>
      <c r="AS154">
        <f>(AR154-U154)</f>
        <v>13.420553598583862</v>
      </c>
      <c r="AT154">
        <f>IF(D154,P154,(O154+P154)/2)</f>
        <v>21.399909019470215</v>
      </c>
      <c r="AU154">
        <f>0.61365*EXP(17.502*AT154/(240.97+AT154))</f>
        <v>2.5579356970070939</v>
      </c>
      <c r="AV154">
        <f>IF(AS154&lt;&gt;0,(1000-(AR154+U154)/2)/AS154*AL154,0)</f>
        <v>7.8548247223887441E-4</v>
      </c>
      <c r="AW154">
        <f>U154*AA154/1000</f>
        <v>1.500925713324381</v>
      </c>
      <c r="AX154">
        <f>(AU154-AW154)</f>
        <v>1.0570099836827129</v>
      </c>
      <c r="AY154">
        <f>1/(1.6/F154+1.37/N154)</f>
        <v>4.9094606424931022E-4</v>
      </c>
      <c r="AZ154">
        <f>G154*AA154*0.001</f>
        <v>219.74519422671972</v>
      </c>
      <c r="BA154">
        <f>G154/S154</f>
        <v>5.5241909975487165</v>
      </c>
      <c r="BB154">
        <f>(1-AL154*AA154/AQ154/F154)*100</f>
        <v>51.926032873946404</v>
      </c>
      <c r="BC154">
        <f>(S154-E154/(N154/1.35))</f>
        <v>400.90718605883768</v>
      </c>
      <c r="BD154">
        <f>E154*BB154/100/BC154</f>
        <v>-1.1703459362568604E-3</v>
      </c>
    </row>
    <row r="155" spans="1:56" x14ac:dyDescent="0.25">
      <c r="A155" s="1" t="s">
        <v>9</v>
      </c>
      <c r="B155" s="1" t="s">
        <v>213</v>
      </c>
    </row>
    <row r="156" spans="1:56" x14ac:dyDescent="0.25">
      <c r="A156" s="1">
        <v>80</v>
      </c>
      <c r="B156" s="1" t="s">
        <v>214</v>
      </c>
      <c r="C156" s="1">
        <v>46893.500000279397</v>
      </c>
      <c r="D156" s="1">
        <v>0</v>
      </c>
      <c r="E156">
        <f>(R156-S156*(1000-T156)/(1000-U156))*AK156</f>
        <v>-0.80982281865282102</v>
      </c>
      <c r="F156">
        <f>IF(AV156&lt;&gt;0,1/(1/AV156-1/N156),0)</f>
        <v>-9.6776470858716298E-4</v>
      </c>
      <c r="G156">
        <f>((AY156-AL156/2)*S156-E156)/(AY156+AL156/2)</f>
        <v>-932.38533294072045</v>
      </c>
      <c r="H156">
        <f>AL156*1000</f>
        <v>-1.3367133621296431E-2</v>
      </c>
      <c r="I156">
        <f>(AQ156-AW156)</f>
        <v>1.3415816442768751</v>
      </c>
      <c r="J156">
        <f>(P156+AP156*D156)</f>
        <v>23.111682891845703</v>
      </c>
      <c r="K156" s="1">
        <v>6</v>
      </c>
      <c r="L156">
        <f>(K156*AE156+AF156)</f>
        <v>1.4200000166893005</v>
      </c>
      <c r="M156" s="1">
        <v>1</v>
      </c>
      <c r="N156">
        <f>L156*(M156+1)*(M156+1)/(M156*M156+1)</f>
        <v>2.8400000333786011</v>
      </c>
      <c r="O156" s="1">
        <v>19.719017028808594</v>
      </c>
      <c r="P156" s="1">
        <v>23.111682891845703</v>
      </c>
      <c r="Q156" s="1">
        <v>19.122272491455078</v>
      </c>
      <c r="R156" s="1">
        <v>399.24319458007812</v>
      </c>
      <c r="S156" s="1">
        <v>400.22091674804687</v>
      </c>
      <c r="T156" s="1">
        <v>15.089341163635254</v>
      </c>
      <c r="U156" s="1">
        <v>15.073550224304199</v>
      </c>
      <c r="V156" s="1">
        <v>64.994178771972656</v>
      </c>
      <c r="W156" s="1">
        <v>64.926162719726562</v>
      </c>
      <c r="X156" s="1">
        <v>500.24801635742187</v>
      </c>
      <c r="Y156" s="1">
        <v>1.8756275996565819E-2</v>
      </c>
      <c r="Z156" s="1">
        <v>0.31640142202377319</v>
      </c>
      <c r="AA156" s="1">
        <v>99.330085754394531</v>
      </c>
      <c r="AB156" s="1">
        <v>-3.3003568649291992</v>
      </c>
      <c r="AC156" s="1">
        <v>0.13763236999511719</v>
      </c>
      <c r="AD156" s="1">
        <v>1</v>
      </c>
      <c r="AE156" s="1">
        <v>-0.21956524252891541</v>
      </c>
      <c r="AF156" s="1">
        <v>2.737391471862793</v>
      </c>
      <c r="AG156" s="1">
        <v>1</v>
      </c>
      <c r="AH156" s="1">
        <v>0</v>
      </c>
      <c r="AI156" s="1">
        <v>0.18999999761581421</v>
      </c>
      <c r="AJ156" s="1">
        <v>111115</v>
      </c>
      <c r="AK156">
        <f>X156*0.000001/(K156*0.0001)</f>
        <v>0.83374669392903633</v>
      </c>
      <c r="AL156">
        <f>(U156-T156)/(1000-U156)*AK156</f>
        <v>-1.336713362129643E-5</v>
      </c>
      <c r="AM156">
        <f>(P156+273.15)</f>
        <v>296.26168289184568</v>
      </c>
      <c r="AN156">
        <f>(O156+273.15)</f>
        <v>292.86901702880857</v>
      </c>
      <c r="AO156">
        <f>(Y156*AG156+Z156*AH156)*AI156</f>
        <v>3.5636923946290588E-3</v>
      </c>
      <c r="AP156">
        <f>((AO156+0.00000010773*(AN156^4-AM156^4))-AL156*44100)/(L156*51.4+0.00000043092*AM156^3)</f>
        <v>-0.43678908326486016</v>
      </c>
      <c r="AQ156">
        <f>0.61365*EXP(17.502*J156/(240.97+J156))</f>
        <v>2.8388386806801842</v>
      </c>
      <c r="AR156">
        <f>AQ156*1000/AA156</f>
        <v>28.57984727506982</v>
      </c>
      <c r="AS156">
        <f>(AR156-U156)</f>
        <v>13.506297050765621</v>
      </c>
      <c r="AT156">
        <f>IF(D156,P156,(O156+P156)/2)</f>
        <v>21.415349960327148</v>
      </c>
      <c r="AU156">
        <f>0.61365*EXP(17.502*AT156/(240.97+AT156))</f>
        <v>2.5603565357413376</v>
      </c>
      <c r="AV156">
        <f>IF(AS156&lt;&gt;0,(1000-(AR156+U156)/2)/AS156*AL156,0)</f>
        <v>-9.6809459864918238E-4</v>
      </c>
      <c r="AW156">
        <f>U156*AA156/1000</f>
        <v>1.4972570364033091</v>
      </c>
      <c r="AX156">
        <f>(AU156-AW156)</f>
        <v>1.0630994993380285</v>
      </c>
      <c r="AY156">
        <f>1/(1.6/F156+1.37/N156)</f>
        <v>-6.0502947694508606E-4</v>
      </c>
      <c r="AZ156">
        <f>G156*AA156*0.001</f>
        <v>-92.613915077141456</v>
      </c>
      <c r="BA156">
        <f>G156/S156</f>
        <v>-2.3296766708664798</v>
      </c>
      <c r="BB156">
        <f>(1-AL156*AA156/AQ156/F156)*100</f>
        <v>51.670911417780417</v>
      </c>
      <c r="BC156">
        <f>(S156-E156/(N156/1.35))</f>
        <v>400.60586773126244</v>
      </c>
      <c r="BD156">
        <f>E156*BB156/100/BC156</f>
        <v>-1.0445249682357991E-3</v>
      </c>
    </row>
    <row r="157" spans="1:56" x14ac:dyDescent="0.25">
      <c r="A157" s="1">
        <v>81</v>
      </c>
      <c r="B157" s="1" t="s">
        <v>215</v>
      </c>
      <c r="C157" s="1">
        <v>47493.999986857176</v>
      </c>
      <c r="D157" s="1">
        <v>0</v>
      </c>
      <c r="E157">
        <f>(R157-S157*(1000-T157)/(1000-U157))*AK157</f>
        <v>-0.88658783106399963</v>
      </c>
      <c r="F157">
        <f>IF(AV157&lt;&gt;0,1/(1/AV157-1/N157),0)</f>
        <v>2.1330716459691539E-3</v>
      </c>
      <c r="G157">
        <f>((AY157-AL157/2)*S157-E157)/(AY157+AL157/2)</f>
        <v>1052.0848967511017</v>
      </c>
      <c r="H157">
        <f>AL157*1000</f>
        <v>2.4831027540207464E-2</v>
      </c>
      <c r="I157">
        <f>(AQ157-AW157)</f>
        <v>1.1341730195051172</v>
      </c>
      <c r="J157">
        <f>(P157+AP157*D157)</f>
        <v>21.316982269287109</v>
      </c>
      <c r="K157" s="1">
        <v>6</v>
      </c>
      <c r="L157">
        <f>(K157*AE157+AF157)</f>
        <v>1.4200000166893005</v>
      </c>
      <c r="M157" s="1">
        <v>1</v>
      </c>
      <c r="N157">
        <f>L157*(M157+1)*(M157+1)/(M157*M157+1)</f>
        <v>2.8400000333786011</v>
      </c>
      <c r="O157" s="1">
        <v>19.530471801757813</v>
      </c>
      <c r="P157" s="1">
        <v>21.316982269287109</v>
      </c>
      <c r="Q157" s="1">
        <v>19.125022888183594</v>
      </c>
      <c r="R157" s="1">
        <v>399.11639404296875</v>
      </c>
      <c r="S157" s="1">
        <v>400.16796875</v>
      </c>
      <c r="T157" s="1">
        <v>14.173158645629883</v>
      </c>
      <c r="U157" s="1">
        <v>14.202521324157715</v>
      </c>
      <c r="V157" s="1">
        <v>61.769493103027344</v>
      </c>
      <c r="W157" s="1">
        <v>61.8974609375</v>
      </c>
      <c r="X157" s="1">
        <v>500.19342041015625</v>
      </c>
      <c r="Y157" s="1">
        <v>-0.19928582012653351</v>
      </c>
      <c r="Z157" s="1">
        <v>0.10107287019491196</v>
      </c>
      <c r="AA157" s="1">
        <v>99.33416748046875</v>
      </c>
      <c r="AB157" s="1">
        <v>-3.3003568649291992</v>
      </c>
      <c r="AC157" s="1">
        <v>0.13763236999511719</v>
      </c>
      <c r="AD157" s="1">
        <v>1</v>
      </c>
      <c r="AE157" s="1">
        <v>-0.21956524252891541</v>
      </c>
      <c r="AF157" s="1">
        <v>2.737391471862793</v>
      </c>
      <c r="AG157" s="1">
        <v>1</v>
      </c>
      <c r="AH157" s="1">
        <v>0</v>
      </c>
      <c r="AI157" s="1">
        <v>0.18999999761581421</v>
      </c>
      <c r="AJ157" s="1">
        <v>111115</v>
      </c>
      <c r="AK157">
        <f>X157*0.000001/(K157*0.0001)</f>
        <v>0.83365570068359363</v>
      </c>
      <c r="AL157">
        <f>(U157-T157)/(1000-U157)*AK157</f>
        <v>2.4831027540207463E-5</v>
      </c>
      <c r="AM157">
        <f>(P157+273.15)</f>
        <v>294.46698226928709</v>
      </c>
      <c r="AN157">
        <f>(O157+273.15)</f>
        <v>292.68047180175779</v>
      </c>
      <c r="AO157">
        <f>(Y157*AG157+Z157*AH157)*AI157</f>
        <v>-3.7864305348906946E-2</v>
      </c>
      <c r="AP157">
        <f>((AO157+0.00000010773*(AN157^4-AM157^4))-AL157*44100)/(L157*51.4+0.00000043092*AM157^3)</f>
        <v>-0.24540181498443556</v>
      </c>
      <c r="AQ157">
        <f>0.61365*EXP(17.502*J157/(240.97+J157))</f>
        <v>2.5449686513639285</v>
      </c>
      <c r="AR157">
        <f>AQ157*1000/AA157</f>
        <v>25.620274633743968</v>
      </c>
      <c r="AS157">
        <f>(AR157-U157)</f>
        <v>11.417753309586253</v>
      </c>
      <c r="AT157">
        <f>IF(D157,P157,(O157+P157)/2)</f>
        <v>20.423727035522461</v>
      </c>
      <c r="AU157">
        <f>0.61365*EXP(17.502*AT157/(240.97+AT157))</f>
        <v>2.4088995465388052</v>
      </c>
      <c r="AV157">
        <f>IF(AS157&lt;&gt;0,(1000-(AR157+U157)/2)/AS157*AL157,0)</f>
        <v>2.1314707376095861E-3</v>
      </c>
      <c r="AW157">
        <f>U157*AA157/1000</f>
        <v>1.4107956318588113</v>
      </c>
      <c r="AX157">
        <f>(AU157-AW157)</f>
        <v>0.99810391467999393</v>
      </c>
      <c r="AY157">
        <f>1/(1.6/F157+1.37/N157)</f>
        <v>1.3323129501758089E-3</v>
      </c>
      <c r="AZ157">
        <f>G157*AA157*0.001</f>
        <v>104.50797733754561</v>
      </c>
      <c r="BA157">
        <f>G157/S157</f>
        <v>2.6291082218236683</v>
      </c>
      <c r="BB157">
        <f>(1-AL157*AA157/AQ157/F157)*100</f>
        <v>54.563437446272331</v>
      </c>
      <c r="BC157">
        <f>(S157-E157/(N157/1.35))</f>
        <v>400.58941014361596</v>
      </c>
      <c r="BD157">
        <f>E157*BB157/100/BC157</f>
        <v>-1.2076025585285369E-3</v>
      </c>
    </row>
    <row r="158" spans="1:56" x14ac:dyDescent="0.25">
      <c r="A158" s="1" t="s">
        <v>9</v>
      </c>
      <c r="B158" s="1" t="s">
        <v>216</v>
      </c>
    </row>
    <row r="159" spans="1:56" x14ac:dyDescent="0.25">
      <c r="A159" s="1">
        <v>82</v>
      </c>
      <c r="B159" s="1" t="s">
        <v>217</v>
      </c>
      <c r="C159" s="1">
        <v>48093.999993562698</v>
      </c>
      <c r="D159" s="1">
        <v>0</v>
      </c>
      <c r="E159">
        <f>(R159-S159*(1000-T159)/(1000-U159))*AK159</f>
        <v>-0.83060464356207597</v>
      </c>
      <c r="F159">
        <f>IF(AV159&lt;&gt;0,1/(1/AV159-1/N159),0)</f>
        <v>3.7741582085085768E-3</v>
      </c>
      <c r="G159">
        <f>((AY159-AL159/2)*S159-E159)/(AY159+AL159/2)</f>
        <v>743.76868800571867</v>
      </c>
      <c r="H159">
        <f>AL159*1000</f>
        <v>3.7592553394326489E-2</v>
      </c>
      <c r="I159">
        <f>(AQ159-AW159)</f>
        <v>0.97341594605676995</v>
      </c>
      <c r="J159">
        <f>(P159+AP159*D159)</f>
        <v>19.136667251586914</v>
      </c>
      <c r="K159" s="1">
        <v>6</v>
      </c>
      <c r="L159">
        <f>(K159*AE159+AF159)</f>
        <v>1.4200000166893005</v>
      </c>
      <c r="M159" s="1">
        <v>1</v>
      </c>
      <c r="N159">
        <f>L159*(M159+1)*(M159+1)/(M159*M159+1)</f>
        <v>2.8400000333786011</v>
      </c>
      <c r="O159" s="1">
        <v>19.326072692871094</v>
      </c>
      <c r="P159" s="1">
        <v>19.136667251586914</v>
      </c>
      <c r="Q159" s="1">
        <v>19.13360595703125</v>
      </c>
      <c r="R159" s="1">
        <v>399.3941650390625</v>
      </c>
      <c r="S159" s="1">
        <v>400.37249755859375</v>
      </c>
      <c r="T159" s="1">
        <v>12.545596122741699</v>
      </c>
      <c r="U159" s="1">
        <v>12.590124130249023</v>
      </c>
      <c r="V159" s="1">
        <v>55.376327514648438</v>
      </c>
      <c r="W159" s="1">
        <v>55.5728759765625</v>
      </c>
      <c r="X159" s="1">
        <v>500.16958618164062</v>
      </c>
      <c r="Y159" s="1">
        <v>-0.13774010539054871</v>
      </c>
      <c r="Z159" s="1">
        <v>0.13512851297855377</v>
      </c>
      <c r="AA159" s="1">
        <v>99.335136413574219</v>
      </c>
      <c r="AB159" s="1">
        <v>-3.6064481735229492</v>
      </c>
      <c r="AC159" s="1">
        <v>0.14631080627441406</v>
      </c>
      <c r="AD159" s="1">
        <v>1</v>
      </c>
      <c r="AE159" s="1">
        <v>-0.21956524252891541</v>
      </c>
      <c r="AF159" s="1">
        <v>2.737391471862793</v>
      </c>
      <c r="AG159" s="1">
        <v>1</v>
      </c>
      <c r="AH159" s="1">
        <v>0</v>
      </c>
      <c r="AI159" s="1">
        <v>0.18999999761581421</v>
      </c>
      <c r="AJ159" s="1">
        <v>111115</v>
      </c>
      <c r="AK159">
        <f>X159*0.000001/(K159*0.0001)</f>
        <v>0.83361597696940093</v>
      </c>
      <c r="AL159">
        <f>(U159-T159)/(1000-U159)*AK159</f>
        <v>3.7592553394326486E-5</v>
      </c>
      <c r="AM159">
        <f>(P159+273.15)</f>
        <v>292.28666725158689</v>
      </c>
      <c r="AN159">
        <f>(O159+273.15)</f>
        <v>292.47607269287107</v>
      </c>
      <c r="AO159">
        <f>(Y159*AG159+Z159*AH159)*AI159</f>
        <v>-2.6170619695806252E-2</v>
      </c>
      <c r="AP159">
        <f>((AO159+0.00000010773*(AN159^4-AM159^4))-AL159*44100)/(L159*51.4+0.00000043092*AM159^3)</f>
        <v>4.251259521556792E-3</v>
      </c>
      <c r="AQ159">
        <f>0.61365*EXP(17.502*J159/(240.97+J159))</f>
        <v>2.2240576439988891</v>
      </c>
      <c r="AR159">
        <f>AQ159*1000/AA159</f>
        <v>22.389435644797384</v>
      </c>
      <c r="AS159">
        <f>(AR159-U159)</f>
        <v>9.7993115145483607</v>
      </c>
      <c r="AT159">
        <f>IF(D159,P159,(O159+P159)/2)</f>
        <v>19.231369972229004</v>
      </c>
      <c r="AU159">
        <f>0.61365*EXP(17.502*AT159/(240.97+AT159))</f>
        <v>2.2372214108850246</v>
      </c>
      <c r="AV159">
        <f>IF(AS159&lt;&gt;0,(1000-(AR159+U159)/2)/AS159*AL159,0)</f>
        <v>3.7691492769889811E-3</v>
      </c>
      <c r="AW159">
        <f>U159*AA159/1000</f>
        <v>1.2506416979421191</v>
      </c>
      <c r="AX159">
        <f>(AU159-AW159)</f>
        <v>0.98657971294290547</v>
      </c>
      <c r="AY159">
        <f>1/(1.6/F159+1.37/N159)</f>
        <v>2.356167807814313E-3</v>
      </c>
      <c r="AZ159">
        <f>G159*AA159*0.001</f>
        <v>73.882364083193181</v>
      </c>
      <c r="BA159">
        <f>G159/S159</f>
        <v>1.8576917559050607</v>
      </c>
      <c r="BB159">
        <f>(1-AL159*AA159/AQ159/F159)*100</f>
        <v>55.512440983407785</v>
      </c>
      <c r="BC159">
        <f>(S159-E159/(N159/1.35))</f>
        <v>400.76732722606909</v>
      </c>
      <c r="BD159">
        <f>E159*BB159/100/BC159</f>
        <v>-1.1505152272623914E-3</v>
      </c>
    </row>
    <row r="160" spans="1:56" x14ac:dyDescent="0.25">
      <c r="A160" s="1" t="s">
        <v>9</v>
      </c>
      <c r="B160" s="1" t="s">
        <v>218</v>
      </c>
    </row>
    <row r="161" spans="1:56" x14ac:dyDescent="0.25">
      <c r="A161" s="1">
        <v>83</v>
      </c>
      <c r="B161" s="1" t="s">
        <v>219</v>
      </c>
      <c r="C161" s="1">
        <v>48693.500000279397</v>
      </c>
      <c r="D161" s="1">
        <v>0</v>
      </c>
      <c r="E161">
        <f>(R161-S161*(1000-T161)/(1000-U161))*AK161</f>
        <v>-0.68814462181054037</v>
      </c>
      <c r="F161">
        <f>IF(AV161&lt;&gt;0,1/(1/AV161-1/N161),0)</f>
        <v>3.3550347612409906E-3</v>
      </c>
      <c r="G161">
        <f>((AY161-AL161/2)*S161-E161)/(AY161+AL161/2)</f>
        <v>720.36885417255814</v>
      </c>
      <c r="H161">
        <f>AL161*1000</f>
        <v>3.3916984925263141E-2</v>
      </c>
      <c r="I161">
        <f>(AQ161-AW161)</f>
        <v>0.98857532512778801</v>
      </c>
      <c r="J161">
        <f>(P161+AP161*D161)</f>
        <v>18.545833587646484</v>
      </c>
      <c r="K161" s="1">
        <v>6</v>
      </c>
      <c r="L161">
        <f>(K161*AE161+AF161)</f>
        <v>1.4200000166893005</v>
      </c>
      <c r="M161" s="1">
        <v>1</v>
      </c>
      <c r="N161">
        <f>L161*(M161+1)*(M161+1)/(M161*M161+1)</f>
        <v>2.8400000333786011</v>
      </c>
      <c r="O161" s="1">
        <v>19.278844833374023</v>
      </c>
      <c r="P161" s="1">
        <v>18.545833587646484</v>
      </c>
      <c r="Q161" s="1">
        <v>19.13300895690918</v>
      </c>
      <c r="R161" s="1">
        <v>400.13272094726562</v>
      </c>
      <c r="S161" s="1">
        <v>400.94171142578125</v>
      </c>
      <c r="T161" s="1">
        <v>11.587337493896484</v>
      </c>
      <c r="U161" s="1">
        <v>11.627541542053223</v>
      </c>
      <c r="V161" s="1">
        <v>51.290740966796875</v>
      </c>
      <c r="W161" s="1">
        <v>51.468700408935547</v>
      </c>
      <c r="X161" s="1">
        <v>500.28713989257812</v>
      </c>
      <c r="Y161" s="1">
        <v>-6.563936173915863E-2</v>
      </c>
      <c r="Z161" s="1">
        <v>0.29878890514373779</v>
      </c>
      <c r="AA161" s="1">
        <v>99.322677612304688</v>
      </c>
      <c r="AB161" s="1">
        <v>-4.0148038864135742</v>
      </c>
      <c r="AC161" s="1">
        <v>0.14165592193603516</v>
      </c>
      <c r="AD161" s="1">
        <v>0.66666668653488159</v>
      </c>
      <c r="AE161" s="1">
        <v>-0.21956524252891541</v>
      </c>
      <c r="AF161" s="1">
        <v>2.737391471862793</v>
      </c>
      <c r="AG161" s="1">
        <v>1</v>
      </c>
      <c r="AH161" s="1">
        <v>0</v>
      </c>
      <c r="AI161" s="1">
        <v>0.18999999761581421</v>
      </c>
      <c r="AJ161" s="1">
        <v>111115</v>
      </c>
      <c r="AK161">
        <f>X161*0.000001/(K161*0.0001)</f>
        <v>0.83381189982096338</v>
      </c>
      <c r="AL161">
        <f>(U161-T161)/(1000-U161)*AK161</f>
        <v>3.3916984925263139E-5</v>
      </c>
      <c r="AM161">
        <f>(P161+273.15)</f>
        <v>291.69583358764646</v>
      </c>
      <c r="AN161">
        <f>(O161+273.15)</f>
        <v>292.428844833374</v>
      </c>
      <c r="AO161">
        <f>(Y161*AG161+Z161*AH161)*AI161</f>
        <v>-1.2471478573943706E-2</v>
      </c>
      <c r="AP161">
        <f>((AO161+0.00000010773*(AN161^4-AM161^4))-AL161*44100)/(L161*51.4+0.00000043092*AM161^3)</f>
        <v>7.6013657181940281E-2</v>
      </c>
      <c r="AQ161">
        <f>0.61365*EXP(17.502*J161/(240.97+J161))</f>
        <v>2.1434538851328204</v>
      </c>
      <c r="AR161">
        <f>AQ161*1000/AA161</f>
        <v>21.580709830433289</v>
      </c>
      <c r="AS161">
        <f>(AR161-U161)</f>
        <v>9.9531682883800663</v>
      </c>
      <c r="AT161">
        <f>IF(D161,P161,(O161+P161)/2)</f>
        <v>18.912339210510254</v>
      </c>
      <c r="AU161">
        <f>0.61365*EXP(17.502*AT161/(240.97+AT161))</f>
        <v>2.1931464097444189</v>
      </c>
      <c r="AV161">
        <f>IF(AS161&lt;&gt;0,(1000-(AR161+U161)/2)/AS161*AL161,0)</f>
        <v>3.3510759667959131E-3</v>
      </c>
      <c r="AW161">
        <f>U161*AA161/1000</f>
        <v>1.1548785600050324</v>
      </c>
      <c r="AX161">
        <f>(AU161-AW161)</f>
        <v>1.0382678497393865</v>
      </c>
      <c r="AY161">
        <f>1/(1.6/F161+1.37/N161)</f>
        <v>2.0947777927751675E-3</v>
      </c>
      <c r="AZ161">
        <f>G161*AA161*0.001</f>
        <v>71.548963464926317</v>
      </c>
      <c r="BA161">
        <f>G161/S161</f>
        <v>1.7966922214475218</v>
      </c>
      <c r="BB161">
        <f>(1-AL161*AA161/AQ161/F161)*100</f>
        <v>53.155944288235347</v>
      </c>
      <c r="BC161">
        <f>(S161-E161/(N161/1.35))</f>
        <v>401.26882242174099</v>
      </c>
      <c r="BD161">
        <f>E161*BB161/100/BC161</f>
        <v>-9.1158283762112673E-4</v>
      </c>
    </row>
    <row r="162" spans="1:56" x14ac:dyDescent="0.25">
      <c r="A162" s="1">
        <v>84</v>
      </c>
      <c r="B162" s="1" t="s">
        <v>220</v>
      </c>
      <c r="C162" s="1">
        <v>49293.999986857176</v>
      </c>
      <c r="D162" s="1">
        <v>0</v>
      </c>
      <c r="E162">
        <f>(R162-S162*(1000-T162)/(1000-U162))*AK162</f>
        <v>-0.62994778297351628</v>
      </c>
      <c r="F162">
        <f>IF(AV162&lt;&gt;0,1/(1/AV162-1/N162),0)</f>
        <v>1.3423481433401075E-3</v>
      </c>
      <c r="G162">
        <f>((AY162-AL162/2)*S162-E162)/(AY162+AL162/2)</f>
        <v>1139.6793713496656</v>
      </c>
      <c r="H162">
        <f>AL162*1000</f>
        <v>1.3842423491348668E-2</v>
      </c>
      <c r="I162">
        <f>(AQ162-AW162)</f>
        <v>1.0079292255417771</v>
      </c>
      <c r="J162">
        <f>(P162+AP162*D162)</f>
        <v>18.47123908996582</v>
      </c>
      <c r="K162" s="1">
        <v>6</v>
      </c>
      <c r="L162">
        <f>(K162*AE162+AF162)</f>
        <v>1.4200000166893005</v>
      </c>
      <c r="M162" s="1">
        <v>1</v>
      </c>
      <c r="N162">
        <f>L162*(M162+1)*(M162+1)/(M162*M162+1)</f>
        <v>2.8400000333786011</v>
      </c>
      <c r="O162" s="1">
        <v>19.274190902709961</v>
      </c>
      <c r="P162" s="1">
        <v>18.47123908996582</v>
      </c>
      <c r="Q162" s="1">
        <v>19.138862609863281</v>
      </c>
      <c r="R162" s="1">
        <v>400.48297119140625</v>
      </c>
      <c r="S162" s="1">
        <v>401.23196411132812</v>
      </c>
      <c r="T162" s="1">
        <v>11.315315246582031</v>
      </c>
      <c r="U162" s="1">
        <v>11.331731796264648</v>
      </c>
      <c r="V162" s="1">
        <v>50.102714538574219</v>
      </c>
      <c r="W162" s="1">
        <v>50.175403594970703</v>
      </c>
      <c r="X162" s="1">
        <v>500.1866455078125</v>
      </c>
      <c r="Y162" s="1">
        <v>-6.5057329833507538E-2</v>
      </c>
      <c r="Z162" s="1">
        <v>0.15050229430198669</v>
      </c>
      <c r="AA162" s="1">
        <v>99.325736999511719</v>
      </c>
      <c r="AB162" s="1">
        <v>-4.0148038864135742</v>
      </c>
      <c r="AC162" s="1">
        <v>0.14165592193603516</v>
      </c>
      <c r="AD162" s="1">
        <v>1</v>
      </c>
      <c r="AE162" s="1">
        <v>-0.21956524252891541</v>
      </c>
      <c r="AF162" s="1">
        <v>2.737391471862793</v>
      </c>
      <c r="AG162" s="1">
        <v>1</v>
      </c>
      <c r="AH162" s="1">
        <v>0</v>
      </c>
      <c r="AI162" s="1">
        <v>0.18999999761581421</v>
      </c>
      <c r="AJ162" s="1">
        <v>111115</v>
      </c>
      <c r="AK162">
        <f>X162*0.000001/(K162*0.0001)</f>
        <v>0.83364440917968741</v>
      </c>
      <c r="AL162">
        <f>(U162-T162)/(1000-U162)*AK162</f>
        <v>1.3842423491348667E-5</v>
      </c>
      <c r="AM162">
        <f>(P162+273.15)</f>
        <v>291.6212390899658</v>
      </c>
      <c r="AN162">
        <f>(O162+273.15)</f>
        <v>292.42419090270994</v>
      </c>
      <c r="AO162">
        <f>(Y162*AG162+Z162*AH162)*AI162</f>
        <v>-1.2360892513257671E-2</v>
      </c>
      <c r="AP162">
        <f>((AO162+0.00000010773*(AN162^4-AM162^4))-AL162*44100)/(L162*51.4+0.00000043092*AM162^3)</f>
        <v>9.5534036696240943E-2</v>
      </c>
      <c r="AQ162">
        <f>0.61365*EXP(17.502*J162/(240.97+J162))</f>
        <v>2.1334618376865642</v>
      </c>
      <c r="AR162">
        <f>AQ162*1000/AA162</f>
        <v>21.479446336220512</v>
      </c>
      <c r="AS162">
        <f>(AR162-U162)</f>
        <v>10.147714539955864</v>
      </c>
      <c r="AT162">
        <f>IF(D162,P162,(O162+P162)/2)</f>
        <v>18.872714996337891</v>
      </c>
      <c r="AU162">
        <f>0.61365*EXP(17.502*AT162/(240.97+AT162))</f>
        <v>2.1877257222968787</v>
      </c>
      <c r="AV162">
        <f>IF(AS162&lt;&gt;0,(1000-(AR162+U162)/2)/AS162*AL162,0)</f>
        <v>1.3417139717775226E-3</v>
      </c>
      <c r="AW162">
        <f>U162*AA162/1000</f>
        <v>1.1255326121447871</v>
      </c>
      <c r="AX162">
        <f>(AU162-AW162)</f>
        <v>1.0621931101520916</v>
      </c>
      <c r="AY162">
        <f>1/(1.6/F162+1.37/N162)</f>
        <v>8.3862818566252258E-4</v>
      </c>
      <c r="AZ162">
        <f>G162*AA162*0.001</f>
        <v>113.19949350244573</v>
      </c>
      <c r="BA162">
        <f>G162/S162</f>
        <v>2.8404500969255873</v>
      </c>
      <c r="BB162">
        <f>(1-AL162*AA162/AQ162/F162)*100</f>
        <v>51.990864826978388</v>
      </c>
      <c r="BC162">
        <f>(S162-E162/(N162/1.35))</f>
        <v>401.53141111732077</v>
      </c>
      <c r="BD162">
        <f>E162*BB162/100/BC162</f>
        <v>-8.1566545295908011E-4</v>
      </c>
    </row>
    <row r="163" spans="1:56" x14ac:dyDescent="0.25">
      <c r="A163" s="1" t="s">
        <v>9</v>
      </c>
      <c r="B163" s="1" t="s">
        <v>221</v>
      </c>
    </row>
    <row r="164" spans="1:56" x14ac:dyDescent="0.25">
      <c r="A164" s="1">
        <v>85</v>
      </c>
      <c r="B164" s="1" t="s">
        <v>222</v>
      </c>
      <c r="C164" s="1">
        <v>49893.99999358505</v>
      </c>
      <c r="D164" s="1">
        <v>0</v>
      </c>
      <c r="E164">
        <f>(R164-S164*(1000-T164)/(1000-U164))*AK164</f>
        <v>-0.67968953686159628</v>
      </c>
      <c r="F164">
        <f>IF(AV164&lt;&gt;0,1/(1/AV164-1/N164),0)</f>
        <v>1.5597303702921353E-3</v>
      </c>
      <c r="G164">
        <f>((AY164-AL164/2)*S164-E164)/(AY164+AL164/2)</f>
        <v>1086.7989466664621</v>
      </c>
      <c r="H164">
        <f>AL164*1000</f>
        <v>1.6047768242191063E-2</v>
      </c>
      <c r="I164">
        <f>(AQ164-AW164)</f>
        <v>1.0057950778419293</v>
      </c>
      <c r="J164">
        <f>(P164+AP164*D164)</f>
        <v>18.457981109619141</v>
      </c>
      <c r="K164" s="1">
        <v>6</v>
      </c>
      <c r="L164">
        <f>(K164*AE164+AF164)</f>
        <v>1.4200000166893005</v>
      </c>
      <c r="M164" s="1">
        <v>1</v>
      </c>
      <c r="N164">
        <f>L164*(M164+1)*(M164+1)/(M164*M164+1)</f>
        <v>2.8400000333786011</v>
      </c>
      <c r="O164" s="1">
        <v>19.276905059814453</v>
      </c>
      <c r="P164" s="1">
        <v>18.457981109619141</v>
      </c>
      <c r="Q164" s="1">
        <v>19.140523910522461</v>
      </c>
      <c r="R164" s="1">
        <v>400.681396484375</v>
      </c>
      <c r="S164" s="1">
        <v>401.489013671875</v>
      </c>
      <c r="T164" s="1">
        <v>11.315708160400391</v>
      </c>
      <c r="U164" s="1">
        <v>11.33474063873291</v>
      </c>
      <c r="V164" s="1">
        <v>50.098819732666016</v>
      </c>
      <c r="W164" s="1">
        <v>50.183078765869141</v>
      </c>
      <c r="X164" s="1">
        <v>500.17251586914062</v>
      </c>
      <c r="Y164" s="1">
        <v>-7.4436984956264496E-2</v>
      </c>
      <c r="Z164" s="1">
        <v>0.28233680129051208</v>
      </c>
      <c r="AA164" s="1">
        <v>99.331352233886719</v>
      </c>
      <c r="AB164" s="1">
        <v>-4.1600370407104492</v>
      </c>
      <c r="AC164" s="1">
        <v>0.14055347442626953</v>
      </c>
      <c r="AD164" s="1">
        <v>1</v>
      </c>
      <c r="AE164" s="1">
        <v>-0.21956524252891541</v>
      </c>
      <c r="AF164" s="1">
        <v>2.737391471862793</v>
      </c>
      <c r="AG164" s="1">
        <v>1</v>
      </c>
      <c r="AH164" s="1">
        <v>0</v>
      </c>
      <c r="AI164" s="1">
        <v>0.18999999761581421</v>
      </c>
      <c r="AJ164" s="1">
        <v>111115</v>
      </c>
      <c r="AK164">
        <f>X164*0.000001/(K164*0.0001)</f>
        <v>0.83362085978190092</v>
      </c>
      <c r="AL164">
        <f>(U164-T164)/(1000-U164)*AK164</f>
        <v>1.6047768242191062E-5</v>
      </c>
      <c r="AM164">
        <f>(P164+273.15)</f>
        <v>291.60798110961912</v>
      </c>
      <c r="AN164">
        <f>(O164+273.15)</f>
        <v>292.42690505981443</v>
      </c>
      <c r="AO164">
        <f>(Y164*AG164+Z164*AH164)*AI164</f>
        <v>-1.4143026964218652E-2</v>
      </c>
      <c r="AP164">
        <f>((AO164+0.00000010773*(AN164^4-AM164^4))-AL164*44100)/(L164*51.4+0.00000043092*AM164^3)</f>
        <v>9.6394834537142912E-2</v>
      </c>
      <c r="AQ164">
        <f>0.61365*EXP(17.502*J164/(240.97+J164))</f>
        <v>2.1316901927076581</v>
      </c>
      <c r="AR164">
        <f>AQ164*1000/AA164</f>
        <v>21.460396388124835</v>
      </c>
      <c r="AS164">
        <f>(AR164-U164)</f>
        <v>10.125655749391925</v>
      </c>
      <c r="AT164">
        <f>IF(D164,P164,(O164+P164)/2)</f>
        <v>18.867443084716797</v>
      </c>
      <c r="AU164">
        <f>0.61365*EXP(17.502*AT164/(240.97+AT164))</f>
        <v>2.1870053983300788</v>
      </c>
      <c r="AV164">
        <f>IF(AS164&lt;&gt;0,(1000-(AR164+U164)/2)/AS164*AL164,0)</f>
        <v>1.5588742352711348E-3</v>
      </c>
      <c r="AW164">
        <f>U164*AA164/1000</f>
        <v>1.1258951148657288</v>
      </c>
      <c r="AX164">
        <f>(AU164-AW164)</f>
        <v>1.06111028346435</v>
      </c>
      <c r="AY164">
        <f>1/(1.6/F164+1.37/N164)</f>
        <v>9.7437327927113817E-4</v>
      </c>
      <c r="AZ164">
        <f>G164*AA164*0.001</f>
        <v>107.95320897874342</v>
      </c>
      <c r="BA164">
        <f>G164/S164</f>
        <v>2.7069207616093589</v>
      </c>
      <c r="BB164">
        <f>(1-AL164*AA164/AQ164/F164)*100</f>
        <v>52.05676050141119</v>
      </c>
      <c r="BC164">
        <f>(S164-E164/(N164/1.35))</f>
        <v>401.81210552538869</v>
      </c>
      <c r="BD164">
        <f>E164*BB164/100/BC164</f>
        <v>-8.8057166394862527E-4</v>
      </c>
    </row>
    <row r="165" spans="1:56" x14ac:dyDescent="0.25">
      <c r="A165" s="1" t="s">
        <v>9</v>
      </c>
      <c r="B165" s="1" t="s">
        <v>223</v>
      </c>
    </row>
    <row r="166" spans="1:56" x14ac:dyDescent="0.25">
      <c r="A166" s="1">
        <v>86</v>
      </c>
      <c r="B166" s="1" t="s">
        <v>224</v>
      </c>
      <c r="C166" s="1">
        <v>50494.500000279397</v>
      </c>
      <c r="D166" s="1">
        <v>0</v>
      </c>
      <c r="E166">
        <f>(R166-S166*(1000-T166)/(1000-U166))*AK166</f>
        <v>-0.50558840905535973</v>
      </c>
      <c r="F166">
        <f>IF(AV166&lt;&gt;0,1/(1/AV166-1/N166),0)</f>
        <v>4.0683106516825384E-4</v>
      </c>
      <c r="G166">
        <f>((AY166-AL166/2)*S166-E166)/(AY166+AL166/2)</f>
        <v>2367.6100397206974</v>
      </c>
      <c r="H166">
        <f>AL166*1000</f>
        <v>4.1168315814928387E-3</v>
      </c>
      <c r="I166">
        <f>(AQ166-AW166)</f>
        <v>0.98878131150104975</v>
      </c>
      <c r="J166">
        <f>(P166+AP166*D166)</f>
        <v>18.369472503662109</v>
      </c>
      <c r="K166" s="1">
        <v>6</v>
      </c>
      <c r="L166">
        <f>(K166*AE166+AF166)</f>
        <v>1.4200000166893005</v>
      </c>
      <c r="M166" s="1">
        <v>1</v>
      </c>
      <c r="N166">
        <f>L166*(M166+1)*(M166+1)/(M166*M166+1)</f>
        <v>2.8400000333786011</v>
      </c>
      <c r="O166" s="1">
        <v>19.268960952758789</v>
      </c>
      <c r="P166" s="1">
        <v>18.369472503662109</v>
      </c>
      <c r="Q166" s="1">
        <v>19.137422561645508</v>
      </c>
      <c r="R166" s="1">
        <v>400.78402709960937</v>
      </c>
      <c r="S166" s="1">
        <v>401.38861083984375</v>
      </c>
      <c r="T166" s="1">
        <v>11.383216857910156</v>
      </c>
      <c r="U166" s="1">
        <v>11.388099670410156</v>
      </c>
      <c r="V166" s="1">
        <v>50.419044494628906</v>
      </c>
      <c r="W166" s="1">
        <v>50.440670013427734</v>
      </c>
      <c r="X166" s="1">
        <v>500.11529541015625</v>
      </c>
      <c r="Y166" s="1">
        <v>0.15473756194114685</v>
      </c>
      <c r="Z166" s="1">
        <v>0.11425480991601944</v>
      </c>
      <c r="AA166" s="1">
        <v>99.324264526367188</v>
      </c>
      <c r="AB166" s="1">
        <v>-4.1467008590698242</v>
      </c>
      <c r="AC166" s="1">
        <v>0.13702774047851563</v>
      </c>
      <c r="AD166" s="1">
        <v>1</v>
      </c>
      <c r="AE166" s="1">
        <v>-0.21956524252891541</v>
      </c>
      <c r="AF166" s="1">
        <v>2.737391471862793</v>
      </c>
      <c r="AG166" s="1">
        <v>1</v>
      </c>
      <c r="AH166" s="1">
        <v>0</v>
      </c>
      <c r="AI166" s="1">
        <v>0.18999999761581421</v>
      </c>
      <c r="AJ166" s="1">
        <v>111115</v>
      </c>
      <c r="AK166">
        <f>X166*0.000001/(K166*0.0001)</f>
        <v>0.83352549235026041</v>
      </c>
      <c r="AL166">
        <f>(U166-T166)/(1000-U166)*AK166</f>
        <v>4.1168315814928387E-6</v>
      </c>
      <c r="AM166">
        <f>(P166+273.15)</f>
        <v>291.51947250366209</v>
      </c>
      <c r="AN166">
        <f>(O166+273.15)</f>
        <v>292.41896095275877</v>
      </c>
      <c r="AO166">
        <f>(Y166*AG166+Z166*AH166)*AI166</f>
        <v>2.9400136399894805E-2</v>
      </c>
      <c r="AP166">
        <f>((AO166+0.00000010773*(AN166^4-AM166^4))-AL166*44100)/(L166*51.4+0.00000043092*AM166^3)</f>
        <v>0.11349139638795247</v>
      </c>
      <c r="AQ166">
        <f>0.61365*EXP(17.502*J166/(240.97+J166))</f>
        <v>2.1198959356175031</v>
      </c>
      <c r="AR166">
        <f>AQ166*1000/AA166</f>
        <v>21.343182813649161</v>
      </c>
      <c r="AS166">
        <f>(AR166-U166)</f>
        <v>9.9550831432390048</v>
      </c>
      <c r="AT166">
        <f>IF(D166,P166,(O166+P166)/2)</f>
        <v>18.819216728210449</v>
      </c>
      <c r="AU166">
        <f>0.61365*EXP(17.502*AT166/(240.97+AT166))</f>
        <v>2.1804256695836846</v>
      </c>
      <c r="AV166">
        <f>IF(AS166&lt;&gt;0,(1000-(AR166+U166)/2)/AS166*AL166,0)</f>
        <v>4.0677279481351775E-4</v>
      </c>
      <c r="AW166">
        <f>U166*AA166/1000</f>
        <v>1.1311146241164534</v>
      </c>
      <c r="AX166">
        <f>(AU166-AW166)</f>
        <v>1.0493110454672312</v>
      </c>
      <c r="AY166">
        <f>1/(1.6/F166+1.37/N166)</f>
        <v>2.5423823134356751E-4</v>
      </c>
      <c r="AZ166">
        <f>G166*AA166*0.001</f>
        <v>235.16112588050126</v>
      </c>
      <c r="BA166">
        <f>G166/S166</f>
        <v>5.8985481296214122</v>
      </c>
      <c r="BB166">
        <f>(1-AL166*AA166/AQ166/F166)*100</f>
        <v>52.58783267679901</v>
      </c>
      <c r="BC166">
        <f>(S166-E166/(N166/1.35))</f>
        <v>401.62894335540813</v>
      </c>
      <c r="BD166">
        <f>E166*BB166/100/BC166</f>
        <v>-6.6199906900644577E-4</v>
      </c>
    </row>
    <row r="167" spans="1:56" x14ac:dyDescent="0.25">
      <c r="A167" s="1">
        <v>87</v>
      </c>
      <c r="B167" s="1" t="s">
        <v>225</v>
      </c>
      <c r="C167" s="1">
        <v>51094.999986857176</v>
      </c>
      <c r="D167" s="1">
        <v>0</v>
      </c>
      <c r="E167">
        <f>(R167-S167*(1000-T167)/(1000-U167))*AK167</f>
        <v>-0.59033664520050755</v>
      </c>
      <c r="F167">
        <f>IF(AV167&lt;&gt;0,1/(1/AV167-1/N167),0)</f>
        <v>1.7117017888334113E-3</v>
      </c>
      <c r="G167">
        <f>((AY167-AL167/2)*S167-E167)/(AY167+AL167/2)</f>
        <v>942.92415244258916</v>
      </c>
      <c r="H167">
        <f>AL167*1000</f>
        <v>1.7033698391316642E-2</v>
      </c>
      <c r="I167">
        <f>(AQ167-AW167)</f>
        <v>0.97280417232417182</v>
      </c>
      <c r="J167">
        <f>(P167+AP167*D167)</f>
        <v>18.351568222045898</v>
      </c>
      <c r="K167" s="1">
        <v>6</v>
      </c>
      <c r="L167">
        <f>(K167*AE167+AF167)</f>
        <v>1.4200000166893005</v>
      </c>
      <c r="M167" s="1">
        <v>1</v>
      </c>
      <c r="N167">
        <f>L167*(M167+1)*(M167+1)/(M167*M167+1)</f>
        <v>2.8400000333786011</v>
      </c>
      <c r="O167" s="1">
        <v>19.266716003417969</v>
      </c>
      <c r="P167" s="1">
        <v>18.351568222045898</v>
      </c>
      <c r="Q167" s="1">
        <v>19.140268325805664</v>
      </c>
      <c r="R167" s="1">
        <v>400.835693359375</v>
      </c>
      <c r="S167" s="1">
        <v>401.53561401367187</v>
      </c>
      <c r="T167" s="1">
        <v>11.50432014465332</v>
      </c>
      <c r="U167" s="1">
        <v>11.524517059326172</v>
      </c>
      <c r="V167" s="1">
        <v>50.964733123779297</v>
      </c>
      <c r="W167" s="1">
        <v>51.054203033447266</v>
      </c>
      <c r="X167" s="1">
        <v>500.19699096679687</v>
      </c>
      <c r="Y167" s="1">
        <v>-3.3408466726541519E-2</v>
      </c>
      <c r="Z167" s="1">
        <v>0.10436493903398514</v>
      </c>
      <c r="AA167" s="1">
        <v>99.3284912109375</v>
      </c>
      <c r="AB167" s="1">
        <v>-4.1467008590698242</v>
      </c>
      <c r="AC167" s="1">
        <v>0.13702774047851563</v>
      </c>
      <c r="AD167" s="1">
        <v>1</v>
      </c>
      <c r="AE167" s="1">
        <v>-0.21956524252891541</v>
      </c>
      <c r="AF167" s="1">
        <v>2.737391471862793</v>
      </c>
      <c r="AG167" s="1">
        <v>1</v>
      </c>
      <c r="AH167" s="1">
        <v>0</v>
      </c>
      <c r="AI167" s="1">
        <v>0.18999999761581421</v>
      </c>
      <c r="AJ167" s="1">
        <v>111115</v>
      </c>
      <c r="AK167">
        <f>X167*0.000001/(K167*0.0001)</f>
        <v>0.83366165161132799</v>
      </c>
      <c r="AL167">
        <f>(U167-T167)/(1000-U167)*AK167</f>
        <v>1.7033698391316642E-5</v>
      </c>
      <c r="AM167">
        <f>(P167+273.15)</f>
        <v>291.50156822204588</v>
      </c>
      <c r="AN167">
        <f>(O167+273.15)</f>
        <v>292.41671600341795</v>
      </c>
      <c r="AO167">
        <f>(Y167*AG167+Z167*AH167)*AI167</f>
        <v>-6.347608598390897E-3</v>
      </c>
      <c r="AP167">
        <f>((AO167+0.00000010773*(AN167^4-AM167^4))-AL167*44100)/(L167*51.4+0.00000043092*AM167^3)</f>
        <v>0.10825337043660473</v>
      </c>
      <c r="AQ167">
        <f>0.61365*EXP(17.502*J167/(240.97+J167))</f>
        <v>2.1175170637617509</v>
      </c>
      <c r="AR167">
        <f>AQ167*1000/AA167</f>
        <v>21.318325064103878</v>
      </c>
      <c r="AS167">
        <f>(AR167-U167)</f>
        <v>9.7938080047777056</v>
      </c>
      <c r="AT167">
        <f>IF(D167,P167,(O167+P167)/2)</f>
        <v>18.809142112731934</v>
      </c>
      <c r="AU167">
        <f>0.61365*EXP(17.502*AT167/(240.97+AT167))</f>
        <v>2.1790533403383021</v>
      </c>
      <c r="AV167">
        <f>IF(AS167&lt;&gt;0,(1000-(AR167+U167)/2)/AS167*AL167,0)</f>
        <v>1.7106707472335065E-3</v>
      </c>
      <c r="AW167">
        <f>U167*AA167/1000</f>
        <v>1.144712891437579</v>
      </c>
      <c r="AX167">
        <f>(AU167-AW167)</f>
        <v>1.0343404489007231</v>
      </c>
      <c r="AY167">
        <f>1/(1.6/F167+1.37/N167)</f>
        <v>1.0692618018842222E-3</v>
      </c>
      <c r="AZ167">
        <f>G167*AA167*0.001</f>
        <v>93.659233388474419</v>
      </c>
      <c r="BA167">
        <f>G167/S167</f>
        <v>2.3482951935876941</v>
      </c>
      <c r="BB167">
        <f>(1-AL167*AA167/AQ167/F167)*100</f>
        <v>53.320330932697566</v>
      </c>
      <c r="BC167">
        <f>(S167-E167/(N167/1.35))</f>
        <v>401.81623178185993</v>
      </c>
      <c r="BD167">
        <f>E167*BB167/100/BC167</f>
        <v>-7.8336669338131414E-4</v>
      </c>
    </row>
    <row r="168" spans="1:56" x14ac:dyDescent="0.25">
      <c r="A168" s="1" t="s">
        <v>9</v>
      </c>
      <c r="B168" s="1" t="s">
        <v>226</v>
      </c>
    </row>
    <row r="169" spans="1:56" x14ac:dyDescent="0.25">
      <c r="A169" s="1">
        <v>88</v>
      </c>
      <c r="B169" s="1" t="s">
        <v>227</v>
      </c>
      <c r="C169" s="1">
        <v>51694.499993573874</v>
      </c>
      <c r="D169" s="1">
        <v>0</v>
      </c>
      <c r="E169">
        <f>(R169-S169*(1000-T169)/(1000-U169))*AK169</f>
        <v>-0.62563266874639822</v>
      </c>
      <c r="F169">
        <f>IF(AV169&lt;&gt;0,1/(1/AV169-1/N169),0)</f>
        <v>3.655493526493771E-4</v>
      </c>
      <c r="G169">
        <f>((AY169-AL169/2)*S169-E169)/(AY169+AL169/2)</f>
        <v>3112.4829850959218</v>
      </c>
      <c r="H169">
        <f>AL169*1000</f>
        <v>3.6136556009749576E-3</v>
      </c>
      <c r="I169">
        <f>(AQ169-AW169)</f>
        <v>0.96571500290917278</v>
      </c>
      <c r="J169">
        <f>(P169+AP169*D169)</f>
        <v>18.434354782104492</v>
      </c>
      <c r="K169" s="1">
        <v>6</v>
      </c>
      <c r="L169">
        <f>(K169*AE169+AF169)</f>
        <v>1.4200000166893005</v>
      </c>
      <c r="M169" s="1">
        <v>1</v>
      </c>
      <c r="N169">
        <f>L169*(M169+1)*(M169+1)/(M169*M169+1)</f>
        <v>2.8400000333786011</v>
      </c>
      <c r="O169" s="1">
        <v>19.27751350402832</v>
      </c>
      <c r="P169" s="1">
        <v>18.434354782104492</v>
      </c>
      <c r="Q169" s="1">
        <v>19.138267517089844</v>
      </c>
      <c r="R169" s="1">
        <v>400.8485107421875</v>
      </c>
      <c r="S169" s="1">
        <v>401.59722900390625</v>
      </c>
      <c r="T169" s="1">
        <v>11.703225135803223</v>
      </c>
      <c r="U169" s="1">
        <v>11.70750904083252</v>
      </c>
      <c r="V169" s="1">
        <v>51.808010101318359</v>
      </c>
      <c r="W169" s="1">
        <v>51.826972961425781</v>
      </c>
      <c r="X169" s="1">
        <v>500.19998168945312</v>
      </c>
      <c r="Y169" s="1">
        <v>4.9232888966798782E-2</v>
      </c>
      <c r="Z169" s="1">
        <v>0.1581932008266449</v>
      </c>
      <c r="AA169" s="1">
        <v>99.322685241699219</v>
      </c>
      <c r="AB169" s="1">
        <v>-4.1569547653198242</v>
      </c>
      <c r="AC169" s="1">
        <v>0.12662887573242188</v>
      </c>
      <c r="AD169" s="1">
        <v>1</v>
      </c>
      <c r="AE169" s="1">
        <v>-0.21956524252891541</v>
      </c>
      <c r="AF169" s="1">
        <v>2.737391471862793</v>
      </c>
      <c r="AG169" s="1">
        <v>1</v>
      </c>
      <c r="AH169" s="1">
        <v>0</v>
      </c>
      <c r="AI169" s="1">
        <v>0.18999999761581421</v>
      </c>
      <c r="AJ169" s="1">
        <v>111115</v>
      </c>
      <c r="AK169">
        <f>X169*0.000001/(K169*0.0001)</f>
        <v>0.83366663614908854</v>
      </c>
      <c r="AL169">
        <f>(U169-T169)/(1000-U169)*AK169</f>
        <v>3.6136556009749575E-6</v>
      </c>
      <c r="AM169">
        <f>(P169+273.15)</f>
        <v>291.58435478210447</v>
      </c>
      <c r="AN169">
        <f>(O169+273.15)</f>
        <v>292.4275135040283</v>
      </c>
      <c r="AO169">
        <f>(Y169*AG169+Z169*AH169)*AI169</f>
        <v>9.3542487863114143E-3</v>
      </c>
      <c r="AP169">
        <f>((AO169+0.00000010773*(AN169^4-AM169^4))-AL169*44100)/(L169*51.4+0.00000043092*AM169^3)</f>
        <v>0.10632752171879931</v>
      </c>
      <c r="AQ169">
        <f>0.61365*EXP(17.502*J169/(240.97+J169))</f>
        <v>2.128536238336129</v>
      </c>
      <c r="AR169">
        <f>AQ169*1000/AA169</f>
        <v>21.430514420309823</v>
      </c>
      <c r="AS169">
        <f>(AR169-U169)</f>
        <v>9.7230053794773035</v>
      </c>
      <c r="AT169">
        <f>IF(D169,P169,(O169+P169)/2)</f>
        <v>18.855934143066406</v>
      </c>
      <c r="AU169">
        <f>0.61365*EXP(17.502*AT169/(240.97+AT169))</f>
        <v>2.1854336045735261</v>
      </c>
      <c r="AV169">
        <f>IF(AS169&lt;&gt;0,(1000-(AR169+U169)/2)/AS169*AL169,0)</f>
        <v>3.655023071809928E-4</v>
      </c>
      <c r="AW169">
        <f>U169*AA169/1000</f>
        <v>1.1628212354269563</v>
      </c>
      <c r="AX169">
        <f>(AU169-AW169)</f>
        <v>1.0226123691465698</v>
      </c>
      <c r="AY169">
        <f>1/(1.6/F169+1.37/N169)</f>
        <v>2.2844316826363501E-4</v>
      </c>
      <c r="AZ169">
        <f>G169*AA169*0.001</f>
        <v>309.14016784882665</v>
      </c>
      <c r="BA169">
        <f>G169/S169</f>
        <v>7.7502601121424757</v>
      </c>
      <c r="BB169">
        <f>(1-AL169*AA169/AQ169/F169)*100</f>
        <v>53.871626168816974</v>
      </c>
      <c r="BC169">
        <f>(S169-E169/(N169/1.35))</f>
        <v>401.89462481125872</v>
      </c>
      <c r="BD169">
        <f>E169*BB169/100/BC169</f>
        <v>-8.3862403647557023E-4</v>
      </c>
    </row>
    <row r="170" spans="1:56" x14ac:dyDescent="0.25">
      <c r="A170" s="1" t="s">
        <v>9</v>
      </c>
      <c r="B170" s="1" t="s">
        <v>228</v>
      </c>
    </row>
    <row r="171" spans="1:56" x14ac:dyDescent="0.25">
      <c r="A171" s="1">
        <v>89</v>
      </c>
      <c r="B171" s="1" t="s">
        <v>229</v>
      </c>
      <c r="C171" s="1">
        <v>52295.500000279397</v>
      </c>
      <c r="D171" s="1">
        <v>0</v>
      </c>
      <c r="E171">
        <f>(R171-S171*(1000-T171)/(1000-U171))*AK171</f>
        <v>-0.62214274399423908</v>
      </c>
      <c r="F171">
        <f>IF(AV171&lt;&gt;0,1/(1/AV171-1/N171),0)</f>
        <v>-2.9238733083099722E-4</v>
      </c>
      <c r="G171">
        <f>((AY171-AL171/2)*S171-E171)/(AY171+AL171/2)</f>
        <v>-2982.641703715899</v>
      </c>
      <c r="H171">
        <f>AL171*1000</f>
        <v>-2.8260583180286817E-3</v>
      </c>
      <c r="I171">
        <f>(AQ171-AW171)</f>
        <v>0.94407697654115363</v>
      </c>
      <c r="J171">
        <f>(P171+AP171*D171)</f>
        <v>18.371219635009766</v>
      </c>
      <c r="K171" s="1">
        <v>6</v>
      </c>
      <c r="L171">
        <f>(K171*AE171+AF171)</f>
        <v>1.4200000166893005</v>
      </c>
      <c r="M171" s="1">
        <v>1</v>
      </c>
      <c r="N171">
        <f>L171*(M171+1)*(M171+1)/(M171*M171+1)</f>
        <v>2.8400000333786011</v>
      </c>
      <c r="O171" s="1">
        <v>19.275508880615234</v>
      </c>
      <c r="P171" s="1">
        <v>18.371219635009766</v>
      </c>
      <c r="Q171" s="1">
        <v>19.140270233154297</v>
      </c>
      <c r="R171" s="1">
        <v>400.84011840820312</v>
      </c>
      <c r="S171" s="1">
        <v>401.587646484375</v>
      </c>
      <c r="T171" s="1">
        <v>11.842775344848633</v>
      </c>
      <c r="U171" s="1">
        <v>11.839426040649414</v>
      </c>
      <c r="V171" s="1">
        <v>52.438011169433594</v>
      </c>
      <c r="W171" s="1">
        <v>52.423183441162109</v>
      </c>
      <c r="X171" s="1">
        <v>500.27096557617188</v>
      </c>
      <c r="Y171" s="1">
        <v>0.14535774290561676</v>
      </c>
      <c r="Z171" s="1">
        <v>0.23729550838470459</v>
      </c>
      <c r="AA171" s="1">
        <v>99.333465576171875</v>
      </c>
      <c r="AB171" s="1">
        <v>-4.0924100875854492</v>
      </c>
      <c r="AC171" s="1">
        <v>0.12249469757080078</v>
      </c>
      <c r="AD171" s="1">
        <v>1</v>
      </c>
      <c r="AE171" s="1">
        <v>-0.21956524252891541</v>
      </c>
      <c r="AF171" s="1">
        <v>2.737391471862793</v>
      </c>
      <c r="AG171" s="1">
        <v>1</v>
      </c>
      <c r="AH171" s="1">
        <v>0</v>
      </c>
      <c r="AI171" s="1">
        <v>0.18999999761581421</v>
      </c>
      <c r="AJ171" s="1">
        <v>111115</v>
      </c>
      <c r="AK171">
        <f>X171*0.000001/(K171*0.0001)</f>
        <v>0.83378494262695313</v>
      </c>
      <c r="AL171">
        <f>(U171-T171)/(1000-U171)*AK171</f>
        <v>-2.8260583180286815E-6</v>
      </c>
      <c r="AM171">
        <f>(P171+273.15)</f>
        <v>291.52121963500974</v>
      </c>
      <c r="AN171">
        <f>(O171+273.15)</f>
        <v>292.42550888061521</v>
      </c>
      <c r="AO171">
        <f>(Y171*AG171+Z171*AH171)*AI171</f>
        <v>2.7617970805507319E-2</v>
      </c>
      <c r="AP171">
        <f>((AO171+0.00000010773*(AN171^4-AM171^4))-AL171*44100)/(L171*51.4+0.00000043092*AM171^3)</f>
        <v>0.11774987227967047</v>
      </c>
      <c r="AQ171">
        <f>0.61365*EXP(17.502*J171/(240.97+J171))</f>
        <v>2.1201281955916351</v>
      </c>
      <c r="AR171">
        <f>AQ171*1000/AA171</f>
        <v>21.343544024101902</v>
      </c>
      <c r="AS171">
        <f>(AR171-U171)</f>
        <v>9.5041179834524883</v>
      </c>
      <c r="AT171">
        <f>IF(D171,P171,(O171+P171)/2)</f>
        <v>18.8233642578125</v>
      </c>
      <c r="AU171">
        <f>0.61365*EXP(17.502*AT171/(240.97+AT171))</f>
        <v>2.1809908518718708</v>
      </c>
      <c r="AV171">
        <f>IF(AS171&lt;&gt;0,(1000-(AR171+U171)/2)/AS171*AL171,0)</f>
        <v>-2.9241743616643533E-4</v>
      </c>
      <c r="AW171">
        <f>U171*AA171/1000</f>
        <v>1.1760512190504815</v>
      </c>
      <c r="AX171">
        <f>(AU171-AW171)</f>
        <v>1.0049396328213893</v>
      </c>
      <c r="AY171">
        <f>1/(1.6/F171+1.37/N171)</f>
        <v>-1.8275819258933412E-4</v>
      </c>
      <c r="AZ171">
        <f>G171*AA171*0.001</f>
        <v>-296.27613700211788</v>
      </c>
      <c r="BA171">
        <f>G171/S171</f>
        <v>-7.4271251365097655</v>
      </c>
      <c r="BB171">
        <f>(1-AL171*AA171/AQ171/F171)*100</f>
        <v>54.714826630760506</v>
      </c>
      <c r="BC171">
        <f>(S171-E171/(N171/1.35))</f>
        <v>401.88338334864295</v>
      </c>
      <c r="BD171">
        <f>E171*BB171/100/BC171</f>
        <v>-8.4702263859711671E-4</v>
      </c>
    </row>
    <row r="172" spans="1:56" x14ac:dyDescent="0.25">
      <c r="A172" s="1">
        <v>90</v>
      </c>
      <c r="B172" s="1" t="s">
        <v>230</v>
      </c>
      <c r="C172" s="1">
        <v>52895.999986857176</v>
      </c>
      <c r="D172" s="1">
        <v>0</v>
      </c>
      <c r="E172">
        <f>(R172-S172*(1000-T172)/(1000-U172))*AK172</f>
        <v>-0.72855853427259165</v>
      </c>
      <c r="F172">
        <f>IF(AV172&lt;&gt;0,1/(1/AV172-1/N172),0)</f>
        <v>7.6201570115553439E-6</v>
      </c>
      <c r="G172">
        <f>((AY172-AL172/2)*S172-E172)/(AY172+AL172/2)</f>
        <v>152216.63072531874</v>
      </c>
      <c r="H172">
        <f>AL172*1000</f>
        <v>7.2424178892587697E-5</v>
      </c>
      <c r="I172">
        <f>(AQ172-AW172)</f>
        <v>0.92831815731704359</v>
      </c>
      <c r="J172">
        <f>(P172+AP172*D172)</f>
        <v>18.342868804931641</v>
      </c>
      <c r="K172" s="1">
        <v>6</v>
      </c>
      <c r="L172">
        <f>(K172*AE172+AF172)</f>
        <v>1.4200000166893005</v>
      </c>
      <c r="M172" s="1">
        <v>1</v>
      </c>
      <c r="N172">
        <f>L172*(M172+1)*(M172+1)/(M172*M172+1)</f>
        <v>2.8400000333786011</v>
      </c>
      <c r="O172" s="1">
        <v>19.266057968139648</v>
      </c>
      <c r="P172" s="1">
        <v>18.342868804931641</v>
      </c>
      <c r="Q172" s="1">
        <v>19.140169143676758</v>
      </c>
      <c r="R172" s="1">
        <v>400.81320190429687</v>
      </c>
      <c r="S172" s="1">
        <v>401.68704223632812</v>
      </c>
      <c r="T172" s="1">
        <v>11.961026191711426</v>
      </c>
      <c r="U172" s="1">
        <v>11.961112022399902</v>
      </c>
      <c r="V172" s="1">
        <v>52.988559722900391</v>
      </c>
      <c r="W172" s="1">
        <v>52.988937377929687</v>
      </c>
      <c r="X172" s="1">
        <v>500.22601318359375</v>
      </c>
      <c r="Y172" s="1">
        <v>-6.4471341669559479E-2</v>
      </c>
      <c r="Z172" s="1">
        <v>1.0985588654875755E-2</v>
      </c>
      <c r="AA172" s="1">
        <v>99.325538635253906</v>
      </c>
      <c r="AB172" s="1">
        <v>-4.0924100875854492</v>
      </c>
      <c r="AC172" s="1">
        <v>0.12249469757080078</v>
      </c>
      <c r="AD172" s="1">
        <v>1</v>
      </c>
      <c r="AE172" s="1">
        <v>-0.21956524252891541</v>
      </c>
      <c r="AF172" s="1">
        <v>2.737391471862793</v>
      </c>
      <c r="AG172" s="1">
        <v>1</v>
      </c>
      <c r="AH172" s="1">
        <v>0</v>
      </c>
      <c r="AI172" s="1">
        <v>0.18999999761581421</v>
      </c>
      <c r="AJ172" s="1">
        <v>111115</v>
      </c>
      <c r="AK172">
        <f>X172*0.000001/(K172*0.0001)</f>
        <v>0.8337100219726562</v>
      </c>
      <c r="AL172">
        <f>(U172-T172)/(1000-U172)*AK172</f>
        <v>7.24241788925877E-8</v>
      </c>
      <c r="AM172">
        <f>(P172+273.15)</f>
        <v>291.49286880493162</v>
      </c>
      <c r="AN172">
        <f>(O172+273.15)</f>
        <v>292.41605796813963</v>
      </c>
      <c r="AO172">
        <f>(Y172*AG172+Z172*AH172)*AI172</f>
        <v>-1.2249554763504644E-2</v>
      </c>
      <c r="AP172">
        <f>((AO172+0.00000010773*(AN172^4-AM172^4))-AL172*44100)/(L172*51.4+0.00000043092*AM172^3)</f>
        <v>0.11814993899065465</v>
      </c>
      <c r="AQ172">
        <f>0.61365*EXP(17.502*J172/(240.97+J172))</f>
        <v>2.1163620516185251</v>
      </c>
      <c r="AR172">
        <f>AQ172*1000/AA172</f>
        <v>21.307330226421328</v>
      </c>
      <c r="AS172">
        <f>(AR172-U172)</f>
        <v>9.3462182040214259</v>
      </c>
      <c r="AT172">
        <f>IF(D172,P172,(O172+P172)/2)</f>
        <v>18.804463386535645</v>
      </c>
      <c r="AU172">
        <f>0.61365*EXP(17.502*AT172/(240.97+AT172))</f>
        <v>2.1784162780135219</v>
      </c>
      <c r="AV172">
        <f>IF(AS172&lt;&gt;0,(1000-(AR172+U172)/2)/AS172*AL172,0)</f>
        <v>7.620136565556613E-6</v>
      </c>
      <c r="AW172">
        <f>U172*AA172/1000</f>
        <v>1.1880438943014815</v>
      </c>
      <c r="AX172">
        <f>(AU172-AW172)</f>
        <v>0.99037238371204039</v>
      </c>
      <c r="AY172">
        <f>1/(1.6/F172+1.37/N172)</f>
        <v>4.7625871904138614E-6</v>
      </c>
      <c r="AZ172">
        <f>G172*AA172*0.001</f>
        <v>15118.998836035824</v>
      </c>
      <c r="BA172">
        <f>G172/S172</f>
        <v>378.94334325020066</v>
      </c>
      <c r="BB172">
        <f>(1-AL172*AA172/AQ172/F172)*100</f>
        <v>55.394272861612237</v>
      </c>
      <c r="BC172">
        <f>(S172-E172/(N172/1.35))</f>
        <v>402.03336407073243</v>
      </c>
      <c r="BD172">
        <f>E172*BB172/100/BC172</f>
        <v>-1.0038462936138742E-3</v>
      </c>
    </row>
    <row r="173" spans="1:56" x14ac:dyDescent="0.25">
      <c r="A173" s="1" t="s">
        <v>9</v>
      </c>
      <c r="B173" s="1" t="s">
        <v>231</v>
      </c>
    </row>
    <row r="174" spans="1:56" x14ac:dyDescent="0.25">
      <c r="A174" s="1">
        <v>91</v>
      </c>
      <c r="B174" s="1" t="s">
        <v>232</v>
      </c>
      <c r="C174" s="1">
        <v>53495.999993562698</v>
      </c>
      <c r="D174" s="1">
        <v>0</v>
      </c>
      <c r="E174">
        <f>(R174-S174*(1000-T174)/(1000-U174))*AK174</f>
        <v>-0.62102162804331107</v>
      </c>
      <c r="F174">
        <f>IF(AV174&lt;&gt;0,1/(1/AV174-1/N174),0)</f>
        <v>9.9680864185648969E-4</v>
      </c>
      <c r="G174">
        <f>((AY174-AL174/2)*S174-E174)/(AY174+AL174/2)</f>
        <v>1385.1653905813189</v>
      </c>
      <c r="H174">
        <f>AL174*1000</f>
        <v>9.3813962589489857E-3</v>
      </c>
      <c r="I174">
        <f>(AQ174-AW174)</f>
        <v>0.91951505063779981</v>
      </c>
      <c r="J174">
        <f>(P174+AP174*D174)</f>
        <v>18.393032073974609</v>
      </c>
      <c r="K174" s="1">
        <v>6</v>
      </c>
      <c r="L174">
        <f>(K174*AE174+AF174)</f>
        <v>1.4200000166893005</v>
      </c>
      <c r="M174" s="1">
        <v>1</v>
      </c>
      <c r="N174">
        <f>L174*(M174+1)*(M174+1)/(M174*M174+1)</f>
        <v>2.8400000333786011</v>
      </c>
      <c r="O174" s="1">
        <v>19.274345397949219</v>
      </c>
      <c r="P174" s="1">
        <v>18.393032073974609</v>
      </c>
      <c r="Q174" s="1">
        <v>19.141107559204102</v>
      </c>
      <c r="R174" s="1">
        <v>400.76580810546875</v>
      </c>
      <c r="S174" s="1">
        <v>401.50616455078125</v>
      </c>
      <c r="T174" s="1">
        <v>12.105097770690918</v>
      </c>
      <c r="U174" s="1">
        <v>12.116213798522949</v>
      </c>
      <c r="V174" s="1">
        <v>53.60205078125</v>
      </c>
      <c r="W174" s="1">
        <v>53.651271820068359</v>
      </c>
      <c r="X174" s="1">
        <v>500.23602294921875</v>
      </c>
      <c r="Y174" s="1">
        <v>-0.13070639967918396</v>
      </c>
      <c r="Z174" s="1">
        <v>3.2958132214844227E-3</v>
      </c>
      <c r="AA174" s="1">
        <v>99.330924987792969</v>
      </c>
      <c r="AB174" s="1">
        <v>-4.1570158004760742</v>
      </c>
      <c r="AC174" s="1">
        <v>0.12883853912353516</v>
      </c>
      <c r="AD174" s="1">
        <v>1</v>
      </c>
      <c r="AE174" s="1">
        <v>-0.21956524252891541</v>
      </c>
      <c r="AF174" s="1">
        <v>2.737391471862793</v>
      </c>
      <c r="AG174" s="1">
        <v>1</v>
      </c>
      <c r="AH174" s="1">
        <v>0</v>
      </c>
      <c r="AI174" s="1">
        <v>0.18999999761581421</v>
      </c>
      <c r="AJ174" s="1">
        <v>111115</v>
      </c>
      <c r="AK174">
        <f>X174*0.000001/(K174*0.0001)</f>
        <v>0.83372670491536449</v>
      </c>
      <c r="AL174">
        <f>(U174-T174)/(1000-U174)*AK174</f>
        <v>9.3813962589489855E-6</v>
      </c>
      <c r="AM174">
        <f>(P174+273.15)</f>
        <v>291.54303207397459</v>
      </c>
      <c r="AN174">
        <f>(O174+273.15)</f>
        <v>292.4243453979492</v>
      </c>
      <c r="AO174">
        <f>(Y174*AG174+Z174*AH174)*AI174</f>
        <v>-2.4834215627416611E-2</v>
      </c>
      <c r="AP174">
        <f>((AO174+0.00000010773*(AN174^4-AM174^4))-AL174*44100)/(L174*51.4+0.00000043092*AM174^3)</f>
        <v>0.107751645226041</v>
      </c>
      <c r="AQ174">
        <f>0.61365*EXP(17.502*J174/(240.97+J174))</f>
        <v>2.1230297745949449</v>
      </c>
      <c r="AR174">
        <f>AQ174*1000/AA174</f>
        <v>21.373301163316956</v>
      </c>
      <c r="AS174">
        <f>(AR174-U174)</f>
        <v>9.2570873647940068</v>
      </c>
      <c r="AT174">
        <f>IF(D174,P174,(O174+P174)/2)</f>
        <v>18.833688735961914</v>
      </c>
      <c r="AU174">
        <f>0.61365*EXP(17.502*AT174/(240.97+AT174))</f>
        <v>2.1823983224943824</v>
      </c>
      <c r="AV174">
        <f>IF(AS174&lt;&gt;0,(1000-(AR174+U174)/2)/AS174*AL174,0)</f>
        <v>9.9645889579067816E-4</v>
      </c>
      <c r="AW174">
        <f>U174*AA174/1000</f>
        <v>1.2035147239571451</v>
      </c>
      <c r="AX174">
        <f>(AU174-AW174)</f>
        <v>0.97888359853723728</v>
      </c>
      <c r="AY174">
        <f>1/(1.6/F174+1.37/N174)</f>
        <v>6.2281822292657306E-4</v>
      </c>
      <c r="AZ174">
        <f>G174*AA174*0.001</f>
        <v>137.58975950751994</v>
      </c>
      <c r="BA174">
        <f>G174/S174</f>
        <v>3.4499230967750871</v>
      </c>
      <c r="BB174">
        <f>(1-AL174*AA174/AQ174/F174)*100</f>
        <v>55.966411385783033</v>
      </c>
      <c r="BC174">
        <f>(S174-E174/(N174/1.35))</f>
        <v>401.8013684902196</v>
      </c>
      <c r="BD174">
        <f>E174*BB174/100/BC174</f>
        <v>-8.6501327870382042E-4</v>
      </c>
    </row>
    <row r="175" spans="1:56" x14ac:dyDescent="0.25">
      <c r="A175" s="1" t="s">
        <v>9</v>
      </c>
      <c r="B175" s="1" t="s">
        <v>233</v>
      </c>
    </row>
    <row r="176" spans="1:56" x14ac:dyDescent="0.25">
      <c r="A176" s="1">
        <v>92</v>
      </c>
      <c r="B176" s="1" t="s">
        <v>234</v>
      </c>
      <c r="C176" s="1">
        <v>54095.500000279397</v>
      </c>
      <c r="D176" s="1">
        <v>0</v>
      </c>
      <c r="E176">
        <f>(R176-S176*(1000-T176)/(1000-U176))*AK176</f>
        <v>-0.51667702904241541</v>
      </c>
      <c r="F176">
        <f>IF(AV176&lt;&gt;0,1/(1/AV176-1/N176),0)</f>
        <v>1.5394615564529401E-3</v>
      </c>
      <c r="G176">
        <f>((AY176-AL176/2)*S176-E176)/(AY176+AL176/2)</f>
        <v>928.80514867436727</v>
      </c>
      <c r="H176">
        <f>AL176*1000</f>
        <v>1.4322132506393789E-2</v>
      </c>
      <c r="I176">
        <f>(AQ176-AW176)</f>
        <v>0.90906728747182997</v>
      </c>
      <c r="J176">
        <f>(P176+AP176*D176)</f>
        <v>18.412021636962891</v>
      </c>
      <c r="K176" s="1">
        <v>6</v>
      </c>
      <c r="L176">
        <f>(K176*AE176+AF176)</f>
        <v>1.4200000166893005</v>
      </c>
      <c r="M176" s="1">
        <v>1</v>
      </c>
      <c r="N176">
        <f>L176*(M176+1)*(M176+1)/(M176*M176+1)</f>
        <v>2.8400000333786011</v>
      </c>
      <c r="O176" s="1">
        <v>19.275283813476563</v>
      </c>
      <c r="P176" s="1">
        <v>18.412021636962891</v>
      </c>
      <c r="Q176" s="1">
        <v>19.144477844238281</v>
      </c>
      <c r="R176" s="1">
        <v>400.85357666015625</v>
      </c>
      <c r="S176" s="1">
        <v>401.46621704101562</v>
      </c>
      <c r="T176" s="1">
        <v>12.229737281799316</v>
      </c>
      <c r="U176" s="1">
        <v>12.246700286865234</v>
      </c>
      <c r="V176" s="1">
        <v>54.151477813720703</v>
      </c>
      <c r="W176" s="1">
        <v>54.226585388183594</v>
      </c>
      <c r="X176" s="1">
        <v>500.38540649414063</v>
      </c>
      <c r="Y176" s="1">
        <v>-0.10785377770662308</v>
      </c>
      <c r="Z176" s="1">
        <v>0.11426156014204025</v>
      </c>
      <c r="AA176" s="1">
        <v>99.332176208496094</v>
      </c>
      <c r="AB176" s="1">
        <v>-4.1756925582885742</v>
      </c>
      <c r="AC176" s="1">
        <v>0.12683010101318359</v>
      </c>
      <c r="AD176" s="1">
        <v>1</v>
      </c>
      <c r="AE176" s="1">
        <v>-0.21956524252891541</v>
      </c>
      <c r="AF176" s="1">
        <v>2.737391471862793</v>
      </c>
      <c r="AG176" s="1">
        <v>1</v>
      </c>
      <c r="AH176" s="1">
        <v>0</v>
      </c>
      <c r="AI176" s="1">
        <v>0.18999999761581421</v>
      </c>
      <c r="AJ176" s="1">
        <v>111115</v>
      </c>
      <c r="AK176">
        <f>X176*0.000001/(K176*0.0001)</f>
        <v>0.83397567749023438</v>
      </c>
      <c r="AL176">
        <f>(U176-T176)/(1000-U176)*AK176</f>
        <v>1.4322132506393789E-5</v>
      </c>
      <c r="AM176">
        <f>(P176+273.15)</f>
        <v>291.56202163696287</v>
      </c>
      <c r="AN176">
        <f>(O176+273.15)</f>
        <v>292.42528381347654</v>
      </c>
      <c r="AO176">
        <f>(Y176*AG176+Z176*AH176)*AI176</f>
        <v>-2.049221750711494E-2</v>
      </c>
      <c r="AP176">
        <f>((AO176+0.00000010773*(AN176^4-AM176^4))-AL176*44100)/(L176*51.4+0.00000043092*AM176^3)</f>
        <v>0.10289372537014753</v>
      </c>
      <c r="AQ176">
        <f>0.61365*EXP(17.502*J176/(240.97+J176))</f>
        <v>2.1255586783393672</v>
      </c>
      <c r="AR176">
        <f>AQ176*1000/AA176</f>
        <v>21.398490997296442</v>
      </c>
      <c r="AS176">
        <f>(AR176-U176)</f>
        <v>9.1517907104312073</v>
      </c>
      <c r="AT176">
        <f>IF(D176,P176,(O176+P176)/2)</f>
        <v>18.843652725219727</v>
      </c>
      <c r="AU176">
        <f>0.61365*EXP(17.502*AT176/(240.97+AT176))</f>
        <v>2.1837574050497111</v>
      </c>
      <c r="AV176">
        <f>IF(AS176&lt;&gt;0,(1000-(AR176+U176)/2)/AS176*AL176,0)</f>
        <v>1.5386275219839416E-3</v>
      </c>
      <c r="AW176">
        <f>U176*AA176/1000</f>
        <v>1.2164913908675372</v>
      </c>
      <c r="AX176">
        <f>(AU176-AW176)</f>
        <v>0.96726601418217384</v>
      </c>
      <c r="AY176">
        <f>1/(1.6/F176+1.37/N176)</f>
        <v>9.6171709926095271E-4</v>
      </c>
      <c r="AZ176">
        <f>G176*AA176*0.001</f>
        <v>92.260236691480671</v>
      </c>
      <c r="BA176">
        <f>G176/S176</f>
        <v>2.3135325196726986</v>
      </c>
      <c r="BB176">
        <f>(1-AL176*AA176/AQ176/F176)*100</f>
        <v>56.523388255359961</v>
      </c>
      <c r="BC176">
        <f>(S176-E176/(N176/1.35))</f>
        <v>401.71182055545552</v>
      </c>
      <c r="BD176">
        <f>E176*BB176/100/BC176</f>
        <v>-7.2699718606260787E-4</v>
      </c>
    </row>
    <row r="177" spans="1:56" x14ac:dyDescent="0.25">
      <c r="A177" s="1">
        <v>93</v>
      </c>
      <c r="B177" s="1" t="s">
        <v>235</v>
      </c>
      <c r="C177" s="1">
        <v>54695.999986857176</v>
      </c>
      <c r="D177" s="1">
        <v>0</v>
      </c>
      <c r="E177">
        <f>(R177-S177*(1000-T177)/(1000-U177))*AK177</f>
        <v>-0.62343641461241961</v>
      </c>
      <c r="F177">
        <f>IF(AV177&lt;&gt;0,1/(1/AV177-1/N177),0)</f>
        <v>5.8383973340038985E-4</v>
      </c>
      <c r="G177">
        <f>((AY177-AL177/2)*S177-E177)/(AY177+AL177/2)</f>
        <v>2092.0431343542818</v>
      </c>
      <c r="H177">
        <f>AL177*1000</f>
        <v>5.3443634101030526E-3</v>
      </c>
      <c r="I177">
        <f>(AQ177-AW177)</f>
        <v>0.89408492247791593</v>
      </c>
      <c r="J177">
        <f>(P177+AP177*D177)</f>
        <v>18.371212005615234</v>
      </c>
      <c r="K177" s="1">
        <v>6</v>
      </c>
      <c r="L177">
        <f>(K177*AE177+AF177)</f>
        <v>1.4200000166893005</v>
      </c>
      <c r="M177" s="1">
        <v>1</v>
      </c>
      <c r="N177">
        <f>L177*(M177+1)*(M177+1)/(M177*M177+1)</f>
        <v>2.8400000333786011</v>
      </c>
      <c r="O177" s="1">
        <v>19.268011093139648</v>
      </c>
      <c r="P177" s="1">
        <v>18.371212005615234</v>
      </c>
      <c r="Q177" s="1">
        <v>19.140422821044922</v>
      </c>
      <c r="R177" s="1">
        <v>400.746826171875</v>
      </c>
      <c r="S177" s="1">
        <v>401.4920654296875</v>
      </c>
      <c r="T177" s="1">
        <v>12.33723258972168</v>
      </c>
      <c r="U177" s="1">
        <v>12.343564033508301</v>
      </c>
      <c r="V177" s="1">
        <v>54.649040222167969</v>
      </c>
      <c r="W177" s="1">
        <v>54.677085876464844</v>
      </c>
      <c r="X177" s="1">
        <v>500.20770263671875</v>
      </c>
      <c r="Y177" s="1">
        <v>-5.8024540543556213E-2</v>
      </c>
      <c r="Z177" s="1">
        <v>0.14830629527568817</v>
      </c>
      <c r="AA177" s="1">
        <v>99.326438903808594</v>
      </c>
      <c r="AB177" s="1">
        <v>-4.1756925582885742</v>
      </c>
      <c r="AC177" s="1">
        <v>0.12683010101318359</v>
      </c>
      <c r="AD177" s="1">
        <v>1</v>
      </c>
      <c r="AE177" s="1">
        <v>-0.21956524252891541</v>
      </c>
      <c r="AF177" s="1">
        <v>2.737391471862793</v>
      </c>
      <c r="AG177" s="1">
        <v>1</v>
      </c>
      <c r="AH177" s="1">
        <v>0</v>
      </c>
      <c r="AI177" s="1">
        <v>0.18999999761581421</v>
      </c>
      <c r="AJ177" s="1">
        <v>111115</v>
      </c>
      <c r="AK177">
        <f>X177*0.000001/(K177*0.0001)</f>
        <v>0.83367950439453109</v>
      </c>
      <c r="AL177">
        <f>(U177-T177)/(1000-U177)*AK177</f>
        <v>5.3443634101030526E-6</v>
      </c>
      <c r="AM177">
        <f>(P177+273.15)</f>
        <v>291.52121200561521</v>
      </c>
      <c r="AN177">
        <f>(O177+273.15)</f>
        <v>292.41801109313963</v>
      </c>
      <c r="AO177">
        <f>(Y177*AG177+Z177*AH177)*AI177</f>
        <v>-1.1024662564934395E-2</v>
      </c>
      <c r="AP177">
        <f>((AO177+0.00000010773*(AN177^4-AM177^4))-AL177*44100)/(L177*51.4+0.00000043092*AM177^3)</f>
        <v>0.11201661655183973</v>
      </c>
      <c r="AQ177">
        <f>0.61365*EXP(17.502*J177/(240.97+J177))</f>
        <v>2.1201271813074274</v>
      </c>
      <c r="AR177">
        <f>AQ177*1000/AA177</f>
        <v>21.345043723561226</v>
      </c>
      <c r="AS177">
        <f>(AR177-U177)</f>
        <v>9.0014796900529248</v>
      </c>
      <c r="AT177">
        <f>IF(D177,P177,(O177+P177)/2)</f>
        <v>18.819611549377441</v>
      </c>
      <c r="AU177">
        <f>0.61365*EXP(17.502*AT177/(240.97+AT177))</f>
        <v>2.1804794661835611</v>
      </c>
      <c r="AV177">
        <f>IF(AS177&lt;&gt;0,(1000-(AR177+U177)/2)/AS177*AL177,0)</f>
        <v>5.8371973383356717E-4</v>
      </c>
      <c r="AW177">
        <f>U177*AA177/1000</f>
        <v>1.2260422588295115</v>
      </c>
      <c r="AX177">
        <f>(AU177-AW177)</f>
        <v>0.95443720735404969</v>
      </c>
      <c r="AY177">
        <f>1/(1.6/F177+1.37/N177)</f>
        <v>3.6483561295962575E-4</v>
      </c>
      <c r="AZ177">
        <f>G177*AA177*0.001</f>
        <v>207.79519456857281</v>
      </c>
      <c r="BA177">
        <f>G177/S177</f>
        <v>5.2106711800526408</v>
      </c>
      <c r="BB177">
        <f>(1-AL177*AA177/AQ177/F177)*100</f>
        <v>57.115012730353179</v>
      </c>
      <c r="BC177">
        <f>(S177-E177/(N177/1.35))</f>
        <v>401.78841724300969</v>
      </c>
      <c r="BD177">
        <f>E177*BB177/100/BC177</f>
        <v>-8.8622710932002575E-4</v>
      </c>
    </row>
    <row r="178" spans="1:56" x14ac:dyDescent="0.25">
      <c r="A178" s="1" t="s">
        <v>9</v>
      </c>
      <c r="B178" s="1" t="s">
        <v>236</v>
      </c>
    </row>
    <row r="179" spans="1:56" x14ac:dyDescent="0.25">
      <c r="A179" s="1">
        <v>94</v>
      </c>
      <c r="B179" s="1" t="s">
        <v>237</v>
      </c>
      <c r="C179" s="1">
        <v>55295.99999358505</v>
      </c>
      <c r="D179" s="1">
        <v>0</v>
      </c>
      <c r="E179">
        <f>(R179-S179*(1000-T179)/(1000-U179))*AK179</f>
        <v>-0.71595434907091882</v>
      </c>
      <c r="F179">
        <f>IF(AV179&lt;&gt;0,1/(1/AV179-1/N179),0)</f>
        <v>2.9001297667304379E-4</v>
      </c>
      <c r="G179">
        <f>((AY179-AL179/2)*S179-E179)/(AY179+AL179/2)</f>
        <v>4317.6053280761653</v>
      </c>
      <c r="H179">
        <f>AL179*1000</f>
        <v>2.6342589088426314E-3</v>
      </c>
      <c r="I179">
        <f>(AQ179-AW179)</f>
        <v>0.88707428323165072</v>
      </c>
      <c r="J179">
        <f>(P179+AP179*D179)</f>
        <v>18.375308990478516</v>
      </c>
      <c r="K179" s="1">
        <v>6</v>
      </c>
      <c r="L179">
        <f>(K179*AE179+AF179)</f>
        <v>1.4200000166893005</v>
      </c>
      <c r="M179" s="1">
        <v>1</v>
      </c>
      <c r="N179">
        <f>L179*(M179+1)*(M179+1)/(M179*M179+1)</f>
        <v>2.8400000333786011</v>
      </c>
      <c r="O179" s="1">
        <v>19.270362854003906</v>
      </c>
      <c r="P179" s="1">
        <v>18.375308990478516</v>
      </c>
      <c r="Q179" s="1">
        <v>19.139476776123047</v>
      </c>
      <c r="R179" s="1">
        <v>400.7821044921875</v>
      </c>
      <c r="S179" s="1">
        <v>401.63958740234375</v>
      </c>
      <c r="T179" s="1">
        <v>12.416356086730957</v>
      </c>
      <c r="U179" s="1">
        <v>12.419476509094238</v>
      </c>
      <c r="V179" s="1">
        <v>54.992153167724609</v>
      </c>
      <c r="W179" s="1">
        <v>55.005973815917969</v>
      </c>
      <c r="X179" s="1">
        <v>500.22897338867187</v>
      </c>
      <c r="Y179" s="1">
        <v>-0.16235142946243286</v>
      </c>
      <c r="Z179" s="1">
        <v>0.12853206694126129</v>
      </c>
      <c r="AA179" s="1">
        <v>99.327667236328125</v>
      </c>
      <c r="AB179" s="1">
        <v>-4.1273527145385742</v>
      </c>
      <c r="AC179" s="1">
        <v>0.11993980407714844</v>
      </c>
      <c r="AD179" s="1">
        <v>1</v>
      </c>
      <c r="AE179" s="1">
        <v>-0.21956524252891541</v>
      </c>
      <c r="AF179" s="1">
        <v>2.737391471862793</v>
      </c>
      <c r="AG179" s="1">
        <v>1</v>
      </c>
      <c r="AH179" s="1">
        <v>0</v>
      </c>
      <c r="AI179" s="1">
        <v>0.18999999761581421</v>
      </c>
      <c r="AJ179" s="1">
        <v>111115</v>
      </c>
      <c r="AK179">
        <f>X179*0.000001/(K179*0.0001)</f>
        <v>0.83371495564778642</v>
      </c>
      <c r="AL179">
        <f>(U179-T179)/(1000-U179)*AK179</f>
        <v>2.6342589088426313E-6</v>
      </c>
      <c r="AM179">
        <f>(P179+273.15)</f>
        <v>291.52530899047849</v>
      </c>
      <c r="AN179">
        <f>(O179+273.15)</f>
        <v>292.42036285400388</v>
      </c>
      <c r="AO179">
        <f>(Y179*AG179+Z179*AH179)*AI179</f>
        <v>-3.0846771210786272E-2</v>
      </c>
      <c r="AP179">
        <f>((AO179+0.00000010773*(AN179^4-AM179^4))-AL179*44100)/(L179*51.4+0.00000043092*AM179^3)</f>
        <v>0.11298767379553749</v>
      </c>
      <c r="AQ179">
        <f>0.61365*EXP(17.502*J179/(240.97+J179))</f>
        <v>2.1206719131763574</v>
      </c>
      <c r="AR179">
        <f>AQ179*1000/AA179</f>
        <v>21.35026395143953</v>
      </c>
      <c r="AS179">
        <f>(AR179-U179)</f>
        <v>8.9307874423452915</v>
      </c>
      <c r="AT179">
        <f>IF(D179,P179,(O179+P179)/2)</f>
        <v>18.822835922241211</v>
      </c>
      <c r="AU179">
        <f>0.61365*EXP(17.502*AT179/(240.97+AT179))</f>
        <v>2.1809188486452</v>
      </c>
      <c r="AV179">
        <f>IF(AS179&lt;&gt;0,(1000-(AR179+U179)/2)/AS179*AL179,0)</f>
        <v>2.8998336437103731E-4</v>
      </c>
      <c r="AW179">
        <f>U179*AA179/1000</f>
        <v>1.2335976299447067</v>
      </c>
      <c r="AX179">
        <f>(AU179-AW179)</f>
        <v>0.94732121870049335</v>
      </c>
      <c r="AY179">
        <f>1/(1.6/F179+1.37/N179)</f>
        <v>1.8124226297955024E-4</v>
      </c>
      <c r="AZ179">
        <f>G179*AA179*0.001</f>
        <v>428.85766528494668</v>
      </c>
      <c r="BA179">
        <f>G179/S179</f>
        <v>10.749949615277814</v>
      </c>
      <c r="BB179">
        <f>(1-AL179*AA179/AQ179/F179)*100</f>
        <v>57.45605309071928</v>
      </c>
      <c r="BC179">
        <f>(S179-E179/(N179/1.35))</f>
        <v>401.97991781075433</v>
      </c>
      <c r="BD179">
        <f>E179*BB179/100/BC179</f>
        <v>-1.0233324917021402E-3</v>
      </c>
    </row>
    <row r="180" spans="1:56" x14ac:dyDescent="0.25">
      <c r="A180" s="1" t="s">
        <v>9</v>
      </c>
      <c r="B180" s="1" t="s">
        <v>238</v>
      </c>
    </row>
    <row r="181" spans="1:56" x14ac:dyDescent="0.25">
      <c r="A181" s="1">
        <v>95</v>
      </c>
      <c r="B181" s="1" t="s">
        <v>239</v>
      </c>
      <c r="C181" s="1">
        <v>55896.500000279397</v>
      </c>
      <c r="D181" s="1">
        <v>0</v>
      </c>
      <c r="E181">
        <f>(R181-S181*(1000-T181)/(1000-U181))*AK181</f>
        <v>-0.3603172152886196</v>
      </c>
      <c r="F181">
        <f>IF(AV181&lt;&gt;0,1/(1/AV181-1/N181),0)</f>
        <v>8.7869487973687033E-4</v>
      </c>
      <c r="G181">
        <f>((AY181-AL181/2)*S181-E181)/(AY181+AL181/2)</f>
        <v>1047.3226778958031</v>
      </c>
      <c r="H181">
        <f>AL181*1000</f>
        <v>7.9006224023282796E-3</v>
      </c>
      <c r="I181">
        <f>(AQ181-AW181)</f>
        <v>0.87818965144925532</v>
      </c>
      <c r="J181">
        <f>(P181+AP181*D181)</f>
        <v>18.372514724731445</v>
      </c>
      <c r="K181" s="1">
        <v>6</v>
      </c>
      <c r="L181">
        <f>(K181*AE181+AF181)</f>
        <v>1.4200000166893005</v>
      </c>
      <c r="M181" s="1">
        <v>1</v>
      </c>
      <c r="N181">
        <f>L181*(M181+1)*(M181+1)/(M181*M181+1)</f>
        <v>2.8400000333786011</v>
      </c>
      <c r="O181" s="1">
        <v>19.277126312255859</v>
      </c>
      <c r="P181" s="1">
        <v>18.372514724731445</v>
      </c>
      <c r="Q181" s="1">
        <v>19.140396118164063</v>
      </c>
      <c r="R181" s="1">
        <v>401.04934692382812</v>
      </c>
      <c r="S181" s="1">
        <v>401.4776611328125</v>
      </c>
      <c r="T181" s="1">
        <v>12.496556282043457</v>
      </c>
      <c r="U181" s="1">
        <v>12.505912780761719</v>
      </c>
      <c r="V181" s="1">
        <v>55.320827484130859</v>
      </c>
      <c r="W181" s="1">
        <v>55.362247467041016</v>
      </c>
      <c r="X181" s="1">
        <v>500.30368041992187</v>
      </c>
      <c r="Y181" s="1">
        <v>-0.13599123060703278</v>
      </c>
      <c r="Z181" s="1">
        <v>0.41310462355613708</v>
      </c>
      <c r="AA181" s="1">
        <v>99.321876525878906</v>
      </c>
      <c r="AB181" s="1">
        <v>-4.2364225387573242</v>
      </c>
      <c r="AC181" s="1">
        <v>0.12031459808349609</v>
      </c>
      <c r="AD181" s="1">
        <v>1</v>
      </c>
      <c r="AE181" s="1">
        <v>-0.21956524252891541</v>
      </c>
      <c r="AF181" s="1">
        <v>2.737391471862793</v>
      </c>
      <c r="AG181" s="1">
        <v>1</v>
      </c>
      <c r="AH181" s="1">
        <v>0</v>
      </c>
      <c r="AI181" s="1">
        <v>0.18999999761581421</v>
      </c>
      <c r="AJ181" s="1">
        <v>111115</v>
      </c>
      <c r="AK181">
        <f>X181*0.000001/(K181*0.0001)</f>
        <v>0.83383946736653625</v>
      </c>
      <c r="AL181">
        <f>(U181-T181)/(1000-U181)*AK181</f>
        <v>7.9006224023282803E-6</v>
      </c>
      <c r="AM181">
        <f>(P181+273.15)</f>
        <v>291.52251472473142</v>
      </c>
      <c r="AN181">
        <f>(O181+273.15)</f>
        <v>292.42712631225584</v>
      </c>
      <c r="AO181">
        <f>(Y181*AG181+Z181*AH181)*AI181</f>
        <v>-2.5838333491107868E-2</v>
      </c>
      <c r="AP181">
        <f>((AO181+0.00000010773*(AN181^4-AM181^4))-AL181*44100)/(L181*51.4+0.00000043092*AM181^3)</f>
        <v>0.11149967572625764</v>
      </c>
      <c r="AQ181">
        <f>0.61365*EXP(17.502*J181/(240.97+J181))</f>
        <v>2.1203003765034816</v>
      </c>
      <c r="AR181">
        <f>AQ181*1000/AA181</f>
        <v>21.347767990982575</v>
      </c>
      <c r="AS181">
        <f>(AR181-U181)</f>
        <v>8.8418552102208565</v>
      </c>
      <c r="AT181">
        <f>IF(D181,P181,(O181+P181)/2)</f>
        <v>18.824820518493652</v>
      </c>
      <c r="AU181">
        <f>0.61365*EXP(17.502*AT181/(240.97+AT181))</f>
        <v>2.1811893264294966</v>
      </c>
      <c r="AV181">
        <f>IF(AS181&lt;&gt;0,(1000-(AR181+U181)/2)/AS181*AL181,0)</f>
        <v>8.7842309598067006E-4</v>
      </c>
      <c r="AW181">
        <f>U181*AA181/1000</f>
        <v>1.2421107250542263</v>
      </c>
      <c r="AX181">
        <f>(AU181-AW181)</f>
        <v>0.93907860137527033</v>
      </c>
      <c r="AY181">
        <f>1/(1.6/F181+1.37/N181)</f>
        <v>5.4903884659255925E-4</v>
      </c>
      <c r="AZ181">
        <f>G181*AA181*0.001</f>
        <v>104.02205369671979</v>
      </c>
      <c r="BA181">
        <f>G181/S181</f>
        <v>2.6086698695530637</v>
      </c>
      <c r="BB181">
        <f>(1-AL181*AA181/AQ181/F181)*100</f>
        <v>57.881709476209984</v>
      </c>
      <c r="BC181">
        <f>(S181-E181/(N181/1.35))</f>
        <v>401.64893868032044</v>
      </c>
      <c r="BD181">
        <f>E181*BB181/100/BC181</f>
        <v>-5.1925386490843861E-4</v>
      </c>
    </row>
    <row r="182" spans="1:56" x14ac:dyDescent="0.25">
      <c r="A182" s="1">
        <v>96</v>
      </c>
      <c r="B182" s="1" t="s">
        <v>240</v>
      </c>
      <c r="C182" s="1">
        <v>56496.999986857176</v>
      </c>
      <c r="D182" s="1">
        <v>0</v>
      </c>
      <c r="E182">
        <f>(R182-S182*(1000-T182)/(1000-U182))*AK182</f>
        <v>-0.49206771946512662</v>
      </c>
      <c r="F182">
        <f>IF(AV182&lt;&gt;0,1/(1/AV182-1/N182),0)</f>
        <v>4.0669400531881443E-4</v>
      </c>
      <c r="G182">
        <f>((AY182-AL182/2)*S182-E182)/(AY182+AL182/2)</f>
        <v>2318.0737005947476</v>
      </c>
      <c r="H182">
        <f>AL182*1000</f>
        <v>3.6385394065823347E-3</v>
      </c>
      <c r="I182">
        <f>(AQ182-AW182)</f>
        <v>0.87348803587107038</v>
      </c>
      <c r="J182">
        <f>(P182+AP182*D182)</f>
        <v>18.39079475402832</v>
      </c>
      <c r="K182" s="1">
        <v>6</v>
      </c>
      <c r="L182">
        <f>(K182*AE182+AF182)</f>
        <v>1.4200000166893005</v>
      </c>
      <c r="M182" s="1">
        <v>1</v>
      </c>
      <c r="N182">
        <f>L182*(M182+1)*(M182+1)/(M182*M182+1)</f>
        <v>2.8400000333786011</v>
      </c>
      <c r="O182" s="1">
        <v>19.274806976318359</v>
      </c>
      <c r="P182" s="1">
        <v>18.39079475402832</v>
      </c>
      <c r="Q182" s="1">
        <v>19.140338897705078</v>
      </c>
      <c r="R182" s="1">
        <v>400.84051513671875</v>
      </c>
      <c r="S182" s="1">
        <v>401.42901611328125</v>
      </c>
      <c r="T182" s="1">
        <v>12.575530052185059</v>
      </c>
      <c r="U182" s="1">
        <v>12.579839706420898</v>
      </c>
      <c r="V182" s="1">
        <v>55.669147491455078</v>
      </c>
      <c r="W182" s="1">
        <v>55.688224792480469</v>
      </c>
      <c r="X182" s="1">
        <v>500.19332885742187</v>
      </c>
      <c r="Y182" s="1">
        <v>-0.13304878771305084</v>
      </c>
      <c r="Z182" s="1">
        <v>0.15270355343818665</v>
      </c>
      <c r="AA182" s="1">
        <v>99.30523681640625</v>
      </c>
      <c r="AB182" s="1">
        <v>-4.2364225387573242</v>
      </c>
      <c r="AC182" s="1">
        <v>0.12031459808349609</v>
      </c>
      <c r="AD182" s="1">
        <v>1</v>
      </c>
      <c r="AE182" s="1">
        <v>-0.21956524252891541</v>
      </c>
      <c r="AF182" s="1">
        <v>2.737391471862793</v>
      </c>
      <c r="AG182" s="1">
        <v>1</v>
      </c>
      <c r="AH182" s="1">
        <v>0</v>
      </c>
      <c r="AI182" s="1">
        <v>0.18999999761581421</v>
      </c>
      <c r="AJ182" s="1">
        <v>111115</v>
      </c>
      <c r="AK182">
        <f>X182*0.000001/(K182*0.0001)</f>
        <v>0.83365554809570308</v>
      </c>
      <c r="AL182">
        <f>(U182-T182)/(1000-U182)*AK182</f>
        <v>3.6385394065823347E-6</v>
      </c>
      <c r="AM182">
        <f>(P182+273.15)</f>
        <v>291.5407947540283</v>
      </c>
      <c r="AN182">
        <f>(O182+273.15)</f>
        <v>292.42480697631834</v>
      </c>
      <c r="AO182">
        <f>(Y182*AG182+Z182*AH182)*AI182</f>
        <v>-2.5279269348266631E-2</v>
      </c>
      <c r="AP182">
        <f>((AO182+0.00000010773*(AN182^4-AM182^4))-AL182*44100)/(L182*51.4+0.00000043092*AM182^3)</f>
        <v>0.11111866902354166</v>
      </c>
      <c r="AQ182">
        <f>0.61365*EXP(17.502*J182/(240.97+J182))</f>
        <v>2.1227319970296281</v>
      </c>
      <c r="AR182">
        <f>AQ182*1000/AA182</f>
        <v>21.375831376889995</v>
      </c>
      <c r="AS182">
        <f>(AR182-U182)</f>
        <v>8.7959916704690961</v>
      </c>
      <c r="AT182">
        <f>IF(D182,P182,(O182+P182)/2)</f>
        <v>18.83280086517334</v>
      </c>
      <c r="AU182">
        <f>0.61365*EXP(17.502*AT182/(240.97+AT182))</f>
        <v>2.1822772534106285</v>
      </c>
      <c r="AV182">
        <f>IF(AS182&lt;&gt;0,(1000-(AR182+U182)/2)/AS182*AL182,0)</f>
        <v>4.066357742167798E-4</v>
      </c>
      <c r="AW182">
        <f>U182*AA182/1000</f>
        <v>1.2492439611585577</v>
      </c>
      <c r="AX182">
        <f>(AU182-AW182)</f>
        <v>0.93303329225207077</v>
      </c>
      <c r="AY182">
        <f>1/(1.6/F182+1.37/N182)</f>
        <v>2.54152589944645E-4</v>
      </c>
      <c r="AZ182">
        <f>G182*AA182*0.001</f>
        <v>230.1968577954446</v>
      </c>
      <c r="BA182">
        <f>G182/S182</f>
        <v>5.7745544231924653</v>
      </c>
      <c r="BB182">
        <f>(1-AL182*AA182/AQ182/F182)*100</f>
        <v>58.14606485438695</v>
      </c>
      <c r="BC182">
        <f>(S182-E182/(N182/1.35))</f>
        <v>401.66292154055958</v>
      </c>
      <c r="BD182">
        <f>E182*BB182/100/BC182</f>
        <v>-7.1233365078933084E-4</v>
      </c>
    </row>
    <row r="183" spans="1:56" x14ac:dyDescent="0.25">
      <c r="A183" s="1" t="s">
        <v>9</v>
      </c>
      <c r="B183" s="1" t="s">
        <v>241</v>
      </c>
    </row>
    <row r="184" spans="1:56" x14ac:dyDescent="0.25">
      <c r="A184" s="1">
        <v>97</v>
      </c>
      <c r="B184" s="1" t="s">
        <v>242</v>
      </c>
      <c r="C184" s="1">
        <v>57096.999993562698</v>
      </c>
      <c r="D184" s="1">
        <v>0</v>
      </c>
      <c r="E184">
        <f>(R184-S184*(1000-T184)/(1000-U184))*AK184</f>
        <v>-0.63367885845532401</v>
      </c>
      <c r="F184">
        <f>IF(AV184&lt;&gt;0,1/(1/AV184-1/N184),0)</f>
        <v>-3.7321785296125579E-4</v>
      </c>
      <c r="G184">
        <f>((AY184-AL184/2)*S184-E184)/(AY184+AL184/2)</f>
        <v>-2301.1442880086306</v>
      </c>
      <c r="H184">
        <f>AL184*1000</f>
        <v>-3.3088668901014645E-3</v>
      </c>
      <c r="I184">
        <f>(AQ184-AW184)</f>
        <v>0.86533564000322949</v>
      </c>
      <c r="J184">
        <f>(P184+AP184*D184)</f>
        <v>18.37309455871582</v>
      </c>
      <c r="K184" s="1">
        <v>6</v>
      </c>
      <c r="L184">
        <f>(K184*AE184+AF184)</f>
        <v>1.4200000166893005</v>
      </c>
      <c r="M184" s="1">
        <v>1</v>
      </c>
      <c r="N184">
        <f>L184*(M184+1)*(M184+1)/(M184*M184+1)</f>
        <v>2.8400000333786011</v>
      </c>
      <c r="O184" s="1">
        <v>19.271612167358398</v>
      </c>
      <c r="P184" s="1">
        <v>18.37309455871582</v>
      </c>
      <c r="Q184" s="1">
        <v>19.140781402587891</v>
      </c>
      <c r="R184" s="1">
        <v>400.92459106445312</v>
      </c>
      <c r="S184" s="1">
        <v>401.68624877929687</v>
      </c>
      <c r="T184" s="1">
        <v>12.642229080200195</v>
      </c>
      <c r="U184" s="1">
        <v>12.638310432434082</v>
      </c>
      <c r="V184" s="1">
        <v>55.975162506103516</v>
      </c>
      <c r="W184" s="1">
        <v>55.957813262939453</v>
      </c>
      <c r="X184" s="1">
        <v>500.23098754882812</v>
      </c>
      <c r="Y184" s="1">
        <v>-4.3373368680477142E-2</v>
      </c>
      <c r="Z184" s="1">
        <v>3.2958082854747772E-2</v>
      </c>
      <c r="AA184" s="1">
        <v>99.304557800292969</v>
      </c>
      <c r="AB184" s="1">
        <v>-4.0809354782104492</v>
      </c>
      <c r="AC184" s="1">
        <v>0.11459732055664063</v>
      </c>
      <c r="AD184" s="1">
        <v>1</v>
      </c>
      <c r="AE184" s="1">
        <v>-0.21956524252891541</v>
      </c>
      <c r="AF184" s="1">
        <v>2.737391471862793</v>
      </c>
      <c r="AG184" s="1">
        <v>1</v>
      </c>
      <c r="AH184" s="1">
        <v>0</v>
      </c>
      <c r="AI184" s="1">
        <v>0.18999999761581421</v>
      </c>
      <c r="AJ184" s="1">
        <v>111115</v>
      </c>
      <c r="AK184">
        <f>X184*0.000001/(K184*0.0001)</f>
        <v>0.83371831258138018</v>
      </c>
      <c r="AL184">
        <f>(U184-T184)/(1000-U184)*AK184</f>
        <v>-3.3088668901014645E-6</v>
      </c>
      <c r="AM184">
        <f>(P184+273.15)</f>
        <v>291.5230945587158</v>
      </c>
      <c r="AN184">
        <f>(O184+273.15)</f>
        <v>292.42161216735838</v>
      </c>
      <c r="AO184">
        <f>(Y184*AG184+Z184*AH184)*AI184</f>
        <v>-8.2409399458804877E-3</v>
      </c>
      <c r="AP184">
        <f>((AO184+0.00000010773*(AN184^4-AM184^4))-AL184*44100)/(L184*51.4+0.00000043092*AM184^3)</f>
        <v>0.11683434540569139</v>
      </c>
      <c r="AQ184">
        <f>0.61365*EXP(17.502*J184/(240.97+J184))</f>
        <v>2.1203774688389254</v>
      </c>
      <c r="AR184">
        <f>AQ184*1000/AA184</f>
        <v>21.352267366248419</v>
      </c>
      <c r="AS184">
        <f>(AR184-U184)</f>
        <v>8.7139569338143374</v>
      </c>
      <c r="AT184">
        <f>IF(D184,P184,(O184+P184)/2)</f>
        <v>18.822353363037109</v>
      </c>
      <c r="AU184">
        <f>0.61365*EXP(17.502*AT184/(240.97+AT184))</f>
        <v>2.1808530857864548</v>
      </c>
      <c r="AV184">
        <f>IF(AS184&lt;&gt;0,(1000-(AR184+U184)/2)/AS184*AL184,0)</f>
        <v>-3.7326690573291133E-4</v>
      </c>
      <c r="AW184">
        <f>U184*AA184/1000</f>
        <v>1.2550418288356959</v>
      </c>
      <c r="AX184">
        <f>(AU184-AW184)</f>
        <v>0.92581125695075883</v>
      </c>
      <c r="AY184">
        <f>1/(1.6/F184+1.37/N184)</f>
        <v>-2.3328740850215812E-4</v>
      </c>
      <c r="AZ184">
        <f>G184*AA184*0.001</f>
        <v>-228.51411595536709</v>
      </c>
      <c r="BA184">
        <f>G184/S184</f>
        <v>-5.7287106417052751</v>
      </c>
      <c r="BB184">
        <f>(1-AL184*AA184/AQ184/F184)*100</f>
        <v>58.478514038495845</v>
      </c>
      <c r="BC184">
        <f>(S184-E184/(N184/1.35))</f>
        <v>401.98746935988152</v>
      </c>
      <c r="BD184">
        <f>E184*BB184/100/BC184</f>
        <v>-9.2183465517186463E-4</v>
      </c>
    </row>
    <row r="185" spans="1:56" x14ac:dyDescent="0.25">
      <c r="A185" s="1" t="s">
        <v>9</v>
      </c>
      <c r="B185" s="1" t="s">
        <v>243</v>
      </c>
    </row>
    <row r="186" spans="1:56" x14ac:dyDescent="0.25">
      <c r="A186" s="1">
        <v>98</v>
      </c>
      <c r="B186" s="1" t="s">
        <v>244</v>
      </c>
      <c r="C186" s="1">
        <v>57696.500000279397</v>
      </c>
      <c r="D186" s="1">
        <v>0</v>
      </c>
      <c r="E186">
        <f>(R186-S186*(1000-T186)/(1000-U186))*AK186</f>
        <v>-0.55652632606387353</v>
      </c>
      <c r="F186">
        <f>IF(AV186&lt;&gt;0,1/(1/AV186-1/N186),0)</f>
        <v>-2.8763811318536397E-4</v>
      </c>
      <c r="G186">
        <f>((AY186-AL186/2)*S186-E186)/(AY186+AL186/2)</f>
        <v>-2677.872901146286</v>
      </c>
      <c r="H186">
        <f>AL186*1000</f>
        <v>-2.5278086562812814E-3</v>
      </c>
      <c r="I186">
        <f>(AQ186-AW186)</f>
        <v>0.85781874894745891</v>
      </c>
      <c r="J186">
        <f>(P186+AP186*D186)</f>
        <v>18.356632232666016</v>
      </c>
      <c r="K186" s="1">
        <v>6</v>
      </c>
      <c r="L186">
        <f>(K186*AE186+AF186)</f>
        <v>1.4200000166893005</v>
      </c>
      <c r="M186" s="1">
        <v>1</v>
      </c>
      <c r="N186">
        <f>L186*(M186+1)*(M186+1)/(M186*M186+1)</f>
        <v>2.8400000333786011</v>
      </c>
      <c r="O186" s="1">
        <v>19.267444610595703</v>
      </c>
      <c r="P186" s="1">
        <v>18.356632232666016</v>
      </c>
      <c r="Q186" s="1">
        <v>19.137626647949219</v>
      </c>
      <c r="R186" s="1">
        <v>400.890625</v>
      </c>
      <c r="S186" s="1">
        <v>401.55917358398437</v>
      </c>
      <c r="T186" s="1">
        <v>12.694278717041016</v>
      </c>
      <c r="U186" s="1">
        <v>12.691286087036133</v>
      </c>
      <c r="V186" s="1">
        <v>56.223258972167969</v>
      </c>
      <c r="W186" s="1">
        <v>56.209999084472656</v>
      </c>
      <c r="X186" s="1">
        <v>500.374755859375</v>
      </c>
      <c r="Y186" s="1">
        <v>-0.12191850692033768</v>
      </c>
      <c r="Z186" s="1">
        <v>0.26367372274398804</v>
      </c>
      <c r="AA186" s="1">
        <v>99.309944152832031</v>
      </c>
      <c r="AB186" s="1">
        <v>-4.0566434860229492</v>
      </c>
      <c r="AC186" s="1">
        <v>0.12000370025634766</v>
      </c>
      <c r="AD186" s="1">
        <v>1</v>
      </c>
      <c r="AE186" s="1">
        <v>-0.21956524252891541</v>
      </c>
      <c r="AF186" s="1">
        <v>2.737391471862793</v>
      </c>
      <c r="AG186" s="1">
        <v>1</v>
      </c>
      <c r="AH186" s="1">
        <v>0</v>
      </c>
      <c r="AI186" s="1">
        <v>0.18999999761581421</v>
      </c>
      <c r="AJ186" s="1">
        <v>111115</v>
      </c>
      <c r="AK186">
        <f>X186*0.000001/(K186*0.0001)</f>
        <v>0.83395792643229161</v>
      </c>
      <c r="AL186">
        <f>(U186-T186)/(1000-U186)*AK186</f>
        <v>-2.5278086562812812E-6</v>
      </c>
      <c r="AM186">
        <f>(P186+273.15)</f>
        <v>291.50663223266599</v>
      </c>
      <c r="AN186">
        <f>(O186+273.15)</f>
        <v>292.41744461059568</v>
      </c>
      <c r="AO186">
        <f>(Y186*AG186+Z186*AH186)*AI186</f>
        <v>-2.3164516024187787E-2</v>
      </c>
      <c r="AP186">
        <f>((AO186+0.00000010773*(AN186^4-AM186^4))-AL186*44100)/(L186*51.4+0.00000043092*AM186^3)</f>
        <v>0.11781062095637991</v>
      </c>
      <c r="AQ186">
        <f>0.61365*EXP(17.502*J186/(240.97+J186))</f>
        <v>2.1181896614786315</v>
      </c>
      <c r="AR186">
        <f>AQ186*1000/AA186</f>
        <v>21.329079172765066</v>
      </c>
      <c r="AS186">
        <f>(AR186-U186)</f>
        <v>8.6377930857289336</v>
      </c>
      <c r="AT186">
        <f>IF(D186,P186,(O186+P186)/2)</f>
        <v>18.812038421630859</v>
      </c>
      <c r="AU186">
        <f>0.61365*EXP(17.502*AT186/(240.97+AT186))</f>
        <v>2.1794477879248904</v>
      </c>
      <c r="AV186">
        <f>IF(AS186&lt;&gt;0,(1000-(AR186+U186)/2)/AS186*AL186,0)</f>
        <v>-2.876672484190217E-4</v>
      </c>
      <c r="AW186">
        <f>U186*AA186/1000</f>
        <v>1.2603709125311726</v>
      </c>
      <c r="AX186">
        <f>(AU186-AW186)</f>
        <v>0.91907687539371774</v>
      </c>
      <c r="AY186">
        <f>1/(1.6/F186+1.37/N186)</f>
        <v>-1.7978941241621513E-4</v>
      </c>
      <c r="AZ186">
        <f>G186*AA186*0.001</f>
        <v>-265.93940826121997</v>
      </c>
      <c r="BA186">
        <f>G186/S186</f>
        <v>-6.6686881468696431</v>
      </c>
      <c r="BB186">
        <f>(1-AL186*AA186/AQ186/F186)*100</f>
        <v>58.797301613646333</v>
      </c>
      <c r="BC186">
        <f>(S186-E186/(N186/1.35))</f>
        <v>401.82371954572949</v>
      </c>
      <c r="BD186">
        <f>E186*BB186/100/BC186</f>
        <v>-8.1434332165620463E-4</v>
      </c>
    </row>
    <row r="187" spans="1:56" x14ac:dyDescent="0.25">
      <c r="A187" s="1">
        <v>99</v>
      </c>
      <c r="B187" s="1" t="s">
        <v>245</v>
      </c>
      <c r="C187" s="1">
        <v>58296.999986857176</v>
      </c>
      <c r="D187" s="1">
        <v>0</v>
      </c>
      <c r="E187">
        <f>(R187-S187*(1000-T187)/(1000-U187))*AK187</f>
        <v>-0.67944883495545383</v>
      </c>
      <c r="F187">
        <f>IF(AV187&lt;&gt;0,1/(1/AV187-1/N187),0)</f>
        <v>-1.0156716085301946E-4</v>
      </c>
      <c r="G187">
        <f>((AY187-AL187/2)*S187-E187)/(AY187+AL187/2)</f>
        <v>-10232.762105258176</v>
      </c>
      <c r="H187">
        <f>AL187*1000</f>
        <v>-8.8736856056185684E-4</v>
      </c>
      <c r="I187">
        <f>(AQ187-AW187)</f>
        <v>0.85281395425858664</v>
      </c>
      <c r="J187">
        <f>(P187+AP187*D187)</f>
        <v>18.363142013549805</v>
      </c>
      <c r="K187" s="1">
        <v>6</v>
      </c>
      <c r="L187">
        <f>(K187*AE187+AF187)</f>
        <v>1.4200000166893005</v>
      </c>
      <c r="M187" s="1">
        <v>1</v>
      </c>
      <c r="N187">
        <f>L187*(M187+1)*(M187+1)/(M187*M187+1)</f>
        <v>2.8400000333786011</v>
      </c>
      <c r="O187" s="1">
        <v>19.271074295043945</v>
      </c>
      <c r="P187" s="1">
        <v>18.363142013549805</v>
      </c>
      <c r="Q187" s="1">
        <v>19.142375946044922</v>
      </c>
      <c r="R187" s="1">
        <v>400.82415771484375</v>
      </c>
      <c r="S187" s="1">
        <v>401.63967895507812</v>
      </c>
      <c r="T187" s="1">
        <v>12.751663208007813</v>
      </c>
      <c r="U187" s="1">
        <v>12.750612258911133</v>
      </c>
      <c r="V187" s="1">
        <v>56.463672637939453</v>
      </c>
      <c r="W187" s="1">
        <v>56.459014892578125</v>
      </c>
      <c r="X187" s="1">
        <v>500.15023803710937</v>
      </c>
      <c r="Y187" s="1">
        <v>-0.13187602162361145</v>
      </c>
      <c r="Z187" s="1">
        <v>4.2844712734222412E-2</v>
      </c>
      <c r="AA187" s="1">
        <v>99.308219909667969</v>
      </c>
      <c r="AB187" s="1">
        <v>-4.0566434860229492</v>
      </c>
      <c r="AC187" s="1">
        <v>0.12000370025634766</v>
      </c>
      <c r="AD187" s="1">
        <v>1</v>
      </c>
      <c r="AE187" s="1">
        <v>-0.21956524252891541</v>
      </c>
      <c r="AF187" s="1">
        <v>2.737391471862793</v>
      </c>
      <c r="AG187" s="1">
        <v>1</v>
      </c>
      <c r="AH187" s="1">
        <v>0</v>
      </c>
      <c r="AI187" s="1">
        <v>0.18999999761581421</v>
      </c>
      <c r="AJ187" s="1">
        <v>111115</v>
      </c>
      <c r="AK187">
        <f>X187*0.000001/(K187*0.0001)</f>
        <v>0.83358373006184883</v>
      </c>
      <c r="AL187">
        <f>(U187-T187)/(1000-U187)*AK187</f>
        <v>-8.8736856056185681E-7</v>
      </c>
      <c r="AM187">
        <f>(P187+273.15)</f>
        <v>291.51314201354978</v>
      </c>
      <c r="AN187">
        <f>(O187+273.15)</f>
        <v>292.42107429504392</v>
      </c>
      <c r="AO187">
        <f>(Y187*AG187+Z187*AH187)*AI187</f>
        <v>-2.5056443794069239E-2</v>
      </c>
      <c r="AP187">
        <f>((AO187+0.00000010773*(AN187^4-AM187^4))-AL187*44100)/(L187*51.4+0.00000043092*AM187^3)</f>
        <v>0.11655917199370364</v>
      </c>
      <c r="AQ187">
        <f>0.61365*EXP(17.502*J187/(240.97+J187))</f>
        <v>2.1190545604494417</v>
      </c>
      <c r="AR187">
        <f>AQ187*1000/AA187</f>
        <v>21.338158738289348</v>
      </c>
      <c r="AS187">
        <f>(AR187-U187)</f>
        <v>8.587546479378215</v>
      </c>
      <c r="AT187">
        <f>IF(D187,P187,(O187+P187)/2)</f>
        <v>18.817108154296875</v>
      </c>
      <c r="AU187">
        <f>0.61365*EXP(17.502*AT187/(240.97+AT187))</f>
        <v>2.1801383842571109</v>
      </c>
      <c r="AV187">
        <f>IF(AS187&lt;&gt;0,(1000-(AR187+U187)/2)/AS187*AL187,0)</f>
        <v>-1.0157079333787287E-4</v>
      </c>
      <c r="AW187">
        <f>U187*AA187/1000</f>
        <v>1.2662406061908551</v>
      </c>
      <c r="AX187">
        <f>(AU187-AW187)</f>
        <v>0.91389777806625583</v>
      </c>
      <c r="AY187">
        <f>1/(1.6/F187+1.37/N187)</f>
        <v>-6.348141947011546E-5</v>
      </c>
      <c r="AZ187">
        <f>G187*AA187*0.001</f>
        <v>-1016.1973894322959</v>
      </c>
      <c r="BA187">
        <f>G187/S187</f>
        <v>-25.477468092495592</v>
      </c>
      <c r="BB187">
        <f>(1-AL187*AA187/AQ187/F187)*100</f>
        <v>59.055668628290633</v>
      </c>
      <c r="BC187">
        <f>(S187-E187/(N187/1.35))</f>
        <v>401.96265639043349</v>
      </c>
      <c r="BD187">
        <f>E187*BB187/100/BC187</f>
        <v>-9.9823465212731067E-4</v>
      </c>
    </row>
    <row r="188" spans="1:56" x14ac:dyDescent="0.25">
      <c r="A188" s="1" t="s">
        <v>9</v>
      </c>
      <c r="B188" s="1" t="s">
        <v>246</v>
      </c>
    </row>
    <row r="189" spans="1:56" x14ac:dyDescent="0.25">
      <c r="A189" s="1">
        <v>100</v>
      </c>
      <c r="B189" s="1" t="s">
        <v>247</v>
      </c>
      <c r="C189" s="1">
        <v>58896.99999358505</v>
      </c>
      <c r="D189" s="1">
        <v>0</v>
      </c>
      <c r="E189">
        <f>(R189-S189*(1000-T189)/(1000-U189))*AK189</f>
        <v>-0.70478051485286675</v>
      </c>
      <c r="F189">
        <f>IF(AV189&lt;&gt;0,1/(1/AV189-1/N189),0)</f>
        <v>6.6687756165081165E-4</v>
      </c>
      <c r="G189">
        <f>((AY189-AL189/2)*S189-E189)/(AY189+AL189/2)</f>
        <v>2075.7426542289495</v>
      </c>
      <c r="H189">
        <f>AL189*1000</f>
        <v>5.7987495229779619E-3</v>
      </c>
      <c r="I189">
        <f>(AQ189-AW189)</f>
        <v>0.84887346849623579</v>
      </c>
      <c r="J189">
        <f>(P189+AP189*D189)</f>
        <v>18.381708145141602</v>
      </c>
      <c r="K189" s="1">
        <v>6</v>
      </c>
      <c r="L189">
        <f>(K189*AE189+AF189)</f>
        <v>1.4200000166893005</v>
      </c>
      <c r="M189" s="1">
        <v>1</v>
      </c>
      <c r="N189">
        <f>L189*(M189+1)*(M189+1)/(M189*M189+1)</f>
        <v>2.8400000333786011</v>
      </c>
      <c r="O189" s="1">
        <v>19.272998809814453</v>
      </c>
      <c r="P189" s="1">
        <v>18.381708145141602</v>
      </c>
      <c r="Q189" s="1">
        <v>19.139734268188477</v>
      </c>
      <c r="R189" s="1">
        <v>400.85906982421875</v>
      </c>
      <c r="S189" s="1">
        <v>401.70166015625</v>
      </c>
      <c r="T189" s="1">
        <v>12.809633255004883</v>
      </c>
      <c r="U189" s="1">
        <v>12.816499710083008</v>
      </c>
      <c r="V189" s="1">
        <v>56.707584381103516</v>
      </c>
      <c r="W189" s="1">
        <v>56.737979888916016</v>
      </c>
      <c r="X189" s="1">
        <v>500.20831298828125</v>
      </c>
      <c r="Y189" s="1">
        <v>-0.18286636471748352</v>
      </c>
      <c r="Z189" s="1">
        <v>7.0308610796928406E-2</v>
      </c>
      <c r="AA189" s="1">
        <v>99.297744750976563</v>
      </c>
      <c r="AB189" s="1">
        <v>-4.0833158493041992</v>
      </c>
      <c r="AC189" s="1">
        <v>0.12817859649658203</v>
      </c>
      <c r="AD189" s="1">
        <v>1</v>
      </c>
      <c r="AE189" s="1">
        <v>-0.21956524252891541</v>
      </c>
      <c r="AF189" s="1">
        <v>2.737391471862793</v>
      </c>
      <c r="AG189" s="1">
        <v>1</v>
      </c>
      <c r="AH189" s="1">
        <v>0</v>
      </c>
      <c r="AI189" s="1">
        <v>0.18999999761581421</v>
      </c>
      <c r="AJ189" s="1">
        <v>111115</v>
      </c>
      <c r="AK189">
        <f>X189*0.000001/(K189*0.0001)</f>
        <v>0.83368052164713535</v>
      </c>
      <c r="AL189">
        <f>(U189-T189)/(1000-U189)*AK189</f>
        <v>5.7987495229779621E-6</v>
      </c>
      <c r="AM189">
        <f>(P189+273.15)</f>
        <v>291.53170814514158</v>
      </c>
      <c r="AN189">
        <f>(O189+273.15)</f>
        <v>292.42299880981443</v>
      </c>
      <c r="AO189">
        <f>(Y189*AG189+Z189*AH189)*AI189</f>
        <v>-3.474460886033448E-2</v>
      </c>
      <c r="AP189">
        <f>((AO189+0.00000010773*(AN189^4-AM189^4))-AL189*44100)/(L189*51.4+0.00000043092*AM189^3)</f>
        <v>0.11079499609570929</v>
      </c>
      <c r="AQ189">
        <f>0.61365*EXP(17.502*J189/(240.97+J189))</f>
        <v>2.1215229853090234</v>
      </c>
      <c r="AR189">
        <f>AQ189*1000/AA189</f>
        <v>21.365268573112871</v>
      </c>
      <c r="AS189">
        <f>(AR189-U189)</f>
        <v>8.5487688630298635</v>
      </c>
      <c r="AT189">
        <f>IF(D189,P189,(O189+P189)/2)</f>
        <v>18.827353477478027</v>
      </c>
      <c r="AU189">
        <f>0.61365*EXP(17.502*AT189/(240.97+AT189))</f>
        <v>2.1815345825107695</v>
      </c>
      <c r="AV189">
        <f>IF(AS189&lt;&gt;0,(1000-(AR189+U189)/2)/AS189*AL189,0)</f>
        <v>6.6672100486461457E-4</v>
      </c>
      <c r="AW189">
        <f>U189*AA189/1000</f>
        <v>1.2726495168127876</v>
      </c>
      <c r="AX189">
        <f>(AU189-AW189)</f>
        <v>0.90888506569798189</v>
      </c>
      <c r="AY189">
        <f>1/(1.6/F189+1.37/N189)</f>
        <v>4.1671469086165575E-4</v>
      </c>
      <c r="AZ189">
        <f>G189*AA189*0.001</f>
        <v>206.11656424834081</v>
      </c>
      <c r="BA189">
        <f>G189/S189</f>
        <v>5.1673738500895103</v>
      </c>
      <c r="BB189">
        <f>(1-AL189*AA189/AQ189/F189)*100</f>
        <v>59.301360810397895</v>
      </c>
      <c r="BC189">
        <f>(S189-E189/(N189/1.35))</f>
        <v>402.03667905902074</v>
      </c>
      <c r="BD189">
        <f>E189*BB189/100/BC189</f>
        <v>-1.0395679245298968E-3</v>
      </c>
    </row>
    <row r="190" spans="1:56" x14ac:dyDescent="0.25">
      <c r="A190" s="1" t="s">
        <v>9</v>
      </c>
      <c r="B190" s="1" t="s">
        <v>248</v>
      </c>
    </row>
    <row r="191" spans="1:56" x14ac:dyDescent="0.25">
      <c r="A191" s="1">
        <v>101</v>
      </c>
      <c r="B191" s="1" t="s">
        <v>249</v>
      </c>
      <c r="C191" s="1">
        <v>59497.500000279397</v>
      </c>
      <c r="D191" s="1">
        <v>0</v>
      </c>
      <c r="E191">
        <f>(R191-S191*(1000-T191)/(1000-U191))*AK191</f>
        <v>-0.40721928041699079</v>
      </c>
      <c r="F191">
        <f>IF(AV191&lt;&gt;0,1/(1/AV191-1/N191),0)</f>
        <v>1.1408588094697211E-3</v>
      </c>
      <c r="G191">
        <f>((AY191-AL191/2)*S191-E191)/(AY191+AL191/2)</f>
        <v>963.15763232112408</v>
      </c>
      <c r="H191">
        <f>AL191*1000</f>
        <v>9.819606409992878E-3</v>
      </c>
      <c r="I191">
        <f>(AQ191-AW191)</f>
        <v>0.84039459150209295</v>
      </c>
      <c r="J191">
        <f>(P191+AP191*D191)</f>
        <v>18.343479156494141</v>
      </c>
      <c r="K191" s="1">
        <v>6</v>
      </c>
      <c r="L191">
        <f>(K191*AE191+AF191)</f>
        <v>1.4200000166893005</v>
      </c>
      <c r="M191" s="1">
        <v>1</v>
      </c>
      <c r="N191">
        <f>L191*(M191+1)*(M191+1)/(M191*M191+1)</f>
        <v>2.8400000333786011</v>
      </c>
      <c r="O191" s="1">
        <v>19.263755798339844</v>
      </c>
      <c r="P191" s="1">
        <v>18.343479156494141</v>
      </c>
      <c r="Q191" s="1">
        <v>19.136421203613281</v>
      </c>
      <c r="R191" s="1">
        <v>400.77023315429687</v>
      </c>
      <c r="S191" s="1">
        <v>401.25384521484375</v>
      </c>
      <c r="T191" s="1">
        <v>12.839391708374023</v>
      </c>
      <c r="U191" s="1">
        <v>12.851016044616699</v>
      </c>
      <c r="V191" s="1">
        <v>56.870777130126953</v>
      </c>
      <c r="W191" s="1">
        <v>56.922267913818359</v>
      </c>
      <c r="X191" s="1">
        <v>500.33383178710937</v>
      </c>
      <c r="Y191" s="1">
        <v>-0.11721702665090561</v>
      </c>
      <c r="Z191" s="1">
        <v>0.60638594627380371</v>
      </c>
      <c r="AA191" s="1">
        <v>99.2955322265625</v>
      </c>
      <c r="AB191" s="1">
        <v>-4.0461454391479492</v>
      </c>
      <c r="AC191" s="1">
        <v>0.12444019317626953</v>
      </c>
      <c r="AD191" s="1">
        <v>1</v>
      </c>
      <c r="AE191" s="1">
        <v>-0.21956524252891541</v>
      </c>
      <c r="AF191" s="1">
        <v>2.737391471862793</v>
      </c>
      <c r="AG191" s="1">
        <v>1</v>
      </c>
      <c r="AH191" s="1">
        <v>0</v>
      </c>
      <c r="AI191" s="1">
        <v>0.18999999761581421</v>
      </c>
      <c r="AJ191" s="1">
        <v>111115</v>
      </c>
      <c r="AK191">
        <f>X191*0.000001/(K191*0.0001)</f>
        <v>0.83388971964518221</v>
      </c>
      <c r="AL191">
        <f>(U191-T191)/(1000-U191)*AK191</f>
        <v>9.8196064099928774E-6</v>
      </c>
      <c r="AM191">
        <f>(P191+273.15)</f>
        <v>291.49347915649412</v>
      </c>
      <c r="AN191">
        <f>(O191+273.15)</f>
        <v>292.41375579833982</v>
      </c>
      <c r="AO191">
        <f>(Y191*AG191+Z191*AH191)*AI191</f>
        <v>-2.2271234784204896E-2</v>
      </c>
      <c r="AP191">
        <f>((AO191+0.00000010773*(AN191^4-AM191^4))-AL191*44100)/(L191*51.4+0.00000043092*AM191^3)</f>
        <v>0.1125176895282054</v>
      </c>
      <c r="AQ191">
        <f>0.61365*EXP(17.502*J191/(240.97+J191))</f>
        <v>2.1164430693044021</v>
      </c>
      <c r="AR191">
        <f>AQ191*1000/AA191</f>
        <v>21.314585075945978</v>
      </c>
      <c r="AS191">
        <f>(AR191-U191)</f>
        <v>8.4635690313292784</v>
      </c>
      <c r="AT191">
        <f>IF(D191,P191,(O191+P191)/2)</f>
        <v>18.803617477416992</v>
      </c>
      <c r="AU191">
        <f>0.61365*EXP(17.502*AT191/(240.97+AT191))</f>
        <v>2.1783011152020153</v>
      </c>
      <c r="AV191">
        <f>IF(AS191&lt;&gt;0,(1000-(AR191+U191)/2)/AS191*AL191,0)</f>
        <v>1.1404006981431329E-3</v>
      </c>
      <c r="AW191">
        <f>U191*AA191/1000</f>
        <v>1.2760484778023091</v>
      </c>
      <c r="AX191">
        <f>(AU191-AW191)</f>
        <v>0.90225263739970618</v>
      </c>
      <c r="AY191">
        <f>1/(1.6/F191+1.37/N191)</f>
        <v>7.1279158062676493E-4</v>
      </c>
      <c r="AZ191">
        <f>G191*AA191*0.001</f>
        <v>95.637249719401808</v>
      </c>
      <c r="BA191">
        <f>G191/S191</f>
        <v>2.4003698501765625</v>
      </c>
      <c r="BB191">
        <f>(1-AL191*AA191/AQ191/F191)*100</f>
        <v>59.618234949331985</v>
      </c>
      <c r="BC191">
        <f>(S191-E191/(N191/1.35))</f>
        <v>401.44741775783734</v>
      </c>
      <c r="BD191">
        <f>E191*BB191/100/BC191</f>
        <v>-6.0475403905681485E-4</v>
      </c>
    </row>
    <row r="192" spans="1:56" x14ac:dyDescent="0.25">
      <c r="A192" s="1">
        <v>102</v>
      </c>
      <c r="B192" s="1" t="s">
        <v>250</v>
      </c>
      <c r="C192" s="1">
        <v>60097.999986857176</v>
      </c>
      <c r="D192" s="1">
        <v>0</v>
      </c>
      <c r="E192">
        <f>(R192-S192*(1000-T192)/(1000-U192))*AK192</f>
        <v>-0.64571948813375102</v>
      </c>
      <c r="F192">
        <f>IF(AV192&lt;&gt;0,1/(1/AV192-1/N192),0)</f>
        <v>7.8714067407975998E-4</v>
      </c>
      <c r="G192">
        <f>((AY192-AL192/2)*S192-E192)/(AY192+AL192/2)</f>
        <v>1700.0427921992778</v>
      </c>
      <c r="H192">
        <f>AL192*1000</f>
        <v>6.7620202020518593E-3</v>
      </c>
      <c r="I192">
        <f>(AQ192-AW192)</f>
        <v>0.83856115614313831</v>
      </c>
      <c r="J192">
        <f>(P192+AP192*D192)</f>
        <v>18.353591918945313</v>
      </c>
      <c r="K192" s="1">
        <v>6</v>
      </c>
      <c r="L192">
        <f>(K192*AE192+AF192)</f>
        <v>1.4200000166893005</v>
      </c>
      <c r="M192" s="1">
        <v>1</v>
      </c>
      <c r="N192">
        <f>L192*(M192+1)*(M192+1)/(M192*M192+1)</f>
        <v>2.8400000333786011</v>
      </c>
      <c r="O192" s="1">
        <v>19.270509719848633</v>
      </c>
      <c r="P192" s="1">
        <v>18.353591918945313</v>
      </c>
      <c r="Q192" s="1">
        <v>19.140268325805664</v>
      </c>
      <c r="R192" s="1">
        <v>400.87039184570312</v>
      </c>
      <c r="S192" s="1">
        <v>401.64163208007812</v>
      </c>
      <c r="T192" s="1">
        <v>12.876347541809082</v>
      </c>
      <c r="U192" s="1">
        <v>12.884353637695313</v>
      </c>
      <c r="V192" s="1">
        <v>57.004508972167969</v>
      </c>
      <c r="W192" s="1">
        <v>57.039955139160156</v>
      </c>
      <c r="X192" s="1">
        <v>500.23602294921875</v>
      </c>
      <c r="Y192" s="1">
        <v>-8.1469446420669556E-2</v>
      </c>
      <c r="Z192" s="1">
        <v>4.7238677740097046E-2</v>
      </c>
      <c r="AA192" s="1">
        <v>99.285125732421875</v>
      </c>
      <c r="AB192" s="1">
        <v>-4.0461454391479492</v>
      </c>
      <c r="AC192" s="1">
        <v>0.12444019317626953</v>
      </c>
      <c r="AD192" s="1">
        <v>1</v>
      </c>
      <c r="AE192" s="1">
        <v>-0.21956524252891541</v>
      </c>
      <c r="AF192" s="1">
        <v>2.737391471862793</v>
      </c>
      <c r="AG192" s="1">
        <v>1</v>
      </c>
      <c r="AH192" s="1">
        <v>0</v>
      </c>
      <c r="AI192" s="1">
        <v>0.18999999761581421</v>
      </c>
      <c r="AJ192" s="1">
        <v>111115</v>
      </c>
      <c r="AK192">
        <f>X192*0.000001/(K192*0.0001)</f>
        <v>0.83372670491536449</v>
      </c>
      <c r="AL192">
        <f>(U192-T192)/(1000-U192)*AK192</f>
        <v>6.7620202020518596E-6</v>
      </c>
      <c r="AM192">
        <f>(P192+273.15)</f>
        <v>291.50359191894529</v>
      </c>
      <c r="AN192">
        <f>(O192+273.15)</f>
        <v>292.42050971984861</v>
      </c>
      <c r="AO192">
        <f>(Y192*AG192+Z192*AH192)*AI192</f>
        <v>-1.5479194625688919E-2</v>
      </c>
      <c r="AP192">
        <f>((AO192+0.00000010773*(AN192^4-AM192^4))-AL192*44100)/(L192*51.4+0.00000043092*AM192^3)</f>
        <v>0.11378875310488699</v>
      </c>
      <c r="AQ192">
        <f>0.61365*EXP(17.502*J192/(240.97+J192))</f>
        <v>2.1177858270427046</v>
      </c>
      <c r="AR192">
        <f>AQ192*1000/AA192</f>
        <v>21.330343406627069</v>
      </c>
      <c r="AS192">
        <f>(AR192-U192)</f>
        <v>8.4459897689317565</v>
      </c>
      <c r="AT192">
        <f>IF(D192,P192,(O192+P192)/2)</f>
        <v>18.812050819396973</v>
      </c>
      <c r="AU192">
        <f>0.61365*EXP(17.502*AT192/(240.97+AT192))</f>
        <v>2.1794494765081232</v>
      </c>
      <c r="AV192">
        <f>IF(AS192&lt;&gt;0,(1000-(AR192+U192)/2)/AS192*AL192,0)</f>
        <v>7.8692256888467538E-4</v>
      </c>
      <c r="AW192">
        <f>U192*AA192/1000</f>
        <v>1.2792246708995663</v>
      </c>
      <c r="AX192">
        <f>(AU192-AW192)</f>
        <v>0.90022480560855689</v>
      </c>
      <c r="AY192">
        <f>1/(1.6/F192+1.37/N192)</f>
        <v>4.9184619629226596E-4</v>
      </c>
      <c r="AZ192">
        <f>G192*AA192*0.001</f>
        <v>168.78896237400286</v>
      </c>
      <c r="BA192">
        <f>G192/S192</f>
        <v>4.2327354945622977</v>
      </c>
      <c r="BB192">
        <f>(1-AL192*AA192/AQ192/F192)*100</f>
        <v>59.725861230085144</v>
      </c>
      <c r="BC192">
        <f>(S192-E192/(N192/1.35))</f>
        <v>401.94857619935107</v>
      </c>
      <c r="BD192">
        <f>E192*BB192/100/BC192</f>
        <v>-9.5947976496154306E-4</v>
      </c>
    </row>
    <row r="193" spans="1:56" x14ac:dyDescent="0.25">
      <c r="A193" s="1" t="s">
        <v>9</v>
      </c>
      <c r="B193" s="1" t="s">
        <v>251</v>
      </c>
    </row>
    <row r="194" spans="1:56" x14ac:dyDescent="0.25">
      <c r="A194" s="1">
        <v>103</v>
      </c>
      <c r="B194" s="1" t="s">
        <v>252</v>
      </c>
      <c r="C194" s="1">
        <v>60697.499993573874</v>
      </c>
      <c r="D194" s="1">
        <v>0</v>
      </c>
      <c r="E194">
        <f>(R194-S194*(1000-T194)/(1000-U194))*AK194</f>
        <v>-0.62776017522025684</v>
      </c>
      <c r="F194">
        <f>IF(AV194&lt;&gt;0,1/(1/AV194-1/N194),0)</f>
        <v>1.3090872417178248E-3</v>
      </c>
      <c r="G194">
        <f>((AY194-AL194/2)*S194-E194)/(AY194+AL194/2)</f>
        <v>1158.3335017640782</v>
      </c>
      <c r="H194">
        <f>AL194*1000</f>
        <v>1.1272856666883543E-2</v>
      </c>
      <c r="I194">
        <f>(AQ194-AW194)</f>
        <v>0.84068504953604828</v>
      </c>
      <c r="J194">
        <f>(P194+AP194*D194)</f>
        <v>18.416585922241211</v>
      </c>
      <c r="K194" s="1">
        <v>6</v>
      </c>
      <c r="L194">
        <f>(K194*AE194+AF194)</f>
        <v>1.4200000166893005</v>
      </c>
      <c r="M194" s="1">
        <v>1</v>
      </c>
      <c r="N194">
        <f>L194*(M194+1)*(M194+1)/(M194*M194+1)</f>
        <v>2.8400000333786011</v>
      </c>
      <c r="O194" s="1">
        <v>19.275606155395508</v>
      </c>
      <c r="P194" s="1">
        <v>18.416585922241211</v>
      </c>
      <c r="Q194" s="1">
        <v>19.141603469848633</v>
      </c>
      <c r="R194" s="1">
        <v>400.76849365234375</v>
      </c>
      <c r="S194" s="1">
        <v>401.51611328125</v>
      </c>
      <c r="T194" s="1">
        <v>12.933732986450195</v>
      </c>
      <c r="U194" s="1">
        <v>12.947080612182617</v>
      </c>
      <c r="V194" s="1">
        <v>57.241695404052734</v>
      </c>
      <c r="W194" s="1">
        <v>57.300769805908203</v>
      </c>
      <c r="X194" s="1">
        <v>500.17462158203125</v>
      </c>
      <c r="Y194" s="1">
        <v>-0.10257015377283096</v>
      </c>
      <c r="Z194" s="1">
        <v>3.1858857721090317E-2</v>
      </c>
      <c r="AA194" s="1">
        <v>99.287391662597656</v>
      </c>
      <c r="AB194" s="1">
        <v>-4.1625089645385742</v>
      </c>
      <c r="AC194" s="1">
        <v>0.12887954711914063</v>
      </c>
      <c r="AD194" s="1">
        <v>1</v>
      </c>
      <c r="AE194" s="1">
        <v>-0.21956524252891541</v>
      </c>
      <c r="AF194" s="1">
        <v>2.737391471862793</v>
      </c>
      <c r="AG194" s="1">
        <v>1</v>
      </c>
      <c r="AH194" s="1">
        <v>0</v>
      </c>
      <c r="AI194" s="1">
        <v>0.18999999761581421</v>
      </c>
      <c r="AJ194" s="1">
        <v>111115</v>
      </c>
      <c r="AK194">
        <f>X194*0.000001/(K194*0.0001)</f>
        <v>0.83362436930338524</v>
      </c>
      <c r="AL194">
        <f>(U194-T194)/(1000-U194)*AK194</f>
        <v>1.1272856666883542E-5</v>
      </c>
      <c r="AM194">
        <f>(P194+273.15)</f>
        <v>291.56658592224119</v>
      </c>
      <c r="AN194">
        <f>(O194+273.15)</f>
        <v>292.42560615539549</v>
      </c>
      <c r="AO194">
        <f>(Y194*AG194+Z194*AH194)*AI194</f>
        <v>-1.948832897229158E-2</v>
      </c>
      <c r="AP194">
        <f>((AO194+0.00000010773*(AN194^4-AM194^4))-AL194*44100)/(L194*51.4+0.00000043092*AM194^3)</f>
        <v>0.10397117419600842</v>
      </c>
      <c r="AQ194">
        <f>0.61365*EXP(17.502*J194/(240.97+J194))</f>
        <v>2.1261669131650485</v>
      </c>
      <c r="AR194">
        <f>AQ194*1000/AA194</f>
        <v>21.41426899792345</v>
      </c>
      <c r="AS194">
        <f>(AR194-U194)</f>
        <v>8.4671883857408332</v>
      </c>
      <c r="AT194">
        <f>IF(D194,P194,(O194+P194)/2)</f>
        <v>18.846096038818359</v>
      </c>
      <c r="AU194">
        <f>0.61365*EXP(17.502*AT194/(240.97+AT194))</f>
        <v>2.1840907849303455</v>
      </c>
      <c r="AV194">
        <f>IF(AS194&lt;&gt;0,(1000-(AR194+U194)/2)/AS194*AL194,0)</f>
        <v>1.3084841009352922E-3</v>
      </c>
      <c r="AW194">
        <f>U194*AA194/1000</f>
        <v>1.2854818636290002</v>
      </c>
      <c r="AX194">
        <f>(AU194-AW194)</f>
        <v>0.89860892130134529</v>
      </c>
      <c r="AY194">
        <f>1/(1.6/F194+1.37/N194)</f>
        <v>8.1785673013530546E-4</v>
      </c>
      <c r="AZ194">
        <f>G194*AA194*0.001</f>
        <v>115.00791206555829</v>
      </c>
      <c r="BA194">
        <f>G194/S194</f>
        <v>2.8848991695451591</v>
      </c>
      <c r="BB194">
        <f>(1-AL194*AA194/AQ194/F194)*100</f>
        <v>59.787401200666615</v>
      </c>
      <c r="BC194">
        <f>(S194-E194/(N194/1.35))</f>
        <v>401.81452040328764</v>
      </c>
      <c r="BD194">
        <f>E194*BB194/100/BC194</f>
        <v>-9.3406652940328087E-4</v>
      </c>
    </row>
    <row r="195" spans="1:56" x14ac:dyDescent="0.25">
      <c r="A195" s="1" t="s">
        <v>9</v>
      </c>
      <c r="B195" s="1" t="s">
        <v>253</v>
      </c>
    </row>
    <row r="196" spans="1:56" x14ac:dyDescent="0.25">
      <c r="A196" s="1">
        <v>104</v>
      </c>
      <c r="B196" s="1" t="s">
        <v>254</v>
      </c>
      <c r="C196" s="1">
        <v>61298.500000279397</v>
      </c>
      <c r="D196" s="1">
        <v>0</v>
      </c>
      <c r="E196">
        <f>(R196-S196*(1000-T196)/(1000-U196))*AK196</f>
        <v>-0.71621608154606498</v>
      </c>
      <c r="F196">
        <f>IF(AV196&lt;&gt;0,1/(1/AV196-1/N196),0)</f>
        <v>2.6057187658130821E-4</v>
      </c>
      <c r="G196">
        <f>((AY196-AL196/2)*S196-E196)/(AY196+AL196/2)</f>
        <v>4764.5854562098648</v>
      </c>
      <c r="H196">
        <f>AL196*1000</f>
        <v>2.218268252275109E-3</v>
      </c>
      <c r="I196">
        <f>(AQ196-AW196)</f>
        <v>0.83076168243054149</v>
      </c>
      <c r="J196">
        <f>(P196+AP196*D196)</f>
        <v>18.351434707641602</v>
      </c>
      <c r="K196" s="1">
        <v>6</v>
      </c>
      <c r="L196">
        <f>(K196*AE196+AF196)</f>
        <v>1.4200000166893005</v>
      </c>
      <c r="M196" s="1">
        <v>1</v>
      </c>
      <c r="N196">
        <f>L196*(M196+1)*(M196+1)/(M196*M196+1)</f>
        <v>2.8400000333786011</v>
      </c>
      <c r="O196" s="1">
        <v>19.268089294433594</v>
      </c>
      <c r="P196" s="1">
        <v>18.351434707641602</v>
      </c>
      <c r="Q196" s="1">
        <v>19.140989303588867</v>
      </c>
      <c r="R196" s="1">
        <v>400.75839233398437</v>
      </c>
      <c r="S196" s="1">
        <v>401.616455078125</v>
      </c>
      <c r="T196" s="1">
        <v>12.958105087280273</v>
      </c>
      <c r="U196" s="1">
        <v>12.960731506347656</v>
      </c>
      <c r="V196" s="1">
        <v>57.371974945068359</v>
      </c>
      <c r="W196" s="1">
        <v>57.38360595703125</v>
      </c>
      <c r="X196" s="1">
        <v>500.19082641601562</v>
      </c>
      <c r="Y196" s="1">
        <v>-0.32354617118835449</v>
      </c>
      <c r="Z196" s="1">
        <v>9.667833149433136E-2</v>
      </c>
      <c r="AA196" s="1">
        <v>99.279708862304688</v>
      </c>
      <c r="AB196" s="1">
        <v>-4.0231962203979492</v>
      </c>
      <c r="AC196" s="1">
        <v>0.12594318389892578</v>
      </c>
      <c r="AD196" s="1">
        <v>1</v>
      </c>
      <c r="AE196" s="1">
        <v>-0.21956524252891541</v>
      </c>
      <c r="AF196" s="1">
        <v>2.737391471862793</v>
      </c>
      <c r="AG196" s="1">
        <v>1</v>
      </c>
      <c r="AH196" s="1">
        <v>0</v>
      </c>
      <c r="AI196" s="1">
        <v>0.18999999761581421</v>
      </c>
      <c r="AJ196" s="1">
        <v>111115</v>
      </c>
      <c r="AK196">
        <f>X196*0.000001/(K196*0.0001)</f>
        <v>0.83365137736002581</v>
      </c>
      <c r="AL196">
        <f>(U196-T196)/(1000-U196)*AK196</f>
        <v>2.2182682522751091E-6</v>
      </c>
      <c r="AM196">
        <f>(P196+273.15)</f>
        <v>291.50143470764158</v>
      </c>
      <c r="AN196">
        <f>(O196+273.15)</f>
        <v>292.41808929443357</v>
      </c>
      <c r="AO196">
        <f>(Y196*AG196+Z196*AH196)*AI196</f>
        <v>-6.1473771754393169E-2</v>
      </c>
      <c r="AP196">
        <f>((AO196+0.00000010773*(AN196^4-AM196^4))-AL196*44100)/(L196*51.4+0.00000043092*AM196^3)</f>
        <v>0.11559791582813675</v>
      </c>
      <c r="AQ196">
        <f>0.61365*EXP(17.502*J196/(240.97+J196))</f>
        <v>2.1174993330232366</v>
      </c>
      <c r="AR196">
        <f>AQ196*1000/AA196</f>
        <v>21.328621500694442</v>
      </c>
      <c r="AS196">
        <f>(AR196-U196)</f>
        <v>8.3678899943467862</v>
      </c>
      <c r="AT196">
        <f>IF(D196,P196,(O196+P196)/2)</f>
        <v>18.809762001037598</v>
      </c>
      <c r="AU196">
        <f>0.61365*EXP(17.502*AT196/(240.97+AT196))</f>
        <v>2.1791377575068327</v>
      </c>
      <c r="AV196">
        <f>IF(AS196&lt;&gt;0,(1000-(AR196+U196)/2)/AS196*AL196,0)</f>
        <v>2.6054797113307594E-4</v>
      </c>
      <c r="AW196">
        <f>U196*AA196/1000</f>
        <v>1.2867376505926951</v>
      </c>
      <c r="AX196">
        <f>(AU196-AW196)</f>
        <v>0.89240010691413763</v>
      </c>
      <c r="AY196">
        <f>1/(1.6/F196+1.37/N196)</f>
        <v>1.6284462954456946E-4</v>
      </c>
      <c r="AZ196">
        <f>G196*AA196*0.001</f>
        <v>473.02665694208656</v>
      </c>
      <c r="BA196">
        <f>G196/S196</f>
        <v>11.863521516525081</v>
      </c>
      <c r="BB196">
        <f>(1-AL196*AA196/AQ196/F196)*100</f>
        <v>60.086139447292688</v>
      </c>
      <c r="BC196">
        <f>(S196-E196/(N196/1.35))</f>
        <v>401.9569099016191</v>
      </c>
      <c r="BD196">
        <f>E196*BB196/100/BC196</f>
        <v>-1.070628674120899E-3</v>
      </c>
    </row>
    <row r="197" spans="1:56" x14ac:dyDescent="0.25">
      <c r="A197" s="1">
        <v>105</v>
      </c>
      <c r="B197" s="1" t="s">
        <v>255</v>
      </c>
      <c r="C197" s="1">
        <v>61898.999986857176</v>
      </c>
      <c r="D197" s="1">
        <v>0</v>
      </c>
      <c r="E197">
        <f>(R197-S197*(1000-T197)/(1000-U197))*AK197</f>
        <v>-0.64905696464782392</v>
      </c>
      <c r="F197">
        <f>IF(AV197&lt;&gt;0,1/(1/AV197-1/N197),0)</f>
        <v>7.2993095771701989E-4</v>
      </c>
      <c r="G197">
        <f>((AY197-AL197/2)*S197-E197)/(AY197+AL197/2)</f>
        <v>1809.754830043179</v>
      </c>
      <c r="H197">
        <f>AL197*1000</f>
        <v>6.1776024635843141E-3</v>
      </c>
      <c r="I197">
        <f>(AQ197-AW197)</f>
        <v>0.82595222345939701</v>
      </c>
      <c r="J197">
        <f>(P197+AP197*D197)</f>
        <v>18.317985534667969</v>
      </c>
      <c r="K197" s="1">
        <v>6</v>
      </c>
      <c r="L197">
        <f>(K197*AE197+AF197)</f>
        <v>1.4200000166893005</v>
      </c>
      <c r="M197" s="1">
        <v>1</v>
      </c>
      <c r="N197">
        <f>L197*(M197+1)*(M197+1)/(M197*M197+1)</f>
        <v>2.8400000333786011</v>
      </c>
      <c r="O197" s="1">
        <v>19.264719009399414</v>
      </c>
      <c r="P197" s="1">
        <v>18.317985534667969</v>
      </c>
      <c r="Q197" s="1">
        <v>19.142034530639648</v>
      </c>
      <c r="R197" s="1">
        <v>400.91717529296875</v>
      </c>
      <c r="S197" s="1">
        <v>401.69271850585937</v>
      </c>
      <c r="T197" s="1">
        <v>12.958744049072266</v>
      </c>
      <c r="U197" s="1">
        <v>12.966057777404785</v>
      </c>
      <c r="V197" s="1">
        <v>57.379833221435547</v>
      </c>
      <c r="W197" s="1">
        <v>57.412216186523438</v>
      </c>
      <c r="X197" s="1">
        <v>500.22393798828125</v>
      </c>
      <c r="Y197" s="1">
        <v>-2.5203276425600052E-2</v>
      </c>
      <c r="Z197" s="1">
        <v>7.3605902493000031E-2</v>
      </c>
      <c r="AA197" s="1">
        <v>99.267578125</v>
      </c>
      <c r="AB197" s="1">
        <v>-4.0231962203979492</v>
      </c>
      <c r="AC197" s="1">
        <v>0.12594318389892578</v>
      </c>
      <c r="AD197" s="1">
        <v>1</v>
      </c>
      <c r="AE197" s="1">
        <v>-0.21956524252891541</v>
      </c>
      <c r="AF197" s="1">
        <v>2.737391471862793</v>
      </c>
      <c r="AG197" s="1">
        <v>1</v>
      </c>
      <c r="AH197" s="1">
        <v>0</v>
      </c>
      <c r="AI197" s="1">
        <v>0.18999999761581421</v>
      </c>
      <c r="AJ197" s="1">
        <v>111115</v>
      </c>
      <c r="AK197">
        <f>X197*0.000001/(K197*0.0001)</f>
        <v>0.83370656331380188</v>
      </c>
      <c r="AL197">
        <f>(U197-T197)/(1000-U197)*AK197</f>
        <v>6.1776024635843139E-6</v>
      </c>
      <c r="AM197">
        <f>(P197+273.15)</f>
        <v>291.46798553466795</v>
      </c>
      <c r="AN197">
        <f>(O197+273.15)</f>
        <v>292.41471900939939</v>
      </c>
      <c r="AO197">
        <f>(Y197*AG197+Z197*AH197)*AI197</f>
        <v>-4.7886224607747163E-3</v>
      </c>
      <c r="AP197">
        <f>((AO197+0.00000010773*(AN197^4-AM197^4))-AL197*44100)/(L197*51.4+0.00000043092*AM197^3)</f>
        <v>0.11802634424672427</v>
      </c>
      <c r="AQ197">
        <f>0.61365*EXP(17.502*J197/(240.97+J197))</f>
        <v>2.1130613768511903</v>
      </c>
      <c r="AR197">
        <f>AQ197*1000/AA197</f>
        <v>21.286520904039538</v>
      </c>
      <c r="AS197">
        <f>(AR197-U197)</f>
        <v>8.3204631266347526</v>
      </c>
      <c r="AT197">
        <f>IF(D197,P197,(O197+P197)/2)</f>
        <v>18.791352272033691</v>
      </c>
      <c r="AU197">
        <f>0.61365*EXP(17.502*AT197/(240.97+AT197))</f>
        <v>2.1766319190772299</v>
      </c>
      <c r="AV197">
        <f>IF(AS197&lt;&gt;0,(1000-(AR197+U197)/2)/AS197*AL197,0)</f>
        <v>7.2974340057159514E-4</v>
      </c>
      <c r="AW197">
        <f>U197*AA197/1000</f>
        <v>1.2871091533917933</v>
      </c>
      <c r="AX197">
        <f>(AU197-AW197)</f>
        <v>0.88952276568543653</v>
      </c>
      <c r="AY197">
        <f>1/(1.6/F197+1.37/N197)</f>
        <v>4.5610647248695615E-4</v>
      </c>
      <c r="AZ197">
        <f>G197*AA197*0.001</f>
        <v>179.64997897840738</v>
      </c>
      <c r="BA197">
        <f>G197/S197</f>
        <v>4.5053214725294568</v>
      </c>
      <c r="BB197">
        <f>(1-AL197*AA197/AQ197/F197)*100</f>
        <v>60.241179808404119</v>
      </c>
      <c r="BC197">
        <f>(S197-E197/(N197/1.35))</f>
        <v>402.00124910162566</v>
      </c>
      <c r="BD197">
        <f>E197*BB197/100/BC197</f>
        <v>-9.7263273187895281E-4</v>
      </c>
    </row>
    <row r="198" spans="1:56" x14ac:dyDescent="0.25">
      <c r="A198" s="1" t="s">
        <v>9</v>
      </c>
      <c r="B198" s="1" t="s">
        <v>256</v>
      </c>
    </row>
    <row r="199" spans="1:56" x14ac:dyDescent="0.25">
      <c r="A199" s="1">
        <v>106</v>
      </c>
      <c r="B199" s="1" t="s">
        <v>257</v>
      </c>
      <c r="C199" s="1">
        <v>62498.499993573874</v>
      </c>
      <c r="D199" s="1">
        <v>0</v>
      </c>
      <c r="E199">
        <f>(R199-S199*(1000-T199)/(1000-U199))*AK199</f>
        <v>-0.76022828124574282</v>
      </c>
      <c r="F199">
        <f>IF(AV199&lt;&gt;0,1/(1/AV199-1/N199),0)</f>
        <v>-2.5755525145079857E-4</v>
      </c>
      <c r="G199">
        <f>((AY199-AL199/2)*S199-E199)/(AY199+AL199/2)</f>
        <v>-4294.2722618768239</v>
      </c>
      <c r="H199">
        <f>AL199*1000</f>
        <v>-2.1780314007713644E-3</v>
      </c>
      <c r="I199">
        <f>(AQ199-AW199)</f>
        <v>0.8251266237533752</v>
      </c>
      <c r="J199">
        <f>(P199+AP199*D199)</f>
        <v>18.312065124511719</v>
      </c>
      <c r="K199" s="1">
        <v>6</v>
      </c>
      <c r="L199">
        <f>(K199*AE199+AF199)</f>
        <v>1.4200000166893005</v>
      </c>
      <c r="M199" s="1">
        <v>1</v>
      </c>
      <c r="N199">
        <f>L199*(M199+1)*(M199+1)/(M199*M199+1)</f>
        <v>2.8400000333786011</v>
      </c>
      <c r="O199" s="1">
        <v>19.265518188476562</v>
      </c>
      <c r="P199" s="1">
        <v>18.312065124511719</v>
      </c>
      <c r="Q199" s="1">
        <v>19.140583038330078</v>
      </c>
      <c r="R199" s="1">
        <v>400.85150146484375</v>
      </c>
      <c r="S199" s="1">
        <v>401.76446533203125</v>
      </c>
      <c r="T199" s="1">
        <v>12.967304229736328</v>
      </c>
      <c r="U199" s="1">
        <v>12.964725494384766</v>
      </c>
      <c r="V199" s="1">
        <v>57.422603607177734</v>
      </c>
      <c r="W199" s="1">
        <v>57.411190032958984</v>
      </c>
      <c r="X199" s="1">
        <v>500.19723510742187</v>
      </c>
      <c r="Y199" s="1">
        <v>-0.14066721498966217</v>
      </c>
      <c r="Z199" s="1">
        <v>3.9548810571432114E-2</v>
      </c>
      <c r="AA199" s="1">
        <v>99.280937194824219</v>
      </c>
      <c r="AB199" s="1">
        <v>-3.8832731246948242</v>
      </c>
      <c r="AC199" s="1">
        <v>0.11286830902099609</v>
      </c>
      <c r="AD199" s="1">
        <v>1</v>
      </c>
      <c r="AE199" s="1">
        <v>-0.21956524252891541</v>
      </c>
      <c r="AF199" s="1">
        <v>2.737391471862793</v>
      </c>
      <c r="AG199" s="1">
        <v>1</v>
      </c>
      <c r="AH199" s="1">
        <v>0</v>
      </c>
      <c r="AI199" s="1">
        <v>0.18999999761581421</v>
      </c>
      <c r="AJ199" s="1">
        <v>111115</v>
      </c>
      <c r="AK199">
        <f>X199*0.000001/(K199*0.0001)</f>
        <v>0.83366205851236974</v>
      </c>
      <c r="AL199">
        <f>(U199-T199)/(1000-U199)*AK199</f>
        <v>-2.1780314007713642E-6</v>
      </c>
      <c r="AM199">
        <f>(P199+273.15)</f>
        <v>291.4620651245117</v>
      </c>
      <c r="AN199">
        <f>(O199+273.15)</f>
        <v>292.41551818847654</v>
      </c>
      <c r="AO199">
        <f>(Y199*AG199+Z199*AH199)*AI199</f>
        <v>-2.6726770512659037E-2</v>
      </c>
      <c r="AP199">
        <f>((AO199+0.00000010773*(AN199^4-AM199^4))-AL199*44100)/(L199*51.4+0.00000043092*AM199^3)</f>
        <v>0.12302771874982397</v>
      </c>
      <c r="AQ199">
        <f>0.61365*EXP(17.502*J199/(240.97+J199))</f>
        <v>2.1122767213095255</v>
      </c>
      <c r="AR199">
        <f>AQ199*1000/AA199</f>
        <v>21.275753241173511</v>
      </c>
      <c r="AS199">
        <f>(AR199-U199)</f>
        <v>8.3110277467887457</v>
      </c>
      <c r="AT199">
        <f>IF(D199,P199,(O199+P199)/2)</f>
        <v>18.788791656494141</v>
      </c>
      <c r="AU199">
        <f>0.61365*EXP(17.502*AT199/(240.97+AT199))</f>
        <v>2.1762835813755084</v>
      </c>
      <c r="AV199">
        <f>IF(AS199&lt;&gt;0,(1000-(AR199+U199)/2)/AS199*AL199,0)</f>
        <v>-2.5757861086034392E-4</v>
      </c>
      <c r="AW199">
        <f>U199*AA199/1000</f>
        <v>1.2871500975561503</v>
      </c>
      <c r="AX199">
        <f>(AU199-AW199)</f>
        <v>0.88913348381935808</v>
      </c>
      <c r="AY199">
        <f>1/(1.6/F199+1.37/N199)</f>
        <v>-1.6098453292778293E-4</v>
      </c>
      <c r="AZ199">
        <f>G199*AA199*0.001</f>
        <v>-426.33937472886873</v>
      </c>
      <c r="BA199">
        <f>G199/S199</f>
        <v>-10.688531795184767</v>
      </c>
      <c r="BB199">
        <f>(1-AL199*AA199/AQ199/F199)*100</f>
        <v>60.25259476049721</v>
      </c>
      <c r="BC199">
        <f>(S199-E199/(N199/1.35))</f>
        <v>402.12584144739026</v>
      </c>
      <c r="BD199">
        <f>E199*BB199/100/BC199</f>
        <v>-1.1390893554738576E-3</v>
      </c>
    </row>
    <row r="200" spans="1:56" x14ac:dyDescent="0.25">
      <c r="A200" s="1" t="s">
        <v>9</v>
      </c>
      <c r="B200" s="1" t="s">
        <v>258</v>
      </c>
    </row>
    <row r="201" spans="1:56" x14ac:dyDescent="0.25">
      <c r="A201" s="1">
        <v>107</v>
      </c>
      <c r="B201" s="1" t="s">
        <v>259</v>
      </c>
      <c r="C201" s="1">
        <v>63098.500000279397</v>
      </c>
      <c r="D201" s="1">
        <v>0</v>
      </c>
      <c r="E201">
        <f>(R201-S201*(1000-T201)/(1000-U201))*AK201</f>
        <v>-0.97446274183167281</v>
      </c>
      <c r="F201">
        <f>IF(AV201&lt;&gt;0,1/(1/AV201-1/N201),0)</f>
        <v>-1.1611130482637603E-3</v>
      </c>
      <c r="G201">
        <f>((AY201-AL201/2)*S201-E201)/(AY201+AL201/2)</f>
        <v>-936.94194521920383</v>
      </c>
      <c r="H201">
        <f>AL201*1000</f>
        <v>-9.7901385523216575E-3</v>
      </c>
      <c r="I201">
        <f>(AQ201-AW201)</f>
        <v>0.82249405186067981</v>
      </c>
      <c r="J201">
        <f>(P201+AP201*D201)</f>
        <v>18.308597564697266</v>
      </c>
      <c r="K201" s="1">
        <v>6</v>
      </c>
      <c r="L201">
        <f>(K201*AE201+AF201)</f>
        <v>1.4200000166893005</v>
      </c>
      <c r="M201" s="1">
        <v>1</v>
      </c>
      <c r="N201">
        <f>L201*(M201+1)*(M201+1)/(M201*M201+1)</f>
        <v>2.8400000333786011</v>
      </c>
      <c r="O201" s="1">
        <v>19.260360717773437</v>
      </c>
      <c r="P201" s="1">
        <v>18.308597564697266</v>
      </c>
      <c r="Q201" s="1">
        <v>19.135982513427734</v>
      </c>
      <c r="R201" s="1">
        <v>400.60366821289062</v>
      </c>
      <c r="S201" s="1">
        <v>401.7774658203125</v>
      </c>
      <c r="T201" s="1">
        <v>12.997220039367676</v>
      </c>
      <c r="U201" s="1">
        <v>12.985627174377441</v>
      </c>
      <c r="V201" s="1">
        <v>57.577949523925781</v>
      </c>
      <c r="W201" s="1">
        <v>57.526588439941406</v>
      </c>
      <c r="X201" s="1">
        <v>500.11834716796875</v>
      </c>
      <c r="Y201" s="1">
        <v>-0.14535234868526459</v>
      </c>
      <c r="Z201" s="1">
        <v>0.14940275251865387</v>
      </c>
      <c r="AA201" s="1">
        <v>99.288482666015625</v>
      </c>
      <c r="AB201" s="1">
        <v>-3.8862333297729492</v>
      </c>
      <c r="AC201" s="1">
        <v>0.1178131103515625</v>
      </c>
      <c r="AD201" s="1">
        <v>1</v>
      </c>
      <c r="AE201" s="1">
        <v>-0.21956524252891541</v>
      </c>
      <c r="AF201" s="1">
        <v>2.737391471862793</v>
      </c>
      <c r="AG201" s="1">
        <v>1</v>
      </c>
      <c r="AH201" s="1">
        <v>0</v>
      </c>
      <c r="AI201" s="1">
        <v>0.18999999761581421</v>
      </c>
      <c r="AJ201" s="1">
        <v>111115</v>
      </c>
      <c r="AK201">
        <f>X201*0.000001/(K201*0.0001)</f>
        <v>0.83353057861328117</v>
      </c>
      <c r="AL201">
        <f>(U201-T201)/(1000-U201)*AK201</f>
        <v>-9.7901385523216571E-6</v>
      </c>
      <c r="AM201">
        <f>(P201+273.15)</f>
        <v>291.45859756469724</v>
      </c>
      <c r="AN201">
        <f>(O201+273.15)</f>
        <v>292.41036071777341</v>
      </c>
      <c r="AO201">
        <f>(Y201*AG201+Z201*AH201)*AI201</f>
        <v>-2.7616945903653267E-2</v>
      </c>
      <c r="AP201">
        <f>((AO201+0.00000010773*(AN201^4-AM201^4))-AL201*44100)/(L201*51.4+0.00000043092*AM201^3)</f>
        <v>0.12680838059025154</v>
      </c>
      <c r="AQ201">
        <f>0.61365*EXP(17.502*J201/(240.97+J201))</f>
        <v>2.1118172704711959</v>
      </c>
      <c r="AR201">
        <f>AQ201*1000/AA201</f>
        <v>21.269508947728404</v>
      </c>
      <c r="AS201">
        <f>(AR201-U201)</f>
        <v>8.2838817733509629</v>
      </c>
      <c r="AT201">
        <f>IF(D201,P201,(O201+P201)/2)</f>
        <v>18.784479141235352</v>
      </c>
      <c r="AU201">
        <f>0.61365*EXP(17.502*AT201/(240.97+AT201))</f>
        <v>2.1756970314890349</v>
      </c>
      <c r="AV201">
        <f>IF(AS201&lt;&gt;0,(1000-(AR201+U201)/2)/AS201*AL201,0)</f>
        <v>-1.1615879549240829E-3</v>
      </c>
      <c r="AW201">
        <f>U201*AA201/1000</f>
        <v>1.2893232186105161</v>
      </c>
      <c r="AX201">
        <f>(AU201-AW201)</f>
        <v>0.8863738128785188</v>
      </c>
      <c r="AY201">
        <f>1/(1.6/F201+1.37/N201)</f>
        <v>-7.2594978949041904E-4</v>
      </c>
      <c r="AZ201">
        <f>G201*AA201*0.001</f>
        <v>-93.027544086959878</v>
      </c>
      <c r="BA201">
        <f>G201/S201</f>
        <v>-2.3319922716577484</v>
      </c>
      <c r="BB201">
        <f>(1-AL201*AA201/AQ201/F201)*100</f>
        <v>60.357880248415064</v>
      </c>
      <c r="BC201">
        <f>(S201-E201/(N201/1.35))</f>
        <v>402.24067873792211</v>
      </c>
      <c r="BD201">
        <f>E201*BB201/100/BC201</f>
        <v>-1.4622217141876867E-3</v>
      </c>
    </row>
    <row r="202" spans="1:56" x14ac:dyDescent="0.25">
      <c r="A202" s="1">
        <v>108</v>
      </c>
      <c r="B202" s="1" t="s">
        <v>260</v>
      </c>
      <c r="C202" s="1">
        <v>63698.999986857176</v>
      </c>
      <c r="D202" s="1">
        <v>0</v>
      </c>
      <c r="E202">
        <f>(R202-S202*(1000-T202)/(1000-U202))*AK202</f>
        <v>-0.8891295383415293</v>
      </c>
      <c r="F202">
        <f>IF(AV202&lt;&gt;0,1/(1/AV202-1/N202),0)</f>
        <v>3.440092487996438E-4</v>
      </c>
      <c r="G202">
        <f>((AY202-AL202/2)*S202-E202)/(AY202+AL202/2)</f>
        <v>4504.5591966863622</v>
      </c>
      <c r="H202">
        <f>AL202*1000</f>
        <v>2.9102157613984897E-3</v>
      </c>
      <c r="I202">
        <f>(AQ202-AW202)</f>
        <v>0.82550614833894764</v>
      </c>
      <c r="J202">
        <f>(P202+AP202*D202)</f>
        <v>18.386869430541992</v>
      </c>
      <c r="K202" s="1">
        <v>6</v>
      </c>
      <c r="L202">
        <f>(K202*AE202+AF202)</f>
        <v>1.4200000166893005</v>
      </c>
      <c r="M202" s="1">
        <v>1</v>
      </c>
      <c r="N202">
        <f>L202*(M202+1)*(M202+1)/(M202*M202+1)</f>
        <v>2.8400000333786011</v>
      </c>
      <c r="O202" s="1">
        <v>19.272253036499023</v>
      </c>
      <c r="P202" s="1">
        <v>18.386869430541992</v>
      </c>
      <c r="Q202" s="1">
        <v>19.142471313476562</v>
      </c>
      <c r="R202" s="1">
        <v>400.89993286132812</v>
      </c>
      <c r="S202" s="1">
        <v>401.96487426757812</v>
      </c>
      <c r="T202" s="1">
        <v>13.057809829711914</v>
      </c>
      <c r="U202" s="1">
        <v>13.061254501342773</v>
      </c>
      <c r="V202" s="1">
        <v>57.797805786132813</v>
      </c>
      <c r="W202" s="1">
        <v>57.813056945800781</v>
      </c>
      <c r="X202" s="1">
        <v>500.28652954101562</v>
      </c>
      <c r="Y202" s="1">
        <v>-8.3230748772621155E-2</v>
      </c>
      <c r="Z202" s="1">
        <v>0.27904772758483887</v>
      </c>
      <c r="AA202" s="1">
        <v>99.278633117675781</v>
      </c>
      <c r="AB202" s="1">
        <v>-3.8862333297729492</v>
      </c>
      <c r="AC202" s="1">
        <v>0.1178131103515625</v>
      </c>
      <c r="AD202" s="1">
        <v>1</v>
      </c>
      <c r="AE202" s="1">
        <v>-0.21956524252891541</v>
      </c>
      <c r="AF202" s="1">
        <v>2.737391471862793</v>
      </c>
      <c r="AG202" s="1">
        <v>1</v>
      </c>
      <c r="AH202" s="1">
        <v>0</v>
      </c>
      <c r="AI202" s="1">
        <v>0.18999999761581421</v>
      </c>
      <c r="AJ202" s="1">
        <v>111115</v>
      </c>
      <c r="AK202">
        <f>X202*0.000001/(K202*0.0001)</f>
        <v>0.83381088256835922</v>
      </c>
      <c r="AL202">
        <f>(U202-T202)/(1000-U202)*AK202</f>
        <v>2.9102157613984896E-6</v>
      </c>
      <c r="AM202">
        <f>(P202+273.15)</f>
        <v>291.53686943054197</v>
      </c>
      <c r="AN202">
        <f>(O202+273.15)</f>
        <v>292.422253036499</v>
      </c>
      <c r="AO202">
        <f>(Y202*AG202+Z202*AH202)*AI202</f>
        <v>-1.5813842068360451E-2</v>
      </c>
      <c r="AP202">
        <f>((AO202+0.00000010773*(AN202^4-AM202^4))-AL202*44100)/(L202*51.4+0.00000043092*AM202^3)</f>
        <v>0.11178832115938364</v>
      </c>
      <c r="AQ202">
        <f>0.61365*EXP(17.502*J202/(240.97+J202))</f>
        <v>2.1222096420343481</v>
      </c>
      <c r="AR202">
        <f>AQ202*1000/AA202</f>
        <v>21.376297954453861</v>
      </c>
      <c r="AS202">
        <f>(AR202-U202)</f>
        <v>8.3150434531110875</v>
      </c>
      <c r="AT202">
        <f>IF(D202,P202,(O202+P202)/2)</f>
        <v>18.829561233520508</v>
      </c>
      <c r="AU202">
        <f>0.61365*EXP(17.502*AT202/(240.97+AT202))</f>
        <v>2.181835550745884</v>
      </c>
      <c r="AV202">
        <f>IF(AS202&lt;&gt;0,(1000-(AR202+U202)/2)/AS202*AL202,0)</f>
        <v>3.4396758400077312E-4</v>
      </c>
      <c r="AW202">
        <f>U202*AA202/1000</f>
        <v>1.2967034936954005</v>
      </c>
      <c r="AX202">
        <f>(AU202-AW202)</f>
        <v>0.88513205705048348</v>
      </c>
      <c r="AY202">
        <f>1/(1.6/F202+1.37/N202)</f>
        <v>2.1498348293404868E-4</v>
      </c>
      <c r="AZ202">
        <f>G202*AA202*0.001</f>
        <v>447.20647984467769</v>
      </c>
      <c r="BA202">
        <f>G202/S202</f>
        <v>11.206350318281263</v>
      </c>
      <c r="BB202">
        <f>(1-AL202*AA202/AQ202/F202)*100</f>
        <v>60.424849480303287</v>
      </c>
      <c r="BC202">
        <f>(S202-E202/(N202/1.35))</f>
        <v>402.38752386710405</v>
      </c>
      <c r="BD202">
        <f>E202*BB202/100/BC202</f>
        <v>-1.3351685958464833E-3</v>
      </c>
    </row>
    <row r="203" spans="1:56" x14ac:dyDescent="0.25">
      <c r="A203" s="1" t="s">
        <v>9</v>
      </c>
      <c r="B203" s="1" t="s">
        <v>261</v>
      </c>
    </row>
    <row r="204" spans="1:56" x14ac:dyDescent="0.25">
      <c r="A204" s="1">
        <v>109</v>
      </c>
      <c r="B204" s="1" t="s">
        <v>262</v>
      </c>
      <c r="C204" s="1">
        <v>64298.999993562698</v>
      </c>
      <c r="D204" s="1">
        <v>0</v>
      </c>
      <c r="E204">
        <f>(R204-S204*(1000-T204)/(1000-U204))*AK204</f>
        <v>-0.97659524444039947</v>
      </c>
      <c r="F204">
        <f>IF(AV204&lt;&gt;0,1/(1/AV204-1/N204),0)</f>
        <v>5.3156084153961332E-4</v>
      </c>
      <c r="G204">
        <f>((AY204-AL204/2)*S204-E204)/(AY204+AL204/2)</f>
        <v>3316.9733998560941</v>
      </c>
      <c r="H204">
        <f>AL204*1000</f>
        <v>4.4774557173445674E-3</v>
      </c>
      <c r="I204">
        <f>(AQ204-AW204)</f>
        <v>0.822033123150677</v>
      </c>
      <c r="J204">
        <f>(P204+AP204*D204)</f>
        <v>18.392742156982422</v>
      </c>
      <c r="K204" s="1">
        <v>6</v>
      </c>
      <c r="L204">
        <f>(K204*AE204+AF204)</f>
        <v>1.4200000166893005</v>
      </c>
      <c r="M204" s="1">
        <v>1</v>
      </c>
      <c r="N204">
        <f>L204*(M204+1)*(M204+1)/(M204*M204+1)</f>
        <v>2.8400000333786011</v>
      </c>
      <c r="O204" s="1">
        <v>19.275030136108398</v>
      </c>
      <c r="P204" s="1">
        <v>18.392742156982422</v>
      </c>
      <c r="Q204" s="1">
        <v>19.141429901123047</v>
      </c>
      <c r="R204" s="1">
        <v>400.8427734375</v>
      </c>
      <c r="S204" s="1">
        <v>402.01187133789062</v>
      </c>
      <c r="T204" s="1">
        <v>13.097970962524414</v>
      </c>
      <c r="U204" s="1">
        <v>13.103270530700684</v>
      </c>
      <c r="V204" s="1">
        <v>57.969257354736328</v>
      </c>
      <c r="W204" s="1">
        <v>57.992713928222656</v>
      </c>
      <c r="X204" s="1">
        <v>500.28073120117187</v>
      </c>
      <c r="Y204" s="1">
        <v>-6.2127120792865753E-2</v>
      </c>
      <c r="Z204" s="1">
        <v>0.11644759774208069</v>
      </c>
      <c r="AA204" s="1">
        <v>99.284988403320313</v>
      </c>
      <c r="AB204" s="1">
        <v>-3.7861661911010742</v>
      </c>
      <c r="AC204" s="1">
        <v>0.12308025360107422</v>
      </c>
      <c r="AD204" s="1">
        <v>1</v>
      </c>
      <c r="AE204" s="1">
        <v>-0.21956524252891541</v>
      </c>
      <c r="AF204" s="1">
        <v>2.737391471862793</v>
      </c>
      <c r="AG204" s="1">
        <v>1</v>
      </c>
      <c r="AH204" s="1">
        <v>0</v>
      </c>
      <c r="AI204" s="1">
        <v>0.18999999761581421</v>
      </c>
      <c r="AJ204" s="1">
        <v>111115</v>
      </c>
      <c r="AK204">
        <f>X204*0.000001/(K204*0.0001)</f>
        <v>0.83380121866861967</v>
      </c>
      <c r="AL204">
        <f>(U204-T204)/(1000-U204)*AK204</f>
        <v>4.4774557173445672E-6</v>
      </c>
      <c r="AM204">
        <f>(P204+273.15)</f>
        <v>291.5427421569824</v>
      </c>
      <c r="AN204">
        <f>(O204+273.15)</f>
        <v>292.42503013610838</v>
      </c>
      <c r="AO204">
        <f>(Y204*AG204+Z204*AH204)*AI204</f>
        <v>-1.1804152802521894E-2</v>
      </c>
      <c r="AP204">
        <f>((AO204+0.00000010773*(AN204^4-AM204^4))-AL204*44100)/(L204*51.4+0.00000043092*AM204^3)</f>
        <v>0.11061745184483375</v>
      </c>
      <c r="AQ204">
        <f>0.61365*EXP(17.502*J204/(240.97+J204))</f>
        <v>2.1229911858368631</v>
      </c>
      <c r="AR204">
        <f>AQ204*1000/AA204</f>
        <v>21.382801367843697</v>
      </c>
      <c r="AS204">
        <f>(AR204-U204)</f>
        <v>8.2795308371430139</v>
      </c>
      <c r="AT204">
        <f>IF(D204,P204,(O204+P204)/2)</f>
        <v>18.83388614654541</v>
      </c>
      <c r="AU204">
        <f>0.61365*EXP(17.502*AT204/(240.97+AT204))</f>
        <v>2.1824252419845847</v>
      </c>
      <c r="AV204">
        <f>IF(AS204&lt;&gt;0,(1000-(AR204+U204)/2)/AS204*AL204,0)</f>
        <v>5.3146136828297605E-4</v>
      </c>
      <c r="AW204">
        <f>U204*AA204/1000</f>
        <v>1.3009580626861861</v>
      </c>
      <c r="AX204">
        <f>(AU204-AW204)</f>
        <v>0.88146717929839857</v>
      </c>
      <c r="AY204">
        <f>1/(1.6/F204+1.37/N204)</f>
        <v>3.3217229079520556E-4</v>
      </c>
      <c r="AZ204">
        <f>G204*AA204*0.001</f>
        <v>329.32566553883424</v>
      </c>
      <c r="BA204">
        <f>G204/S204</f>
        <v>8.2509339557989847</v>
      </c>
      <c r="BB204">
        <f>(1-AL204*AA204/AQ204/F204)*100</f>
        <v>60.607484248578345</v>
      </c>
      <c r="BC204">
        <f>(S204-E204/(N204/1.35))</f>
        <v>402.47609794510868</v>
      </c>
      <c r="BD204">
        <f>E204*BB204/100/BC204</f>
        <v>-1.470621018163679E-3</v>
      </c>
    </row>
    <row r="205" spans="1:56" x14ac:dyDescent="0.25">
      <c r="A205" s="1" t="s">
        <v>9</v>
      </c>
      <c r="B205" s="1" t="s">
        <v>263</v>
      </c>
    </row>
    <row r="206" spans="1:56" x14ac:dyDescent="0.25">
      <c r="A206" s="1">
        <v>110</v>
      </c>
      <c r="B206" s="1" t="s">
        <v>264</v>
      </c>
      <c r="C206" s="1">
        <v>64899.500000279397</v>
      </c>
      <c r="D206" s="1">
        <v>0</v>
      </c>
      <c r="E206">
        <f>(R206-S206*(1000-T206)/(1000-U206))*AK206</f>
        <v>-0.69411982523006732</v>
      </c>
      <c r="F206">
        <f>IF(AV206&lt;&gt;0,1/(1/AV206-1/N206),0)</f>
        <v>2.2118296534539639E-3</v>
      </c>
      <c r="G206">
        <f>((AY206-AL206/2)*S206-E206)/(AY206+AL206/2)</f>
        <v>895.49042007746573</v>
      </c>
      <c r="H206">
        <f>AL206*1000</f>
        <v>1.8465241505216248E-2</v>
      </c>
      <c r="I206">
        <f>(AQ206-AW206)</f>
        <v>0.81516354180745032</v>
      </c>
      <c r="J206">
        <f>(P206+AP206*D206)</f>
        <v>18.376623153686523</v>
      </c>
      <c r="K206" s="1">
        <v>6</v>
      </c>
      <c r="L206">
        <f>(K206*AE206+AF206)</f>
        <v>1.4200000166893005</v>
      </c>
      <c r="M206" s="1">
        <v>1</v>
      </c>
      <c r="N206">
        <f>L206*(M206+1)*(M206+1)/(M206*M206+1)</f>
        <v>2.8400000333786011</v>
      </c>
      <c r="O206" s="1">
        <v>19.274730682373047</v>
      </c>
      <c r="P206" s="1">
        <v>18.376623153686523</v>
      </c>
      <c r="Q206" s="1">
        <v>19.140480041503906</v>
      </c>
      <c r="R206" s="1">
        <v>400.88690185546875</v>
      </c>
      <c r="S206" s="1">
        <v>401.71051025390625</v>
      </c>
      <c r="T206" s="1">
        <v>13.129620552062988</v>
      </c>
      <c r="U206" s="1">
        <v>13.15147590637207</v>
      </c>
      <c r="V206" s="1">
        <v>58.107696533203125</v>
      </c>
      <c r="W206" s="1">
        <v>58.204421997070313</v>
      </c>
      <c r="X206" s="1">
        <v>500.26358032226562</v>
      </c>
      <c r="Y206" s="1">
        <v>0.10784446448087692</v>
      </c>
      <c r="Z206" s="1">
        <v>0.1494060754776001</v>
      </c>
      <c r="AA206" s="1">
        <v>99.280349731445313</v>
      </c>
      <c r="AB206" s="1">
        <v>-3.7570524215698242</v>
      </c>
      <c r="AC206" s="1">
        <v>0.13506793975830078</v>
      </c>
      <c r="AD206" s="1">
        <v>1</v>
      </c>
      <c r="AE206" s="1">
        <v>-0.21956524252891541</v>
      </c>
      <c r="AF206" s="1">
        <v>2.737391471862793</v>
      </c>
      <c r="AG206" s="1">
        <v>1</v>
      </c>
      <c r="AH206" s="1">
        <v>0</v>
      </c>
      <c r="AI206" s="1">
        <v>0.18999999761581421</v>
      </c>
      <c r="AJ206" s="1">
        <v>111115</v>
      </c>
      <c r="AK206">
        <f>X206*0.000001/(K206*0.0001)</f>
        <v>0.83377263387044265</v>
      </c>
      <c r="AL206">
        <f>(U206-T206)/(1000-U206)*AK206</f>
        <v>1.8465241505216247E-5</v>
      </c>
      <c r="AM206">
        <f>(P206+273.15)</f>
        <v>291.5266231536865</v>
      </c>
      <c r="AN206">
        <f>(O206+273.15)</f>
        <v>292.42473068237302</v>
      </c>
      <c r="AO206">
        <f>(Y206*AG206+Z206*AH206)*AI206</f>
        <v>2.0490447994245375E-2</v>
      </c>
      <c r="AP206">
        <f>((AO206+0.00000010773*(AN206^4-AM206^4))-AL206*44100)/(L206*51.4+0.00000043092*AM206^3)</f>
        <v>0.10565133654707035</v>
      </c>
      <c r="AQ206">
        <f>0.61365*EXP(17.502*J206/(240.97+J206))</f>
        <v>2.1208466692767463</v>
      </c>
      <c r="AR206">
        <f>AQ206*1000/AA206</f>
        <v>21.362199821149552</v>
      </c>
      <c r="AS206">
        <f>(AR206-U206)</f>
        <v>8.210723914777482</v>
      </c>
      <c r="AT206">
        <f>IF(D206,P206,(O206+P206)/2)</f>
        <v>18.825676918029785</v>
      </c>
      <c r="AU206">
        <f>0.61365*EXP(17.502*AT206/(240.97+AT206))</f>
        <v>2.1813060529813222</v>
      </c>
      <c r="AV206">
        <f>IF(AS206&lt;&gt;0,(1000-(AR206+U206)/2)/AS206*AL206,0)</f>
        <v>2.2101083917565058E-3</v>
      </c>
      <c r="AW206">
        <f>U206*AA206/1000</f>
        <v>1.3056831274692959</v>
      </c>
      <c r="AX206">
        <f>(AU206-AW206)</f>
        <v>0.87562292551202625</v>
      </c>
      <c r="AY206">
        <f>1/(1.6/F206+1.37/N206)</f>
        <v>1.3814722863960487E-3</v>
      </c>
      <c r="AZ206">
        <f>G206*AA206*0.001</f>
        <v>88.904602086449671</v>
      </c>
      <c r="BA206">
        <f>G206/S206</f>
        <v>2.2291934047517441</v>
      </c>
      <c r="BB206">
        <f>(1-AL206*AA206/AQ206/F206)*100</f>
        <v>60.919749147018301</v>
      </c>
      <c r="BC206">
        <f>(S206-E206/(N206/1.35))</f>
        <v>402.04046157540176</v>
      </c>
      <c r="BD206">
        <f>E206*BB206/100/BC206</f>
        <v>-1.0517748752275104E-3</v>
      </c>
    </row>
    <row r="207" spans="1:56" x14ac:dyDescent="0.25">
      <c r="A207" s="1">
        <v>111</v>
      </c>
      <c r="B207" s="1" t="s">
        <v>265</v>
      </c>
      <c r="C207" s="1">
        <v>65499.999986857176</v>
      </c>
      <c r="D207" s="1">
        <v>0</v>
      </c>
      <c r="E207">
        <f>(R207-S207*(1000-T207)/(1000-U207))*AK207</f>
        <v>-0.97546891600054941</v>
      </c>
      <c r="F207">
        <f>IF(AV207&lt;&gt;0,1/(1/AV207-1/N207),0)</f>
        <v>2.0944469292410229E-3</v>
      </c>
      <c r="G207">
        <f>((AY207-AL207/2)*S207-E207)/(AY207+AL207/2)</f>
        <v>1137.3508637127552</v>
      </c>
      <c r="H207">
        <f>AL207*1000</f>
        <v>1.7448873981320848E-2</v>
      </c>
      <c r="I207">
        <f>(AQ207-AW207)</f>
        <v>0.81355850951980857</v>
      </c>
      <c r="J207">
        <f>(P207+AP207*D207)</f>
        <v>18.37371826171875</v>
      </c>
      <c r="K207" s="1">
        <v>6</v>
      </c>
      <c r="L207">
        <f>(K207*AE207+AF207)</f>
        <v>1.4200000166893005</v>
      </c>
      <c r="M207" s="1">
        <v>1</v>
      </c>
      <c r="N207">
        <f>L207*(M207+1)*(M207+1)/(M207*M207+1)</f>
        <v>2.8400000333786011</v>
      </c>
      <c r="O207" s="1">
        <v>19.27385139465332</v>
      </c>
      <c r="P207" s="1">
        <v>18.37371826171875</v>
      </c>
      <c r="Q207" s="1">
        <v>19.138921737670898</v>
      </c>
      <c r="R207" s="1">
        <v>400.79946899414062</v>
      </c>
      <c r="S207" s="1">
        <v>401.96109008789063</v>
      </c>
      <c r="T207" s="1">
        <v>13.141039848327637</v>
      </c>
      <c r="U207" s="1">
        <v>13.161693572998047</v>
      </c>
      <c r="V207" s="1">
        <v>58.170513153076172</v>
      </c>
      <c r="W207" s="1">
        <v>58.261943817138672</v>
      </c>
      <c r="X207" s="1">
        <v>500.22601318359375</v>
      </c>
      <c r="Y207" s="1">
        <v>-0.10843226313591003</v>
      </c>
      <c r="Z207" s="1">
        <v>0.28233793377876282</v>
      </c>
      <c r="AA207" s="1">
        <v>99.295875549316406</v>
      </c>
      <c r="AB207" s="1">
        <v>-3.7570524215698242</v>
      </c>
      <c r="AC207" s="1">
        <v>0.13506793975830078</v>
      </c>
      <c r="AD207" s="1">
        <v>1</v>
      </c>
      <c r="AE207" s="1">
        <v>-0.21956524252891541</v>
      </c>
      <c r="AF207" s="1">
        <v>2.737391471862793</v>
      </c>
      <c r="AG207" s="1">
        <v>1</v>
      </c>
      <c r="AH207" s="1">
        <v>0</v>
      </c>
      <c r="AI207" s="1">
        <v>0.18999999761581421</v>
      </c>
      <c r="AJ207" s="1">
        <v>111115</v>
      </c>
      <c r="AK207">
        <f>X207*0.000001/(K207*0.0001)</f>
        <v>0.8337100219726562</v>
      </c>
      <c r="AL207">
        <f>(U207-T207)/(1000-U207)*AK207</f>
        <v>1.7448873981320847E-5</v>
      </c>
      <c r="AM207">
        <f>(P207+273.15)</f>
        <v>291.52371826171873</v>
      </c>
      <c r="AN207">
        <f>(O207+273.15)</f>
        <v>292.4238513946533</v>
      </c>
      <c r="AO207">
        <f>(Y207*AG207+Z207*AH207)*AI207</f>
        <v>-2.0602129737300245E-2</v>
      </c>
      <c r="AP207">
        <f>((AO207+0.00000010773*(AN207^4-AM207^4))-AL207*44100)/(L207*51.4+0.00000043092*AM207^3)</f>
        <v>0.10595375943991898</v>
      </c>
      <c r="AQ207">
        <f>0.61365*EXP(17.502*J207/(240.97+J207))</f>
        <v>2.1204603965624602</v>
      </c>
      <c r="AR207">
        <f>AQ207*1000/AA207</f>
        <v>21.354969527503787</v>
      </c>
      <c r="AS207">
        <f>(AR207-U207)</f>
        <v>8.1932759545057401</v>
      </c>
      <c r="AT207">
        <f>IF(D207,P207,(O207+P207)/2)</f>
        <v>18.823784828186035</v>
      </c>
      <c r="AU207">
        <f>0.61365*EXP(17.502*AT207/(240.97+AT207))</f>
        <v>2.1810481700097779</v>
      </c>
      <c r="AV207">
        <f>IF(AS207&lt;&gt;0,(1000-(AR207+U207)/2)/AS207*AL207,0)</f>
        <v>2.0929034520731095E-3</v>
      </c>
      <c r="AW207">
        <f>U207*AA207/1000</f>
        <v>1.3069018870426516</v>
      </c>
      <c r="AX207">
        <f>(AU207-AW207)</f>
        <v>0.87414628296712626</v>
      </c>
      <c r="AY207">
        <f>1/(1.6/F207+1.37/N207)</f>
        <v>1.3082032418109187E-3</v>
      </c>
      <c r="AZ207">
        <f>G207*AA207*0.001</f>
        <v>112.93424981912928</v>
      </c>
      <c r="BA207">
        <f>G207/S207</f>
        <v>2.8295048743749507</v>
      </c>
      <c r="BB207">
        <f>(1-AL207*AA207/AQ207/F207)*100</f>
        <v>60.987921473519258</v>
      </c>
      <c r="BC207">
        <f>(S207-E207/(N207/1.35))</f>
        <v>402.42478129251151</v>
      </c>
      <c r="BD207">
        <f>E207*BB207/100/BC207</f>
        <v>-1.4783339499576567E-3</v>
      </c>
    </row>
    <row r="208" spans="1:56" x14ac:dyDescent="0.25">
      <c r="A208" s="1" t="s">
        <v>9</v>
      </c>
      <c r="B208" s="1" t="s">
        <v>266</v>
      </c>
    </row>
    <row r="209" spans="1:56" x14ac:dyDescent="0.25">
      <c r="A209" s="1">
        <v>112</v>
      </c>
      <c r="B209" s="1" t="s">
        <v>267</v>
      </c>
      <c r="C209" s="1">
        <v>66099.999993562698</v>
      </c>
      <c r="D209" s="1">
        <v>0</v>
      </c>
      <c r="E209">
        <f>(R209-S209*(1000-T209)/(1000-U209))*AK209</f>
        <v>-0.93509221426247058</v>
      </c>
      <c r="F209">
        <f>IF(AV209&lt;&gt;0,1/(1/AV209-1/N209),0)</f>
        <v>3.4091082415780229E-3</v>
      </c>
      <c r="G209">
        <f>((AY209-AL209/2)*S209-E209)/(AY209+AL209/2)</f>
        <v>833.05133443430293</v>
      </c>
      <c r="H209">
        <f>AL209*1000</f>
        <v>2.8017200444461588E-2</v>
      </c>
      <c r="I209">
        <f>(AQ209-AW209)</f>
        <v>0.80306891541856773</v>
      </c>
      <c r="J209">
        <f>(P209+AP209*D209)</f>
        <v>18.311609268188477</v>
      </c>
      <c r="K209" s="1">
        <v>6</v>
      </c>
      <c r="L209">
        <f>(K209*AE209+AF209)</f>
        <v>1.4200000166893005</v>
      </c>
      <c r="M209" s="1">
        <v>1</v>
      </c>
      <c r="N209">
        <f>L209*(M209+1)*(M209+1)/(M209*M209+1)</f>
        <v>2.8400000333786011</v>
      </c>
      <c r="O209" s="1">
        <v>19.27238655090332</v>
      </c>
      <c r="P209" s="1">
        <v>18.311609268188477</v>
      </c>
      <c r="Q209" s="1">
        <v>19.140571594238281</v>
      </c>
      <c r="R209" s="1">
        <v>400.75180053710937</v>
      </c>
      <c r="S209" s="1">
        <v>401.86001586914062</v>
      </c>
      <c r="T209" s="1">
        <v>13.149234771728516</v>
      </c>
      <c r="U209" s="1">
        <v>13.182400703430176</v>
      </c>
      <c r="V209" s="1">
        <v>58.220523834228516</v>
      </c>
      <c r="W209" s="1">
        <v>58.367366790771484</v>
      </c>
      <c r="X209" s="1">
        <v>500.17349243164063</v>
      </c>
      <c r="Y209" s="1">
        <v>-7.795356959104538E-2</v>
      </c>
      <c r="Z209" s="1">
        <v>0.20763257145881653</v>
      </c>
      <c r="AA209" s="1">
        <v>99.31024169921875</v>
      </c>
      <c r="AB209" s="1">
        <v>-3.7886381149291992</v>
      </c>
      <c r="AC209" s="1">
        <v>0.14972209930419922</v>
      </c>
      <c r="AD209" s="1">
        <v>1</v>
      </c>
      <c r="AE209" s="1">
        <v>-0.21956524252891541</v>
      </c>
      <c r="AF209" s="1">
        <v>2.737391471862793</v>
      </c>
      <c r="AG209" s="1">
        <v>1</v>
      </c>
      <c r="AH209" s="1">
        <v>0</v>
      </c>
      <c r="AI209" s="1">
        <v>0.18999999761581421</v>
      </c>
      <c r="AJ209" s="1">
        <v>111115</v>
      </c>
      <c r="AK209">
        <f>X209*0.000001/(K209*0.0001)</f>
        <v>0.83362248738606759</v>
      </c>
      <c r="AL209">
        <f>(U209-T209)/(1000-U209)*AK209</f>
        <v>2.8017200444461589E-5</v>
      </c>
      <c r="AM209">
        <f>(P209+273.15)</f>
        <v>291.46160926818845</v>
      </c>
      <c r="AN209">
        <f>(O209+273.15)</f>
        <v>292.4223865509033</v>
      </c>
      <c r="AO209">
        <f>(Y209*AG209+Z209*AH209)*AI209</f>
        <v>-1.4811178036442829E-2</v>
      </c>
      <c r="AP209">
        <f>((AO209+0.00000010773*(AN209^4-AM209^4))-AL209*44100)/(L209*51.4+0.00000043092*AM209^3)</f>
        <v>0.10819558135409239</v>
      </c>
      <c r="AQ209">
        <f>0.61365*EXP(17.502*J209/(240.97+J209))</f>
        <v>2.1122163154521698</v>
      </c>
      <c r="AR209">
        <f>AQ209*1000/AA209</f>
        <v>21.268866929651086</v>
      </c>
      <c r="AS209">
        <f>(AR209-U209)</f>
        <v>8.0864662262209102</v>
      </c>
      <c r="AT209">
        <f>IF(D209,P209,(O209+P209)/2)</f>
        <v>18.791997909545898</v>
      </c>
      <c r="AU209">
        <f>0.61365*EXP(17.502*AT209/(240.97+AT209))</f>
        <v>2.1767197571941099</v>
      </c>
      <c r="AV209">
        <f>IF(AS209&lt;&gt;0,(1000-(AR209+U209)/2)/AS209*AL209,0)</f>
        <v>3.4050208878332947E-3</v>
      </c>
      <c r="AW209">
        <f>U209*AA209/1000</f>
        <v>1.3091474000336021</v>
      </c>
      <c r="AX209">
        <f>(AU209-AW209)</f>
        <v>0.86757235716050785</v>
      </c>
      <c r="AY209">
        <f>1/(1.6/F209+1.37/N209)</f>
        <v>2.1285049010268424E-3</v>
      </c>
      <c r="AZ209">
        <f>G209*AA209*0.001</f>
        <v>82.730529370527336</v>
      </c>
      <c r="BA209">
        <f>G209/S209</f>
        <v>2.0729888556655336</v>
      </c>
      <c r="BB209">
        <f>(1-AL209*AA209/AQ209/F209)*100</f>
        <v>61.359779810616786</v>
      </c>
      <c r="BC209">
        <f>(S209-E209/(N209/1.35))</f>
        <v>402.30451392351301</v>
      </c>
      <c r="BD209">
        <f>E209*BB209/100/BC209</f>
        <v>-1.4262095100597339E-3</v>
      </c>
    </row>
    <row r="210" spans="1:56" x14ac:dyDescent="0.25">
      <c r="A210" s="1" t="s">
        <v>9</v>
      </c>
      <c r="B210" s="1" t="s">
        <v>268</v>
      </c>
    </row>
    <row r="211" spans="1:56" x14ac:dyDescent="0.25">
      <c r="A211" s="1">
        <v>113</v>
      </c>
      <c r="B211" s="1" t="s">
        <v>269</v>
      </c>
      <c r="C211" s="1">
        <v>66700.000000268221</v>
      </c>
      <c r="D211" s="1">
        <v>0</v>
      </c>
      <c r="E211">
        <f>(R211-S211*(1000-T211)/(1000-U211))*AK211</f>
        <v>-0.87551083375511707</v>
      </c>
      <c r="F211">
        <f>IF(AV211&lt;&gt;0,1/(1/AV211-1/N211),0)</f>
        <v>6.6012141266515974E-3</v>
      </c>
      <c r="G211">
        <f>((AY211-AL211/2)*S211-E211)/(AY211+AL211/2)</f>
        <v>607.82560740032977</v>
      </c>
      <c r="H211">
        <f>AL211*1000</f>
        <v>5.3539921786825692E-2</v>
      </c>
      <c r="I211">
        <f>(AQ211-AW211)</f>
        <v>0.79350701902307974</v>
      </c>
      <c r="J211">
        <f>(P211+AP211*D211)</f>
        <v>18.269016265869141</v>
      </c>
      <c r="K211" s="1">
        <v>6</v>
      </c>
      <c r="L211">
        <f>(K211*AE211+AF211)</f>
        <v>1.4200000166893005</v>
      </c>
      <c r="M211" s="1">
        <v>1</v>
      </c>
      <c r="N211">
        <f>L211*(M211+1)*(M211+1)/(M211*M211+1)</f>
        <v>2.8400000333786011</v>
      </c>
      <c r="O211" s="1">
        <v>19.268682479858398</v>
      </c>
      <c r="P211" s="1">
        <v>18.269016265869141</v>
      </c>
      <c r="Q211" s="1">
        <v>19.140727996826172</v>
      </c>
      <c r="R211" s="1">
        <v>400.73648071289062</v>
      </c>
      <c r="S211" s="1">
        <v>401.760986328125</v>
      </c>
      <c r="T211" s="1">
        <v>13.157434463500977</v>
      </c>
      <c r="U211" s="1">
        <v>13.22081470489502</v>
      </c>
      <c r="V211" s="1">
        <v>58.275135040283203</v>
      </c>
      <c r="W211" s="1">
        <v>58.555850982666016</v>
      </c>
      <c r="X211" s="1">
        <v>500.14401245117188</v>
      </c>
      <c r="Y211" s="1">
        <v>-1.6410719603300095E-2</v>
      </c>
      <c r="Z211" s="1">
        <v>0.12743152678012848</v>
      </c>
      <c r="AA211" s="1">
        <v>99.318534851074219</v>
      </c>
      <c r="AB211" s="1">
        <v>-3.8947477340698242</v>
      </c>
      <c r="AC211" s="1">
        <v>0.18281841278076172</v>
      </c>
      <c r="AD211" s="1">
        <v>1</v>
      </c>
      <c r="AE211" s="1">
        <v>-0.21956524252891541</v>
      </c>
      <c r="AF211" s="1">
        <v>2.737391471862793</v>
      </c>
      <c r="AG211" s="1">
        <v>1</v>
      </c>
      <c r="AH211" s="1">
        <v>0</v>
      </c>
      <c r="AI211" s="1">
        <v>0.18999999761581421</v>
      </c>
      <c r="AJ211" s="1">
        <v>111115</v>
      </c>
      <c r="AK211">
        <f>X211*0.000001/(K211*0.0001)</f>
        <v>0.83357335408528632</v>
      </c>
      <c r="AL211">
        <f>(U211-T211)/(1000-U211)*AK211</f>
        <v>5.3539921786825692E-5</v>
      </c>
      <c r="AM211">
        <f>(P211+273.15)</f>
        <v>291.41901626586912</v>
      </c>
      <c r="AN211">
        <f>(O211+273.15)</f>
        <v>292.41868247985838</v>
      </c>
      <c r="AO211">
        <f>(Y211*AG211+Z211*AH211)*AI211</f>
        <v>-3.1180366855008135E-3</v>
      </c>
      <c r="AP211">
        <f>((AO211+0.00000010773*(AN211^4-AM211^4))-AL211*44100)/(L211*51.4+0.00000043092*AM211^3)</f>
        <v>9.9840546724292739E-2</v>
      </c>
      <c r="AQ211">
        <f>0.61365*EXP(17.502*J211/(240.97+J211))</f>
        <v>2.1065789650507902</v>
      </c>
      <c r="AR211">
        <f>AQ211*1000/AA211</f>
        <v>21.210330661940951</v>
      </c>
      <c r="AS211">
        <f>(AR211-U211)</f>
        <v>7.9895159570459313</v>
      </c>
      <c r="AT211">
        <f>IF(D211,P211,(O211+P211)/2)</f>
        <v>18.76884937286377</v>
      </c>
      <c r="AU211">
        <f>0.61365*EXP(17.502*AT211/(240.97+AT211))</f>
        <v>2.17357237110101</v>
      </c>
      <c r="AV211">
        <f>IF(AS211&lt;&gt;0,(1000-(AR211+U211)/2)/AS211*AL211,0)</f>
        <v>6.5859060367025411E-3</v>
      </c>
      <c r="AW211">
        <f>U211*AA211/1000</f>
        <v>1.3130719460277105</v>
      </c>
      <c r="AX211">
        <f>(AU211-AW211)</f>
        <v>0.86050042507329949</v>
      </c>
      <c r="AY211">
        <f>1/(1.6/F211+1.37/N211)</f>
        <v>4.1175638773294542E-3</v>
      </c>
      <c r="AZ211">
        <f>G211*AA211*0.001</f>
        <v>60.36834877196501</v>
      </c>
      <c r="BA211">
        <f>G211/S211</f>
        <v>1.5129035124976229</v>
      </c>
      <c r="BB211">
        <f>(1-AL211*AA211/AQ211/F211)*100</f>
        <v>61.761004704584174</v>
      </c>
      <c r="BC211">
        <f>(S211-E211/(N211/1.35))</f>
        <v>402.17716224772994</v>
      </c>
      <c r="BD211">
        <f>E211*BB211/100/BC211</f>
        <v>-1.3444927708042528E-3</v>
      </c>
    </row>
    <row r="212" spans="1:56" x14ac:dyDescent="0.25">
      <c r="A212" s="1">
        <v>114</v>
      </c>
      <c r="B212" s="1" t="s">
        <v>270</v>
      </c>
      <c r="C212" s="1">
        <v>67300.499986846</v>
      </c>
      <c r="D212" s="1">
        <v>0</v>
      </c>
      <c r="E212">
        <f>(R212-S212*(1000-T212)/(1000-U212))*AK212</f>
        <v>-0.84990383171825767</v>
      </c>
      <c r="F212">
        <f>IF(AV212&lt;&gt;0,1/(1/AV212-1/N212),0)</f>
        <v>6.4855082247612479E-3</v>
      </c>
      <c r="G212">
        <f>((AY212-AL212/2)*S212-E212)/(AY212+AL212/2)</f>
        <v>605.39929982297031</v>
      </c>
      <c r="H212">
        <f>AL212*1000</f>
        <v>5.2473770286399712E-2</v>
      </c>
      <c r="I212">
        <f>(AQ212-AW212)</f>
        <v>0.79150735528419447</v>
      </c>
      <c r="J212">
        <f>(P212+AP212*D212)</f>
        <v>18.2822265625</v>
      </c>
      <c r="K212" s="1">
        <v>6</v>
      </c>
      <c r="L212">
        <f>(K212*AE212+AF212)</f>
        <v>1.4200000166893005</v>
      </c>
      <c r="M212" s="1">
        <v>1</v>
      </c>
      <c r="N212">
        <f>L212*(M212+1)*(M212+1)/(M212*M212+1)</f>
        <v>2.8400000333786011</v>
      </c>
      <c r="O212" s="1">
        <v>19.275518417358398</v>
      </c>
      <c r="P212" s="1">
        <v>18.2822265625</v>
      </c>
      <c r="Q212" s="1">
        <v>19.14093017578125</v>
      </c>
      <c r="R212" s="1">
        <v>400.85305786132813</v>
      </c>
      <c r="S212" s="1">
        <v>401.84713745117187</v>
      </c>
      <c r="T212" s="1">
        <v>13.196744918823242</v>
      </c>
      <c r="U212" s="1">
        <v>13.258847236633301</v>
      </c>
      <c r="V212" s="1">
        <v>58.423004150390625</v>
      </c>
      <c r="W212" s="1">
        <v>58.697933197021484</v>
      </c>
      <c r="X212" s="1">
        <v>500.25213623046875</v>
      </c>
      <c r="Y212" s="1">
        <v>-0.12894272804260254</v>
      </c>
      <c r="Z212" s="1">
        <v>0.26365417242050171</v>
      </c>
      <c r="AA212" s="1">
        <v>99.31622314453125</v>
      </c>
      <c r="AB212" s="1">
        <v>-3.8947477340698242</v>
      </c>
      <c r="AC212" s="1">
        <v>0.18281841278076172</v>
      </c>
      <c r="AD212" s="1">
        <v>1</v>
      </c>
      <c r="AE212" s="1">
        <v>-0.21956524252891541</v>
      </c>
      <c r="AF212" s="1">
        <v>2.737391471862793</v>
      </c>
      <c r="AG212" s="1">
        <v>1</v>
      </c>
      <c r="AH212" s="1">
        <v>0</v>
      </c>
      <c r="AI212" s="1">
        <v>0.18999999761581421</v>
      </c>
      <c r="AJ212" s="1">
        <v>111115</v>
      </c>
      <c r="AK212">
        <f>X212*0.000001/(K212*0.0001)</f>
        <v>0.83375356038411441</v>
      </c>
      <c r="AL212">
        <f>(U212-T212)/(1000-U212)*AK212</f>
        <v>5.2473770286399712E-5</v>
      </c>
      <c r="AM212">
        <f>(P212+273.15)</f>
        <v>291.43222656249998</v>
      </c>
      <c r="AN212">
        <f>(O212+273.15)</f>
        <v>292.42551841735838</v>
      </c>
      <c r="AO212">
        <f>(Y212*AG212+Z212*AH212)*AI212</f>
        <v>-2.4499118020671062E-2</v>
      </c>
      <c r="AP212">
        <f>((AO212+0.00000010773*(AN212^4-AM212^4))-AL212*44100)/(L212*51.4+0.00000043092*AM212^3)</f>
        <v>9.9341544035319751E-2</v>
      </c>
      <c r="AQ212">
        <f>0.61365*EXP(17.502*J212/(240.97+J212))</f>
        <v>2.108325986076919</v>
      </c>
      <c r="AR212">
        <f>AQ212*1000/AA212</f>
        <v>21.22841484828465</v>
      </c>
      <c r="AS212">
        <f>(AR212-U212)</f>
        <v>7.9695676116513496</v>
      </c>
      <c r="AT212">
        <f>IF(D212,P212,(O212+P212)/2)</f>
        <v>18.778872489929199</v>
      </c>
      <c r="AU212">
        <f>0.61365*EXP(17.502*AT212/(240.97+AT212))</f>
        <v>2.1749346720040172</v>
      </c>
      <c r="AV212">
        <f>IF(AS212&lt;&gt;0,(1000-(AR212+U212)/2)/AS212*AL212,0)</f>
        <v>6.4707314706486125E-3</v>
      </c>
      <c r="AW212">
        <f>U212*AA212/1000</f>
        <v>1.3168186307927245</v>
      </c>
      <c r="AX212">
        <f>(AU212-AW212)</f>
        <v>0.8581160412112927</v>
      </c>
      <c r="AY212">
        <f>1/(1.6/F212+1.37/N212)</f>
        <v>4.0455321772926E-3</v>
      </c>
      <c r="AZ212">
        <f>G212*AA212*0.001</f>
        <v>60.125971952761098</v>
      </c>
      <c r="BA212">
        <f>G212/S212</f>
        <v>1.5065412775188225</v>
      </c>
      <c r="BB212">
        <f>(1-AL212*AA212/AQ212/F212)*100</f>
        <v>61.88633703356814</v>
      </c>
      <c r="BC212">
        <f>(S212-E212/(N212/1.35))</f>
        <v>402.25114102840234</v>
      </c>
      <c r="BD212">
        <f>E212*BB212/100/BC212</f>
        <v>-1.3075770236814133E-3</v>
      </c>
    </row>
    <row r="213" spans="1:56" x14ac:dyDescent="0.25">
      <c r="A213" s="1" t="s">
        <v>9</v>
      </c>
      <c r="B213" s="1" t="s">
        <v>271</v>
      </c>
    </row>
    <row r="214" spans="1:56" x14ac:dyDescent="0.25">
      <c r="A214" s="1">
        <v>115</v>
      </c>
      <c r="B214" s="1" t="s">
        <v>272</v>
      </c>
      <c r="C214" s="1">
        <v>67899.99999358505</v>
      </c>
      <c r="D214" s="1">
        <v>0</v>
      </c>
      <c r="E214">
        <f>(R214-S214*(1000-T214)/(1000-U214))*AK214</f>
        <v>-0.77159177867333761</v>
      </c>
      <c r="F214">
        <f>IF(AV214&lt;&gt;0,1/(1/AV214-1/N214),0)</f>
        <v>1.2490962035799984E-2</v>
      </c>
      <c r="G214">
        <f>((AY214-AL214/2)*S214-E214)/(AY214+AL214/2)</f>
        <v>495.18020132252258</v>
      </c>
      <c r="H214">
        <f>AL214*1000</f>
        <v>9.7818630569148177E-2</v>
      </c>
      <c r="I214">
        <f>(AQ214-AW214)</f>
        <v>0.76783915228555255</v>
      </c>
      <c r="J214">
        <f>(P214+AP214*D214)</f>
        <v>18.132720947265625</v>
      </c>
      <c r="K214" s="1">
        <v>6</v>
      </c>
      <c r="L214">
        <f>(K214*AE214+AF214)</f>
        <v>1.4200000166893005</v>
      </c>
      <c r="M214" s="1">
        <v>1</v>
      </c>
      <c r="N214">
        <f>L214*(M214+1)*(M214+1)/(M214*M214+1)</f>
        <v>2.8400000333786011</v>
      </c>
      <c r="O214" s="1">
        <v>19.268037796020508</v>
      </c>
      <c r="P214" s="1">
        <v>18.132720947265625</v>
      </c>
      <c r="Q214" s="1">
        <v>19.141378402709961</v>
      </c>
      <c r="R214" s="1">
        <v>400.73388671875</v>
      </c>
      <c r="S214" s="1">
        <v>401.61227416992187</v>
      </c>
      <c r="T214" s="1">
        <v>13.181923866271973</v>
      </c>
      <c r="U214" s="1">
        <v>13.297695159912109</v>
      </c>
      <c r="V214" s="1">
        <v>58.389549255371094</v>
      </c>
      <c r="W214" s="1">
        <v>58.902359008789063</v>
      </c>
      <c r="X214" s="1">
        <v>500.21658325195312</v>
      </c>
      <c r="Y214" s="1">
        <v>-9.4362296164035797E-2</v>
      </c>
      <c r="Z214" s="1">
        <v>1.2084107846021652E-2</v>
      </c>
      <c r="AA214" s="1">
        <v>99.324668884277344</v>
      </c>
      <c r="AB214" s="1">
        <v>-4.0249357223510742</v>
      </c>
      <c r="AC214" s="1">
        <v>0.23309230804443359</v>
      </c>
      <c r="AD214" s="1">
        <v>1</v>
      </c>
      <c r="AE214" s="1">
        <v>-0.21956524252891541</v>
      </c>
      <c r="AF214" s="1">
        <v>2.737391471862793</v>
      </c>
      <c r="AG214" s="1">
        <v>1</v>
      </c>
      <c r="AH214" s="1">
        <v>0</v>
      </c>
      <c r="AI214" s="1">
        <v>0.18999999761581421</v>
      </c>
      <c r="AJ214" s="1">
        <v>111115</v>
      </c>
      <c r="AK214">
        <f>X214*0.000001/(K214*0.0001)</f>
        <v>0.83369430541992173</v>
      </c>
      <c r="AL214">
        <f>(U214-T214)/(1000-U214)*AK214</f>
        <v>9.7818630569148171E-5</v>
      </c>
      <c r="AM214">
        <f>(P214+273.15)</f>
        <v>291.2827209472656</v>
      </c>
      <c r="AN214">
        <f>(O214+273.15)</f>
        <v>292.41803779602049</v>
      </c>
      <c r="AO214">
        <f>(Y214*AG214+Z214*AH214)*AI214</f>
        <v>-1.7928836046189556E-2</v>
      </c>
      <c r="AP214">
        <f>((AO214+0.00000010773*(AN214^4-AM214^4))-AL214*44100)/(L214*51.4+0.00000043092*AM214^3)</f>
        <v>9.3618238476739821E-2</v>
      </c>
      <c r="AQ214">
        <f>0.61365*EXP(17.502*J214/(240.97+J214))</f>
        <v>2.0886283209678802</v>
      </c>
      <c r="AR214">
        <f>AQ214*1000/AA214</f>
        <v>21.028293820957312</v>
      </c>
      <c r="AS214">
        <f>(AR214-U214)</f>
        <v>7.7305986610452031</v>
      </c>
      <c r="AT214">
        <f>IF(D214,P214,(O214+P214)/2)</f>
        <v>18.700379371643066</v>
      </c>
      <c r="AU214">
        <f>0.61365*EXP(17.502*AT214/(240.97+AT214))</f>
        <v>2.1642862060605492</v>
      </c>
      <c r="AV214">
        <f>IF(AS214&lt;&gt;0,(1000-(AR214+U214)/2)/AS214*AL214,0)</f>
        <v>1.2436264533571013E-2</v>
      </c>
      <c r="AW214">
        <f>U214*AA214/1000</f>
        <v>1.3207891686823277</v>
      </c>
      <c r="AX214">
        <f>(AU214-AW214)</f>
        <v>0.84349703737822157</v>
      </c>
      <c r="AY214">
        <f>1/(1.6/F214+1.37/N214)</f>
        <v>7.7775611247407721E-3</v>
      </c>
      <c r="AZ214">
        <f>G214*AA214*0.001</f>
        <v>49.183609534409349</v>
      </c>
      <c r="BA214">
        <f>G214/S214</f>
        <v>1.2329807457852051</v>
      </c>
      <c r="BB214">
        <f>(1-AL214*AA214/AQ214/F214)*100</f>
        <v>62.758972618511692</v>
      </c>
      <c r="BC214">
        <f>(S214-E214/(N214/1.35))</f>
        <v>401.97905194772699</v>
      </c>
      <c r="BD214">
        <f>E214*BB214/100/BC214</f>
        <v>-1.2046475326461983E-3</v>
      </c>
    </row>
    <row r="215" spans="1:56" x14ac:dyDescent="0.25">
      <c r="A215" s="1" t="s">
        <v>9</v>
      </c>
      <c r="B215" s="1" t="s">
        <v>273</v>
      </c>
    </row>
    <row r="216" spans="1:56" x14ac:dyDescent="0.25">
      <c r="A216" s="1">
        <v>116</v>
      </c>
      <c r="B216" s="1" t="s">
        <v>274</v>
      </c>
      <c r="C216" s="1">
        <v>68500.500000279397</v>
      </c>
      <c r="D216" s="1">
        <v>0</v>
      </c>
      <c r="E216">
        <f>(R216-S216*(1000-T216)/(1000-U216))*AK216</f>
        <v>-0.5955304099606813</v>
      </c>
      <c r="F216">
        <f>IF(AV216&lt;&gt;0,1/(1/AV216-1/N216),0)</f>
        <v>2.1625977615581667E-2</v>
      </c>
      <c r="G216">
        <f>((AY216-AL216/2)*S216-E216)/(AY216+AL216/2)</f>
        <v>440.59803242558667</v>
      </c>
      <c r="H216">
        <f>AL216*1000</f>
        <v>0.16480189781577448</v>
      </c>
      <c r="I216">
        <f>(AQ216-AW216)</f>
        <v>0.74966304537690598</v>
      </c>
      <c r="J216">
        <f>(P216+AP216*D216)</f>
        <v>18.074895858764648</v>
      </c>
      <c r="K216" s="1">
        <v>6</v>
      </c>
      <c r="L216">
        <f>(K216*AE216+AF216)</f>
        <v>1.4200000166893005</v>
      </c>
      <c r="M216" s="1">
        <v>1</v>
      </c>
      <c r="N216">
        <f>L216*(M216+1)*(M216+1)/(M216*M216+1)</f>
        <v>2.8400000333786011</v>
      </c>
      <c r="O216" s="1">
        <v>19.277046203613281</v>
      </c>
      <c r="P216" s="1">
        <v>18.074895858764648</v>
      </c>
      <c r="Q216" s="1">
        <v>19.135639190673828</v>
      </c>
      <c r="R216" s="1">
        <v>400.78219604492187</v>
      </c>
      <c r="S216" s="1">
        <v>401.41714477539062</v>
      </c>
      <c r="T216" s="1">
        <v>13.207792282104492</v>
      </c>
      <c r="U216" s="1">
        <v>13.402811050415039</v>
      </c>
      <c r="V216" s="1">
        <v>58.478363037109375</v>
      </c>
      <c r="W216" s="1">
        <v>59.341823577880859</v>
      </c>
      <c r="X216" s="1">
        <v>500.23828125</v>
      </c>
      <c r="Y216" s="1">
        <v>-0.13597847521305084</v>
      </c>
      <c r="Z216" s="1">
        <v>0.18456137180328369</v>
      </c>
      <c r="AA216" s="1">
        <v>99.336631774902344</v>
      </c>
      <c r="AB216" s="1">
        <v>-4.3128690719604492</v>
      </c>
      <c r="AC216" s="1">
        <v>0.31676101684570313</v>
      </c>
      <c r="AD216" s="1">
        <v>1</v>
      </c>
      <c r="AE216" s="1">
        <v>-0.21956524252891541</v>
      </c>
      <c r="AF216" s="1">
        <v>2.737391471862793</v>
      </c>
      <c r="AG216" s="1">
        <v>1</v>
      </c>
      <c r="AH216" s="1">
        <v>0</v>
      </c>
      <c r="AI216" s="1">
        <v>0.18999999761581421</v>
      </c>
      <c r="AJ216" s="1">
        <v>111115</v>
      </c>
      <c r="AK216">
        <f>X216*0.000001/(K216*0.0001)</f>
        <v>0.83373046874999979</v>
      </c>
      <c r="AL216">
        <f>(U216-T216)/(1000-U216)*AK216</f>
        <v>1.6480189781577448E-4</v>
      </c>
      <c r="AM216">
        <f>(P216+273.15)</f>
        <v>291.22489585876463</v>
      </c>
      <c r="AN216">
        <f>(O216+273.15)</f>
        <v>292.42704620361326</v>
      </c>
      <c r="AO216">
        <f>(Y216*AG216+Z216*AH216)*AI216</f>
        <v>-2.5835909966281712E-2</v>
      </c>
      <c r="AP216">
        <f>((AO216+0.00000010773*(AN216^4-AM216^4))-AL216*44100)/(L216*51.4+0.00000043092*AM216^3)</f>
        <v>6.6731630295961311E-2</v>
      </c>
      <c r="AQ216">
        <f>0.61365*EXP(17.502*J216/(240.97+J216))</f>
        <v>2.0810531514405768</v>
      </c>
      <c r="AR216">
        <f>AQ216*1000/AA216</f>
        <v>20.949503866370875</v>
      </c>
      <c r="AS216">
        <f>(AR216-U216)</f>
        <v>7.5466928159558364</v>
      </c>
      <c r="AT216">
        <f>IF(D216,P216,(O216+P216)/2)</f>
        <v>18.675971031188965</v>
      </c>
      <c r="AU216">
        <f>0.61365*EXP(17.502*AT216/(240.97+AT216))</f>
        <v>2.1609842742497651</v>
      </c>
      <c r="AV216">
        <f>IF(AS216&lt;&gt;0,(1000-(AR216+U216)/2)/AS216*AL216,0)</f>
        <v>2.1462545040523699E-2</v>
      </c>
      <c r="AW216">
        <f>U216*AA216/1000</f>
        <v>1.3313901060636708</v>
      </c>
      <c r="AX216">
        <f>(AU216-AW216)</f>
        <v>0.82959416818609433</v>
      </c>
      <c r="AY216">
        <f>1/(1.6/F216+1.37/N216)</f>
        <v>1.3428678927896761E-2</v>
      </c>
      <c r="AZ216">
        <f>G216*AA216*0.001</f>
        <v>43.767524507806989</v>
      </c>
      <c r="BA216">
        <f>G216/S216</f>
        <v>1.097606413079639</v>
      </c>
      <c r="BB216">
        <f>(1-AL216*AA216/AQ216/F216)*100</f>
        <v>63.624186280938574</v>
      </c>
      <c r="BC216">
        <f>(S216-E216/(N216/1.35))</f>
        <v>401.70023141060113</v>
      </c>
      <c r="BD216">
        <f>E216*BB216/100/BC216</f>
        <v>-9.432441103219678E-4</v>
      </c>
    </row>
    <row r="217" spans="1:56" x14ac:dyDescent="0.25">
      <c r="A217" s="1">
        <v>117</v>
      </c>
      <c r="B217" s="1" t="s">
        <v>275</v>
      </c>
      <c r="C217" s="1">
        <v>69100.999986857176</v>
      </c>
      <c r="D217" s="1">
        <v>0</v>
      </c>
      <c r="E217">
        <f>(R217-S217*(1000-T217)/(1000-U217))*AK217</f>
        <v>-0.44495762402096839</v>
      </c>
      <c r="F217">
        <f>IF(AV217&lt;&gt;0,1/(1/AV217-1/N217),0)</f>
        <v>2.2910972397007727E-2</v>
      </c>
      <c r="G217">
        <f>((AY217-AL217/2)*S217-E217)/(AY217+AL217/2)</f>
        <v>427.54834325389123</v>
      </c>
      <c r="H217">
        <f>AL217*1000</f>
        <v>0.17236530577742148</v>
      </c>
      <c r="I217">
        <f>(AQ217-AW217)</f>
        <v>0.74054120011077273</v>
      </c>
      <c r="J217">
        <f>(P217+AP217*D217)</f>
        <v>17.995931625366211</v>
      </c>
      <c r="K217" s="1">
        <v>6</v>
      </c>
      <c r="L217">
        <f>(K217*AE217+AF217)</f>
        <v>1.4200000166893005</v>
      </c>
      <c r="M217" s="1">
        <v>1</v>
      </c>
      <c r="N217">
        <f>L217*(M217+1)*(M217+1)/(M217*M217+1)</f>
        <v>2.8400000333786011</v>
      </c>
      <c r="O217" s="1">
        <v>19.268770217895508</v>
      </c>
      <c r="P217" s="1">
        <v>17.995931625366211</v>
      </c>
      <c r="Q217" s="1">
        <v>19.142200469970703</v>
      </c>
      <c r="R217" s="1">
        <v>400.83197021484375</v>
      </c>
      <c r="S217" s="1">
        <v>401.28271484375</v>
      </c>
      <c r="T217" s="1">
        <v>13.185624122619629</v>
      </c>
      <c r="U217" s="1">
        <v>13.38960075378418</v>
      </c>
      <c r="V217" s="1">
        <v>58.415958404541016</v>
      </c>
      <c r="W217" s="1">
        <v>59.319629669189453</v>
      </c>
      <c r="X217" s="1">
        <v>500.22613525390625</v>
      </c>
      <c r="Y217" s="1">
        <v>-4.2786601930856705E-2</v>
      </c>
      <c r="Z217" s="1">
        <v>8.2393981516361237E-2</v>
      </c>
      <c r="AA217" s="1">
        <v>99.346237182617188</v>
      </c>
      <c r="AB217" s="1">
        <v>-4.3128690719604492</v>
      </c>
      <c r="AC217" s="1">
        <v>0.31676101684570313</v>
      </c>
      <c r="AD217" s="1">
        <v>1</v>
      </c>
      <c r="AE217" s="1">
        <v>-0.21956524252891541</v>
      </c>
      <c r="AF217" s="1">
        <v>2.737391471862793</v>
      </c>
      <c r="AG217" s="1">
        <v>1</v>
      </c>
      <c r="AH217" s="1">
        <v>0</v>
      </c>
      <c r="AI217" s="1">
        <v>0.18999999761581421</v>
      </c>
      <c r="AJ217" s="1">
        <v>111115</v>
      </c>
      <c r="AK217">
        <f>X217*0.000001/(K217*0.0001)</f>
        <v>0.83371022542317708</v>
      </c>
      <c r="AL217">
        <f>(U217-T217)/(1000-U217)*AK217</f>
        <v>1.7236530577742148E-4</v>
      </c>
      <c r="AM217">
        <f>(P217+273.15)</f>
        <v>291.14593162536619</v>
      </c>
      <c r="AN217">
        <f>(O217+273.15)</f>
        <v>292.41877021789549</v>
      </c>
      <c r="AO217">
        <f>(Y217*AG217+Z217*AH217)*AI217</f>
        <v>-8.1294542648515655E-3</v>
      </c>
      <c r="AP217">
        <f>((AO217+0.00000010773*(AN217^4-AM217^4))-AL217*44100)/(L217*51.4+0.00000043092*AM217^3)</f>
        <v>7.1941583250548002E-2</v>
      </c>
      <c r="AQ217">
        <f>0.61365*EXP(17.502*J217/(240.97+J217))</f>
        <v>2.0707476523767658</v>
      </c>
      <c r="AR217">
        <f>AQ217*1000/AA217</f>
        <v>20.843745179501262</v>
      </c>
      <c r="AS217">
        <f>(AR217-U217)</f>
        <v>7.4541444257170824</v>
      </c>
      <c r="AT217">
        <f>IF(D217,P217,(O217+P217)/2)</f>
        <v>18.632350921630859</v>
      </c>
      <c r="AU217">
        <f>0.61365*EXP(17.502*AT217/(240.97+AT217))</f>
        <v>2.1550943964135043</v>
      </c>
      <c r="AV217">
        <f>IF(AS217&lt;&gt;0,(1000-(AR217+U217)/2)/AS217*AL217,0)</f>
        <v>2.2727623122399645E-2</v>
      </c>
      <c r="AW217">
        <f>U217*AA217/1000</f>
        <v>1.3302064522659931</v>
      </c>
      <c r="AX217">
        <f>(AU217-AW217)</f>
        <v>0.82488794414751121</v>
      </c>
      <c r="AY217">
        <f>1/(1.6/F217+1.37/N217)</f>
        <v>1.4221124231443744E-2</v>
      </c>
      <c r="AZ217">
        <f>G217*AA217*0.001</f>
        <v>42.475319115936109</v>
      </c>
      <c r="BA217">
        <f>G217/S217</f>
        <v>1.0654541734257565</v>
      </c>
      <c r="BB217">
        <f>(1-AL217*AA217/AQ217/F217)*100</f>
        <v>63.906368763037968</v>
      </c>
      <c r="BC217">
        <f>(S217-E217/(N217/1.35))</f>
        <v>401.49422638789378</v>
      </c>
      <c r="BD217">
        <f>E217*BB217/100/BC217</f>
        <v>-7.0824495436546645E-4</v>
      </c>
    </row>
    <row r="218" spans="1:56" x14ac:dyDescent="0.25">
      <c r="A218" s="1" t="s">
        <v>9</v>
      </c>
      <c r="B218" s="1" t="s">
        <v>276</v>
      </c>
    </row>
    <row r="219" spans="1:56" x14ac:dyDescent="0.25">
      <c r="A219" s="1">
        <v>118</v>
      </c>
      <c r="B219" s="1" t="s">
        <v>277</v>
      </c>
      <c r="C219" s="1">
        <v>69700.999993562698</v>
      </c>
      <c r="D219" s="1">
        <v>0</v>
      </c>
      <c r="E219">
        <f>(R219-S219*(1000-T219)/(1000-U219))*AK219</f>
        <v>-0.45397435908044831</v>
      </c>
      <c r="F219">
        <f>IF(AV219&lt;&gt;0,1/(1/AV219-1/N219),0)</f>
        <v>2.9417257880359964E-2</v>
      </c>
      <c r="G219">
        <f>((AY219-AL219/2)*S219-E219)/(AY219+AL219/2)</f>
        <v>421.19181134816711</v>
      </c>
      <c r="H219">
        <f>AL219*1000</f>
        <v>0.21715176481636003</v>
      </c>
      <c r="I219">
        <f>(AQ219-AW219)</f>
        <v>0.72830309211907296</v>
      </c>
      <c r="J219">
        <f>(P219+AP219*D219)</f>
        <v>17.952823638916016</v>
      </c>
      <c r="K219" s="1">
        <v>6</v>
      </c>
      <c r="L219">
        <f>(K219*AE219+AF219)</f>
        <v>1.4200000166893005</v>
      </c>
      <c r="M219" s="1">
        <v>1</v>
      </c>
      <c r="N219">
        <f>L219*(M219+1)*(M219+1)/(M219*M219+1)</f>
        <v>2.8400000333786011</v>
      </c>
      <c r="O219" s="1">
        <v>19.270895004272461</v>
      </c>
      <c r="P219" s="1">
        <v>17.952823638916016</v>
      </c>
      <c r="Q219" s="1">
        <v>19.141763687133789</v>
      </c>
      <c r="R219" s="1">
        <v>400.74075317382812</v>
      </c>
      <c r="S219" s="1">
        <v>401.18075561523437</v>
      </c>
      <c r="T219" s="1">
        <v>13.198657989501953</v>
      </c>
      <c r="U219" s="1">
        <v>13.455601692199707</v>
      </c>
      <c r="V219" s="1">
        <v>58.469203948974609</v>
      </c>
      <c r="W219" s="1">
        <v>59.607452392578125</v>
      </c>
      <c r="X219" s="1">
        <v>500.25711059570312</v>
      </c>
      <c r="Y219" s="1">
        <v>-9.0262159705162048E-2</v>
      </c>
      <c r="Z219" s="1">
        <v>3.2957598567008972E-2</v>
      </c>
      <c r="AA219" s="1">
        <v>99.35174560546875</v>
      </c>
      <c r="AB219" s="1">
        <v>-4.4031095504760742</v>
      </c>
      <c r="AC219" s="1">
        <v>0.37300872802734375</v>
      </c>
      <c r="AD219" s="1">
        <v>1</v>
      </c>
      <c r="AE219" s="1">
        <v>-0.21956524252891541</v>
      </c>
      <c r="AF219" s="1">
        <v>2.737391471862793</v>
      </c>
      <c r="AG219" s="1">
        <v>1</v>
      </c>
      <c r="AH219" s="1">
        <v>0</v>
      </c>
      <c r="AI219" s="1">
        <v>0.18999999761581421</v>
      </c>
      <c r="AJ219" s="1">
        <v>111115</v>
      </c>
      <c r="AK219">
        <f>X219*0.000001/(K219*0.0001)</f>
        <v>0.83376185099283839</v>
      </c>
      <c r="AL219">
        <f>(U219-T219)/(1000-U219)*AK219</f>
        <v>2.1715176481636002E-4</v>
      </c>
      <c r="AM219">
        <f>(P219+273.15)</f>
        <v>291.10282363891599</v>
      </c>
      <c r="AN219">
        <f>(O219+273.15)</f>
        <v>292.42089500427244</v>
      </c>
      <c r="AO219">
        <f>(Y219*AG219+Z219*AH219)*AI219</f>
        <v>-1.7149810128779031E-2</v>
      </c>
      <c r="AP219">
        <f>((AO219+0.00000010773*(AN219^4-AM219^4))-AL219*44100)/(L219*51.4+0.00000043092*AM219^3)</f>
        <v>5.3972662855219677E-2</v>
      </c>
      <c r="AQ219">
        <f>0.61365*EXP(17.502*J219/(240.97+J219))</f>
        <v>2.0651406084110131</v>
      </c>
      <c r="AR219">
        <f>AQ219*1000/AA219</f>
        <v>20.786153235915954</v>
      </c>
      <c r="AS219">
        <f>(AR219-U219)</f>
        <v>7.330551543716247</v>
      </c>
      <c r="AT219">
        <f>IF(D219,P219,(O219+P219)/2)</f>
        <v>18.611859321594238</v>
      </c>
      <c r="AU219">
        <f>0.61365*EXP(17.502*AT219/(240.97+AT219))</f>
        <v>2.152332347198139</v>
      </c>
      <c r="AV219">
        <f>IF(AS219&lt;&gt;0,(1000-(AR219+U219)/2)/AS219*AL219,0)</f>
        <v>2.911567223653054E-2</v>
      </c>
      <c r="AW219">
        <f>U219*AA219/1000</f>
        <v>1.3368375162919401</v>
      </c>
      <c r="AX219">
        <f>(AU219-AW219)</f>
        <v>0.8154948309061989</v>
      </c>
      <c r="AY219">
        <f>1/(1.6/F219+1.37/N219)</f>
        <v>1.822415252954122E-2</v>
      </c>
      <c r="AZ219">
        <f>G219*AA219*0.001</f>
        <v>41.846141692169688</v>
      </c>
      <c r="BA219">
        <f>G219/S219</f>
        <v>1.0498803979324596</v>
      </c>
      <c r="BB219">
        <f>(1-AL219*AA219/AQ219/F219)*100</f>
        <v>64.487025377223972</v>
      </c>
      <c r="BC219">
        <f>(S219-E219/(N219/1.35))</f>
        <v>401.39655328338773</v>
      </c>
      <c r="BD219">
        <f>E219*BB219/100/BC219</f>
        <v>-7.2933999495409857E-4</v>
      </c>
    </row>
    <row r="220" spans="1:56" x14ac:dyDescent="0.25">
      <c r="A220" s="1" t="s">
        <v>9</v>
      </c>
      <c r="B220" s="1" t="s">
        <v>278</v>
      </c>
    </row>
    <row r="221" spans="1:56" x14ac:dyDescent="0.25">
      <c r="A221" s="1">
        <v>119</v>
      </c>
      <c r="B221" s="1" t="s">
        <v>279</v>
      </c>
      <c r="C221" s="1">
        <v>70301.500000279397</v>
      </c>
      <c r="D221" s="1">
        <v>0</v>
      </c>
      <c r="E221">
        <f>(R221-S221*(1000-T221)/(1000-U221))*AK221</f>
        <v>-0.29734051465874622</v>
      </c>
      <c r="F221">
        <f>IF(AV221&lt;&gt;0,1/(1/AV221-1/N221),0)</f>
        <v>3.4923371843548739E-2</v>
      </c>
      <c r="G221">
        <f>((AY221-AL221/2)*S221-E221)/(AY221+AL221/2)</f>
        <v>410.10150278947611</v>
      </c>
      <c r="H221">
        <f>AL221*1000</f>
        <v>0.25408050581296038</v>
      </c>
      <c r="I221">
        <f>(AQ221-AW221)</f>
        <v>0.71913595035122602</v>
      </c>
      <c r="J221">
        <f>(P221+AP221*D221)</f>
        <v>17.928037643432617</v>
      </c>
      <c r="K221" s="1">
        <v>6</v>
      </c>
      <c r="L221">
        <f>(K221*AE221+AF221)</f>
        <v>1.4200000166893005</v>
      </c>
      <c r="M221" s="1">
        <v>1</v>
      </c>
      <c r="N221">
        <f>L221*(M221+1)*(M221+1)/(M221*M221+1)</f>
        <v>2.8400000333786011</v>
      </c>
      <c r="O221" s="1">
        <v>19.269607543945313</v>
      </c>
      <c r="P221" s="1">
        <v>17.928037643432617</v>
      </c>
      <c r="Q221" s="1">
        <v>19.139545440673828</v>
      </c>
      <c r="R221" s="1">
        <v>400.87240600585937</v>
      </c>
      <c r="S221" s="1">
        <v>401.10671997070312</v>
      </c>
      <c r="T221" s="1">
        <v>13.21562385559082</v>
      </c>
      <c r="U221" s="1">
        <v>13.516144752502441</v>
      </c>
      <c r="V221" s="1">
        <v>58.546188354492188</v>
      </c>
      <c r="W221" s="1">
        <v>59.877517700195312</v>
      </c>
      <c r="X221" s="1">
        <v>500.42373657226562</v>
      </c>
      <c r="Y221" s="1">
        <v>7.5025103986263275E-2</v>
      </c>
      <c r="Z221" s="1">
        <v>0</v>
      </c>
      <c r="AA221" s="1">
        <v>99.346878051757813</v>
      </c>
      <c r="AB221" s="1">
        <v>-4.3619413375854492</v>
      </c>
      <c r="AC221" s="1">
        <v>0.41450691223144531</v>
      </c>
      <c r="AD221" s="1">
        <v>1</v>
      </c>
      <c r="AE221" s="1">
        <v>-0.21956524252891541</v>
      </c>
      <c r="AF221" s="1">
        <v>2.737391471862793</v>
      </c>
      <c r="AG221" s="1">
        <v>1</v>
      </c>
      <c r="AH221" s="1">
        <v>0</v>
      </c>
      <c r="AI221" s="1">
        <v>0.18999999761581421</v>
      </c>
      <c r="AJ221" s="1">
        <v>111115</v>
      </c>
      <c r="AK221">
        <f>X221*0.000001/(K221*0.0001)</f>
        <v>0.83403956095377585</v>
      </c>
      <c r="AL221">
        <f>(U221-T221)/(1000-U221)*AK221</f>
        <v>2.5408050581296037E-4</v>
      </c>
      <c r="AM221">
        <f>(P221+273.15)</f>
        <v>291.07803764343259</v>
      </c>
      <c r="AN221">
        <f>(O221+273.15)</f>
        <v>292.41960754394529</v>
      </c>
      <c r="AO221">
        <f>(Y221*AG221+Z221*AH221)*AI221</f>
        <v>1.4254769578516235E-2</v>
      </c>
      <c r="AP221">
        <f>((AO221+0.00000010773*(AN221^4-AM221^4))-AL221*44100)/(L221*51.4+0.00000043092*AM221^3)</f>
        <v>3.7857969722880407E-2</v>
      </c>
      <c r="AQ221">
        <f>0.61365*EXP(17.502*J221/(240.97+J221))</f>
        <v>2.0619227348079923</v>
      </c>
      <c r="AR221">
        <f>AQ221*1000/AA221</f>
        <v>20.754781380586213</v>
      </c>
      <c r="AS221">
        <f>(AR221-U221)</f>
        <v>7.2386366280837713</v>
      </c>
      <c r="AT221">
        <f>IF(D221,P221,(O221+P221)/2)</f>
        <v>18.598822593688965</v>
      </c>
      <c r="AU221">
        <f>0.61365*EXP(17.502*AT221/(240.97+AT221))</f>
        <v>2.1505767513538903</v>
      </c>
      <c r="AV221">
        <f>IF(AS221&lt;&gt;0,(1000-(AR221+U221)/2)/AS221*AL221,0)</f>
        <v>3.4499137271348533E-2</v>
      </c>
      <c r="AW221">
        <f>U221*AA221/1000</f>
        <v>1.3427867844567662</v>
      </c>
      <c r="AX221">
        <f>(AU221-AW221)</f>
        <v>0.80778996689712401</v>
      </c>
      <c r="AY221">
        <f>1/(1.6/F221+1.37/N221)</f>
        <v>2.1599678479616882E-2</v>
      </c>
      <c r="AZ221">
        <f>G221*AA221*0.001</f>
        <v>40.742303986468706</v>
      </c>
      <c r="BA221">
        <f>G221/S221</f>
        <v>1.0224249118025994</v>
      </c>
      <c r="BB221">
        <f>(1-AL221*AA221/AQ221/F221)*100</f>
        <v>64.946045863197</v>
      </c>
      <c r="BC221">
        <f>(S221-E221/(N221/1.35))</f>
        <v>401.24806141086918</v>
      </c>
      <c r="BD221">
        <f>E221*BB221/100/BC221</f>
        <v>-4.8127561374656467E-4</v>
      </c>
    </row>
    <row r="222" spans="1:56" x14ac:dyDescent="0.25">
      <c r="A222" s="1">
        <v>120</v>
      </c>
      <c r="B222" s="1" t="s">
        <v>280</v>
      </c>
      <c r="C222" s="1">
        <v>70901.999986857176</v>
      </c>
      <c r="D222" s="1">
        <v>0</v>
      </c>
      <c r="E222">
        <f>(R222-S222*(1000-T222)/(1000-U222))*AK222</f>
        <v>-0.55146128701821062</v>
      </c>
      <c r="F222">
        <f>IF(AV222&lt;&gt;0,1/(1/AV222-1/N222),0)</f>
        <v>3.4794930824450621E-2</v>
      </c>
      <c r="G222">
        <f>((AY222-AL222/2)*S222-E222)/(AY222+AL222/2)</f>
        <v>422.03393429604631</v>
      </c>
      <c r="H222">
        <f>AL222*1000</f>
        <v>0.25169613710858868</v>
      </c>
      <c r="I222">
        <f>(AQ222-AW222)</f>
        <v>0.71504097702313452</v>
      </c>
      <c r="J222">
        <f>(P222+AP222*D222)</f>
        <v>17.900463104248047</v>
      </c>
      <c r="K222" s="1">
        <v>6</v>
      </c>
      <c r="L222">
        <f>(K222*AE222+AF222)</f>
        <v>1.4200000166893005</v>
      </c>
      <c r="M222" s="1">
        <v>1</v>
      </c>
      <c r="N222">
        <f>L222*(M222+1)*(M222+1)/(M222*M222+1)</f>
        <v>2.8400000333786011</v>
      </c>
      <c r="O222" s="1">
        <v>19.270915985107422</v>
      </c>
      <c r="P222" s="1">
        <v>17.900463104248047</v>
      </c>
      <c r="Q222" s="1">
        <v>19.139688491821289</v>
      </c>
      <c r="R222" s="1">
        <v>400.68350219726562</v>
      </c>
      <c r="S222" s="1">
        <v>401.22381591796875</v>
      </c>
      <c r="T222" s="1">
        <v>13.222740173339844</v>
      </c>
      <c r="U222" s="1">
        <v>13.520550727844238</v>
      </c>
      <c r="V222" s="1">
        <v>58.5765380859375</v>
      </c>
      <c r="W222" s="1">
        <v>59.895839691162109</v>
      </c>
      <c r="X222" s="1">
        <v>500.2369384765625</v>
      </c>
      <c r="Y222" s="1">
        <v>-0.17466334998607635</v>
      </c>
      <c r="Z222" s="1">
        <v>5.0535041838884354E-2</v>
      </c>
      <c r="AA222" s="1">
        <v>99.352981567382813</v>
      </c>
      <c r="AB222" s="1">
        <v>-4.3619413375854492</v>
      </c>
      <c r="AC222" s="1">
        <v>0.41450691223144531</v>
      </c>
      <c r="AD222" s="1">
        <v>1</v>
      </c>
      <c r="AE222" s="1">
        <v>-0.21956524252891541</v>
      </c>
      <c r="AF222" s="1">
        <v>2.737391471862793</v>
      </c>
      <c r="AG222" s="1">
        <v>1</v>
      </c>
      <c r="AH222" s="1">
        <v>0</v>
      </c>
      <c r="AI222" s="1">
        <v>0.18999999761581421</v>
      </c>
      <c r="AJ222" s="1">
        <v>111115</v>
      </c>
      <c r="AK222">
        <f>X222*0.000001/(K222*0.0001)</f>
        <v>0.83372823079427072</v>
      </c>
      <c r="AL222">
        <f>(U222-T222)/(1000-U222)*AK222</f>
        <v>2.5169613710858868E-4</v>
      </c>
      <c r="AM222">
        <f>(P222+273.15)</f>
        <v>291.05046310424802</v>
      </c>
      <c r="AN222">
        <f>(O222+273.15)</f>
        <v>292.4209159851074</v>
      </c>
      <c r="AO222">
        <f>(Y222*AG222+Z222*AH222)*AI222</f>
        <v>-3.318603608092463E-2</v>
      </c>
      <c r="AP222">
        <f>((AO222+0.00000010773*(AN222^4-AM222^4))-AL222*44100)/(L222*51.4+0.00000043092*AM222^3)</f>
        <v>4.2222461439346132E-2</v>
      </c>
      <c r="AQ222">
        <f>0.61365*EXP(17.502*J222/(240.97+J222))</f>
        <v>2.0583480042675073</v>
      </c>
      <c r="AR222">
        <f>AQ222*1000/AA222</f>
        <v>20.717526256335873</v>
      </c>
      <c r="AS222">
        <f>(AR222-U222)</f>
        <v>7.1969755284916346</v>
      </c>
      <c r="AT222">
        <f>IF(D222,P222,(O222+P222)/2)</f>
        <v>18.585689544677734</v>
      </c>
      <c r="AU222">
        <f>0.61365*EXP(17.502*AT222/(240.97+AT222))</f>
        <v>2.1488094541904599</v>
      </c>
      <c r="AV222">
        <f>IF(AS222&lt;&gt;0,(1000-(AR222+U222)/2)/AS222*AL222,0)</f>
        <v>3.4373792195033989E-2</v>
      </c>
      <c r="AW222">
        <f>U222*AA222/1000</f>
        <v>1.3433070272443728</v>
      </c>
      <c r="AX222">
        <f>(AU222-AW222)</f>
        <v>0.80550242694608709</v>
      </c>
      <c r="AY222">
        <f>1/(1.6/F222+1.37/N222)</f>
        <v>2.1521063988911116E-2</v>
      </c>
      <c r="AZ222">
        <f>G222*AA222*0.001</f>
        <v>41.930329694925142</v>
      </c>
      <c r="BA222">
        <f>G222/S222</f>
        <v>1.0518666079940087</v>
      </c>
      <c r="BB222">
        <f>(1-AL222*AA222/AQ222/F222)*100</f>
        <v>65.084145507345511</v>
      </c>
      <c r="BC222">
        <f>(S222-E222/(N222/1.35))</f>
        <v>401.48595420273102</v>
      </c>
      <c r="BD222">
        <f>E222*BB222/100/BC222</f>
        <v>-8.9396369338086065E-4</v>
      </c>
    </row>
    <row r="223" spans="1:56" x14ac:dyDescent="0.25">
      <c r="A223" s="1" t="s">
        <v>9</v>
      </c>
      <c r="B223" s="1" t="s">
        <v>281</v>
      </c>
    </row>
    <row r="224" spans="1:56" x14ac:dyDescent="0.25">
      <c r="A224" s="1">
        <v>121</v>
      </c>
      <c r="B224" s="1" t="s">
        <v>282</v>
      </c>
      <c r="C224" s="1">
        <v>71501.999993562698</v>
      </c>
      <c r="D224" s="1">
        <v>0</v>
      </c>
      <c r="E224">
        <f>(R224-S224*(1000-T224)/(1000-U224))*AK224</f>
        <v>-0.41153204045080322</v>
      </c>
      <c r="F224">
        <f>IF(AV224&lt;&gt;0,1/(1/AV224-1/N224),0)</f>
        <v>3.7535489325487476E-2</v>
      </c>
      <c r="G224">
        <f>((AY224-AL224/2)*S224-E224)/(AY224+AL224/2)</f>
        <v>414.07048961093489</v>
      </c>
      <c r="H224">
        <f>AL224*1000</f>
        <v>0.26929800347687177</v>
      </c>
      <c r="I224">
        <f>(AQ224-AW224)</f>
        <v>0.70990859058490519</v>
      </c>
      <c r="J224">
        <f>(P224+AP224*D224)</f>
        <v>17.886550903320312</v>
      </c>
      <c r="K224" s="1">
        <v>6</v>
      </c>
      <c r="L224">
        <f>(K224*AE224+AF224)</f>
        <v>1.4200000166893005</v>
      </c>
      <c r="M224" s="1">
        <v>1</v>
      </c>
      <c r="N224">
        <f>L224*(M224+1)*(M224+1)/(M224*M224+1)</f>
        <v>2.8400000333786011</v>
      </c>
      <c r="O224" s="1">
        <v>19.271905899047852</v>
      </c>
      <c r="P224" s="1">
        <v>17.886550903320312</v>
      </c>
      <c r="Q224" s="1">
        <v>19.14036750793457</v>
      </c>
      <c r="R224" s="1">
        <v>400.69732666015625</v>
      </c>
      <c r="S224" s="1">
        <v>401.06134033203125</v>
      </c>
      <c r="T224" s="1">
        <v>13.234551429748535</v>
      </c>
      <c r="U224" s="1">
        <v>13.55313777923584</v>
      </c>
      <c r="V224" s="1">
        <v>58.629314422607422</v>
      </c>
      <c r="W224" s="1">
        <v>60.040657043457031</v>
      </c>
      <c r="X224" s="1">
        <v>500.30047607421875</v>
      </c>
      <c r="Y224" s="1">
        <v>-0.12308491766452789</v>
      </c>
      <c r="Z224" s="1">
        <v>3.7351991981267929E-2</v>
      </c>
      <c r="AA224" s="1">
        <v>99.35986328125</v>
      </c>
      <c r="AB224" s="1">
        <v>-4.4344816207885742</v>
      </c>
      <c r="AC224" s="1">
        <v>0.43196392059326172</v>
      </c>
      <c r="AD224" s="1">
        <v>0.66666668653488159</v>
      </c>
      <c r="AE224" s="1">
        <v>-0.21956524252891541</v>
      </c>
      <c r="AF224" s="1">
        <v>2.737391471862793</v>
      </c>
      <c r="AG224" s="1">
        <v>1</v>
      </c>
      <c r="AH224" s="1">
        <v>0</v>
      </c>
      <c r="AI224" s="1">
        <v>0.18999999761581421</v>
      </c>
      <c r="AJ224" s="1">
        <v>111115</v>
      </c>
      <c r="AK224">
        <f>X224*0.000001/(K224*0.0001)</f>
        <v>0.8338341267903645</v>
      </c>
      <c r="AL224">
        <f>(U224-T224)/(1000-U224)*AK224</f>
        <v>2.6929800347687179E-4</v>
      </c>
      <c r="AM224">
        <f>(P224+273.15)</f>
        <v>291.03655090332029</v>
      </c>
      <c r="AN224">
        <f>(O224+273.15)</f>
        <v>292.42190589904783</v>
      </c>
      <c r="AO224">
        <f>(Y224*AG224+Z224*AH224)*AI224</f>
        <v>-2.3386134062802988E-2</v>
      </c>
      <c r="AP224">
        <f>((AO224+0.00000010773*(AN224^4-AM224^4))-AL224*44100)/(L224*51.4+0.00000043092*AM224^3)</f>
        <v>3.495169823904714E-2</v>
      </c>
      <c r="AQ224">
        <f>0.61365*EXP(17.502*J224/(240.97+J224))</f>
        <v>2.0565465073617224</v>
      </c>
      <c r="AR224">
        <f>AQ224*1000/AA224</f>
        <v>20.69796031764276</v>
      </c>
      <c r="AS224">
        <f>(AR224-U224)</f>
        <v>7.1448225384069204</v>
      </c>
      <c r="AT224">
        <f>IF(D224,P224,(O224+P224)/2)</f>
        <v>18.579228401184082</v>
      </c>
      <c r="AU224">
        <f>0.61365*EXP(17.502*AT224/(240.97+AT224))</f>
        <v>2.1479404540975295</v>
      </c>
      <c r="AV224">
        <f>IF(AS224&lt;&gt;0,(1000-(AR224+U224)/2)/AS224*AL224,0)</f>
        <v>3.7045864454556328E-2</v>
      </c>
      <c r="AW224">
        <f>U224*AA224/1000</f>
        <v>1.3466379167768172</v>
      </c>
      <c r="AX224">
        <f>(AU224-AW224)</f>
        <v>0.80130253732071233</v>
      </c>
      <c r="AY224">
        <f>1/(1.6/F224+1.37/N224)</f>
        <v>2.319716276552632E-2</v>
      </c>
      <c r="AZ224">
        <f>G224*AA224*0.001</f>
        <v>41.141987236542739</v>
      </c>
      <c r="BA224">
        <f>G224/S224</f>
        <v>1.0324368069685639</v>
      </c>
      <c r="BB224">
        <f>(1-AL224*AA224/AQ224/F224)*100</f>
        <v>65.337211135515901</v>
      </c>
      <c r="BC224">
        <f>(S224-E224/(N224/1.35))</f>
        <v>401.25696295459426</v>
      </c>
      <c r="BD224">
        <f>E224*BB224/100/BC224</f>
        <v>-6.7010315828479349E-4</v>
      </c>
    </row>
    <row r="225" spans="1:56" x14ac:dyDescent="0.25">
      <c r="A225" s="1" t="s">
        <v>9</v>
      </c>
      <c r="B225" s="1" t="s">
        <v>283</v>
      </c>
    </row>
    <row r="226" spans="1:56" x14ac:dyDescent="0.25">
      <c r="A226" s="1">
        <v>122</v>
      </c>
      <c r="B226" s="1" t="s">
        <v>284</v>
      </c>
      <c r="C226" s="1">
        <v>72101.500000279397</v>
      </c>
      <c r="D226" s="1">
        <v>0</v>
      </c>
      <c r="E226">
        <f>(R226-S226*(1000-T226)/(1000-U226))*AK226</f>
        <v>0.62820937350173545</v>
      </c>
      <c r="F226">
        <f>IF(AV226&lt;&gt;0,1/(1/AV226-1/N226),0)</f>
        <v>3.7654109455179594E-2</v>
      </c>
      <c r="G226">
        <f>((AY226-AL226/2)*S226-E226)/(AY226+AL226/2)</f>
        <v>368.36563532682732</v>
      </c>
      <c r="H226">
        <f>AL226*1000</f>
        <v>0.28027308066478707</v>
      </c>
      <c r="I226">
        <f>(AQ226-AW226)</f>
        <v>0.73654626628821829</v>
      </c>
      <c r="J226">
        <f>(P226+AP226*D226)</f>
        <v>18.123142242431641</v>
      </c>
      <c r="K226" s="1">
        <v>6</v>
      </c>
      <c r="L226">
        <f>(K226*AE226+AF226)</f>
        <v>1.4200000166893005</v>
      </c>
      <c r="M226" s="1">
        <v>1</v>
      </c>
      <c r="N226">
        <f>L226*(M226+1)*(M226+1)/(M226*M226+1)</f>
        <v>2.8400000333786011</v>
      </c>
      <c r="O226" s="1">
        <v>19.278850555419922</v>
      </c>
      <c r="P226" s="1">
        <v>18.123142242431641</v>
      </c>
      <c r="Q226" s="1">
        <v>19.141637802124023</v>
      </c>
      <c r="R226" s="1">
        <v>400.87799072265625</v>
      </c>
      <c r="S226" s="1">
        <v>399.98983764648437</v>
      </c>
      <c r="T226" s="1">
        <v>13.261163711547852</v>
      </c>
      <c r="U226" s="1">
        <v>13.592835426330566</v>
      </c>
      <c r="V226" s="1">
        <v>58.732383728027344</v>
      </c>
      <c r="W226" s="1">
        <v>60.201324462890625</v>
      </c>
      <c r="X226" s="1">
        <v>500.12713623046875</v>
      </c>
      <c r="Y226" s="1">
        <v>112.19783020019531</v>
      </c>
      <c r="Z226" s="1">
        <v>163.9630126953125</v>
      </c>
      <c r="AA226" s="1">
        <v>99.377761840820313</v>
      </c>
      <c r="AB226" s="1">
        <v>-5.7677335739135742</v>
      </c>
      <c r="AC226" s="1">
        <v>0.44867324829101563</v>
      </c>
      <c r="AD226" s="1">
        <v>0.66666668653488159</v>
      </c>
      <c r="AE226" s="1">
        <v>-0.21956524252891541</v>
      </c>
      <c r="AF226" s="1">
        <v>2.737391471862793</v>
      </c>
      <c r="AG226" s="1">
        <v>1</v>
      </c>
      <c r="AH226" s="1">
        <v>0</v>
      </c>
      <c r="AI226" s="1">
        <v>0.18999999761581421</v>
      </c>
      <c r="AJ226" s="1">
        <v>111115</v>
      </c>
      <c r="AK226">
        <f>X226*0.000001/(K226*0.0001)</f>
        <v>0.83354522705078105</v>
      </c>
      <c r="AL226">
        <f>(U226-T226)/(1000-U226)*AK226</f>
        <v>2.8027308066478707E-4</v>
      </c>
      <c r="AM226">
        <f>(P226+273.15)</f>
        <v>291.27314224243162</v>
      </c>
      <c r="AN226">
        <f>(O226+273.15)</f>
        <v>292.4288505554199</v>
      </c>
      <c r="AO226">
        <f>(Y226*AG226+Z226*AH226)*AI226</f>
        <v>21.317587470536637</v>
      </c>
      <c r="AP226">
        <f>((AO226+0.00000010773*(AN226^4-AM226^4))-AL226*44100)/(L226*51.4+0.00000043092*AM226^3)</f>
        <v>0.25512491760087569</v>
      </c>
      <c r="AQ226">
        <f>0.61365*EXP(17.502*J226/(240.97+J226))</f>
        <v>2.0873718280275626</v>
      </c>
      <c r="AR226">
        <f>AQ226*1000/AA226</f>
        <v>21.004415770311258</v>
      </c>
      <c r="AS226">
        <f>(AR226-U226)</f>
        <v>7.4115803439806918</v>
      </c>
      <c r="AT226">
        <f>IF(D226,P226,(O226+P226)/2)</f>
        <v>18.700996398925781</v>
      </c>
      <c r="AU226">
        <f>0.61365*EXP(17.502*AT226/(240.97+AT226))</f>
        <v>2.1643697340907191</v>
      </c>
      <c r="AV226">
        <f>IF(AS226&lt;&gt;0,(1000-(AR226+U226)/2)/AS226*AL226,0)</f>
        <v>3.7161405367583292E-2</v>
      </c>
      <c r="AW226">
        <f>U226*AA226/1000</f>
        <v>1.3508255617393443</v>
      </c>
      <c r="AX226">
        <f>(AU226-AW226)</f>
        <v>0.81354417235137477</v>
      </c>
      <c r="AY226">
        <f>1/(1.6/F226+1.37/N226)</f>
        <v>2.3269647840959532E-2</v>
      </c>
      <c r="AZ226">
        <f>G226*AA226*0.001</f>
        <v>36.60735237785191</v>
      </c>
      <c r="BA226">
        <f>G226/S226</f>
        <v>0.92093748554780308</v>
      </c>
      <c r="BB226">
        <f>(1-AL226*AA226/AQ226/F226)*100</f>
        <v>64.562881556612268</v>
      </c>
      <c r="BC226">
        <f>(S226-E226/(N226/1.35))</f>
        <v>399.69121699709711</v>
      </c>
      <c r="BD226">
        <f>E226*BB226/100/BC226</f>
        <v>1.0147585348226631E-3</v>
      </c>
    </row>
    <row r="227" spans="1:56" x14ac:dyDescent="0.25">
      <c r="A227" s="1">
        <v>123</v>
      </c>
      <c r="B227" s="1" t="s">
        <v>285</v>
      </c>
      <c r="C227" s="1">
        <v>72701.999986857176</v>
      </c>
      <c r="D227" s="1">
        <v>0</v>
      </c>
      <c r="E227">
        <f>(R227-S227*(1000-T227)/(1000-U227))*AK227</f>
        <v>0.95394337439025845</v>
      </c>
      <c r="F227">
        <f>IF(AV227&lt;&gt;0,1/(1/AV227-1/N227),0)</f>
        <v>2.4523825789176567E-2</v>
      </c>
      <c r="G227">
        <f>((AY227-AL227/2)*S227-E227)/(AY227+AL227/2)</f>
        <v>329.18806245729365</v>
      </c>
      <c r="H227">
        <f>AL227*1000</f>
        <v>0.26450707004286256</v>
      </c>
      <c r="I227">
        <f>(AQ227-AW227)</f>
        <v>1.0590032582186746</v>
      </c>
      <c r="J227">
        <f>(P227+AP227*D227)</f>
        <v>21.182836532592773</v>
      </c>
      <c r="K227" s="1">
        <v>6</v>
      </c>
      <c r="L227">
        <f>(K227*AE227+AF227)</f>
        <v>1.4200000166893005</v>
      </c>
      <c r="M227" s="1">
        <v>1</v>
      </c>
      <c r="N227">
        <f>L227*(M227+1)*(M227+1)/(M227*M227+1)</f>
        <v>2.8400000333786011</v>
      </c>
      <c r="O227" s="1">
        <v>19.479232788085937</v>
      </c>
      <c r="P227" s="1">
        <v>21.182836532592773</v>
      </c>
      <c r="Q227" s="1">
        <v>19.139057159423828</v>
      </c>
      <c r="R227" s="1">
        <v>399.4794921875</v>
      </c>
      <c r="S227" s="1">
        <v>398.2088623046875</v>
      </c>
      <c r="T227" s="1">
        <v>14.435888290405273</v>
      </c>
      <c r="U227" s="1">
        <v>14.748493194580078</v>
      </c>
      <c r="V227" s="1">
        <v>63.118755340576172</v>
      </c>
      <c r="W227" s="1">
        <v>64.485572814941406</v>
      </c>
      <c r="X227" s="1">
        <v>500.19558715820313</v>
      </c>
      <c r="Y227" s="1">
        <v>214.55766296386719</v>
      </c>
      <c r="Z227" s="1">
        <v>304.42999267578125</v>
      </c>
      <c r="AA227" s="1">
        <v>99.3397216796875</v>
      </c>
      <c r="AB227" s="1">
        <v>-5.7677335739135742</v>
      </c>
      <c r="AC227" s="1">
        <v>0.44867324829101563</v>
      </c>
      <c r="AD227" s="1">
        <v>1</v>
      </c>
      <c r="AE227" s="1">
        <v>-0.21956524252891541</v>
      </c>
      <c r="AF227" s="1">
        <v>2.737391471862793</v>
      </c>
      <c r="AG227" s="1">
        <v>1</v>
      </c>
      <c r="AH227" s="1">
        <v>0</v>
      </c>
      <c r="AI227" s="1">
        <v>0.18999999761581421</v>
      </c>
      <c r="AJ227" s="1">
        <v>111115</v>
      </c>
      <c r="AK227">
        <f>X227*0.000001/(K227*0.0001)</f>
        <v>0.83365931193033838</v>
      </c>
      <c r="AL227">
        <f>(U227-T227)/(1000-U227)*AK227</f>
        <v>2.6450707004286255E-4</v>
      </c>
      <c r="AM227">
        <f>(P227+273.15)</f>
        <v>294.33283653259275</v>
      </c>
      <c r="AN227">
        <f>(O227+273.15)</f>
        <v>292.62923278808591</v>
      </c>
      <c r="AO227">
        <f>(Y227*AG227+Z227*AH227)*AI227</f>
        <v>40.765955451589434</v>
      </c>
      <c r="AP227">
        <f>((AO227+0.00000010773*(AN227^4-AM227^4))-AL227*44100)/(L227*51.4+0.00000043092*AM227^3)</f>
        <v>0.12556157274682517</v>
      </c>
      <c r="AQ227">
        <f>0.61365*EXP(17.502*J227/(240.97+J227))</f>
        <v>2.5241144673630247</v>
      </c>
      <c r="AR227">
        <f>AQ227*1000/AA227</f>
        <v>25.408914225689273</v>
      </c>
      <c r="AS227">
        <f>(AR227-U227)</f>
        <v>10.660421031109195</v>
      </c>
      <c r="AT227">
        <f>IF(D227,P227,(O227+P227)/2)</f>
        <v>20.331034660339355</v>
      </c>
      <c r="AU227">
        <f>0.61365*EXP(17.502*AT227/(240.97+AT227))</f>
        <v>2.3951516951971481</v>
      </c>
      <c r="AV227">
        <f>IF(AS227&lt;&gt;0,(1000-(AR227+U227)/2)/AS227*AL227,0)</f>
        <v>2.4313871862832723E-2</v>
      </c>
      <c r="AW227">
        <f>U227*AA227/1000</f>
        <v>1.4651112091443501</v>
      </c>
      <c r="AX227">
        <f>(AU227-AW227)</f>
        <v>0.93004048605279799</v>
      </c>
      <c r="AY227">
        <f>1/(1.6/F227+1.37/N227)</f>
        <v>1.5214894515503063E-2</v>
      </c>
      <c r="AZ227">
        <f>G227*AA227*0.001</f>
        <v>32.701450504783139</v>
      </c>
      <c r="BA227">
        <f>G227/S227</f>
        <v>0.82667186398633452</v>
      </c>
      <c r="BB227">
        <f>(1-AL227*AA227/AQ227/F227)*100</f>
        <v>57.551440660524463</v>
      </c>
      <c r="BC227">
        <f>(S227-E227/(N227/1.35))</f>
        <v>397.75540331162728</v>
      </c>
      <c r="BD227">
        <f>E227*BB227/100/BC227</f>
        <v>1.3802657373760071E-3</v>
      </c>
    </row>
    <row r="228" spans="1:56" x14ac:dyDescent="0.25">
      <c r="A228" s="1" t="s">
        <v>9</v>
      </c>
      <c r="B228" s="1" t="s">
        <v>286</v>
      </c>
    </row>
    <row r="229" spans="1:56" x14ac:dyDescent="0.25">
      <c r="A229" s="1">
        <v>124</v>
      </c>
      <c r="B229" s="1" t="s">
        <v>287</v>
      </c>
      <c r="C229" s="1">
        <v>73302.499993596226</v>
      </c>
      <c r="D229" s="1">
        <v>0</v>
      </c>
      <c r="E229">
        <f>(R229-S229*(1000-T229)/(1000-U229))*AK229</f>
        <v>5.7320912084917692</v>
      </c>
      <c r="F229">
        <f>IF(AV229&lt;&gt;0,1/(1/AV229-1/N229),0)</f>
        <v>3.7596473447528242E-2</v>
      </c>
      <c r="G229">
        <f>((AY229-AL229/2)*S229-E229)/(AY229+AL229/2)</f>
        <v>141.92114598574312</v>
      </c>
      <c r="H229">
        <f>AL229*1000</f>
        <v>0.44285229032135726</v>
      </c>
      <c r="I229">
        <f>(AQ229-AW229)</f>
        <v>1.158609954879352</v>
      </c>
      <c r="J229">
        <f>(P229+AP229*D229)</f>
        <v>23.110616683959961</v>
      </c>
      <c r="K229" s="1">
        <v>6</v>
      </c>
      <c r="L229">
        <f>(K229*AE229+AF229)</f>
        <v>1.4200000166893005</v>
      </c>
      <c r="M229" s="1">
        <v>1</v>
      </c>
      <c r="N229">
        <f>L229*(M229+1)*(M229+1)/(M229*M229+1)</f>
        <v>2.8400000333786011</v>
      </c>
      <c r="O229" s="1">
        <v>19.688552856445313</v>
      </c>
      <c r="P229" s="1">
        <v>23.110616683959961</v>
      </c>
      <c r="Q229" s="1">
        <v>19.131698608398438</v>
      </c>
      <c r="R229" s="1">
        <v>400.8189697265625</v>
      </c>
      <c r="S229" s="1">
        <v>393.73275756835937</v>
      </c>
      <c r="T229" s="1">
        <v>16.390468597412109</v>
      </c>
      <c r="U229" s="1">
        <v>16.912790298461914</v>
      </c>
      <c r="V229" s="1">
        <v>70.736198425292969</v>
      </c>
      <c r="W229" s="1">
        <v>72.990379333496094</v>
      </c>
      <c r="X229" s="1">
        <v>500.10836791992187</v>
      </c>
      <c r="Y229" s="1">
        <v>214.661376953125</v>
      </c>
      <c r="Z229" s="1">
        <v>303.64608764648437</v>
      </c>
      <c r="AA229" s="1">
        <v>99.335807800292969</v>
      </c>
      <c r="AB229" s="1">
        <v>-11.180636405944824</v>
      </c>
      <c r="AC229" s="1">
        <v>0.67358493804931641</v>
      </c>
      <c r="AD229" s="1">
        <v>0.66666668653488159</v>
      </c>
      <c r="AE229" s="1">
        <v>-0.21956524252891541</v>
      </c>
      <c r="AF229" s="1">
        <v>2.737391471862793</v>
      </c>
      <c r="AG229" s="1">
        <v>1</v>
      </c>
      <c r="AH229" s="1">
        <v>0</v>
      </c>
      <c r="AI229" s="1">
        <v>0.18999999761581421</v>
      </c>
      <c r="AJ229" s="1">
        <v>111115</v>
      </c>
      <c r="AK229">
        <f>X229*0.000001/(K229*0.0001)</f>
        <v>0.83351394653320299</v>
      </c>
      <c r="AL229">
        <f>(U229-T229)/(1000-U229)*AK229</f>
        <v>4.4285229032135727E-4</v>
      </c>
      <c r="AM229">
        <f>(P229+273.15)</f>
        <v>296.26061668395994</v>
      </c>
      <c r="AN229">
        <f>(O229+273.15)</f>
        <v>292.83855285644529</v>
      </c>
      <c r="AO229">
        <f>(Y229*AG229+Z229*AH229)*AI229</f>
        <v>40.785661109301145</v>
      </c>
      <c r="AP229">
        <f>((AO229+0.00000010773*(AN229^4-AM229^4))-AL229*44100)/(L229*51.4+0.00000043092*AM229^3)</f>
        <v>-0.19514240123589982</v>
      </c>
      <c r="AQ229">
        <f>0.61365*EXP(17.502*J229/(240.97+J229))</f>
        <v>2.8386556413340243</v>
      </c>
      <c r="AR229">
        <f>AQ229*1000/AA229</f>
        <v>28.576358356504471</v>
      </c>
      <c r="AS229">
        <f>(AR229-U229)</f>
        <v>11.663568058042557</v>
      </c>
      <c r="AT229">
        <f>IF(D229,P229,(O229+P229)/2)</f>
        <v>21.399584770202637</v>
      </c>
      <c r="AU229">
        <f>0.61365*EXP(17.502*AT229/(240.97+AT229))</f>
        <v>2.5578848825304243</v>
      </c>
      <c r="AV229">
        <f>IF(AS229&lt;&gt;0,(1000-(AR229+U229)/2)/AS229*AL229,0)</f>
        <v>3.7105266701781346E-2</v>
      </c>
      <c r="AW229">
        <f>U229*AA229/1000</f>
        <v>1.6800456864546722</v>
      </c>
      <c r="AX229">
        <f>(AU229-AW229)</f>
        <v>0.87783919607575212</v>
      </c>
      <c r="AY229">
        <f>1/(1.6/F229+1.37/N229)</f>
        <v>2.323442890788411E-2</v>
      </c>
      <c r="AZ229">
        <f>G229*AA229*0.001</f>
        <v>14.097851680437099</v>
      </c>
      <c r="BA229">
        <f>G229/S229</f>
        <v>0.36045044070559196</v>
      </c>
      <c r="BB229">
        <f>(1-AL229*AA229/AQ229/F229)*100</f>
        <v>58.780292877359045</v>
      </c>
      <c r="BC229">
        <f>(S229-E229/(N229/1.35))</f>
        <v>391.00799593437517</v>
      </c>
      <c r="BD229">
        <f>E229*BB229/100/BC229</f>
        <v>8.6170616339884386E-3</v>
      </c>
    </row>
    <row r="230" spans="1:56" x14ac:dyDescent="0.25">
      <c r="A230" s="1" t="s">
        <v>9</v>
      </c>
      <c r="B230" s="1" t="s">
        <v>288</v>
      </c>
    </row>
    <row r="231" spans="1:56" x14ac:dyDescent="0.25">
      <c r="A231" s="1">
        <v>125</v>
      </c>
      <c r="B231" s="1" t="s">
        <v>289</v>
      </c>
      <c r="C231" s="1">
        <v>73902.500000279397</v>
      </c>
      <c r="D231" s="1">
        <v>0</v>
      </c>
      <c r="E231">
        <f>(R231-S231*(1000-T231)/(1000-U231))*AK231</f>
        <v>5.7889810522517804</v>
      </c>
      <c r="F231">
        <f>IF(AV231&lt;&gt;0,1/(1/AV231-1/N231),0)</f>
        <v>4.7344699266179256E-2</v>
      </c>
      <c r="G231">
        <f>((AY231-AL231/2)*S231-E231)/(AY231+AL231/2)</f>
        <v>188.72308062398105</v>
      </c>
      <c r="H231">
        <f>AL231*1000</f>
        <v>0.52597468359806354</v>
      </c>
      <c r="I231">
        <f>(AQ231-AW231)</f>
        <v>1.0948320760434271</v>
      </c>
      <c r="J231">
        <f>(P231+AP231*D231)</f>
        <v>23.745147705078125</v>
      </c>
      <c r="K231" s="1">
        <v>6</v>
      </c>
      <c r="L231">
        <f>(K231*AE231+AF231)</f>
        <v>1.4200000166893005</v>
      </c>
      <c r="M231" s="1">
        <v>1</v>
      </c>
      <c r="N231">
        <f>L231*(M231+1)*(M231+1)/(M231*M231+1)</f>
        <v>2.8400000333786011</v>
      </c>
      <c r="O231" s="1">
        <v>19.755254745483398</v>
      </c>
      <c r="P231" s="1">
        <v>23.745147705078125</v>
      </c>
      <c r="Q231" s="1">
        <v>19.119565963745117</v>
      </c>
      <c r="R231" s="1">
        <v>399.58184814453125</v>
      </c>
      <c r="S231" s="1">
        <v>392.39096069335937</v>
      </c>
      <c r="T231" s="1">
        <v>18.050968170166016</v>
      </c>
      <c r="U231" s="1">
        <v>18.670047760009766</v>
      </c>
      <c r="V231" s="1">
        <v>77.580352783203125</v>
      </c>
      <c r="W231" s="1">
        <v>80.241058349609375</v>
      </c>
      <c r="X231" s="1">
        <v>500.2471923828125</v>
      </c>
      <c r="Y231" s="1">
        <v>215.25320434570312</v>
      </c>
      <c r="Z231" s="1">
        <v>303.48373413085937</v>
      </c>
      <c r="AA231" s="1">
        <v>99.335479736328125</v>
      </c>
      <c r="AB231" s="1">
        <v>-11.449618339538574</v>
      </c>
      <c r="AC231" s="1">
        <v>0.78743839263916016</v>
      </c>
      <c r="AD231" s="1">
        <v>0.66666668653488159</v>
      </c>
      <c r="AE231" s="1">
        <v>-0.21956524252891541</v>
      </c>
      <c r="AF231" s="1">
        <v>2.737391471862793</v>
      </c>
      <c r="AG231" s="1">
        <v>1</v>
      </c>
      <c r="AH231" s="1">
        <v>0</v>
      </c>
      <c r="AI231" s="1">
        <v>0.18999999761581421</v>
      </c>
      <c r="AJ231" s="1">
        <v>111115</v>
      </c>
      <c r="AK231">
        <f>X231*0.000001/(K231*0.0001)</f>
        <v>0.83374532063802076</v>
      </c>
      <c r="AL231">
        <f>(U231-T231)/(1000-U231)*AK231</f>
        <v>5.2597468359806359E-4</v>
      </c>
      <c r="AM231">
        <f>(P231+273.15)</f>
        <v>296.8951477050781</v>
      </c>
      <c r="AN231">
        <f>(O231+273.15)</f>
        <v>292.90525474548338</v>
      </c>
      <c r="AO231">
        <f>(Y231*AG231+Z231*AH231)*AI231</f>
        <v>40.898108312479962</v>
      </c>
      <c r="AP231">
        <f>((AO231+0.00000010773*(AN231^4-AM231^4))-AL231*44100)/(L231*51.4+0.00000043092*AM231^3)</f>
        <v>-0.31322207591007512</v>
      </c>
      <c r="AQ231">
        <f>0.61365*EXP(17.502*J231/(240.97+J231))</f>
        <v>2.9494302269841555</v>
      </c>
      <c r="AR231">
        <f>AQ231*1000/AA231</f>
        <v>29.691609028445807</v>
      </c>
      <c r="AS231">
        <f>(AR231-U231)</f>
        <v>11.021561268436042</v>
      </c>
      <c r="AT231">
        <f>IF(D231,P231,(O231+P231)/2)</f>
        <v>21.750201225280762</v>
      </c>
      <c r="AU231">
        <f>0.61365*EXP(17.502*AT231/(240.97+AT231))</f>
        <v>2.6133504740687057</v>
      </c>
      <c r="AV231">
        <f>IF(AS231&lt;&gt;0,(1000-(AR231+U231)/2)/AS231*AL231,0)</f>
        <v>4.6568373348715379E-2</v>
      </c>
      <c r="AW231">
        <f>U231*AA231/1000</f>
        <v>1.8545981509407283</v>
      </c>
      <c r="AX231">
        <f>(AU231-AW231)</f>
        <v>0.75875232312797736</v>
      </c>
      <c r="AY231">
        <f>1/(1.6/F231+1.37/N231)</f>
        <v>2.917399978453096E-2</v>
      </c>
      <c r="AZ231">
        <f>G231*AA231*0.001</f>
        <v>18.746897751100889</v>
      </c>
      <c r="BA231">
        <f>G231/S231</f>
        <v>0.48095674857164183</v>
      </c>
      <c r="BB231">
        <f>(1-AL231*AA231/AQ231/F231)*100</f>
        <v>62.58379420932603</v>
      </c>
      <c r="BC231">
        <f>(S231-E231/(N231/1.35))</f>
        <v>389.63915635227187</v>
      </c>
      <c r="BD231">
        <f>E231*BB231/100/BC231</f>
        <v>9.298254370725045E-3</v>
      </c>
    </row>
    <row r="232" spans="1:56" x14ac:dyDescent="0.25">
      <c r="A232" s="1">
        <v>126</v>
      </c>
      <c r="B232" s="1" t="s">
        <v>290</v>
      </c>
      <c r="C232" s="1">
        <v>74502.999986857176</v>
      </c>
      <c r="D232" s="1">
        <v>0</v>
      </c>
      <c r="E232">
        <f>(R232-S232*(1000-T232)/(1000-U232))*AK232</f>
        <v>5.9619731347927445</v>
      </c>
      <c r="F232">
        <f>IF(AV232&lt;&gt;0,1/(1/AV232-1/N232),0)</f>
        <v>5.1643922352021296E-2</v>
      </c>
      <c r="G232">
        <f>((AY232-AL232/2)*S232-E232)/(AY232+AL232/2)</f>
        <v>199.40102374810766</v>
      </c>
      <c r="H232">
        <f>AL232*1000</f>
        <v>0.53847814898137591</v>
      </c>
      <c r="I232">
        <f>(AQ232-AW232)</f>
        <v>1.0291004761156086</v>
      </c>
      <c r="J232">
        <f>(P232+AP232*D232)</f>
        <v>23.649435043334961</v>
      </c>
      <c r="K232" s="1">
        <v>6</v>
      </c>
      <c r="L232">
        <f>(K232*AE232+AF232)</f>
        <v>1.4200000166893005</v>
      </c>
      <c r="M232" s="1">
        <v>1</v>
      </c>
      <c r="N232">
        <f>L232*(M232+1)*(M232+1)/(M232*M232+1)</f>
        <v>2.8400000333786011</v>
      </c>
      <c r="O232" s="1">
        <v>19.755060195922852</v>
      </c>
      <c r="P232" s="1">
        <v>23.649435043334961</v>
      </c>
      <c r="Q232" s="1">
        <v>19.127008438110352</v>
      </c>
      <c r="R232" s="1">
        <v>399.4033203125</v>
      </c>
      <c r="S232" s="1">
        <v>391.99710083007812</v>
      </c>
      <c r="T232" s="1">
        <v>18.524036407470703</v>
      </c>
      <c r="U232" s="1">
        <v>19.157707214355469</v>
      </c>
      <c r="V232" s="1">
        <v>79.628807067871094</v>
      </c>
      <c r="W232" s="1">
        <v>82.352752685546875</v>
      </c>
      <c r="X232" s="1">
        <v>500.09765625</v>
      </c>
      <c r="Y232" s="1">
        <v>216.18850708007812</v>
      </c>
      <c r="Z232" s="1">
        <v>303.42340087890625</v>
      </c>
      <c r="AA232" s="1">
        <v>99.353340148925781</v>
      </c>
      <c r="AB232" s="1">
        <v>-11.449618339538574</v>
      </c>
      <c r="AC232" s="1">
        <v>0.78743839263916016</v>
      </c>
      <c r="AD232" s="1">
        <v>1</v>
      </c>
      <c r="AE232" s="1">
        <v>-0.21956524252891541</v>
      </c>
      <c r="AF232" s="1">
        <v>2.737391471862793</v>
      </c>
      <c r="AG232" s="1">
        <v>1</v>
      </c>
      <c r="AH232" s="1">
        <v>0</v>
      </c>
      <c r="AI232" s="1">
        <v>0.18999999761581421</v>
      </c>
      <c r="AJ232" s="1">
        <v>111115</v>
      </c>
      <c r="AK232">
        <f>X232*0.000001/(K232*0.0001)</f>
        <v>0.83349609374999989</v>
      </c>
      <c r="AL232">
        <f>(U232-T232)/(1000-U232)*AK232</f>
        <v>5.3847814898137596E-4</v>
      </c>
      <c r="AM232">
        <f>(P232+273.15)</f>
        <v>296.79943504333494</v>
      </c>
      <c r="AN232">
        <f>(O232+273.15)</f>
        <v>292.90506019592283</v>
      </c>
      <c r="AO232">
        <f>(Y232*AG232+Z232*AH232)*AI232</f>
        <v>41.075815829781277</v>
      </c>
      <c r="AP232">
        <f>((AO232+0.00000010773*(AN232^4-AM232^4))-AL232*44100)/(L232*51.4+0.00000043092*AM232^3)</f>
        <v>-0.30491813830988751</v>
      </c>
      <c r="AQ232">
        <f>0.61365*EXP(17.502*J232/(240.97+J232))</f>
        <v>2.932482677456997</v>
      </c>
      <c r="AR232">
        <f>AQ232*1000/AA232</f>
        <v>29.515692910387806</v>
      </c>
      <c r="AS232">
        <f>(AR232-U232)</f>
        <v>10.357985696032337</v>
      </c>
      <c r="AT232">
        <f>IF(D232,P232,(O232+P232)/2)</f>
        <v>21.702247619628906</v>
      </c>
      <c r="AU232">
        <f>0.61365*EXP(17.502*AT232/(240.97+AT232))</f>
        <v>2.6057028647234914</v>
      </c>
      <c r="AV232">
        <f>IF(AS232&lt;&gt;0,(1000-(AR232+U232)/2)/AS232*AL232,0)</f>
        <v>5.0721576877705211E-2</v>
      </c>
      <c r="AW232">
        <f>U232*AA232/1000</f>
        <v>1.9033822013413884</v>
      </c>
      <c r="AX232">
        <f>(AU232-AW232)</f>
        <v>0.70232066338210308</v>
      </c>
      <c r="AY232">
        <f>1/(1.6/F232+1.37/N232)</f>
        <v>3.1782582029978065E-2</v>
      </c>
      <c r="AZ232">
        <f>G232*AA232*0.001</f>
        <v>19.811157738489769</v>
      </c>
      <c r="BA232">
        <f>G232/S232</f>
        <v>0.5086798431056343</v>
      </c>
      <c r="BB232">
        <f>(1-AL232*AA232/AQ232/F232)*100</f>
        <v>64.673884706062125</v>
      </c>
      <c r="BC232">
        <f>(S232-E232/(N232/1.35))</f>
        <v>389.16306433804499</v>
      </c>
      <c r="BD232">
        <f>E232*BB232/100/BC232</f>
        <v>9.9080308095551885E-3</v>
      </c>
    </row>
    <row r="233" spans="1:56" x14ac:dyDescent="0.25">
      <c r="A233" s="1" t="s">
        <v>9</v>
      </c>
      <c r="B233" s="1" t="s">
        <v>291</v>
      </c>
    </row>
    <row r="234" spans="1:56" x14ac:dyDescent="0.25">
      <c r="A234" s="1">
        <v>127</v>
      </c>
      <c r="B234" s="1" t="s">
        <v>292</v>
      </c>
      <c r="C234" s="1">
        <v>75103.499993596226</v>
      </c>
      <c r="D234" s="1">
        <v>0</v>
      </c>
      <c r="E234">
        <f>(R234-S234*(1000-T234)/(1000-U234))*AK234</f>
        <v>6.2502439410087263</v>
      </c>
      <c r="F234">
        <f>IF(AV234&lt;&gt;0,1/(1/AV234-1/N234),0)</f>
        <v>5.7043464601593617E-2</v>
      </c>
      <c r="G234">
        <f>((AY234-AL234/2)*S234-E234)/(AY234+AL234/2)</f>
        <v>208.18991319629589</v>
      </c>
      <c r="H234">
        <f>AL234*1000</f>
        <v>0.57604974161268419</v>
      </c>
      <c r="I234">
        <f>(AQ234-AW234)</f>
        <v>0.99862553290937139</v>
      </c>
      <c r="J234">
        <f>(P234+AP234*D234)</f>
        <v>23.590242385864258</v>
      </c>
      <c r="K234" s="1">
        <v>6</v>
      </c>
      <c r="L234">
        <f>(K234*AE234+AF234)</f>
        <v>1.4200000166893005</v>
      </c>
      <c r="M234" s="1">
        <v>1</v>
      </c>
      <c r="N234">
        <f>L234*(M234+1)*(M234+1)/(M234*M234+1)</f>
        <v>2.8400000333786011</v>
      </c>
      <c r="O234" s="1">
        <v>19.757688522338867</v>
      </c>
      <c r="P234" s="1">
        <v>23.590242385864258</v>
      </c>
      <c r="Q234" s="1">
        <v>19.123088836669922</v>
      </c>
      <c r="R234" s="1">
        <v>399.21359252929688</v>
      </c>
      <c r="S234" s="1">
        <v>391.44436645507812</v>
      </c>
      <c r="T234" s="1">
        <v>18.679426193237305</v>
      </c>
      <c r="U234" s="1">
        <v>19.357160568237305</v>
      </c>
      <c r="V234" s="1">
        <v>80.292869567871094</v>
      </c>
      <c r="W234" s="1">
        <v>83.206092834472656</v>
      </c>
      <c r="X234" s="1">
        <v>500.10659790039062</v>
      </c>
      <c r="Y234" s="1">
        <v>217.21682739257812</v>
      </c>
      <c r="Z234" s="1">
        <v>303.60061645507812</v>
      </c>
      <c r="AA234" s="1">
        <v>99.364715576171875</v>
      </c>
      <c r="AB234" s="1">
        <v>-11.813296318054199</v>
      </c>
      <c r="AC234" s="1">
        <v>0.81568431854248047</v>
      </c>
      <c r="AD234" s="1">
        <v>1</v>
      </c>
      <c r="AE234" s="1">
        <v>-0.21956524252891541</v>
      </c>
      <c r="AF234" s="1">
        <v>2.737391471862793</v>
      </c>
      <c r="AG234" s="1">
        <v>1</v>
      </c>
      <c r="AH234" s="1">
        <v>0</v>
      </c>
      <c r="AI234" s="1">
        <v>0.18999999761581421</v>
      </c>
      <c r="AJ234" s="1">
        <v>111115</v>
      </c>
      <c r="AK234">
        <f>X234*0.000001/(K234*0.0001)</f>
        <v>0.83351099650065097</v>
      </c>
      <c r="AL234">
        <f>(U234-T234)/(1000-U234)*AK234</f>
        <v>5.7604974161268416E-4</v>
      </c>
      <c r="AM234">
        <f>(P234+273.15)</f>
        <v>296.74024238586424</v>
      </c>
      <c r="AN234">
        <f>(O234+273.15)</f>
        <v>292.90768852233884</v>
      </c>
      <c r="AO234">
        <f>(Y234*AG234+Z234*AH234)*AI234</f>
        <v>41.27119668670457</v>
      </c>
      <c r="AP234">
        <f>((AO234+0.00000010773*(AN234^4-AM234^4))-AL234*44100)/(L234*51.4+0.00000043092*AM234^3)</f>
        <v>-0.31403921817555819</v>
      </c>
      <c r="AQ234">
        <f>0.61365*EXP(17.502*J234/(240.97+J234))</f>
        <v>2.9220442871345607</v>
      </c>
      <c r="AR234">
        <f>AQ234*1000/AA234</f>
        <v>29.407262630310196</v>
      </c>
      <c r="AS234">
        <f>(AR234-U234)</f>
        <v>10.050102062072892</v>
      </c>
      <c r="AT234">
        <f>IF(D234,P234,(O234+P234)/2)</f>
        <v>21.673965454101563</v>
      </c>
      <c r="AU234">
        <f>0.61365*EXP(17.502*AT234/(240.97+AT234))</f>
        <v>2.6012016346867846</v>
      </c>
      <c r="AV234">
        <f>IF(AS234&lt;&gt;0,(1000-(AR234+U234)/2)/AS234*AL234,0)</f>
        <v>5.5920265431121413E-2</v>
      </c>
      <c r="AW234">
        <f>U234*AA234/1000</f>
        <v>1.9234187542251893</v>
      </c>
      <c r="AX234">
        <f>(AU234-AW234)</f>
        <v>0.67778288046159529</v>
      </c>
      <c r="AY234">
        <f>1/(1.6/F234+1.37/N234)</f>
        <v>3.504937213103472E-2</v>
      </c>
      <c r="AZ234">
        <f>G234*AA234*0.001</f>
        <v>20.686731510577854</v>
      </c>
      <c r="BA234">
        <f>G234/S234</f>
        <v>0.53185057964089422</v>
      </c>
      <c r="BB234">
        <f>(1-AL234*AA234/AQ234/F234)*100</f>
        <v>65.660063245586699</v>
      </c>
      <c r="BC234">
        <f>(S234-E234/(N234/1.35))</f>
        <v>388.47329982789796</v>
      </c>
      <c r="BD234">
        <f>E234*BB234/100/BC234</f>
        <v>1.0564211559682228E-2</v>
      </c>
    </row>
    <row r="235" spans="1:56" x14ac:dyDescent="0.25">
      <c r="A235" s="1" t="s">
        <v>9</v>
      </c>
      <c r="B235" s="1" t="s">
        <v>293</v>
      </c>
    </row>
    <row r="236" spans="1:56" x14ac:dyDescent="0.25">
      <c r="A236" s="1">
        <v>128</v>
      </c>
      <c r="B236" s="1" t="s">
        <v>294</v>
      </c>
      <c r="C236" s="1">
        <v>75705.500000279397</v>
      </c>
      <c r="D236" s="1">
        <v>0</v>
      </c>
      <c r="E236">
        <f>(R236-S236*(1000-T236)/(1000-U236))*AK236</f>
        <v>6.2937325943324538</v>
      </c>
      <c r="F236">
        <f>IF(AV236&lt;&gt;0,1/(1/AV236-1/N236),0)</f>
        <v>6.0543780307108871E-2</v>
      </c>
      <c r="G236">
        <f>((AY236-AL236/2)*S236-E236)/(AY236+AL236/2)</f>
        <v>216.83144438048984</v>
      </c>
      <c r="H236">
        <f>AL236*1000</f>
        <v>0.60609320504239117</v>
      </c>
      <c r="I236">
        <f>(AQ236-AW236)</f>
        <v>0.99121153437135123</v>
      </c>
      <c r="J236">
        <f>(P236+AP236*D236)</f>
        <v>23.561153411865234</v>
      </c>
      <c r="K236" s="1">
        <v>6</v>
      </c>
      <c r="L236">
        <f>(K236*AE236+AF236)</f>
        <v>1.4200000166893005</v>
      </c>
      <c r="M236" s="1">
        <v>1</v>
      </c>
      <c r="N236">
        <f>L236*(M236+1)*(M236+1)/(M236*M236+1)</f>
        <v>2.8400000333786011</v>
      </c>
      <c r="O236" s="1">
        <v>19.758394241333008</v>
      </c>
      <c r="P236" s="1">
        <v>23.561153411865234</v>
      </c>
      <c r="Q236" s="1">
        <v>19.121147155761719</v>
      </c>
      <c r="R236" s="1">
        <v>398.9871826171875</v>
      </c>
      <c r="S236" s="1">
        <v>391.15097045898437</v>
      </c>
      <c r="T236" s="1">
        <v>18.666374206542969</v>
      </c>
      <c r="U236" s="1">
        <v>19.379522323608398</v>
      </c>
      <c r="V236" s="1">
        <v>80.236343383789062</v>
      </c>
      <c r="W236" s="1">
        <v>83.301765441894531</v>
      </c>
      <c r="X236" s="1">
        <v>500.0482177734375</v>
      </c>
      <c r="Y236" s="1">
        <v>217.15107727050781</v>
      </c>
      <c r="Z236" s="1">
        <v>301.93069458007812</v>
      </c>
      <c r="AA236" s="1">
        <v>99.368545532226563</v>
      </c>
      <c r="AB236" s="1">
        <v>-12.011233329772949</v>
      </c>
      <c r="AC236" s="1">
        <v>0.86047077178955078</v>
      </c>
      <c r="AD236" s="1">
        <v>0.66666668653488159</v>
      </c>
      <c r="AE236" s="1">
        <v>-0.21956524252891541</v>
      </c>
      <c r="AF236" s="1">
        <v>2.737391471862793</v>
      </c>
      <c r="AG236" s="1">
        <v>1</v>
      </c>
      <c r="AH236" s="1">
        <v>0</v>
      </c>
      <c r="AI236" s="1">
        <v>0.18999999761581421</v>
      </c>
      <c r="AJ236" s="1">
        <v>111115</v>
      </c>
      <c r="AK236">
        <f>X236*0.000001/(K236*0.0001)</f>
        <v>0.83341369628906248</v>
      </c>
      <c r="AL236">
        <f>(U236-T236)/(1000-U236)*AK236</f>
        <v>6.060932050423912E-4</v>
      </c>
      <c r="AM236">
        <f>(P236+273.15)</f>
        <v>296.71115341186521</v>
      </c>
      <c r="AN236">
        <f>(O236+273.15)</f>
        <v>292.90839424133299</v>
      </c>
      <c r="AO236">
        <f>(Y236*AG236+Z236*AH236)*AI236</f>
        <v>41.258704163667971</v>
      </c>
      <c r="AP236">
        <f>((AO236+0.00000010773*(AN236^4-AM236^4))-AL236*44100)/(L236*51.4+0.00000043092*AM236^3)</f>
        <v>-0.3259488858307974</v>
      </c>
      <c r="AQ236">
        <f>0.61365*EXP(17.502*J236/(240.97+J236))</f>
        <v>2.9169264807776334</v>
      </c>
      <c r="AR236">
        <f>AQ236*1000/AA236</f>
        <v>29.354625904548787</v>
      </c>
      <c r="AS236">
        <f>(AR236-U236)</f>
        <v>9.9751035809403881</v>
      </c>
      <c r="AT236">
        <f>IF(D236,P236,(O236+P236)/2)</f>
        <v>21.659773826599121</v>
      </c>
      <c r="AU236">
        <f>0.61365*EXP(17.502*AT236/(240.97+AT236))</f>
        <v>2.5989455412273834</v>
      </c>
      <c r="AV236">
        <f>IF(AS236&lt;&gt;0,(1000-(AR236+U236)/2)/AS236*AL236,0)</f>
        <v>5.9280034758229308E-2</v>
      </c>
      <c r="AW236">
        <f>U236*AA236/1000</f>
        <v>1.9257149464062822</v>
      </c>
      <c r="AX236">
        <f>(AU236-AW236)</f>
        <v>0.67323059482110126</v>
      </c>
      <c r="AY236">
        <f>1/(1.6/F236+1.37/N236)</f>
        <v>3.7161525993509241E-2</v>
      </c>
      <c r="AZ236">
        <f>G236*AA236*0.001</f>
        <v>21.546225253741156</v>
      </c>
      <c r="BA236">
        <f>G236/S236</f>
        <v>0.5543420846586562</v>
      </c>
      <c r="BB236">
        <f>(1-AL236*AA236/AQ236/F236)*100</f>
        <v>65.896941458623601</v>
      </c>
      <c r="BC236">
        <f>(S236-E236/(N236/1.35))</f>
        <v>388.15923140881227</v>
      </c>
      <c r="BD236">
        <f>E236*BB236/100/BC236</f>
        <v>1.0684731799877046E-2</v>
      </c>
    </row>
    <row r="237" spans="1:56" x14ac:dyDescent="0.25">
      <c r="A237" s="1">
        <v>129</v>
      </c>
      <c r="B237" s="1" t="s">
        <v>295</v>
      </c>
      <c r="C237" s="1">
        <v>76305.999986857176</v>
      </c>
      <c r="D237" s="1">
        <v>0</v>
      </c>
      <c r="E237">
        <f>(R237-S237*(1000-T237)/(1000-U237))*AK237</f>
        <v>6.4299404840380125</v>
      </c>
      <c r="F237">
        <f>IF(AV237&lt;&gt;0,1/(1/AV237-1/N237),0)</f>
        <v>6.0894981770734803E-2</v>
      </c>
      <c r="G237">
        <f>((AY237-AL237/2)*S237-E237)/(AY237+AL237/2)</f>
        <v>214.03451716616641</v>
      </c>
      <c r="H237">
        <f>AL237*1000</f>
        <v>0.61196149809738709</v>
      </c>
      <c r="I237">
        <f>(AQ237-AW237)</f>
        <v>0.99518812047710536</v>
      </c>
      <c r="J237">
        <f>(P237+AP237*D237)</f>
        <v>23.547626495361328</v>
      </c>
      <c r="K237" s="1">
        <v>6</v>
      </c>
      <c r="L237">
        <f>(K237*AE237+AF237)</f>
        <v>1.4200000166893005</v>
      </c>
      <c r="M237" s="1">
        <v>1</v>
      </c>
      <c r="N237">
        <f>L237*(M237+1)*(M237+1)/(M237*M237+1)</f>
        <v>2.8400000333786011</v>
      </c>
      <c r="O237" s="1">
        <v>19.760499954223633</v>
      </c>
      <c r="P237" s="1">
        <v>23.547626495361328</v>
      </c>
      <c r="Q237" s="1">
        <v>19.122760772705078</v>
      </c>
      <c r="R237" s="1">
        <v>399.03634643554687</v>
      </c>
      <c r="S237" s="1">
        <v>391.03512573242187</v>
      </c>
      <c r="T237" s="1">
        <v>18.595840454101562</v>
      </c>
      <c r="U237" s="1">
        <v>19.315841674804687</v>
      </c>
      <c r="V237" s="1">
        <v>79.921638488769531</v>
      </c>
      <c r="W237" s="1">
        <v>83.016082763671875</v>
      </c>
      <c r="X237" s="1">
        <v>500.11660766601562</v>
      </c>
      <c r="Y237" s="1">
        <v>217.29853820800781</v>
      </c>
      <c r="Z237" s="1">
        <v>301.509521484375</v>
      </c>
      <c r="AA237" s="1">
        <v>99.367202758789063</v>
      </c>
      <c r="AB237" s="1">
        <v>-12.011233329772949</v>
      </c>
      <c r="AC237" s="1">
        <v>0.86047077178955078</v>
      </c>
      <c r="AD237" s="1">
        <v>1</v>
      </c>
      <c r="AE237" s="1">
        <v>-0.21956524252891541</v>
      </c>
      <c r="AF237" s="1">
        <v>2.737391471862793</v>
      </c>
      <c r="AG237" s="1">
        <v>1</v>
      </c>
      <c r="AH237" s="1">
        <v>0</v>
      </c>
      <c r="AI237" s="1">
        <v>0.18999999761581421</v>
      </c>
      <c r="AJ237" s="1">
        <v>111115</v>
      </c>
      <c r="AK237">
        <f>X237*0.000001/(K237*0.0001)</f>
        <v>0.83352767944335926</v>
      </c>
      <c r="AL237">
        <f>(U237-T237)/(1000-U237)*AK237</f>
        <v>6.1196149809738707E-4</v>
      </c>
      <c r="AM237">
        <f>(P237+273.15)</f>
        <v>296.69762649536131</v>
      </c>
      <c r="AN237">
        <f>(O237+273.15)</f>
        <v>292.91049995422361</v>
      </c>
      <c r="AO237">
        <f>(Y237*AG237+Z237*AH237)*AI237</f>
        <v>41.286721741441397</v>
      </c>
      <c r="AP237">
        <f>((AO237+0.00000010773*(AN237^4-AM237^4))-AL237*44100)/(L237*51.4+0.00000043092*AM237^3)</f>
        <v>-0.32661623268489348</v>
      </c>
      <c r="AQ237">
        <f>0.61365*EXP(17.502*J237/(240.97+J237))</f>
        <v>2.9145492766340904</v>
      </c>
      <c r="AR237">
        <f>AQ237*1000/AA237</f>
        <v>29.331099152595371</v>
      </c>
      <c r="AS237">
        <f>(AR237-U237)</f>
        <v>10.015257477790684</v>
      </c>
      <c r="AT237">
        <f>IF(D237,P237,(O237+P237)/2)</f>
        <v>21.65406322479248</v>
      </c>
      <c r="AU237">
        <f>0.61365*EXP(17.502*AT237/(240.97+AT237))</f>
        <v>2.5980381900297154</v>
      </c>
      <c r="AV237">
        <f>IF(AS237&lt;&gt;0,(1000-(AR237+U237)/2)/AS237*AL237,0)</f>
        <v>5.9616687042558569E-2</v>
      </c>
      <c r="AW237">
        <f>U237*AA237/1000</f>
        <v>1.919361156156985</v>
      </c>
      <c r="AX237">
        <f>(AU237-AW237)</f>
        <v>0.67867703387273037</v>
      </c>
      <c r="AY237">
        <f>1/(1.6/F237+1.37/N237)</f>
        <v>3.7373205663993915E-2</v>
      </c>
      <c r="AZ237">
        <f>G237*AA237*0.001</f>
        <v>21.268011264629976</v>
      </c>
      <c r="BA237">
        <f>G237/S237</f>
        <v>0.54735368533778794</v>
      </c>
      <c r="BB237">
        <f>(1-AL237*AA237/AQ237/F237)*100</f>
        <v>65.73787806929856</v>
      </c>
      <c r="BC237">
        <f>(S237-E237/(N237/1.35))</f>
        <v>387.97863997487605</v>
      </c>
      <c r="BD237">
        <f>E237*BB237/100/BC237</f>
        <v>1.0894688520994589E-2</v>
      </c>
    </row>
    <row r="238" spans="1:56" x14ac:dyDescent="0.25">
      <c r="A238" s="1" t="s">
        <v>9</v>
      </c>
      <c r="B238" s="1" t="s">
        <v>296</v>
      </c>
    </row>
    <row r="239" spans="1:56" x14ac:dyDescent="0.25">
      <c r="A239" s="1">
        <v>130</v>
      </c>
      <c r="B239" s="1" t="s">
        <v>297</v>
      </c>
      <c r="C239" s="1">
        <v>76905.499993573874</v>
      </c>
      <c r="D239" s="1">
        <v>0</v>
      </c>
      <c r="E239">
        <f>(R239-S239*(1000-T239)/(1000-U239))*AK239</f>
        <v>6.618959601541123</v>
      </c>
      <c r="F239">
        <f>IF(AV239&lt;&gt;0,1/(1/AV239-1/N239),0)</f>
        <v>6.3180117591476348E-2</v>
      </c>
      <c r="G239">
        <f>((AY239-AL239/2)*S239-E239)/(AY239+AL239/2)</f>
        <v>215.04866382751311</v>
      </c>
      <c r="H239">
        <f>AL239*1000</f>
        <v>0.63415774280268877</v>
      </c>
      <c r="I239">
        <f>(AQ239-AW239)</f>
        <v>0.99492822901464995</v>
      </c>
      <c r="J239">
        <f>(P239+AP239*D239)</f>
        <v>23.467296600341797</v>
      </c>
      <c r="K239" s="1">
        <v>6</v>
      </c>
      <c r="L239">
        <f>(K239*AE239+AF239)</f>
        <v>1.4200000166893005</v>
      </c>
      <c r="M239" s="1">
        <v>1</v>
      </c>
      <c r="N239">
        <f>L239*(M239+1)*(M239+1)/(M239*M239+1)</f>
        <v>2.8400000333786011</v>
      </c>
      <c r="O239" s="1">
        <v>19.749965667724609</v>
      </c>
      <c r="P239" s="1">
        <v>23.467296600341797</v>
      </c>
      <c r="Q239" s="1">
        <v>19.120817184448242</v>
      </c>
      <c r="R239" s="1">
        <v>399.05850219726562</v>
      </c>
      <c r="S239" s="1">
        <v>390.82064819335937</v>
      </c>
      <c r="T239" s="1">
        <v>18.430213928222656</v>
      </c>
      <c r="U239" s="1">
        <v>19.176401138305664</v>
      </c>
      <c r="V239" s="1">
        <v>79.262985229492188</v>
      </c>
      <c r="W239" s="1">
        <v>82.472122192382813</v>
      </c>
      <c r="X239" s="1">
        <v>500.14007568359375</v>
      </c>
      <c r="Y239" s="1">
        <v>216.46891784667969</v>
      </c>
      <c r="Z239" s="1">
        <v>301.28836059570312</v>
      </c>
      <c r="AA239" s="1">
        <v>99.368949890136719</v>
      </c>
      <c r="AB239" s="1">
        <v>-12.179659843444824</v>
      </c>
      <c r="AC239" s="1">
        <v>0.88926792144775391</v>
      </c>
      <c r="AD239" s="1">
        <v>1</v>
      </c>
      <c r="AE239" s="1">
        <v>-0.21956524252891541</v>
      </c>
      <c r="AF239" s="1">
        <v>2.737391471862793</v>
      </c>
      <c r="AG239" s="1">
        <v>1</v>
      </c>
      <c r="AH239" s="1">
        <v>0</v>
      </c>
      <c r="AI239" s="1">
        <v>0.18999999761581421</v>
      </c>
      <c r="AJ239" s="1">
        <v>111115</v>
      </c>
      <c r="AK239">
        <f>X239*0.000001/(K239*0.0001)</f>
        <v>0.83356679280598955</v>
      </c>
      <c r="AL239">
        <f>(U239-T239)/(1000-U239)*AK239</f>
        <v>6.3415774280268882E-4</v>
      </c>
      <c r="AM239">
        <f>(P239+273.15)</f>
        <v>296.61729660034177</v>
      </c>
      <c r="AN239">
        <f>(O239+273.15)</f>
        <v>292.89996566772459</v>
      </c>
      <c r="AO239">
        <f>(Y239*AG239+Z239*AH239)*AI239</f>
        <v>41.129093874767022</v>
      </c>
      <c r="AP239">
        <f>((AO239+0.00000010773*(AN239^4-AM239^4))-AL239*44100)/(L239*51.4+0.00000043092*AM239^3)</f>
        <v>-0.33076906365994668</v>
      </c>
      <c r="AQ239">
        <f>0.61365*EXP(17.502*J239/(240.97+J239))</f>
        <v>2.9004670728001063</v>
      </c>
      <c r="AR239">
        <f>AQ239*1000/AA239</f>
        <v>29.188867105940954</v>
      </c>
      <c r="AS239">
        <f>(AR239-U239)</f>
        <v>10.01246596763529</v>
      </c>
      <c r="AT239">
        <f>IF(D239,P239,(O239+P239)/2)</f>
        <v>21.608631134033203</v>
      </c>
      <c r="AU239">
        <f>0.61365*EXP(17.502*AT239/(240.97+AT239))</f>
        <v>2.5908294095881605</v>
      </c>
      <c r="AV239">
        <f>IF(AS239&lt;&gt;0,(1000-(AR239+U239)/2)/AS239*AL239,0)</f>
        <v>6.1805167691264686E-2</v>
      </c>
      <c r="AW239">
        <f>U239*AA239/1000</f>
        <v>1.9055388437854563</v>
      </c>
      <c r="AX239">
        <f>(AU239-AW239)</f>
        <v>0.6852905658027042</v>
      </c>
      <c r="AY239">
        <f>1/(1.6/F239+1.37/N239)</f>
        <v>3.8749451363290464E-2</v>
      </c>
      <c r="AZ239">
        <f>G239*AA239*0.001</f>
        <v>21.36915989981701</v>
      </c>
      <c r="BA239">
        <f>G239/S239</f>
        <v>0.55024898203719608</v>
      </c>
      <c r="BB239">
        <f>(1-AL239*AA239/AQ239/F239)*100</f>
        <v>65.612577053889439</v>
      </c>
      <c r="BC239">
        <f>(S239-E239/(N239/1.35))</f>
        <v>387.67431180002831</v>
      </c>
      <c r="BD239">
        <f>E239*BB239/100/BC239</f>
        <v>1.1202367132767722E-2</v>
      </c>
    </row>
    <row r="240" spans="1:56" x14ac:dyDescent="0.25">
      <c r="A240" s="1" t="s">
        <v>9</v>
      </c>
      <c r="B240" s="1" t="s">
        <v>298</v>
      </c>
    </row>
    <row r="241" spans="1:56" x14ac:dyDescent="0.25">
      <c r="A241" s="1">
        <v>131</v>
      </c>
      <c r="B241" s="1" t="s">
        <v>299</v>
      </c>
      <c r="C241" s="1">
        <v>77506.500000279397</v>
      </c>
      <c r="D241" s="1">
        <v>0</v>
      </c>
      <c r="E241">
        <f>(R241-S241*(1000-T241)/(1000-U241))*AK241</f>
        <v>6.7141914046365576</v>
      </c>
      <c r="F241">
        <f>IF(AV241&lt;&gt;0,1/(1/AV241-1/N241),0)</f>
        <v>6.6887238576791463E-2</v>
      </c>
      <c r="G241">
        <f>((AY241-AL241/2)*S241-E241)/(AY241+AL241/2)</f>
        <v>221.86840055442926</v>
      </c>
      <c r="H241">
        <f>AL241*1000</f>
        <v>0.6782346473716363</v>
      </c>
      <c r="I241">
        <f>(AQ241-AW241)</f>
        <v>1.0063300742540613</v>
      </c>
      <c r="J241">
        <f>(P241+AP241*D241)</f>
        <v>23.469207763671875</v>
      </c>
      <c r="K241" s="1">
        <v>6</v>
      </c>
      <c r="L241">
        <f>(K241*AE241+AF241)</f>
        <v>1.4200000166893005</v>
      </c>
      <c r="M241" s="1">
        <v>1</v>
      </c>
      <c r="N241">
        <f>L241*(M241+1)*(M241+1)/(M241*M241+1)</f>
        <v>2.8400000333786011</v>
      </c>
      <c r="O241" s="1">
        <v>19.75337028503418</v>
      </c>
      <c r="P241" s="1">
        <v>23.469207763671875</v>
      </c>
      <c r="Q241" s="1">
        <v>19.122352600097656</v>
      </c>
      <c r="R241" s="1">
        <v>399.15725708007812</v>
      </c>
      <c r="S241" s="1">
        <v>390.78656005859375</v>
      </c>
      <c r="T241" s="1">
        <v>18.269193649291992</v>
      </c>
      <c r="U241" s="1">
        <v>19.067138671875</v>
      </c>
      <c r="V241" s="1">
        <v>78.545173645019531</v>
      </c>
      <c r="W241" s="1">
        <v>81.975799560546875</v>
      </c>
      <c r="X241" s="1">
        <v>500.26202392578125</v>
      </c>
      <c r="Y241" s="1">
        <v>216.34739685058594</v>
      </c>
      <c r="Z241" s="1">
        <v>301.62957763671875</v>
      </c>
      <c r="AA241" s="1">
        <v>99.357925415039063</v>
      </c>
      <c r="AB241" s="1">
        <v>-12.043734550476074</v>
      </c>
      <c r="AC241" s="1">
        <v>0.93503475189208984</v>
      </c>
      <c r="AD241" s="1">
        <v>1</v>
      </c>
      <c r="AE241" s="1">
        <v>-0.21956524252891541</v>
      </c>
      <c r="AF241" s="1">
        <v>2.737391471862793</v>
      </c>
      <c r="AG241" s="1">
        <v>1</v>
      </c>
      <c r="AH241" s="1">
        <v>0</v>
      </c>
      <c r="AI241" s="1">
        <v>0.18999999761581421</v>
      </c>
      <c r="AJ241" s="1">
        <v>111115</v>
      </c>
      <c r="AK241">
        <f>X241*0.000001/(K241*0.0001)</f>
        <v>0.83377003987630194</v>
      </c>
      <c r="AL241">
        <f>(U241-T241)/(1000-U241)*AK241</f>
        <v>6.7823464737163633E-4</v>
      </c>
      <c r="AM241">
        <f>(P241+273.15)</f>
        <v>296.61920776367185</v>
      </c>
      <c r="AN241">
        <f>(O241+273.15)</f>
        <v>292.90337028503416</v>
      </c>
      <c r="AO241">
        <f>(Y241*AG241+Z241*AH241)*AI241</f>
        <v>41.106004885798939</v>
      </c>
      <c r="AP241">
        <f>((AO241+0.00000010773*(AN241^4-AM241^4))-AL241*44100)/(L241*51.4+0.00000043092*AM241^3)</f>
        <v>-0.35393591915037359</v>
      </c>
      <c r="AQ241">
        <f>0.61365*EXP(17.502*J241/(240.97+J241))</f>
        <v>2.9008014162924245</v>
      </c>
      <c r="AR241">
        <f>AQ241*1000/AA241</f>
        <v>29.195470861284228</v>
      </c>
      <c r="AS241">
        <f>(AR241-U241)</f>
        <v>10.128332189409228</v>
      </c>
      <c r="AT241">
        <f>IF(D241,P241,(O241+P241)/2)</f>
        <v>21.611289024353027</v>
      </c>
      <c r="AU241">
        <f>0.61365*EXP(17.502*AT241/(240.97+AT241))</f>
        <v>2.591250658390388</v>
      </c>
      <c r="AV241">
        <f>IF(AS241&lt;&gt;0,(1000-(AR241+U241)/2)/AS241*AL241,0)</f>
        <v>6.5348168683166341E-2</v>
      </c>
      <c r="AW241">
        <f>U241*AA241/1000</f>
        <v>1.8944713420383632</v>
      </c>
      <c r="AX241">
        <f>(AU241-AW241)</f>
        <v>0.69677931635202484</v>
      </c>
      <c r="AY241">
        <f>1/(1.6/F241+1.37/N241)</f>
        <v>4.0978147853024859E-2</v>
      </c>
      <c r="AZ241">
        <f>G241*AA241*0.001</f>
        <v>22.044383994240995</v>
      </c>
      <c r="BA241">
        <f>G241/S241</f>
        <v>0.56774828827573487</v>
      </c>
      <c r="BB241">
        <f>(1-AL241*AA241/AQ241/F241)*100</f>
        <v>65.268685448616154</v>
      </c>
      <c r="BC241">
        <f>(S241-E241/(N241/1.35))</f>
        <v>387.59495502699934</v>
      </c>
      <c r="BD241">
        <f>E241*BB241/100/BC241</f>
        <v>1.1306299040979505E-2</v>
      </c>
    </row>
    <row r="242" spans="1:56" x14ac:dyDescent="0.25">
      <c r="A242" s="1">
        <v>132</v>
      </c>
      <c r="B242" s="1" t="s">
        <v>300</v>
      </c>
      <c r="C242" s="1">
        <v>78106.999986857176</v>
      </c>
      <c r="D242" s="1">
        <v>0</v>
      </c>
      <c r="E242">
        <f>(R242-S242*(1000-T242)/(1000-U242))*AK242</f>
        <v>6.5214502046351051</v>
      </c>
      <c r="F242">
        <f>IF(AV242&lt;&gt;0,1/(1/AV242-1/N242),0)</f>
        <v>6.6719869503845813E-2</v>
      </c>
      <c r="G242">
        <f>((AY242-AL242/2)*S242-E242)/(AY242+AL242/2)</f>
        <v>226.19766769777746</v>
      </c>
      <c r="H242">
        <f>AL242*1000</f>
        <v>0.68155817730365931</v>
      </c>
      <c r="I242">
        <f>(AQ242-AW242)</f>
        <v>1.0139843701053206</v>
      </c>
      <c r="J242">
        <f>(P242+AP242*D242)</f>
        <v>23.395593643188477</v>
      </c>
      <c r="K242" s="1">
        <v>6</v>
      </c>
      <c r="L242">
        <f>(K242*AE242+AF242)</f>
        <v>1.4200000166893005</v>
      </c>
      <c r="M242" s="1">
        <v>1</v>
      </c>
      <c r="N242">
        <f>L242*(M242+1)*(M242+1)/(M242*M242+1)</f>
        <v>2.8400000333786011</v>
      </c>
      <c r="O242" s="1">
        <v>19.743658065795898</v>
      </c>
      <c r="P242" s="1">
        <v>23.395593643188477</v>
      </c>
      <c r="Q242" s="1">
        <v>19.122825622558594</v>
      </c>
      <c r="R242" s="1">
        <v>399.020751953125</v>
      </c>
      <c r="S242" s="1">
        <v>390.87786865234375</v>
      </c>
      <c r="T242" s="1">
        <v>18.057262420654297</v>
      </c>
      <c r="U242" s="1">
        <v>18.859457015991211</v>
      </c>
      <c r="V242" s="1">
        <v>77.686058044433594</v>
      </c>
      <c r="W242" s="1">
        <v>81.137260437011719</v>
      </c>
      <c r="X242" s="1">
        <v>500.15621948242187</v>
      </c>
      <c r="Y242" s="1">
        <v>215.79957580566406</v>
      </c>
      <c r="Z242" s="1">
        <v>301.17410278320312</v>
      </c>
      <c r="AA242" s="1">
        <v>99.364639282226563</v>
      </c>
      <c r="AB242" s="1">
        <v>-12.043734550476074</v>
      </c>
      <c r="AC242" s="1">
        <v>0.93503475189208984</v>
      </c>
      <c r="AD242" s="1">
        <v>1</v>
      </c>
      <c r="AE242" s="1">
        <v>-0.21956524252891541</v>
      </c>
      <c r="AF242" s="1">
        <v>2.737391471862793</v>
      </c>
      <c r="AG242" s="1">
        <v>1</v>
      </c>
      <c r="AH242" s="1">
        <v>0</v>
      </c>
      <c r="AI242" s="1">
        <v>0.18999999761581421</v>
      </c>
      <c r="AJ242" s="1">
        <v>111115</v>
      </c>
      <c r="AK242">
        <f>X242*0.000001/(K242*0.0001)</f>
        <v>0.8335936991373698</v>
      </c>
      <c r="AL242">
        <f>(U242-T242)/(1000-U242)*AK242</f>
        <v>6.8155817730365935E-4</v>
      </c>
      <c r="AM242">
        <f>(P242+273.15)</f>
        <v>296.54559364318845</v>
      </c>
      <c r="AN242">
        <f>(O242+273.15)</f>
        <v>292.89365806579588</v>
      </c>
      <c r="AO242">
        <f>(Y242*AG242+Z242*AH242)*AI242</f>
        <v>41.00191888856989</v>
      </c>
      <c r="AP242">
        <f>((AO242+0.00000010773*(AN242^4-AM242^4))-AL242*44100)/(L242*51.4+0.00000043092*AM242^3)</f>
        <v>-0.3483702784600341</v>
      </c>
      <c r="AQ242">
        <f>0.61365*EXP(17.502*J242/(240.97+J242))</f>
        <v>2.8879475135579442</v>
      </c>
      <c r="AR242">
        <f>AQ242*1000/AA242</f>
        <v>29.064137246604123</v>
      </c>
      <c r="AS242">
        <f>(AR242-U242)</f>
        <v>10.204680230612912</v>
      </c>
      <c r="AT242">
        <f>IF(D242,P242,(O242+P242)/2)</f>
        <v>21.569625854492188</v>
      </c>
      <c r="AU242">
        <f>0.61365*EXP(17.502*AT242/(240.97+AT242))</f>
        <v>2.5846543584426303</v>
      </c>
      <c r="AV242">
        <f>IF(AS242&lt;&gt;0,(1000-(AR242+U242)/2)/AS242*AL242,0)</f>
        <v>6.5188404094263061E-2</v>
      </c>
      <c r="AW242">
        <f>U242*AA242/1000</f>
        <v>1.8739631434526236</v>
      </c>
      <c r="AX242">
        <f>(AU242-AW242)</f>
        <v>0.71069121499000665</v>
      </c>
      <c r="AY242">
        <f>1/(1.6/F242+1.37/N242)</f>
        <v>4.0877631946775794E-2</v>
      </c>
      <c r="AZ242">
        <f>G242*AA242*0.001</f>
        <v>22.476049657270607</v>
      </c>
      <c r="BA242">
        <f>G242/S242</f>
        <v>0.57869141703431448</v>
      </c>
      <c r="BB242">
        <f>(1-AL242*AA242/AQ242/F242)*100</f>
        <v>64.852834294710931</v>
      </c>
      <c r="BC242">
        <f>(S242-E242/(N242/1.35))</f>
        <v>387.77788355629298</v>
      </c>
      <c r="BD242">
        <f>E242*BB242/100/BC242</f>
        <v>1.0906618129009737E-2</v>
      </c>
    </row>
    <row r="243" spans="1:56" x14ac:dyDescent="0.25">
      <c r="A243" s="1" t="s">
        <v>9</v>
      </c>
      <c r="B243" s="1" t="s">
        <v>301</v>
      </c>
    </row>
    <row r="244" spans="1:56" x14ac:dyDescent="0.25">
      <c r="A244" s="1">
        <v>133</v>
      </c>
      <c r="B244" s="1" t="s">
        <v>302</v>
      </c>
      <c r="C244" s="1">
        <v>78706.999993562698</v>
      </c>
      <c r="D244" s="1">
        <v>0</v>
      </c>
      <c r="E244">
        <f>(R244-S244*(1000-T244)/(1000-U244))*AK244</f>
        <v>6.6779147453279544</v>
      </c>
      <c r="F244">
        <f>IF(AV244&lt;&gt;0,1/(1/AV244-1/N244),0)</f>
        <v>6.6140621337455102E-2</v>
      </c>
      <c r="G244">
        <f>((AY244-AL244/2)*S244-E244)/(AY244+AL244/2)</f>
        <v>220.84333386808495</v>
      </c>
      <c r="H244">
        <f>AL244*1000</f>
        <v>0.68750847014071181</v>
      </c>
      <c r="I244">
        <f>(AQ244-AW244)</f>
        <v>1.0315801161041878</v>
      </c>
      <c r="J244">
        <f>(P244+AP244*D244)</f>
        <v>23.405828475952148</v>
      </c>
      <c r="K244" s="1">
        <v>6</v>
      </c>
      <c r="L244">
        <f>(K244*AE244+AF244)</f>
        <v>1.4200000166893005</v>
      </c>
      <c r="M244" s="1">
        <v>1</v>
      </c>
      <c r="N244">
        <f>L244*(M244+1)*(M244+1)/(M244*M244+1)</f>
        <v>2.8400000333786011</v>
      </c>
      <c r="O244" s="1">
        <v>19.753671646118164</v>
      </c>
      <c r="P244" s="1">
        <v>23.405828475952148</v>
      </c>
      <c r="Q244" s="1">
        <v>19.122817993164062</v>
      </c>
      <c r="R244" s="1">
        <v>399.13153076171875</v>
      </c>
      <c r="S244" s="1">
        <v>390.79702758789062</v>
      </c>
      <c r="T244" s="1">
        <v>17.892364501953125</v>
      </c>
      <c r="U244" s="1">
        <v>18.701808929443359</v>
      </c>
      <c r="V244" s="1">
        <v>76.922737121582031</v>
      </c>
      <c r="W244" s="1">
        <v>80.402694702148438</v>
      </c>
      <c r="X244" s="1">
        <v>500.0843505859375</v>
      </c>
      <c r="Y244" s="1">
        <v>216.5416259765625</v>
      </c>
      <c r="Z244" s="1">
        <v>302.93960571289062</v>
      </c>
      <c r="AA244" s="1">
        <v>99.356781005859375</v>
      </c>
      <c r="AB244" s="1">
        <v>-12.371859550476074</v>
      </c>
      <c r="AC244" s="1">
        <v>0.94633960723876953</v>
      </c>
      <c r="AD244" s="1">
        <v>1</v>
      </c>
      <c r="AE244" s="1">
        <v>-0.21956524252891541</v>
      </c>
      <c r="AF244" s="1">
        <v>2.737391471862793</v>
      </c>
      <c r="AG244" s="1">
        <v>1</v>
      </c>
      <c r="AH244" s="1">
        <v>0</v>
      </c>
      <c r="AI244" s="1">
        <v>0.18999999761581421</v>
      </c>
      <c r="AJ244" s="1">
        <v>111115</v>
      </c>
      <c r="AK244">
        <f>X244*0.000001/(K244*0.0001)</f>
        <v>0.83347391764322909</v>
      </c>
      <c r="AL244">
        <f>(U244-T244)/(1000-U244)*AK244</f>
        <v>6.8750847014071182E-4</v>
      </c>
      <c r="AM244">
        <f>(P244+273.15)</f>
        <v>296.55582847595213</v>
      </c>
      <c r="AN244">
        <f>(O244+273.15)</f>
        <v>292.90367164611814</v>
      </c>
      <c r="AO244">
        <f>(Y244*AG244+Z244*AH244)*AI244</f>
        <v>41.142908419271407</v>
      </c>
      <c r="AP244">
        <f>((AO244+0.00000010773*(AN244^4-AM244^4))-AL244*44100)/(L244*51.4+0.00000043092*AM244^3)</f>
        <v>-0.34988530973793774</v>
      </c>
      <c r="AQ244">
        <f>0.61365*EXP(17.502*J244/(240.97+J244))</f>
        <v>2.889731650320317</v>
      </c>
      <c r="AR244">
        <f>AQ244*1000/AA244</f>
        <v>29.084392842295291</v>
      </c>
      <c r="AS244">
        <f>(AR244-U244)</f>
        <v>10.382583912851931</v>
      </c>
      <c r="AT244">
        <f>IF(D244,P244,(O244+P244)/2)</f>
        <v>21.579750061035156</v>
      </c>
      <c r="AU244">
        <f>0.61365*EXP(17.502*AT244/(240.97+AT244))</f>
        <v>2.5862559146124475</v>
      </c>
      <c r="AV244">
        <f>IF(AS244&lt;&gt;0,(1000-(AR244+U244)/2)/AS244*AL244,0)</f>
        <v>6.4635332257999986E-2</v>
      </c>
      <c r="AW244">
        <f>U244*AA244/1000</f>
        <v>1.8581515342161292</v>
      </c>
      <c r="AX244">
        <f>(AU244-AW244)</f>
        <v>0.72810438039631831</v>
      </c>
      <c r="AY244">
        <f>1/(1.6/F244+1.37/N244)</f>
        <v>4.0529679344743129E-2</v>
      </c>
      <c r="AZ244">
        <f>G244*AA244*0.001</f>
        <v>21.942282759735203</v>
      </c>
      <c r="BA244">
        <f>G244/S244</f>
        <v>0.56511006552734611</v>
      </c>
      <c r="BB244">
        <f>(1-AL244*AA244/AQ244/F244)*100</f>
        <v>64.260392341497081</v>
      </c>
      <c r="BC244">
        <f>(S244-E244/(N244/1.35))</f>
        <v>387.62266674273673</v>
      </c>
      <c r="BD244">
        <f>E244*BB244/100/BC244</f>
        <v>1.1070699893890657E-2</v>
      </c>
    </row>
    <row r="245" spans="1:56" x14ac:dyDescent="0.25">
      <c r="A245" s="1" t="s">
        <v>9</v>
      </c>
      <c r="B245" s="1" t="s">
        <v>303</v>
      </c>
    </row>
    <row r="246" spans="1:56" x14ac:dyDescent="0.25">
      <c r="A246" s="1">
        <v>134</v>
      </c>
      <c r="B246" s="1" t="s">
        <v>304</v>
      </c>
      <c r="C246" s="1">
        <v>79306.500000279397</v>
      </c>
      <c r="D246" s="1">
        <v>0</v>
      </c>
      <c r="E246">
        <f>(R246-S246*(1000-T246)/(1000-U246))*AK246</f>
        <v>6.6834012901900417</v>
      </c>
      <c r="F246">
        <f>IF(AV246&lt;&gt;0,1/(1/AV246-1/N246),0)</f>
        <v>6.6822675903044373E-2</v>
      </c>
      <c r="G246">
        <f>((AY246-AL246/2)*S246-E246)/(AY246+AL246/2)</f>
        <v>222.20215109456132</v>
      </c>
      <c r="H246">
        <f>AL246*1000</f>
        <v>0.7015242628347268</v>
      </c>
      <c r="I246">
        <f>(AQ246-AW246)</f>
        <v>1.0422090110811764</v>
      </c>
      <c r="J246">
        <f>(P246+AP246*D246)</f>
        <v>23.365114212036133</v>
      </c>
      <c r="K246" s="1">
        <v>6</v>
      </c>
      <c r="L246">
        <f>(K246*AE246+AF246)</f>
        <v>1.4200000166893005</v>
      </c>
      <c r="M246" s="1">
        <v>1</v>
      </c>
      <c r="N246">
        <f>L246*(M246+1)*(M246+1)/(M246*M246+1)</f>
        <v>2.8400000333786011</v>
      </c>
      <c r="O246" s="1">
        <v>19.74708366394043</v>
      </c>
      <c r="P246" s="1">
        <v>23.365114212036133</v>
      </c>
      <c r="Q246" s="1">
        <v>19.121971130371094</v>
      </c>
      <c r="R246" s="1">
        <v>399.05081176757812</v>
      </c>
      <c r="S246" s="1">
        <v>390.70462036132812</v>
      </c>
      <c r="T246" s="1">
        <v>17.698108673095703</v>
      </c>
      <c r="U246" s="1">
        <v>18.524066925048828</v>
      </c>
      <c r="V246" s="1">
        <v>76.116195678710937</v>
      </c>
      <c r="W246" s="1">
        <v>79.668479919433594</v>
      </c>
      <c r="X246" s="1">
        <v>500.16754150390625</v>
      </c>
      <c r="Y246" s="1">
        <v>215.38290405273438</v>
      </c>
      <c r="Z246" s="1">
        <v>302.63125610351562</v>
      </c>
      <c r="AA246" s="1">
        <v>99.353507995605469</v>
      </c>
      <c r="AB246" s="1">
        <v>-12.263125419616699</v>
      </c>
      <c r="AC246" s="1">
        <v>0.97199344635009766</v>
      </c>
      <c r="AD246" s="1">
        <v>0.66666668653488159</v>
      </c>
      <c r="AE246" s="1">
        <v>-0.21956524252891541</v>
      </c>
      <c r="AF246" s="1">
        <v>2.737391471862793</v>
      </c>
      <c r="AG246" s="1">
        <v>1</v>
      </c>
      <c r="AH246" s="1">
        <v>0</v>
      </c>
      <c r="AI246" s="1">
        <v>0.18999999761581421</v>
      </c>
      <c r="AJ246" s="1">
        <v>111115</v>
      </c>
      <c r="AK246">
        <f>X246*0.000001/(K246*0.0001)</f>
        <v>0.83361256917317694</v>
      </c>
      <c r="AL246">
        <f>(U246-T246)/(1000-U246)*AK246</f>
        <v>7.0152426283472678E-4</v>
      </c>
      <c r="AM246">
        <f>(P246+273.15)</f>
        <v>296.51511421203611</v>
      </c>
      <c r="AN246">
        <f>(O246+273.15)</f>
        <v>292.89708366394041</v>
      </c>
      <c r="AO246">
        <f>(Y246*AG246+Z246*AH246)*AI246</f>
        <v>40.922751256506672</v>
      </c>
      <c r="AP246">
        <f>((AO246+0.00000010773*(AN246^4-AM246^4))-AL246*44100)/(L246*51.4+0.00000043092*AM246^3)</f>
        <v>-0.35527258947752682</v>
      </c>
      <c r="AQ246">
        <f>0.61365*EXP(17.502*J246/(240.97+J246))</f>
        <v>2.8826400424301459</v>
      </c>
      <c r="AR246">
        <f>AQ246*1000/AA246</f>
        <v>29.013973442766094</v>
      </c>
      <c r="AS246">
        <f>(AR246-U246)</f>
        <v>10.489906517717266</v>
      </c>
      <c r="AT246">
        <f>IF(D246,P246,(O246+P246)/2)</f>
        <v>21.556098937988281</v>
      </c>
      <c r="AU246">
        <f>0.61365*EXP(17.502*AT246/(240.97+AT246))</f>
        <v>2.5825158800373988</v>
      </c>
      <c r="AV246">
        <f>IF(AS246&lt;&gt;0,(1000-(AR246+U246)/2)/AS246*AL246,0)</f>
        <v>6.5286541621244032E-2</v>
      </c>
      <c r="AW246">
        <f>U246*AA246/1000</f>
        <v>1.8404310313489696</v>
      </c>
      <c r="AX246">
        <f>(AU246-AW246)</f>
        <v>0.74208484868842928</v>
      </c>
      <c r="AY246">
        <f>1/(1.6/F246+1.37/N246)</f>
        <v>4.0939374987940237E-2</v>
      </c>
      <c r="AZ246">
        <f>G246*AA246*0.001</f>
        <v>22.076563195414234</v>
      </c>
      <c r="BA246">
        <f>G246/S246</f>
        <v>0.56872158534768857</v>
      </c>
      <c r="BB246">
        <f>(1-AL246*AA246/AQ246/F246)*100</f>
        <v>63.816412477984443</v>
      </c>
      <c r="BC246">
        <f>(S246-E246/(N246/1.35))</f>
        <v>387.52765147551344</v>
      </c>
      <c r="BD246">
        <f>E246*BB246/100/BC246</f>
        <v>1.1005942204813502E-2</v>
      </c>
    </row>
    <row r="247" spans="1:56" x14ac:dyDescent="0.25">
      <c r="A247" s="1">
        <v>135</v>
      </c>
      <c r="B247" s="1" t="s">
        <v>305</v>
      </c>
      <c r="C247" s="1">
        <v>79906.999986857176</v>
      </c>
      <c r="D247" s="1">
        <v>0</v>
      </c>
      <c r="E247">
        <f>(R247-S247*(1000-T247)/(1000-U247))*AK247</f>
        <v>6.6067396215808749</v>
      </c>
      <c r="F247">
        <f>IF(AV247&lt;&gt;0,1/(1/AV247-1/N247),0)</f>
        <v>6.7156390920167397E-2</v>
      </c>
      <c r="G247">
        <f>((AY247-AL247/2)*S247-E247)/(AY247+AL247/2)</f>
        <v>224.9171446955113</v>
      </c>
      <c r="H247">
        <f>AL247*1000</f>
        <v>0.7150938638695683</v>
      </c>
      <c r="I247">
        <f>(AQ247-AW247)</f>
        <v>1.0573488430021094</v>
      </c>
      <c r="J247">
        <f>(P247+AP247*D247)</f>
        <v>23.349893569946289</v>
      </c>
      <c r="K247" s="1">
        <v>6</v>
      </c>
      <c r="L247">
        <f>(K247*AE247+AF247)</f>
        <v>1.4200000166893005</v>
      </c>
      <c r="M247" s="1">
        <v>1</v>
      </c>
      <c r="N247">
        <f>L247*(M247+1)*(M247+1)/(M247*M247+1)</f>
        <v>2.8400000333786011</v>
      </c>
      <c r="O247" s="1">
        <v>19.746984481811523</v>
      </c>
      <c r="P247" s="1">
        <v>23.349893569946289</v>
      </c>
      <c r="Q247" s="1">
        <v>19.122842788696289</v>
      </c>
      <c r="R247" s="1">
        <v>399.12307739257812</v>
      </c>
      <c r="S247" s="1">
        <v>390.86141967773437</v>
      </c>
      <c r="T247" s="1">
        <v>17.502401351928711</v>
      </c>
      <c r="U247" s="1">
        <v>18.344585418701172</v>
      </c>
      <c r="V247" s="1">
        <v>75.276824951171875</v>
      </c>
      <c r="W247" s="1">
        <v>78.899009704589844</v>
      </c>
      <c r="X247" s="1">
        <v>500.11093139648437</v>
      </c>
      <c r="Y247" s="1">
        <v>216.8115234375</v>
      </c>
      <c r="Z247" s="1">
        <v>302.58648681640625</v>
      </c>
      <c r="AA247" s="1">
        <v>99.355964660644531</v>
      </c>
      <c r="AB247" s="1">
        <v>-12.263125419616699</v>
      </c>
      <c r="AC247" s="1">
        <v>0.97199344635009766</v>
      </c>
      <c r="AD247" s="1">
        <v>0.66666668653488159</v>
      </c>
      <c r="AE247" s="1">
        <v>-0.21956524252891541</v>
      </c>
      <c r="AF247" s="1">
        <v>2.737391471862793</v>
      </c>
      <c r="AG247" s="1">
        <v>1</v>
      </c>
      <c r="AH247" s="1">
        <v>0</v>
      </c>
      <c r="AI247" s="1">
        <v>0.18999999761581421</v>
      </c>
      <c r="AJ247" s="1">
        <v>111115</v>
      </c>
      <c r="AK247">
        <f>X247*0.000001/(K247*0.0001)</f>
        <v>0.83351821899414047</v>
      </c>
      <c r="AL247">
        <f>(U247-T247)/(1000-U247)*AK247</f>
        <v>7.1509386386956831E-4</v>
      </c>
      <c r="AM247">
        <f>(P247+273.15)</f>
        <v>296.49989356994627</v>
      </c>
      <c r="AN247">
        <f>(O247+273.15)</f>
        <v>292.8969844818115</v>
      </c>
      <c r="AO247">
        <f>(Y247*AG247+Z247*AH247)*AI247</f>
        <v>41.194188936206046</v>
      </c>
      <c r="AP247">
        <f>((AO247+0.00000010773*(AN247^4-AM247^4))-AL247*44100)/(L247*51.4+0.00000043092*AM247^3)</f>
        <v>-0.35714498315488957</v>
      </c>
      <c r="AQ247">
        <f>0.61365*EXP(17.502*J247/(240.97+J247))</f>
        <v>2.879992823576758</v>
      </c>
      <c r="AR247">
        <f>AQ247*1000/AA247</f>
        <v>28.986612262419506</v>
      </c>
      <c r="AS247">
        <f>(AR247-U247)</f>
        <v>10.642026843718334</v>
      </c>
      <c r="AT247">
        <f>IF(D247,P247,(O247+P247)/2)</f>
        <v>21.548439025878906</v>
      </c>
      <c r="AU247">
        <f>0.61365*EXP(17.502*AT247/(240.97+AT247))</f>
        <v>2.5813056069890656</v>
      </c>
      <c r="AV247">
        <f>IF(AS247&lt;&gt;0,(1000-(AR247+U247)/2)/AS247*AL247,0)</f>
        <v>6.5605053398826357E-2</v>
      </c>
      <c r="AW247">
        <f>U247*AA247/1000</f>
        <v>1.8226439805746486</v>
      </c>
      <c r="AX247">
        <f>(AU247-AW247)</f>
        <v>0.75866162641441703</v>
      </c>
      <c r="AY247">
        <f>1/(1.6/F247+1.37/N247)</f>
        <v>4.1139770315999601E-2</v>
      </c>
      <c r="AZ247">
        <f>G247*AA247*0.001</f>
        <v>22.346859879940293</v>
      </c>
      <c r="BA247">
        <f>G247/S247</f>
        <v>0.57543961458502535</v>
      </c>
      <c r="BB247">
        <f>(1-AL247*AA247/AQ247/F247)*100</f>
        <v>63.265152463590248</v>
      </c>
      <c r="BC247">
        <f>(S247-E247/(N247/1.35))</f>
        <v>387.72089207762599</v>
      </c>
      <c r="BD247">
        <f>E247*BB247/100/BC247</f>
        <v>1.0780342199431263E-2</v>
      </c>
    </row>
    <row r="248" spans="1:56" x14ac:dyDescent="0.25">
      <c r="A248" s="1" t="s">
        <v>9</v>
      </c>
      <c r="B248" s="1" t="s">
        <v>306</v>
      </c>
    </row>
    <row r="249" spans="1:56" x14ac:dyDescent="0.25">
      <c r="A249" s="1" t="s">
        <v>9</v>
      </c>
      <c r="B249" s="1" t="s">
        <v>307</v>
      </c>
    </row>
    <row r="250" spans="1:56" x14ac:dyDescent="0.25">
      <c r="A250" s="1" t="s">
        <v>9</v>
      </c>
      <c r="B250" s="1" t="s">
        <v>308</v>
      </c>
    </row>
    <row r="251" spans="1:56" x14ac:dyDescent="0.25">
      <c r="A251" s="1" t="s">
        <v>9</v>
      </c>
      <c r="B251" s="1" t="s">
        <v>309</v>
      </c>
    </row>
    <row r="252" spans="1:56" x14ac:dyDescent="0.25">
      <c r="A252" s="1" t="s">
        <v>9</v>
      </c>
      <c r="B252" s="1" t="s">
        <v>310</v>
      </c>
    </row>
    <row r="253" spans="1:56" x14ac:dyDescent="0.25">
      <c r="A253" s="1" t="s">
        <v>9</v>
      </c>
      <c r="B253" s="1" t="s">
        <v>311</v>
      </c>
    </row>
    <row r="254" spans="1:56" x14ac:dyDescent="0.25">
      <c r="A254" s="1" t="s">
        <v>9</v>
      </c>
      <c r="B254" s="1" t="s">
        <v>312</v>
      </c>
    </row>
    <row r="255" spans="1:56" x14ac:dyDescent="0.25">
      <c r="A255" s="1" t="s">
        <v>9</v>
      </c>
      <c r="B255" s="1" t="s">
        <v>313</v>
      </c>
    </row>
    <row r="256" spans="1:56" x14ac:dyDescent="0.25">
      <c r="A256" s="1" t="s">
        <v>9</v>
      </c>
      <c r="B256" s="1" t="s">
        <v>314</v>
      </c>
    </row>
    <row r="257" spans="1:56" x14ac:dyDescent="0.25">
      <c r="A257" s="1" t="s">
        <v>9</v>
      </c>
      <c r="B257" s="1" t="s">
        <v>315</v>
      </c>
    </row>
    <row r="258" spans="1:56" x14ac:dyDescent="0.25">
      <c r="A258" s="1">
        <v>136</v>
      </c>
      <c r="B258" s="1" t="s">
        <v>316</v>
      </c>
      <c r="C258" s="1">
        <v>80972.499986868352</v>
      </c>
      <c r="D258" s="1">
        <v>0</v>
      </c>
      <c r="E258">
        <f>(R258-S258*(1000-T258)/(1000-U258))*AK258</f>
        <v>6.623898804814786</v>
      </c>
      <c r="F258">
        <f>IF(AV258&lt;&gt;0,1/(1/AV258-1/N258),0)</f>
        <v>5.5851029112312663E-2</v>
      </c>
      <c r="G258">
        <f>((AY258-AL258/2)*S258-E258)/(AY258+AL258/2)</f>
        <v>192.9369206635462</v>
      </c>
      <c r="H258">
        <f>AL258*1000</f>
        <v>0.75157270328874681</v>
      </c>
      <c r="I258">
        <f>(AQ258-AW258)</f>
        <v>1.3295499402586302</v>
      </c>
      <c r="J258">
        <f>(P258+AP258*D258)</f>
        <v>24.681385040283203</v>
      </c>
      <c r="K258" s="1">
        <v>6</v>
      </c>
      <c r="L258">
        <f>(K258*AE258+AF258)</f>
        <v>1.4200000166893005</v>
      </c>
      <c r="M258" s="1">
        <v>1</v>
      </c>
      <c r="N258">
        <f>L258*(M258+1)*(M258+1)/(M258*M258+1)</f>
        <v>2.8400000333786011</v>
      </c>
      <c r="O258" s="1">
        <v>26.249032974243164</v>
      </c>
      <c r="P258" s="1">
        <v>24.681385040283203</v>
      </c>
      <c r="Q258" s="1">
        <v>26.161212921142578</v>
      </c>
      <c r="R258" s="1">
        <v>400.5987548828125</v>
      </c>
      <c r="S258" s="1">
        <v>392.29766845703125</v>
      </c>
      <c r="T258" s="1">
        <v>17.133682250976563</v>
      </c>
      <c r="U258" s="1">
        <v>18.019168853759766</v>
      </c>
      <c r="V258" s="1">
        <v>49.710926055908203</v>
      </c>
      <c r="W258" s="1">
        <v>52.280036926269531</v>
      </c>
      <c r="X258" s="1">
        <v>500.0843505859375</v>
      </c>
      <c r="Y258" s="1">
        <v>217.44122314453125</v>
      </c>
      <c r="Z258" s="1">
        <v>302.48617553710937</v>
      </c>
      <c r="AA258" s="1">
        <v>99.351249694824219</v>
      </c>
      <c r="AB258" s="1">
        <v>-12.273348808288574</v>
      </c>
      <c r="AC258" s="1">
        <v>0.98732471466064453</v>
      </c>
      <c r="AD258" s="1">
        <v>1</v>
      </c>
      <c r="AE258" s="1">
        <v>-0.21956524252891541</v>
      </c>
      <c r="AF258" s="1">
        <v>2.737391471862793</v>
      </c>
      <c r="AG258" s="1">
        <v>1</v>
      </c>
      <c r="AH258" s="1">
        <v>0</v>
      </c>
      <c r="AI258" s="1">
        <v>0.18999999761581421</v>
      </c>
      <c r="AJ258" s="1">
        <v>111115</v>
      </c>
      <c r="AK258">
        <f>X258*0.000001/(K258*0.0001)</f>
        <v>0.83347391764322909</v>
      </c>
      <c r="AL258">
        <f>(U258-T258)/(1000-U258)*AK258</f>
        <v>7.5157270328874684E-4</v>
      </c>
      <c r="AM258">
        <f>(P258+273.15)</f>
        <v>297.83138504028318</v>
      </c>
      <c r="AN258">
        <f>(O258+273.15)</f>
        <v>299.39903297424314</v>
      </c>
      <c r="AO258">
        <f>(Y258*AG258+Z258*AH258)*AI258</f>
        <v>41.313831879040663</v>
      </c>
      <c r="AP258">
        <f>((AO258+0.00000010773*(AN258^4-AM258^4))-AL258*44100)/(L258*51.4+0.00000043092*AM258^3)</f>
        <v>0.31002480477331451</v>
      </c>
      <c r="AQ258">
        <f>0.61365*EXP(17.502*J258/(240.97+J258))</f>
        <v>3.1197768843417162</v>
      </c>
      <c r="AR258">
        <f>AQ258*1000/AA258</f>
        <v>31.401486080192139</v>
      </c>
      <c r="AS258">
        <f>(AR258-U258)</f>
        <v>13.382317226432374</v>
      </c>
      <c r="AT258">
        <f>IF(D258,P258,(O258+P258)/2)</f>
        <v>25.465209007263184</v>
      </c>
      <c r="AU258">
        <f>0.61365*EXP(17.502*AT258/(240.97+AT258))</f>
        <v>3.2689430806975657</v>
      </c>
      <c r="AV258">
        <f>IF(AS258&lt;&gt;0,(1000-(AR258+U258)/2)/AS258*AL258,0)</f>
        <v>5.4773854428397384E-2</v>
      </c>
      <c r="AW258">
        <f>U258*AA258/1000</f>
        <v>1.790226944083086</v>
      </c>
      <c r="AX258">
        <f>(AU258-AW258)</f>
        <v>1.4787161366144796</v>
      </c>
      <c r="AY258">
        <f>1/(1.6/F258+1.37/N258)</f>
        <v>3.432883379332987E-2</v>
      </c>
      <c r="AZ258">
        <f>G258*AA258*0.001</f>
        <v>19.168524180194471</v>
      </c>
      <c r="BA258">
        <f>G258/S258</f>
        <v>0.49181256014698638</v>
      </c>
      <c r="BB258">
        <f>(1-AL258*AA258/AQ258/F258)*100</f>
        <v>57.146172518855153</v>
      </c>
      <c r="BC258">
        <f>(S258-E258/(N258/1.35))</f>
        <v>389.14898420301671</v>
      </c>
      <c r="BD258">
        <f>E258*BB258/100/BC258</f>
        <v>9.7271348304459951E-3</v>
      </c>
    </row>
    <row r="259" spans="1:56" x14ac:dyDescent="0.25">
      <c r="A259" s="1" t="s">
        <v>9</v>
      </c>
      <c r="B259" s="1" t="s">
        <v>317</v>
      </c>
    </row>
    <row r="260" spans="1:56" x14ac:dyDescent="0.25">
      <c r="A260" s="1">
        <v>137</v>
      </c>
      <c r="B260" s="1" t="s">
        <v>318</v>
      </c>
      <c r="C260" s="1">
        <v>81572.499993976206</v>
      </c>
      <c r="D260" s="1">
        <v>0</v>
      </c>
      <c r="E260">
        <f>(R260-S260*(1000-T260)/(1000-U260))*AK260</f>
        <v>6.2250333147602896</v>
      </c>
      <c r="F260">
        <f>IF(AV260&lt;&gt;0,1/(1/AV260-1/N260),0)</f>
        <v>7.1528860827410862E-2</v>
      </c>
      <c r="G260">
        <f>((AY260-AL260/2)*S260-E260)/(AY260+AL260/2)</f>
        <v>243.13656733173039</v>
      </c>
      <c r="H260">
        <f>AL260*1000</f>
        <v>0.99562728197327177</v>
      </c>
      <c r="I260">
        <f>(AQ260-AW260)</f>
        <v>1.3821123798052539</v>
      </c>
      <c r="J260">
        <f>(P260+AP260*D260)</f>
        <v>25.038518905639648</v>
      </c>
      <c r="K260" s="1">
        <v>6</v>
      </c>
      <c r="L260">
        <f>(K260*AE260+AF260)</f>
        <v>1.4200000166893005</v>
      </c>
      <c r="M260" s="1">
        <v>1</v>
      </c>
      <c r="N260">
        <f>L260*(M260+1)*(M260+1)/(M260*M260+1)</f>
        <v>2.8400000333786011</v>
      </c>
      <c r="O260" s="1">
        <v>26.296272277832031</v>
      </c>
      <c r="P260" s="1">
        <v>25.038518905639648</v>
      </c>
      <c r="Q260" s="1">
        <v>26.160818099975586</v>
      </c>
      <c r="R260" s="1">
        <v>400.55563354492188</v>
      </c>
      <c r="S260" s="1">
        <v>392.61676025390625</v>
      </c>
      <c r="T260" s="1">
        <v>16.993522644042969</v>
      </c>
      <c r="U260" s="1">
        <v>18.166534423828125</v>
      </c>
      <c r="V260" s="1">
        <v>49.167102813720703</v>
      </c>
      <c r="W260" s="1">
        <v>52.560962677001953</v>
      </c>
      <c r="X260" s="1">
        <v>500.01553344726562</v>
      </c>
      <c r="Y260" s="1">
        <v>217.04777526855469</v>
      </c>
      <c r="Z260" s="1">
        <v>302.65798950195312</v>
      </c>
      <c r="AA260" s="1">
        <v>99.351615905761719</v>
      </c>
      <c r="AB260" s="1">
        <v>-11.846407890319824</v>
      </c>
      <c r="AC260" s="1">
        <v>1.287531852722168</v>
      </c>
      <c r="AD260" s="1">
        <v>1</v>
      </c>
      <c r="AE260" s="1">
        <v>-0.21956524252891541</v>
      </c>
      <c r="AF260" s="1">
        <v>2.737391471862793</v>
      </c>
      <c r="AG260" s="1">
        <v>1</v>
      </c>
      <c r="AH260" s="1">
        <v>0</v>
      </c>
      <c r="AI260" s="1">
        <v>0.18999999761581421</v>
      </c>
      <c r="AJ260" s="1">
        <v>111115</v>
      </c>
      <c r="AK260">
        <f>X260*0.000001/(K260*0.0001)</f>
        <v>0.83335922241210914</v>
      </c>
      <c r="AL260">
        <f>(U260-T260)/(1000-U260)*AK260</f>
        <v>9.9562728197327179E-4</v>
      </c>
      <c r="AM260">
        <f>(P260+273.15)</f>
        <v>298.18851890563963</v>
      </c>
      <c r="AN260">
        <f>(O260+273.15)</f>
        <v>299.44627227783201</v>
      </c>
      <c r="AO260">
        <f>(Y260*AG260+Z260*AH260)*AI260</f>
        <v>41.239076783543169</v>
      </c>
      <c r="AP260">
        <f>((AO260+0.00000010773*(AN260^4-AM260^4))-AL260*44100)/(L260*51.4+0.00000043092*AM260^3)</f>
        <v>0.13970964364279914</v>
      </c>
      <c r="AQ260">
        <f>0.61365*EXP(17.502*J260/(240.97+J260))</f>
        <v>3.1869869302202241</v>
      </c>
      <c r="AR260">
        <f>AQ260*1000/AA260</f>
        <v>32.077857024924349</v>
      </c>
      <c r="AS260">
        <f>(AR260-U260)</f>
        <v>13.911322601096224</v>
      </c>
      <c r="AT260">
        <f>IF(D260,P260,(O260+P260)/2)</f>
        <v>25.66739559173584</v>
      </c>
      <c r="AU260">
        <f>0.61365*EXP(17.502*AT260/(240.97+AT260))</f>
        <v>3.3084166779579278</v>
      </c>
      <c r="AV260">
        <f>IF(AS260&lt;&gt;0,(1000-(AR260+U260)/2)/AS260*AL260,0)</f>
        <v>6.9771578616868918E-2</v>
      </c>
      <c r="AW260">
        <f>U260*AA260/1000</f>
        <v>1.8048745504149701</v>
      </c>
      <c r="AX260">
        <f>(AU260-AW260)</f>
        <v>1.5035421275429577</v>
      </c>
      <c r="AY260">
        <f>1/(1.6/F260+1.37/N260)</f>
        <v>4.3761784525798604E-2</v>
      </c>
      <c r="AZ260">
        <f>G260*AA260*0.001</f>
        <v>24.15601085018745</v>
      </c>
      <c r="BA260">
        <f>G260/S260</f>
        <v>0.61927200248530745</v>
      </c>
      <c r="BB260">
        <f>(1-AL260*AA260/AQ260/F260)*100</f>
        <v>56.607953555676879</v>
      </c>
      <c r="BC260">
        <f>(S260-E260/(N260/1.35))</f>
        <v>389.65767755103428</v>
      </c>
      <c r="BD260">
        <f>E260*BB260/100/BC260</f>
        <v>9.0434865541264495E-3</v>
      </c>
    </row>
    <row r="261" spans="1:56" x14ac:dyDescent="0.25">
      <c r="A261" s="1">
        <v>138</v>
      </c>
      <c r="B261" s="1" t="s">
        <v>319</v>
      </c>
      <c r="C261" s="1">
        <v>82172.999980553985</v>
      </c>
      <c r="D261" s="1">
        <v>0</v>
      </c>
      <c r="E261">
        <f>(R261-S261*(1000-T261)/(1000-U261))*AK261</f>
        <v>6.2157870842194241</v>
      </c>
      <c r="F261">
        <f>IF(AV261&lt;&gt;0,1/(1/AV261-1/N261),0)</f>
        <v>7.0091723774458034E-2</v>
      </c>
      <c r="G261">
        <f>((AY261-AL261/2)*S261-E261)/(AY261+AL261/2)</f>
        <v>240.47814472911855</v>
      </c>
      <c r="H261">
        <f>AL261*1000</f>
        <v>0.99297225589193694</v>
      </c>
      <c r="I261">
        <f>(AQ261-AW261)</f>
        <v>1.4061006020674307</v>
      </c>
      <c r="J261">
        <f>(P261+AP261*D261)</f>
        <v>25.089786529541016</v>
      </c>
      <c r="K261" s="1">
        <v>6</v>
      </c>
      <c r="L261">
        <f>(K261*AE261+AF261)</f>
        <v>1.4200000166893005</v>
      </c>
      <c r="M261" s="1">
        <v>1</v>
      </c>
      <c r="N261">
        <f>L261*(M261+1)*(M261+1)/(M261*M261+1)</f>
        <v>2.8400000333786011</v>
      </c>
      <c r="O261" s="1">
        <v>26.305692672729492</v>
      </c>
      <c r="P261" s="1">
        <v>25.089786529541016</v>
      </c>
      <c r="Q261" s="1">
        <v>26.160547256469727</v>
      </c>
      <c r="R261" s="1">
        <v>400.61929321289062</v>
      </c>
      <c r="S261" s="1">
        <v>392.69345092773437</v>
      </c>
      <c r="T261" s="1">
        <v>16.852384567260742</v>
      </c>
      <c r="U261" s="1">
        <v>18.02232551574707</v>
      </c>
      <c r="V261" s="1">
        <v>48.734107971191406</v>
      </c>
      <c r="W261" s="1">
        <v>52.117366790771484</v>
      </c>
      <c r="X261" s="1">
        <v>500.06451416015625</v>
      </c>
      <c r="Y261" s="1">
        <v>216.83859252929687</v>
      </c>
      <c r="Z261" s="1">
        <v>303.24853515625</v>
      </c>
      <c r="AA261" s="1">
        <v>99.356636047363281</v>
      </c>
      <c r="AB261" s="1">
        <v>-11.846407890319824</v>
      </c>
      <c r="AC261" s="1">
        <v>1.287531852722168</v>
      </c>
      <c r="AD261" s="1">
        <v>1</v>
      </c>
      <c r="AE261" s="1">
        <v>-0.21956524252891541</v>
      </c>
      <c r="AF261" s="1">
        <v>2.737391471862793</v>
      </c>
      <c r="AG261" s="1">
        <v>1</v>
      </c>
      <c r="AH261" s="1">
        <v>0</v>
      </c>
      <c r="AI261" s="1">
        <v>0.18999999761581421</v>
      </c>
      <c r="AJ261" s="1">
        <v>111115</v>
      </c>
      <c r="AK261">
        <f>X261*0.000001/(K261*0.0001)</f>
        <v>0.8334408569335936</v>
      </c>
      <c r="AL261">
        <f>(U261-T261)/(1000-U261)*AK261</f>
        <v>9.9297225589193693E-4</v>
      </c>
      <c r="AM261">
        <f>(P261+273.15)</f>
        <v>298.23978652954099</v>
      </c>
      <c r="AN261">
        <f>(O261+273.15)</f>
        <v>299.45569267272947</v>
      </c>
      <c r="AO261">
        <f>(Y261*AG261+Z261*AH261)*AI261</f>
        <v>41.199332063582915</v>
      </c>
      <c r="AP261">
        <f>((AO261+0.00000010773*(AN261^4-AM261^4))-AL261*44100)/(L261*51.4+0.00000043092*AM261^3)</f>
        <v>0.13496689939887965</v>
      </c>
      <c r="AQ261">
        <f>0.61365*EXP(17.502*J261/(240.97+J261))</f>
        <v>3.1967382390626211</v>
      </c>
      <c r="AR261">
        <f>AQ261*1000/AA261</f>
        <v>32.174380758409903</v>
      </c>
      <c r="AS261">
        <f>(AR261-U261)</f>
        <v>14.152055242662833</v>
      </c>
      <c r="AT261">
        <f>IF(D261,P261,(O261+P261)/2)</f>
        <v>25.697739601135254</v>
      </c>
      <c r="AU261">
        <f>0.61365*EXP(17.502*AT261/(240.97+AT261))</f>
        <v>3.314376635581215</v>
      </c>
      <c r="AV261">
        <f>IF(AS261&lt;&gt;0,(1000-(AR261+U261)/2)/AS261*AL261,0)</f>
        <v>6.8403512490535792E-2</v>
      </c>
      <c r="AW261">
        <f>U261*AA261/1000</f>
        <v>1.7906376369951904</v>
      </c>
      <c r="AX261">
        <f>(AU261-AW261)</f>
        <v>1.5237389985860246</v>
      </c>
      <c r="AY261">
        <f>1/(1.6/F261+1.37/N261)</f>
        <v>4.2900731609419783E-2</v>
      </c>
      <c r="AZ261">
        <f>G261*AA261*0.001</f>
        <v>23.893099503196186</v>
      </c>
      <c r="BA261">
        <f>G261/S261</f>
        <v>0.61238134774336406</v>
      </c>
      <c r="BB261">
        <f>(1-AL261*AA261/AQ261/F261)*100</f>
        <v>55.968834994747361</v>
      </c>
      <c r="BC261">
        <f>(S261-E261/(N261/1.35))</f>
        <v>389.73876344003264</v>
      </c>
      <c r="BD261">
        <f>E261*BB261/100/BC261</f>
        <v>8.9262448161045466E-3</v>
      </c>
    </row>
    <row r="262" spans="1:56" x14ac:dyDescent="0.25">
      <c r="A262" s="1" t="s">
        <v>9</v>
      </c>
      <c r="B262" s="1" t="s">
        <v>320</v>
      </c>
    </row>
    <row r="263" spans="1:56" x14ac:dyDescent="0.25">
      <c r="A263" s="1">
        <v>139</v>
      </c>
      <c r="B263" s="1" t="s">
        <v>321</v>
      </c>
      <c r="C263" s="1">
        <v>82772.499987270683</v>
      </c>
      <c r="D263" s="1">
        <v>0</v>
      </c>
      <c r="E263">
        <f>(R263-S263*(1000-T263)/(1000-U263))*AK263</f>
        <v>6.2620687249840339</v>
      </c>
      <c r="F263">
        <f>IF(AV263&lt;&gt;0,1/(1/AV263-1/N263),0)</f>
        <v>7.0745856262398849E-2</v>
      </c>
      <c r="G263">
        <f>((AY263-AL263/2)*S263-E263)/(AY263+AL263/2)</f>
        <v>240.53317252435806</v>
      </c>
      <c r="H263">
        <f>AL263*1000</f>
        <v>1.0096950723336822</v>
      </c>
      <c r="I263">
        <f>(AQ263-AW263)</f>
        <v>1.4170754278769873</v>
      </c>
      <c r="J263">
        <f>(P263+AP263*D263)</f>
        <v>25.096834182739258</v>
      </c>
      <c r="K263" s="1">
        <v>6</v>
      </c>
      <c r="L263">
        <f>(K263*AE263+AF263)</f>
        <v>1.4200000166893005</v>
      </c>
      <c r="M263" s="1">
        <v>1</v>
      </c>
      <c r="N263">
        <f>L263*(M263+1)*(M263+1)/(M263*M263+1)</f>
        <v>2.8400000333786011</v>
      </c>
      <c r="O263" s="1">
        <v>26.307224273681641</v>
      </c>
      <c r="P263" s="1">
        <v>25.096834182739258</v>
      </c>
      <c r="Q263" s="1">
        <v>26.160480499267578</v>
      </c>
      <c r="R263" s="1">
        <v>400.5498046875</v>
      </c>
      <c r="S263" s="1">
        <v>392.56060791015625</v>
      </c>
      <c r="T263" s="1">
        <v>16.733928680419922</v>
      </c>
      <c r="U263" s="1">
        <v>17.923707962036133</v>
      </c>
      <c r="V263" s="1">
        <v>48.391689300537109</v>
      </c>
      <c r="W263" s="1">
        <v>51.832328796386719</v>
      </c>
      <c r="X263" s="1">
        <v>500.05792236328125</v>
      </c>
      <c r="Y263" s="1">
        <v>217.76780700683594</v>
      </c>
      <c r="Z263" s="1">
        <v>303.13763427734375</v>
      </c>
      <c r="AA263" s="1">
        <v>99.365898132324219</v>
      </c>
      <c r="AB263" s="1">
        <v>-11.776827812194824</v>
      </c>
      <c r="AC263" s="1">
        <v>1.2989645004272461</v>
      </c>
      <c r="AD263" s="1">
        <v>1</v>
      </c>
      <c r="AE263" s="1">
        <v>-0.21956524252891541</v>
      </c>
      <c r="AF263" s="1">
        <v>2.737391471862793</v>
      </c>
      <c r="AG263" s="1">
        <v>1</v>
      </c>
      <c r="AH263" s="1">
        <v>0</v>
      </c>
      <c r="AI263" s="1">
        <v>0.18999999761581421</v>
      </c>
      <c r="AJ263" s="1">
        <v>111115</v>
      </c>
      <c r="AK263">
        <f>X263*0.000001/(K263*0.0001)</f>
        <v>0.83342987060546869</v>
      </c>
      <c r="AL263">
        <f>(U263-T263)/(1000-U263)*AK263</f>
        <v>1.0096950723336821E-3</v>
      </c>
      <c r="AM263">
        <f>(P263+273.15)</f>
        <v>298.24683418273924</v>
      </c>
      <c r="AN263">
        <f>(O263+273.15)</f>
        <v>299.45722427368162</v>
      </c>
      <c r="AO263">
        <f>(Y263*AG263+Z263*AH263)*AI263</f>
        <v>41.375882812099917</v>
      </c>
      <c r="AP263">
        <f>((AO263+0.00000010773*(AN263^4-AM263^4))-AL263*44100)/(L263*51.4+0.00000043092*AM263^3)</f>
        <v>0.12757673737868588</v>
      </c>
      <c r="AQ263">
        <f>0.61365*EXP(17.502*J263/(240.97+J263))</f>
        <v>3.1980807673861982</v>
      </c>
      <c r="AR263">
        <f>AQ263*1000/AA263</f>
        <v>32.184892679451835</v>
      </c>
      <c r="AS263">
        <f>(AR263-U263)</f>
        <v>14.261184717415702</v>
      </c>
      <c r="AT263">
        <f>IF(D263,P263,(O263+P263)/2)</f>
        <v>25.702029228210449</v>
      </c>
      <c r="AU263">
        <f>0.61365*EXP(17.502*AT263/(240.97+AT263))</f>
        <v>3.3152199302456102</v>
      </c>
      <c r="AV263">
        <f>IF(AS263&lt;&gt;0,(1000-(AR263+U263)/2)/AS263*AL263,0)</f>
        <v>6.9026373913866776E-2</v>
      </c>
      <c r="AW263">
        <f>U263*AA263/1000</f>
        <v>1.7810053395092109</v>
      </c>
      <c r="AX263">
        <f>(AU263-AW263)</f>
        <v>1.5342145907363993</v>
      </c>
      <c r="AY263">
        <f>1/(1.6/F263+1.37/N263)</f>
        <v>4.329274215207727E-2</v>
      </c>
      <c r="AZ263">
        <f>G263*AA263*0.001</f>
        <v>23.90079471850013</v>
      </c>
      <c r="BA263">
        <f>G263/S263</f>
        <v>0.61272875494274737</v>
      </c>
      <c r="BB263">
        <f>(1-AL263*AA263/AQ263/F263)*100</f>
        <v>55.655765310815838</v>
      </c>
      <c r="BC263">
        <f>(S263-E263/(N263/1.35))</f>
        <v>389.5839203469975</v>
      </c>
      <c r="BD263">
        <f>E263*BB263/100/BC263</f>
        <v>8.9459602698049902E-3</v>
      </c>
    </row>
    <row r="264" spans="1:56" x14ac:dyDescent="0.25">
      <c r="A264" s="1" t="s">
        <v>9</v>
      </c>
      <c r="B264" s="1" t="s">
        <v>322</v>
      </c>
    </row>
    <row r="265" spans="1:56" x14ac:dyDescent="0.25">
      <c r="A265" s="1">
        <v>140</v>
      </c>
      <c r="B265" s="1" t="s">
        <v>323</v>
      </c>
      <c r="C265" s="1">
        <v>83371.999993987381</v>
      </c>
      <c r="D265" s="1">
        <v>0</v>
      </c>
      <c r="E265">
        <f>(R265-S265*(1000-T265)/(1000-U265))*AK265</f>
        <v>6.1146860524483468</v>
      </c>
      <c r="F265">
        <f>IF(AV265&lt;&gt;0,1/(1/AV265-1/N265),0)</f>
        <v>6.9079519384413673E-2</v>
      </c>
      <c r="G265">
        <f>((AY265-AL265/2)*S265-E265)/(AY265+AL265/2)</f>
        <v>240.69283189048826</v>
      </c>
      <c r="H265">
        <f>AL265*1000</f>
        <v>0.99785353613708738</v>
      </c>
      <c r="I265">
        <f>(AQ265-AW265)</f>
        <v>1.4336181122466534</v>
      </c>
      <c r="J265">
        <f>(P265+AP265*D265)</f>
        <v>25.128210067749023</v>
      </c>
      <c r="K265" s="1">
        <v>6</v>
      </c>
      <c r="L265">
        <f>(K265*AE265+AF265)</f>
        <v>1.4200000166893005</v>
      </c>
      <c r="M265" s="1">
        <v>1</v>
      </c>
      <c r="N265">
        <f>L265*(M265+1)*(M265+1)/(M265*M265+1)</f>
        <v>2.8400000333786011</v>
      </c>
      <c r="O265" s="1">
        <v>26.310964584350586</v>
      </c>
      <c r="P265" s="1">
        <v>25.128210067749023</v>
      </c>
      <c r="Q265" s="1">
        <v>26.160392761230469</v>
      </c>
      <c r="R265" s="1">
        <v>400.54891967773437</v>
      </c>
      <c r="S265" s="1">
        <v>392.74154663085937</v>
      </c>
      <c r="T265" s="1">
        <v>16.639396667480469</v>
      </c>
      <c r="U265" s="1">
        <v>17.815408706665039</v>
      </c>
      <c r="V265" s="1">
        <v>48.113166809082031</v>
      </c>
      <c r="W265" s="1">
        <v>51.513633728027344</v>
      </c>
      <c r="X265" s="1">
        <v>500.03384399414062</v>
      </c>
      <c r="Y265" s="1">
        <v>216.61001586914063</v>
      </c>
      <c r="Z265" s="1">
        <v>302.98165893554687</v>
      </c>
      <c r="AA265" s="1">
        <v>99.377204895019531</v>
      </c>
      <c r="AB265" s="1">
        <v>-11.653872489929199</v>
      </c>
      <c r="AC265" s="1">
        <v>1.2976503372192383</v>
      </c>
      <c r="AD265" s="1">
        <v>1</v>
      </c>
      <c r="AE265" s="1">
        <v>-0.21956524252891541</v>
      </c>
      <c r="AF265" s="1">
        <v>2.737391471862793</v>
      </c>
      <c r="AG265" s="1">
        <v>1</v>
      </c>
      <c r="AH265" s="1">
        <v>0</v>
      </c>
      <c r="AI265" s="1">
        <v>0.18999999761581421</v>
      </c>
      <c r="AJ265" s="1">
        <v>111115</v>
      </c>
      <c r="AK265">
        <f>X265*0.000001/(K265*0.0001)</f>
        <v>0.83338973999023425</v>
      </c>
      <c r="AL265">
        <f>(U265-T265)/(1000-U265)*AK265</f>
        <v>9.9785353613708735E-4</v>
      </c>
      <c r="AM265">
        <f>(P265+273.15)</f>
        <v>298.278210067749</v>
      </c>
      <c r="AN265">
        <f>(O265+273.15)</f>
        <v>299.46096458435056</v>
      </c>
      <c r="AO265">
        <f>(Y265*AG265+Z265*AH265)*AI265</f>
        <v>41.155902498698197</v>
      </c>
      <c r="AP265">
        <f>((AO265+0.00000010773*(AN265^4-AM265^4))-AL265*44100)/(L265*51.4+0.00000043092*AM265^3)</f>
        <v>0.12741453988386139</v>
      </c>
      <c r="AQ265">
        <f>0.61365*EXP(17.502*J265/(240.97+J265))</f>
        <v>3.20406363357742</v>
      </c>
      <c r="AR265">
        <f>AQ265*1000/AA265</f>
        <v>32.241434411061782</v>
      </c>
      <c r="AS265">
        <f>(AR265-U265)</f>
        <v>14.426025704396743</v>
      </c>
      <c r="AT265">
        <f>IF(D265,P265,(O265+P265)/2)</f>
        <v>25.719587326049805</v>
      </c>
      <c r="AU265">
        <f>0.61365*EXP(17.502*AT265/(240.97+AT265))</f>
        <v>3.3186736179164087</v>
      </c>
      <c r="AV265">
        <f>IF(AS265&lt;&gt;0,(1000-(AR265+U265)/2)/AS265*AL265,0)</f>
        <v>6.74391448563781E-2</v>
      </c>
      <c r="AW265">
        <f>U265*AA265/1000</f>
        <v>1.7704455213307666</v>
      </c>
      <c r="AX265">
        <f>(AU265-AW265)</f>
        <v>1.5482280965856421</v>
      </c>
      <c r="AY265">
        <f>1/(1.6/F265+1.37/N265)</f>
        <v>4.2293836095150236E-2</v>
      </c>
      <c r="AZ265">
        <f>G265*AA265*0.001</f>
        <v>23.919380871543545</v>
      </c>
      <c r="BA265">
        <f>G265/S265</f>
        <v>0.61285299188556996</v>
      </c>
      <c r="BB265">
        <f>(1-AL265*AA265/AQ265/F265)*100</f>
        <v>55.197408220546706</v>
      </c>
      <c r="BC265">
        <f>(S265-E265/(N265/1.35))</f>
        <v>389.83491773163894</v>
      </c>
      <c r="BD265">
        <f>E265*BB265/100/BC265</f>
        <v>8.6578909898937986E-3</v>
      </c>
    </row>
    <row r="266" spans="1:56" x14ac:dyDescent="0.25">
      <c r="A266" s="1">
        <v>141</v>
      </c>
      <c r="B266" s="1" t="s">
        <v>324</v>
      </c>
      <c r="C266" s="1">
        <v>83972.499980565161</v>
      </c>
      <c r="D266" s="1">
        <v>0</v>
      </c>
      <c r="E266">
        <f>(R266-S266*(1000-T266)/(1000-U266))*AK266</f>
        <v>6.0223894082194445</v>
      </c>
      <c r="F266">
        <f>IF(AV266&lt;&gt;0,1/(1/AV266-1/N266),0)</f>
        <v>6.9577249694293228E-2</v>
      </c>
      <c r="G266">
        <f>((AY266-AL266/2)*S266-E266)/(AY266+AL266/2)</f>
        <v>243.85864141609687</v>
      </c>
      <c r="H266">
        <f>AL266*1000</f>
        <v>1.0071766181589252</v>
      </c>
      <c r="I266">
        <f>(AQ266-AW266)</f>
        <v>1.4370248120416189</v>
      </c>
      <c r="J266">
        <f>(P266+AP266*D266)</f>
        <v>25.100728988647461</v>
      </c>
      <c r="K266" s="1">
        <v>6</v>
      </c>
      <c r="L266">
        <f>(K266*AE266+AF266)</f>
        <v>1.4200000166893005</v>
      </c>
      <c r="M266" s="1">
        <v>1</v>
      </c>
      <c r="N266">
        <f>L266*(M266+1)*(M266+1)/(M266*M266+1)</f>
        <v>2.8400000333786011</v>
      </c>
      <c r="O266" s="1">
        <v>26.305719375610352</v>
      </c>
      <c r="P266" s="1">
        <v>25.100728988647461</v>
      </c>
      <c r="Q266" s="1">
        <v>26.161226272583008</v>
      </c>
      <c r="R266" s="1">
        <v>400.48318481445312</v>
      </c>
      <c r="S266" s="1">
        <v>392.7821044921875</v>
      </c>
      <c r="T266" s="1">
        <v>16.541107177734375</v>
      </c>
      <c r="U266" s="1">
        <v>17.728214263916016</v>
      </c>
      <c r="V266" s="1">
        <v>47.844253540039063</v>
      </c>
      <c r="W266" s="1">
        <v>51.277900695800781</v>
      </c>
      <c r="X266" s="1">
        <v>500.03298950195313</v>
      </c>
      <c r="Y266" s="1">
        <v>216.31787109375</v>
      </c>
      <c r="Z266" s="1">
        <v>303.67062377929687</v>
      </c>
      <c r="AA266" s="1">
        <v>99.378204345703125</v>
      </c>
      <c r="AB266" s="1">
        <v>-11.653872489929199</v>
      </c>
      <c r="AC266" s="1">
        <v>1.2976503372192383</v>
      </c>
      <c r="AD266" s="1">
        <v>1</v>
      </c>
      <c r="AE266" s="1">
        <v>-0.21956524252891541</v>
      </c>
      <c r="AF266" s="1">
        <v>2.737391471862793</v>
      </c>
      <c r="AG266" s="1">
        <v>1</v>
      </c>
      <c r="AH266" s="1">
        <v>0</v>
      </c>
      <c r="AI266" s="1">
        <v>0.18999999761581421</v>
      </c>
      <c r="AJ266" s="1">
        <v>111115</v>
      </c>
      <c r="AK266">
        <f>X266*0.000001/(K266*0.0001)</f>
        <v>0.83338831583658846</v>
      </c>
      <c r="AL266">
        <f>(U266-T266)/(1000-U266)*AK266</f>
        <v>1.0071766181589251E-3</v>
      </c>
      <c r="AM266">
        <f>(P266+273.15)</f>
        <v>298.25072898864744</v>
      </c>
      <c r="AN266">
        <f>(O266+273.15)</f>
        <v>299.45571937561033</v>
      </c>
      <c r="AO266">
        <f>(Y266*AG266+Z266*AH266)*AI266</f>
        <v>41.100394992070505</v>
      </c>
      <c r="AP266">
        <f>((AO266+0.00000010773*(AN266^4-AM266^4))-AL266*44100)/(L266*51.4+0.00000043092*AM266^3)</f>
        <v>0.12489466517707755</v>
      </c>
      <c r="AQ266">
        <f>0.61365*EXP(17.502*J266/(240.97+J266))</f>
        <v>3.1988229118454736</v>
      </c>
      <c r="AR266">
        <f>AQ266*1000/AA266</f>
        <v>32.188375035614975</v>
      </c>
      <c r="AS266">
        <f>(AR266-U266)</f>
        <v>14.460160771698959</v>
      </c>
      <c r="AT266">
        <f>IF(D266,P266,(O266+P266)/2)</f>
        <v>25.703224182128906</v>
      </c>
      <c r="AU266">
        <f>0.61365*EXP(17.502*AT266/(240.97+AT266))</f>
        <v>3.3154548787424138</v>
      </c>
      <c r="AV266">
        <f>IF(AS266&lt;&gt;0,(1000-(AR266+U266)/2)/AS266*AL266,0)</f>
        <v>6.7913436293224438E-2</v>
      </c>
      <c r="AW266">
        <f>U266*AA266/1000</f>
        <v>1.7617980998038547</v>
      </c>
      <c r="AX266">
        <f>(AU266-AW266)</f>
        <v>1.5536567789385591</v>
      </c>
      <c r="AY266">
        <f>1/(1.6/F266+1.37/N266)</f>
        <v>4.259230959262348E-2</v>
      </c>
      <c r="AZ266">
        <f>G266*AA266*0.001</f>
        <v>24.234233898114418</v>
      </c>
      <c r="BA266">
        <f>G266/S266</f>
        <v>0.62084967371762545</v>
      </c>
      <c r="BB266">
        <f>(1-AL266*AA266/AQ266/F266)*100</f>
        <v>55.028297959134179</v>
      </c>
      <c r="BC266">
        <f>(S266-E266/(N266/1.35))</f>
        <v>389.91934899727852</v>
      </c>
      <c r="BD266">
        <f>E266*BB266/100/BC266</f>
        <v>8.4992406669140794E-3</v>
      </c>
    </row>
    <row r="267" spans="1:56" x14ac:dyDescent="0.25">
      <c r="A267" s="1" t="s">
        <v>9</v>
      </c>
      <c r="B267" s="1" t="s">
        <v>325</v>
      </c>
    </row>
    <row r="268" spans="1:56" x14ac:dyDescent="0.25">
      <c r="A268" s="1">
        <v>142</v>
      </c>
      <c r="B268" s="1" t="s">
        <v>326</v>
      </c>
      <c r="C268" s="1">
        <v>84572.499987270683</v>
      </c>
      <c r="D268" s="1">
        <v>0</v>
      </c>
      <c r="E268">
        <f>(R268-S268*(1000-T268)/(1000-U268))*AK268</f>
        <v>6.2082303876202038</v>
      </c>
      <c r="F268">
        <f>IF(AV268&lt;&gt;0,1/(1/AV268-1/N268),0)</f>
        <v>6.751933200494338E-2</v>
      </c>
      <c r="G268">
        <f>((AY268-AL268/2)*S268-E268)/(AY268+AL268/2)</f>
        <v>235.12512033570277</v>
      </c>
      <c r="H268">
        <f>AL268*1000</f>
        <v>0.98591800022309906</v>
      </c>
      <c r="I268">
        <f>(AQ268-AW268)</f>
        <v>1.4484953678072063</v>
      </c>
      <c r="J268">
        <f>(P268+AP268*D268)</f>
        <v>25.148500442504883</v>
      </c>
      <c r="K268" s="1">
        <v>6</v>
      </c>
      <c r="L268">
        <f>(K268*AE268+AF268)</f>
        <v>1.4200000166893005</v>
      </c>
      <c r="M268" s="1">
        <v>1</v>
      </c>
      <c r="N268">
        <f>L268*(M268+1)*(M268+1)/(M268*M268+1)</f>
        <v>2.8400000333786011</v>
      </c>
      <c r="O268" s="1">
        <v>26.313165664672852</v>
      </c>
      <c r="P268" s="1">
        <v>25.148500442504883</v>
      </c>
      <c r="Q268" s="1">
        <v>26.159700393676758</v>
      </c>
      <c r="R268" s="1">
        <v>400.63308715820312</v>
      </c>
      <c r="S268" s="1">
        <v>392.71939086914063</v>
      </c>
      <c r="T268" s="1">
        <v>16.542434692382813</v>
      </c>
      <c r="U268" s="1">
        <v>17.704471588134766</v>
      </c>
      <c r="V268" s="1">
        <v>47.827171325683594</v>
      </c>
      <c r="W268" s="1">
        <v>51.18682861328125</v>
      </c>
      <c r="X268" s="1">
        <v>500.05099487304687</v>
      </c>
      <c r="Y268" s="1">
        <v>216.09577941894531</v>
      </c>
      <c r="Z268" s="1">
        <v>302.58670043945312</v>
      </c>
      <c r="AA268" s="1">
        <v>99.378425598144531</v>
      </c>
      <c r="AB268" s="1">
        <v>-11.665499687194824</v>
      </c>
      <c r="AC268" s="1">
        <v>1.2744417190551758</v>
      </c>
      <c r="AD268" s="1">
        <v>0.66666668653488159</v>
      </c>
      <c r="AE268" s="1">
        <v>-0.21956524252891541</v>
      </c>
      <c r="AF268" s="1">
        <v>2.737391471862793</v>
      </c>
      <c r="AG268" s="1">
        <v>1</v>
      </c>
      <c r="AH268" s="1">
        <v>0</v>
      </c>
      <c r="AI268" s="1">
        <v>0.18999999761581421</v>
      </c>
      <c r="AJ268" s="1">
        <v>111115</v>
      </c>
      <c r="AK268">
        <f>X268*0.000001/(K268*0.0001)</f>
        <v>0.83341832478841127</v>
      </c>
      <c r="AL268">
        <f>(U268-T268)/(1000-U268)*AK268</f>
        <v>9.8591800022309901E-4</v>
      </c>
      <c r="AM268">
        <f>(P268+273.15)</f>
        <v>298.29850044250486</v>
      </c>
      <c r="AN268">
        <f>(O268+273.15)</f>
        <v>299.46316566467283</v>
      </c>
      <c r="AO268">
        <f>(Y268*AG268+Z268*AH268)*AI268</f>
        <v>41.058197574387123</v>
      </c>
      <c r="AP268">
        <f>((AO268+0.00000010773*(AN268^4-AM268^4))-AL268*44100)/(L268*51.4+0.00000043092*AM268^3)</f>
        <v>0.13004132606277766</v>
      </c>
      <c r="AQ268">
        <f>0.61365*EXP(17.502*J268/(240.97+J268))</f>
        <v>3.2079378802831209</v>
      </c>
      <c r="AR268">
        <f>AQ268*1000/AA268</f>
        <v>32.280023163729972</v>
      </c>
      <c r="AS268">
        <f>(AR268-U268)</f>
        <v>14.575551575595206</v>
      </c>
      <c r="AT268">
        <f>IF(D268,P268,(O268+P268)/2)</f>
        <v>25.730833053588867</v>
      </c>
      <c r="AU268">
        <f>0.61365*EXP(17.502*AT268/(240.97+AT268))</f>
        <v>3.3208873095902125</v>
      </c>
      <c r="AV268">
        <f>IF(AS268&lt;&gt;0,(1000-(AR268+U268)/2)/AS268*AL268,0)</f>
        <v>6.5951376775247983E-2</v>
      </c>
      <c r="AW268">
        <f>U268*AA268/1000</f>
        <v>1.7594425124759145</v>
      </c>
      <c r="AX268">
        <f>(AU268-AW268)</f>
        <v>1.561444797114298</v>
      </c>
      <c r="AY268">
        <f>1/(1.6/F268+1.37/N268)</f>
        <v>4.1357670986562671E-2</v>
      </c>
      <c r="AZ268">
        <f>G268*AA268*0.001</f>
        <v>23.366364277536416</v>
      </c>
      <c r="BA268">
        <f>G268/S268</f>
        <v>0.59871023891980324</v>
      </c>
      <c r="BB268">
        <f>(1-AL268*AA268/AQ268/F268)*100</f>
        <v>54.764559786916564</v>
      </c>
      <c r="BC268">
        <f>(S268-E268/(N268/1.35))</f>
        <v>389.76829547308995</v>
      </c>
      <c r="BD268">
        <f>E268*BB268/100/BC268</f>
        <v>8.7229004560544655E-3</v>
      </c>
    </row>
    <row r="269" spans="1:56" x14ac:dyDescent="0.25">
      <c r="A269" s="1" t="s">
        <v>9</v>
      </c>
      <c r="B269" s="1" t="s">
        <v>327</v>
      </c>
    </row>
    <row r="270" spans="1:56" x14ac:dyDescent="0.25">
      <c r="A270" s="1">
        <v>143</v>
      </c>
      <c r="B270" s="1" t="s">
        <v>328</v>
      </c>
      <c r="C270" s="1">
        <v>85172.999993987381</v>
      </c>
      <c r="D270" s="1">
        <v>0</v>
      </c>
      <c r="E270">
        <f>(R270-S270*(1000-T270)/(1000-U270))*AK270</f>
        <v>5.9582067936222218</v>
      </c>
      <c r="F270">
        <f>IF(AV270&lt;&gt;0,1/(1/AV270-1/N270),0)</f>
        <v>6.6245883655864368E-2</v>
      </c>
      <c r="G270">
        <f>((AY270-AL270/2)*S270-E270)/(AY270+AL270/2)</f>
        <v>238.6028978794003</v>
      </c>
      <c r="H270">
        <f>AL270*1000</f>
        <v>0.96996931454182145</v>
      </c>
      <c r="I270">
        <f>(AQ270-AW270)</f>
        <v>1.4518268060232202</v>
      </c>
      <c r="J270">
        <f>(P270+AP270*D270)</f>
        <v>25.175237655639648</v>
      </c>
      <c r="K270" s="1">
        <v>6</v>
      </c>
      <c r="L270">
        <f>(K270*AE270+AF270)</f>
        <v>1.4200000166893005</v>
      </c>
      <c r="M270" s="1">
        <v>1</v>
      </c>
      <c r="N270">
        <f>L270*(M270+1)*(M270+1)/(M270*M270+1)</f>
        <v>2.8400000333786011</v>
      </c>
      <c r="O270" s="1">
        <v>26.314830780029297</v>
      </c>
      <c r="P270" s="1">
        <v>25.175237655639648</v>
      </c>
      <c r="Q270" s="1">
        <v>26.160707473754883</v>
      </c>
      <c r="R270" s="1">
        <v>400.532470703125</v>
      </c>
      <c r="S270" s="1">
        <v>392.92758178710937</v>
      </c>
      <c r="T270" s="1">
        <v>16.578720092773438</v>
      </c>
      <c r="U270" s="1">
        <v>17.721708297729492</v>
      </c>
      <c r="V270" s="1">
        <v>47.929187774658203</v>
      </c>
      <c r="W270" s="1">
        <v>51.233577728271484</v>
      </c>
      <c r="X270" s="1">
        <v>500.15203857421875</v>
      </c>
      <c r="Y270" s="1">
        <v>217.04391479492187</v>
      </c>
      <c r="Z270" s="1">
        <v>303.40420532226562</v>
      </c>
      <c r="AA270" s="1">
        <v>99.382209777832031</v>
      </c>
      <c r="AB270" s="1">
        <v>-11.631838798522949</v>
      </c>
      <c r="AC270" s="1">
        <v>1.258122444152832</v>
      </c>
      <c r="AD270" s="1">
        <v>1</v>
      </c>
      <c r="AE270" s="1">
        <v>-0.21956524252891541</v>
      </c>
      <c r="AF270" s="1">
        <v>2.737391471862793</v>
      </c>
      <c r="AG270" s="1">
        <v>1</v>
      </c>
      <c r="AH270" s="1">
        <v>0</v>
      </c>
      <c r="AI270" s="1">
        <v>0.18999999761581421</v>
      </c>
      <c r="AJ270" s="1">
        <v>111115</v>
      </c>
      <c r="AK270">
        <f>X270*0.000001/(K270*0.0001)</f>
        <v>0.83358673095703106</v>
      </c>
      <c r="AL270">
        <f>(U270-T270)/(1000-U270)*AK270</f>
        <v>9.699693145418214E-4</v>
      </c>
      <c r="AM270">
        <f>(P270+273.15)</f>
        <v>298.32523765563963</v>
      </c>
      <c r="AN270">
        <f>(O270+273.15)</f>
        <v>299.46483078002927</v>
      </c>
      <c r="AO270">
        <f>(Y270*AG270+Z270*AH270)*AI270</f>
        <v>41.238343293562139</v>
      </c>
      <c r="AP270">
        <f>((AO270+0.00000010773*(AN270^4-AM270^4))-AL270*44100)/(L270*51.4+0.00000043092*AM270^3)</f>
        <v>0.13710632452371346</v>
      </c>
      <c r="AQ270">
        <f>0.61365*EXP(17.502*J270/(240.97+J270))</f>
        <v>3.2130493376897191</v>
      </c>
      <c r="AR270">
        <f>AQ270*1000/AA270</f>
        <v>32.330226354117706</v>
      </c>
      <c r="AS270">
        <f>(AR270-U270)</f>
        <v>14.608518056388213</v>
      </c>
      <c r="AT270">
        <f>IF(D270,P270,(O270+P270)/2)</f>
        <v>25.745034217834473</v>
      </c>
      <c r="AU270">
        <f>0.61365*EXP(17.502*AT270/(240.97+AT270))</f>
        <v>3.323684613961448</v>
      </c>
      <c r="AV270">
        <f>IF(AS270&lt;&gt;0,(1000-(AR270+U270)/2)/AS270*AL270,0)</f>
        <v>6.4735854144726393E-2</v>
      </c>
      <c r="AW270">
        <f>U270*AA270/1000</f>
        <v>1.7612225316664989</v>
      </c>
      <c r="AX270">
        <f>(AU270-AW270)</f>
        <v>1.5624620822949491</v>
      </c>
      <c r="AY270">
        <f>1/(1.6/F270+1.37/N270)</f>
        <v>4.0592918956540859E-2</v>
      </c>
      <c r="AZ270">
        <f>G270*AA270*0.001</f>
        <v>23.712883250649192</v>
      </c>
      <c r="BA270">
        <f>G270/S270</f>
        <v>0.60724395267491516</v>
      </c>
      <c r="BB270">
        <f>(1-AL270*AA270/AQ270/F270)*100</f>
        <v>54.71124806618861</v>
      </c>
      <c r="BC270">
        <f>(S270-E270/(N270/1.35))</f>
        <v>390.09533563328768</v>
      </c>
      <c r="BD270">
        <f>E270*BB270/100/BC270</f>
        <v>8.3564426471880882E-3</v>
      </c>
    </row>
    <row r="271" spans="1:56" x14ac:dyDescent="0.25">
      <c r="A271" s="1">
        <v>144</v>
      </c>
      <c r="B271" s="1" t="s">
        <v>329</v>
      </c>
      <c r="C271" s="1">
        <v>85773.499980565161</v>
      </c>
      <c r="D271" s="1">
        <v>0</v>
      </c>
      <c r="E271">
        <f>(R271-S271*(1000-T271)/(1000-U271))*AK271</f>
        <v>5.9961229152351567</v>
      </c>
      <c r="F271">
        <f>IF(AV271&lt;&gt;0,1/(1/AV271-1/N271),0)</f>
        <v>6.5980012320080703E-2</v>
      </c>
      <c r="G271">
        <f>((AY271-AL271/2)*S271-E271)/(AY271+AL271/2)</f>
        <v>237.02156259468018</v>
      </c>
      <c r="H271">
        <f>AL271*1000</f>
        <v>0.9681362922645097</v>
      </c>
      <c r="I271">
        <f>(AQ271-AW271)</f>
        <v>1.454726225014447</v>
      </c>
      <c r="J271">
        <f>(P271+AP271*D271)</f>
        <v>25.180437088012695</v>
      </c>
      <c r="K271" s="1">
        <v>6</v>
      </c>
      <c r="L271">
        <f>(K271*AE271+AF271)</f>
        <v>1.4200000166893005</v>
      </c>
      <c r="M271" s="1">
        <v>1</v>
      </c>
      <c r="N271">
        <f>L271*(M271+1)*(M271+1)/(M271*M271+1)</f>
        <v>2.8400000333786011</v>
      </c>
      <c r="O271" s="1">
        <v>26.312856674194336</v>
      </c>
      <c r="P271" s="1">
        <v>25.180437088012695</v>
      </c>
      <c r="Q271" s="1">
        <v>26.158435821533203</v>
      </c>
      <c r="R271" s="1">
        <v>400.51113891601562</v>
      </c>
      <c r="S271" s="1">
        <v>392.859619140625</v>
      </c>
      <c r="T271" s="1">
        <v>16.562211990356445</v>
      </c>
      <c r="U271" s="1">
        <v>17.703372955322266</v>
      </c>
      <c r="V271" s="1">
        <v>47.884807586669922</v>
      </c>
      <c r="W271" s="1">
        <v>51.18414306640625</v>
      </c>
      <c r="X271" s="1">
        <v>500.01553344726562</v>
      </c>
      <c r="Y271" s="1">
        <v>217.21427917480469</v>
      </c>
      <c r="Z271" s="1">
        <v>302.85888671875</v>
      </c>
      <c r="AA271" s="1">
        <v>99.377555847167969</v>
      </c>
      <c r="AB271" s="1">
        <v>-11.631838798522949</v>
      </c>
      <c r="AC271" s="1">
        <v>1.258122444152832</v>
      </c>
      <c r="AD271" s="1">
        <v>1</v>
      </c>
      <c r="AE271" s="1">
        <v>-0.21956524252891541</v>
      </c>
      <c r="AF271" s="1">
        <v>2.737391471862793</v>
      </c>
      <c r="AG271" s="1">
        <v>1</v>
      </c>
      <c r="AH271" s="1">
        <v>0</v>
      </c>
      <c r="AI271" s="1">
        <v>0.18999999761581421</v>
      </c>
      <c r="AJ271" s="1">
        <v>111115</v>
      </c>
      <c r="AK271">
        <f>X271*0.000001/(K271*0.0001)</f>
        <v>0.83335922241210914</v>
      </c>
      <c r="AL271">
        <f>(U271-T271)/(1000-U271)*AK271</f>
        <v>9.6813629226450966E-4</v>
      </c>
      <c r="AM271">
        <f>(P271+273.15)</f>
        <v>298.33043708801267</v>
      </c>
      <c r="AN271">
        <f>(O271+273.15)</f>
        <v>299.46285667419431</v>
      </c>
      <c r="AO271">
        <f>(Y271*AG271+Z271*AH271)*AI271</f>
        <v>41.270712525333693</v>
      </c>
      <c r="AP271">
        <f>((AO271+0.00000010773*(AN271^4-AM271^4))-AL271*44100)/(L271*51.4+0.00000043092*AM271^3)</f>
        <v>0.1374709995446281</v>
      </c>
      <c r="AQ271">
        <f>0.61365*EXP(17.502*J271/(240.97+J271))</f>
        <v>3.2140441595652285</v>
      </c>
      <c r="AR271">
        <f>AQ271*1000/AA271</f>
        <v>32.34175093325986</v>
      </c>
      <c r="AS271">
        <f>(AR271-U271)</f>
        <v>14.638377977937594</v>
      </c>
      <c r="AT271">
        <f>IF(D271,P271,(O271+P271)/2)</f>
        <v>25.746646881103516</v>
      </c>
      <c r="AU271">
        <f>0.61365*EXP(17.502*AT271/(240.97+AT271))</f>
        <v>3.3240024018197007</v>
      </c>
      <c r="AV271">
        <f>IF(AS271&lt;&gt;0,(1000-(AR271+U271)/2)/AS271*AL271,0)</f>
        <v>6.4481942148469695E-2</v>
      </c>
      <c r="AW271">
        <f>U271*AA271/1000</f>
        <v>1.7593179345507814</v>
      </c>
      <c r="AX271">
        <f>(AU271-AW271)</f>
        <v>1.5646844672689193</v>
      </c>
      <c r="AY271">
        <f>1/(1.6/F271+1.37/N271)</f>
        <v>4.0433180898297873E-2</v>
      </c>
      <c r="AZ271">
        <f>G271*AA271*0.001</f>
        <v>23.554623573735849</v>
      </c>
      <c r="BA271">
        <f>G271/S271</f>
        <v>0.6033238109662723</v>
      </c>
      <c r="BB271">
        <f>(1-AL271*AA271/AQ271/F271)*100</f>
        <v>54.630856538881865</v>
      </c>
      <c r="BC271">
        <f>(S271-E271/(N271/1.35))</f>
        <v>390.00934947850197</v>
      </c>
      <c r="BD271">
        <f>E271*BB271/100/BC271</f>
        <v>8.3991148214709755E-3</v>
      </c>
    </row>
    <row r="272" spans="1:56" x14ac:dyDescent="0.25">
      <c r="A272" s="1" t="s">
        <v>9</v>
      </c>
      <c r="B272" s="1" t="s">
        <v>330</v>
      </c>
    </row>
    <row r="273" spans="1:56" x14ac:dyDescent="0.25">
      <c r="A273" s="1">
        <v>145</v>
      </c>
      <c r="B273" s="1" t="s">
        <v>331</v>
      </c>
      <c r="C273" s="1">
        <v>86372.999987281859</v>
      </c>
      <c r="D273" s="1">
        <v>0</v>
      </c>
      <c r="E273">
        <f>(R273-S273*(1000-T273)/(1000-U273))*AK273</f>
        <v>5.9344325479632172</v>
      </c>
      <c r="F273">
        <f>IF(AV273&lt;&gt;0,1/(1/AV273-1/N273),0)</f>
        <v>6.5854421861732904E-2</v>
      </c>
      <c r="G273">
        <f>((AY273-AL273/2)*S273-E273)/(AY273+AL273/2)</f>
        <v>238.42505096854921</v>
      </c>
      <c r="H273">
        <f>AL273*1000</f>
        <v>0.96444093567217926</v>
      </c>
      <c r="I273">
        <f>(AQ273-AW273)</f>
        <v>1.4523333108504788</v>
      </c>
      <c r="J273">
        <f>(P273+AP273*D273)</f>
        <v>25.160696029663086</v>
      </c>
      <c r="K273" s="1">
        <v>6</v>
      </c>
      <c r="L273">
        <f>(K273*AE273+AF273)</f>
        <v>1.4200000166893005</v>
      </c>
      <c r="M273" s="1">
        <v>1</v>
      </c>
      <c r="N273">
        <f>L273*(M273+1)*(M273+1)/(M273*M273+1)</f>
        <v>2.8400000333786011</v>
      </c>
      <c r="O273" s="1">
        <v>26.310417175292969</v>
      </c>
      <c r="P273" s="1">
        <v>25.160696029663086</v>
      </c>
      <c r="Q273" s="1">
        <v>26.160835266113281</v>
      </c>
      <c r="R273" s="1">
        <v>400.5906982421875</v>
      </c>
      <c r="S273" s="1">
        <v>393.01571655273437</v>
      </c>
      <c r="T273" s="1">
        <v>16.547784805297852</v>
      </c>
      <c r="U273" s="1">
        <v>17.684469223022461</v>
      </c>
      <c r="V273" s="1">
        <v>47.863487243652344</v>
      </c>
      <c r="W273" s="1">
        <v>51.151279449462891</v>
      </c>
      <c r="X273" s="1">
        <v>500.07827758789062</v>
      </c>
      <c r="Y273" s="1">
        <v>216.13824462890625</v>
      </c>
      <c r="Z273" s="1">
        <v>302.16159057617187</v>
      </c>
      <c r="AA273" s="1">
        <v>99.405593872070312</v>
      </c>
      <c r="AB273" s="1">
        <v>-11.500796318054199</v>
      </c>
      <c r="AC273" s="1">
        <v>1.2500925064086914</v>
      </c>
      <c r="AD273" s="1">
        <v>1</v>
      </c>
      <c r="AE273" s="1">
        <v>-0.21956524252891541</v>
      </c>
      <c r="AF273" s="1">
        <v>2.737391471862793</v>
      </c>
      <c r="AG273" s="1">
        <v>1</v>
      </c>
      <c r="AH273" s="1">
        <v>0</v>
      </c>
      <c r="AI273" s="1">
        <v>0.18999999761581421</v>
      </c>
      <c r="AJ273" s="1">
        <v>111115</v>
      </c>
      <c r="AK273">
        <f>X273*0.000001/(K273*0.0001)</f>
        <v>0.83346379597981768</v>
      </c>
      <c r="AL273">
        <f>(U273-T273)/(1000-U273)*AK273</f>
        <v>9.6444093567217928E-4</v>
      </c>
      <c r="AM273">
        <f>(P273+273.15)</f>
        <v>298.31069602966306</v>
      </c>
      <c r="AN273">
        <f>(O273+273.15)</f>
        <v>299.46041717529295</v>
      </c>
      <c r="AO273">
        <f>(Y273*AG273+Z273*AH273)*AI273</f>
        <v>41.066265964178456</v>
      </c>
      <c r="AP273">
        <f>((AO273+0.00000010773*(AN273^4-AM273^4))-AL273*44100)/(L273*51.4+0.00000043092*AM273^3)</f>
        <v>0.13932405272521553</v>
      </c>
      <c r="AQ273">
        <f>0.61365*EXP(17.502*J273/(240.97+J273))</f>
        <v>3.2102684762773763</v>
      </c>
      <c r="AR273">
        <f>AQ273*1000/AA273</f>
        <v>32.294646118294111</v>
      </c>
      <c r="AS273">
        <f>(AR273-U273)</f>
        <v>14.61017689527165</v>
      </c>
      <c r="AT273">
        <f>IF(D273,P273,(O273+P273)/2)</f>
        <v>25.735556602478027</v>
      </c>
      <c r="AU273">
        <f>0.61365*EXP(17.502*AT273/(240.97+AT273))</f>
        <v>3.3218175122811537</v>
      </c>
      <c r="AV273">
        <f>IF(AS273&lt;&gt;0,(1000-(AR273+U273)/2)/AS273*AL273,0)</f>
        <v>6.4361984802154021E-2</v>
      </c>
      <c r="AW273">
        <f>U273*AA273/1000</f>
        <v>1.7579351654268975</v>
      </c>
      <c r="AX273">
        <f>(AU273-AW273)</f>
        <v>1.5638823468542562</v>
      </c>
      <c r="AY273">
        <f>1/(1.6/F273+1.37/N273)</f>
        <v>4.0357716209524878E-2</v>
      </c>
      <c r="AZ273">
        <f>G273*AA273*0.001</f>
        <v>23.700783785507269</v>
      </c>
      <c r="BA273">
        <f>G273/S273</f>
        <v>0.6066552581149961</v>
      </c>
      <c r="BB273">
        <f>(1-AL273*AA273/AQ273/F273)*100</f>
        <v>54.651788409205928</v>
      </c>
      <c r="BC273">
        <f>(S273-E273/(N273/1.35))</f>
        <v>390.19477153668117</v>
      </c>
      <c r="BD273">
        <f>E273*BB273/100/BC273</f>
        <v>8.3119348489143294E-3</v>
      </c>
    </row>
    <row r="274" spans="1:56" x14ac:dyDescent="0.25">
      <c r="A274" s="1" t="s">
        <v>9</v>
      </c>
      <c r="B274" s="1" t="s">
        <v>332</v>
      </c>
    </row>
    <row r="275" spans="1:56" x14ac:dyDescent="0.25">
      <c r="A275" s="1">
        <v>146</v>
      </c>
      <c r="B275" s="1" t="s">
        <v>333</v>
      </c>
      <c r="C275" s="1">
        <v>86972.499993998557</v>
      </c>
      <c r="D275" s="1">
        <v>0</v>
      </c>
      <c r="E275">
        <f>(R275-S275*(1000-T275)/(1000-U275))*AK275</f>
        <v>6.1516067720639898</v>
      </c>
      <c r="F275">
        <f>IF(AV275&lt;&gt;0,1/(1/AV275-1/N275),0)</f>
        <v>6.3676331530137284E-2</v>
      </c>
      <c r="G275">
        <f>((AY275-AL275/2)*S275-E275)/(AY275+AL275/2)</f>
        <v>227.81789811119268</v>
      </c>
      <c r="H275">
        <f>AL275*1000</f>
        <v>0.9377286993652143</v>
      </c>
      <c r="I275">
        <f>(AQ275-AW275)</f>
        <v>1.4589962672201009</v>
      </c>
      <c r="J275">
        <f>(P275+AP275*D275)</f>
        <v>25.174528121948242</v>
      </c>
      <c r="K275" s="1">
        <v>6</v>
      </c>
      <c r="L275">
        <f>(K275*AE275+AF275)</f>
        <v>1.4200000166893005</v>
      </c>
      <c r="M275" s="1">
        <v>1</v>
      </c>
      <c r="N275">
        <f>L275*(M275+1)*(M275+1)/(M275*M275+1)</f>
        <v>2.8400000333786011</v>
      </c>
      <c r="O275" s="1">
        <v>26.312606811523438</v>
      </c>
      <c r="P275" s="1">
        <v>25.174528121948242</v>
      </c>
      <c r="Q275" s="1">
        <v>26.160402297973633</v>
      </c>
      <c r="R275" s="1">
        <v>400.63262939453125</v>
      </c>
      <c r="S275" s="1">
        <v>392.80938720703125</v>
      </c>
      <c r="T275" s="1">
        <v>16.542617797851563</v>
      </c>
      <c r="U275" s="1">
        <v>17.647933959960938</v>
      </c>
      <c r="V275" s="1">
        <v>47.831829071044922</v>
      </c>
      <c r="W275" s="1">
        <v>51.02777099609375</v>
      </c>
      <c r="X275" s="1">
        <v>500.04501342773437</v>
      </c>
      <c r="Y275" s="1">
        <v>216.06724548339844</v>
      </c>
      <c r="Z275" s="1">
        <v>303.05908203125</v>
      </c>
      <c r="AA275" s="1">
        <v>99.383720397949219</v>
      </c>
      <c r="AB275" s="1">
        <v>-11.532290458679199</v>
      </c>
      <c r="AC275" s="1">
        <v>1.2289152145385742</v>
      </c>
      <c r="AD275" s="1">
        <v>1</v>
      </c>
      <c r="AE275" s="1">
        <v>-0.21956524252891541</v>
      </c>
      <c r="AF275" s="1">
        <v>2.737391471862793</v>
      </c>
      <c r="AG275" s="1">
        <v>1</v>
      </c>
      <c r="AH275" s="1">
        <v>0</v>
      </c>
      <c r="AI275" s="1">
        <v>0.18999999761581421</v>
      </c>
      <c r="AJ275" s="1">
        <v>111115</v>
      </c>
      <c r="AK275">
        <f>X275*0.000001/(K275*0.0001)</f>
        <v>0.83340835571289051</v>
      </c>
      <c r="AL275">
        <f>(U275-T275)/(1000-U275)*AK275</f>
        <v>9.3772869936521426E-4</v>
      </c>
      <c r="AM275">
        <f>(P275+273.15)</f>
        <v>298.32452812194822</v>
      </c>
      <c r="AN275">
        <f>(O275+273.15)</f>
        <v>299.46260681152341</v>
      </c>
      <c r="AO275">
        <f>(Y275*AG275+Z275*AH275)*AI275</f>
        <v>41.052776126701247</v>
      </c>
      <c r="AP275">
        <f>((AO275+0.00000010773*(AN275^4-AM275^4))-AL275*44100)/(L275*51.4+0.00000043092*AM275^3)</f>
        <v>0.15154018147011836</v>
      </c>
      <c r="AQ275">
        <f>0.61365*EXP(17.502*J275/(240.97+J275))</f>
        <v>3.2129136014983315</v>
      </c>
      <c r="AR275">
        <f>AQ275*1000/AA275</f>
        <v>32.328369159790782</v>
      </c>
      <c r="AS275">
        <f>(AR275-U275)</f>
        <v>14.680435199829844</v>
      </c>
      <c r="AT275">
        <f>IF(D275,P275,(O275+P275)/2)</f>
        <v>25.74356746673584</v>
      </c>
      <c r="AU275">
        <f>0.61365*EXP(17.502*AT275/(240.97+AT275))</f>
        <v>3.3233956022790592</v>
      </c>
      <c r="AV275">
        <f>IF(AS275&lt;&gt;0,(1000-(AR275+U275)/2)/AS275*AL275,0)</f>
        <v>6.2279937894077438E-2</v>
      </c>
      <c r="AW275">
        <f>U275*AA275/1000</f>
        <v>1.7539173342782306</v>
      </c>
      <c r="AX275">
        <f>(AU275-AW275)</f>
        <v>1.5694782680008286</v>
      </c>
      <c r="AY275">
        <f>1/(1.6/F275+1.37/N275)</f>
        <v>3.9048055241490014E-2</v>
      </c>
      <c r="AZ275">
        <f>G275*AA275*0.001</f>
        <v>22.641390287531255</v>
      </c>
      <c r="BA275">
        <f>G275/S275</f>
        <v>0.5799706054150906</v>
      </c>
      <c r="BB275">
        <f>(1-AL275*AA275/AQ275/F275)*100</f>
        <v>54.44716863957175</v>
      </c>
      <c r="BC275">
        <f>(S275-E275/(N275/1.35))</f>
        <v>389.88520796594628</v>
      </c>
      <c r="BD275">
        <f>E275*BB275/100/BC275</f>
        <v>8.59067142019284E-3</v>
      </c>
    </row>
    <row r="276" spans="1:56" x14ac:dyDescent="0.25">
      <c r="A276" s="1">
        <v>147</v>
      </c>
      <c r="B276" s="1" t="s">
        <v>334</v>
      </c>
      <c r="C276" s="1">
        <v>87572.999980576336</v>
      </c>
      <c r="D276" s="1">
        <v>0</v>
      </c>
      <c r="E276">
        <f>(R276-S276*(1000-T276)/(1000-U276))*AK276</f>
        <v>6.1220744210951743</v>
      </c>
      <c r="F276">
        <f>IF(AV276&lt;&gt;0,1/(1/AV276-1/N276),0)</f>
        <v>6.4486110192954263E-2</v>
      </c>
      <c r="G276">
        <f>((AY276-AL276/2)*S276-E276)/(AY276+AL276/2)</f>
        <v>228.79157967318</v>
      </c>
      <c r="H276">
        <f>AL276*1000</f>
        <v>0.95005777527253898</v>
      </c>
      <c r="I276">
        <f>(AQ276-AW276)</f>
        <v>1.4598293715735879</v>
      </c>
      <c r="J276">
        <f>(P276+AP276*D276)</f>
        <v>25.178722381591797</v>
      </c>
      <c r="K276" s="1">
        <v>6</v>
      </c>
      <c r="L276">
        <f>(K276*AE276+AF276)</f>
        <v>1.4200000166893005</v>
      </c>
      <c r="M276" s="1">
        <v>1</v>
      </c>
      <c r="N276">
        <f>L276*(M276+1)*(M276+1)/(M276*M276+1)</f>
        <v>2.8400000333786011</v>
      </c>
      <c r="O276" s="1">
        <v>26.310968399047852</v>
      </c>
      <c r="P276" s="1">
        <v>25.178722381591797</v>
      </c>
      <c r="Q276" s="1">
        <v>26.159381866455078</v>
      </c>
      <c r="R276" s="1">
        <v>398.88201904296875</v>
      </c>
      <c r="S276" s="1">
        <v>391.091064453125</v>
      </c>
      <c r="T276" s="1">
        <v>16.53010368347168</v>
      </c>
      <c r="U276" s="1">
        <v>17.649848937988281</v>
      </c>
      <c r="V276" s="1">
        <v>47.794246673583984</v>
      </c>
      <c r="W276" s="1">
        <v>51.031818389892578</v>
      </c>
      <c r="X276" s="1">
        <v>500.0902099609375</v>
      </c>
      <c r="Y276" s="1">
        <v>217.27430725097656</v>
      </c>
      <c r="Z276" s="1">
        <v>304.56063842773437</v>
      </c>
      <c r="AA276" s="1">
        <v>99.371200561523438</v>
      </c>
      <c r="AB276" s="1">
        <v>-11.532290458679199</v>
      </c>
      <c r="AC276" s="1">
        <v>1.2289152145385742</v>
      </c>
      <c r="AD276" s="1">
        <v>1</v>
      </c>
      <c r="AE276" s="1">
        <v>-0.21956524252891541</v>
      </c>
      <c r="AF276" s="1">
        <v>2.737391471862793</v>
      </c>
      <c r="AG276" s="1">
        <v>1</v>
      </c>
      <c r="AH276" s="1">
        <v>0</v>
      </c>
      <c r="AI276" s="1">
        <v>0.18999999761581421</v>
      </c>
      <c r="AJ276" s="1">
        <v>111115</v>
      </c>
      <c r="AK276">
        <f>X276*0.000001/(K276*0.0001)</f>
        <v>0.83348368326822897</v>
      </c>
      <c r="AL276">
        <f>(U276-T276)/(1000-U276)*AK276</f>
        <v>9.5005777527253901E-4</v>
      </c>
      <c r="AM276">
        <f>(P276+273.15)</f>
        <v>298.32872238159177</v>
      </c>
      <c r="AN276">
        <f>(O276+273.15)</f>
        <v>299.46096839904783</v>
      </c>
      <c r="AO276">
        <f>(Y276*AG276+Z276*AH276)*AI276</f>
        <v>41.282117859663231</v>
      </c>
      <c r="AP276">
        <f>((AO276+0.00000010773*(AN276^4-AM276^4))-AL276*44100)/(L276*51.4+0.00000043092*AM276^3)</f>
        <v>0.14702290360669346</v>
      </c>
      <c r="AQ276">
        <f>0.61365*EXP(17.502*J276/(240.97+J276))</f>
        <v>3.2137160502710129</v>
      </c>
      <c r="AR276">
        <f>AQ276*1000/AA276</f>
        <v>32.340517495119862</v>
      </c>
      <c r="AS276">
        <f>(AR276-U276)</f>
        <v>14.69066855713158</v>
      </c>
      <c r="AT276">
        <f>IF(D276,P276,(O276+P276)/2)</f>
        <v>25.744845390319824</v>
      </c>
      <c r="AU276">
        <f>0.61365*EXP(17.502*AT276/(240.97+AT276))</f>
        <v>3.3236474057646226</v>
      </c>
      <c r="AV276">
        <f>IF(AS276&lt;&gt;0,(1000-(AR276+U276)/2)/AS276*AL276,0)</f>
        <v>6.3054373836758631E-2</v>
      </c>
      <c r="AW276">
        <f>U276*AA276/1000</f>
        <v>1.753886678697425</v>
      </c>
      <c r="AX276">
        <f>(AU276-AW276)</f>
        <v>1.5697607270671976</v>
      </c>
      <c r="AY276">
        <f>1/(1.6/F276+1.37/N276)</f>
        <v>3.9535162990193308E-2</v>
      </c>
      <c r="AZ276">
        <f>G276*AA276*0.001</f>
        <v>22.735293950491339</v>
      </c>
      <c r="BA276">
        <f>G276/S276</f>
        <v>0.58500845574957461</v>
      </c>
      <c r="BB276">
        <f>(1-AL276*AA276/AQ276/F276)*100</f>
        <v>54.444914030670411</v>
      </c>
      <c r="BC276">
        <f>(S276-E276/(N276/1.35))</f>
        <v>388.18092347730033</v>
      </c>
      <c r="BD276">
        <f>E276*BB276/100/BC276</f>
        <v>8.5866098869586613E-3</v>
      </c>
    </row>
    <row r="277" spans="1:56" x14ac:dyDescent="0.25">
      <c r="A277" s="1" t="s">
        <v>9</v>
      </c>
      <c r="B277" s="1" t="s">
        <v>335</v>
      </c>
    </row>
    <row r="278" spans="1:56" x14ac:dyDescent="0.25">
      <c r="A278" s="1" t="s">
        <v>9</v>
      </c>
      <c r="B278" s="1" t="s">
        <v>336</v>
      </c>
    </row>
    <row r="279" spans="1:56" x14ac:dyDescent="0.25">
      <c r="A279" s="1">
        <v>148</v>
      </c>
      <c r="B279" s="1" t="s">
        <v>337</v>
      </c>
      <c r="C279" s="1">
        <v>87826.499999899417</v>
      </c>
      <c r="D279" s="1">
        <v>0</v>
      </c>
      <c r="E279">
        <f>(R279-S279*(1000-T279)/(1000-U279))*AK279</f>
        <v>5.6195035363736627</v>
      </c>
      <c r="F279">
        <f>IF(AV279&lt;&gt;0,1/(1/AV279-1/N279),0)</f>
        <v>6.3633509601388541E-2</v>
      </c>
      <c r="G279">
        <f>((AY279-AL279/2)*S279-E279)/(AY279+AL279/2)</f>
        <v>241.67912568087957</v>
      </c>
      <c r="H279">
        <f>AL279*1000</f>
        <v>0.94037851785046378</v>
      </c>
      <c r="I279">
        <f>(AQ279-AW279)</f>
        <v>1.463966264612067</v>
      </c>
      <c r="J279">
        <f>(P279+AP279*D279)</f>
        <v>25.171075820922852</v>
      </c>
      <c r="K279" s="1">
        <v>6</v>
      </c>
      <c r="L279">
        <f>(K279*AE279+AF279)</f>
        <v>1.4200000166893005</v>
      </c>
      <c r="M279" s="1">
        <v>1</v>
      </c>
      <c r="N279">
        <f>L279*(M279+1)*(M279+1)/(M279*M279+1)</f>
        <v>2.8400000333786011</v>
      </c>
      <c r="O279" s="1">
        <v>26.312648773193359</v>
      </c>
      <c r="P279" s="1">
        <v>25.171075820922852</v>
      </c>
      <c r="Q279" s="1">
        <v>26.161401748657227</v>
      </c>
      <c r="R279" s="1">
        <v>400.52420043945313</v>
      </c>
      <c r="S279" s="1">
        <v>393.338134765625</v>
      </c>
      <c r="T279" s="1">
        <v>16.484779357910156</v>
      </c>
      <c r="U279" s="1">
        <v>17.593194961547852</v>
      </c>
      <c r="V279" s="1">
        <v>47.659290313720703</v>
      </c>
      <c r="W279" s="1">
        <v>50.863838195800781</v>
      </c>
      <c r="X279" s="1">
        <v>500.08367919921875</v>
      </c>
      <c r="Y279" s="1">
        <v>216.06256103515625</v>
      </c>
      <c r="Z279" s="1">
        <v>302.630859375</v>
      </c>
      <c r="AA279" s="1">
        <v>99.372909545898438</v>
      </c>
      <c r="AB279" s="1">
        <v>-11.075808525085449</v>
      </c>
      <c r="AC279" s="1">
        <v>1.2290220260620117</v>
      </c>
      <c r="AD279" s="1">
        <v>1</v>
      </c>
      <c r="AE279" s="1">
        <v>-0.21956524252891541</v>
      </c>
      <c r="AF279" s="1">
        <v>2.737391471862793</v>
      </c>
      <c r="AG279" s="1">
        <v>1</v>
      </c>
      <c r="AH279" s="1">
        <v>0</v>
      </c>
      <c r="AI279" s="1">
        <v>0.18999999761581421</v>
      </c>
      <c r="AJ279" s="1">
        <v>111115</v>
      </c>
      <c r="AK279">
        <f>X279*0.000001/(K279*0.0001)</f>
        <v>0.83347279866536439</v>
      </c>
      <c r="AL279">
        <f>(U279-T279)/(1000-U279)*AK279</f>
        <v>9.4037851785046375E-4</v>
      </c>
      <c r="AM279">
        <f>(P279+273.15)</f>
        <v>298.32107582092283</v>
      </c>
      <c r="AN279">
        <f>(O279+273.15)</f>
        <v>299.46264877319334</v>
      </c>
      <c r="AO279">
        <f>(Y279*AG279+Z279*AH279)*AI279</f>
        <v>41.0518860815464</v>
      </c>
      <c r="AP279">
        <f>((AO279+0.00000010773*(AN279^4-AM279^4))-AL279*44100)/(L279*51.4+0.00000043092*AM279^3)</f>
        <v>0.15061982735758961</v>
      </c>
      <c r="AQ279">
        <f>0.61365*EXP(17.502*J279/(240.97+J279))</f>
        <v>3.2122532361493179</v>
      </c>
      <c r="AR279">
        <f>AQ279*1000/AA279</f>
        <v>32.325240861199099</v>
      </c>
      <c r="AS279">
        <f>(AR279-U279)</f>
        <v>14.732045899651247</v>
      </c>
      <c r="AT279">
        <f>IF(D279,P279,(O279+P279)/2)</f>
        <v>25.741862297058105</v>
      </c>
      <c r="AU279">
        <f>0.61365*EXP(17.502*AT279/(240.97+AT279))</f>
        <v>3.3230596396999519</v>
      </c>
      <c r="AV279">
        <f>IF(AS279&lt;&gt;0,(1000-(AR279+U279)/2)/AS279*AL279,0)</f>
        <v>6.2238972899613734E-2</v>
      </c>
      <c r="AW279">
        <f>U279*AA279/1000</f>
        <v>1.7482869715372509</v>
      </c>
      <c r="AX279">
        <f>(AU279-AW279)</f>
        <v>1.574772668162701</v>
      </c>
      <c r="AY279">
        <f>1/(1.6/F279+1.37/N279)</f>
        <v>3.9022289985824535E-2</v>
      </c>
      <c r="AZ279">
        <f>G279*AA279*0.001</f>
        <v>24.016357895417865</v>
      </c>
      <c r="BA279">
        <f>G279/S279</f>
        <v>0.61443095474301479</v>
      </c>
      <c r="BB279">
        <f>(1-AL279*AA279/AQ279/F279)*100</f>
        <v>54.283281121969772</v>
      </c>
      <c r="BC279">
        <f>(S279-E279/(N279/1.35))</f>
        <v>390.66689191881443</v>
      </c>
      <c r="BD279">
        <f>E279*BB279/100/BC279</f>
        <v>7.8083169201414449E-3</v>
      </c>
    </row>
    <row r="280" spans="1:56" x14ac:dyDescent="0.25">
      <c r="A280" s="1" t="s">
        <v>9</v>
      </c>
      <c r="B280" s="1" t="s">
        <v>338</v>
      </c>
    </row>
    <row r="281" spans="1:56" x14ac:dyDescent="0.25">
      <c r="A281" s="1" t="s">
        <v>9</v>
      </c>
      <c r="B281" s="1" t="s">
        <v>339</v>
      </c>
    </row>
    <row r="282" spans="1:56" x14ac:dyDescent="0.25">
      <c r="A282" s="1" t="s">
        <v>9</v>
      </c>
      <c r="B282" s="1" t="s">
        <v>340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prat 18.4.16 +H2O_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Annie</cp:lastModifiedBy>
  <dcterms:modified xsi:type="dcterms:W3CDTF">2016-05-04T15:14:44Z</dcterms:modified>
</cp:coreProperties>
</file>