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prat 19.4.16 -H2O_" sheetId="1" r:id="rId1"/>
  </sheets>
  <calcPr calcId="0"/>
</workbook>
</file>

<file path=xl/calcChain.xml><?xml version="1.0" encoding="utf-8"?>
<calcChain xmlns="http://schemas.openxmlformats.org/spreadsheetml/2006/main">
  <c r="L16" i="1" l="1"/>
  <c r="N16" i="1" s="1"/>
  <c r="AK16" i="1"/>
  <c r="E16" i="1" s="1"/>
  <c r="AM16" i="1"/>
  <c r="AN16" i="1"/>
  <c r="AO16" i="1"/>
  <c r="AT16" i="1"/>
  <c r="AU16" i="1" s="1"/>
  <c r="AX16" i="1" s="1"/>
  <c r="AW16" i="1"/>
  <c r="L18" i="1"/>
  <c r="N18" i="1"/>
  <c r="AK18" i="1"/>
  <c r="E18" i="1" s="1"/>
  <c r="AL18" i="1"/>
  <c r="H18" i="1" s="1"/>
  <c r="AM18" i="1"/>
  <c r="AN18" i="1"/>
  <c r="AO18" i="1"/>
  <c r="AP18" i="1"/>
  <c r="J18" i="1" s="1"/>
  <c r="AQ18" i="1" s="1"/>
  <c r="AT18" i="1"/>
  <c r="AU18" i="1" s="1"/>
  <c r="AX18" i="1" s="1"/>
  <c r="AW18" i="1"/>
  <c r="L19" i="1"/>
  <c r="N19" i="1"/>
  <c r="AK19" i="1"/>
  <c r="E19" i="1" s="1"/>
  <c r="AL19" i="1"/>
  <c r="H19" i="1" s="1"/>
  <c r="AM19" i="1"/>
  <c r="AN19" i="1"/>
  <c r="AO19" i="1"/>
  <c r="AP19" i="1"/>
  <c r="J19" i="1" s="1"/>
  <c r="AQ19" i="1" s="1"/>
  <c r="AT19" i="1"/>
  <c r="AU19" i="1" s="1"/>
  <c r="AX19" i="1" s="1"/>
  <c r="AW19" i="1"/>
  <c r="L21" i="1"/>
  <c r="N21" i="1"/>
  <c r="AK21" i="1"/>
  <c r="E21" i="1" s="1"/>
  <c r="AL21" i="1"/>
  <c r="H21" i="1" s="1"/>
  <c r="AM21" i="1"/>
  <c r="AN21" i="1"/>
  <c r="AO21" i="1"/>
  <c r="AP21" i="1"/>
  <c r="J21" i="1" s="1"/>
  <c r="AQ21" i="1" s="1"/>
  <c r="AT21" i="1"/>
  <c r="AU21" i="1" s="1"/>
  <c r="AX21" i="1" s="1"/>
  <c r="AW21" i="1"/>
  <c r="L23" i="1"/>
  <c r="N23" i="1"/>
  <c r="AK23" i="1"/>
  <c r="E23" i="1" s="1"/>
  <c r="AL23" i="1"/>
  <c r="H23" i="1" s="1"/>
  <c r="AM23" i="1"/>
  <c r="AN23" i="1"/>
  <c r="AO23" i="1"/>
  <c r="AP23" i="1"/>
  <c r="J23" i="1" s="1"/>
  <c r="AQ23" i="1" s="1"/>
  <c r="AT23" i="1"/>
  <c r="AU23" i="1" s="1"/>
  <c r="AX23" i="1" s="1"/>
  <c r="AW23" i="1"/>
  <c r="L24" i="1"/>
  <c r="N24" i="1"/>
  <c r="AK24" i="1"/>
  <c r="E24" i="1" s="1"/>
  <c r="AL24" i="1"/>
  <c r="H24" i="1" s="1"/>
  <c r="AM24" i="1"/>
  <c r="AN24" i="1"/>
  <c r="AO24" i="1"/>
  <c r="AP24" i="1"/>
  <c r="J24" i="1" s="1"/>
  <c r="AQ24" i="1" s="1"/>
  <c r="AT24" i="1"/>
  <c r="AU24" i="1" s="1"/>
  <c r="AX24" i="1" s="1"/>
  <c r="AW24" i="1"/>
  <c r="L26" i="1"/>
  <c r="N26" i="1"/>
  <c r="AK26" i="1"/>
  <c r="E26" i="1" s="1"/>
  <c r="AL26" i="1"/>
  <c r="H26" i="1" s="1"/>
  <c r="AM26" i="1"/>
  <c r="AN26" i="1"/>
  <c r="AO26" i="1"/>
  <c r="AP26" i="1"/>
  <c r="J26" i="1" s="1"/>
  <c r="AQ26" i="1" s="1"/>
  <c r="AT26" i="1"/>
  <c r="AU26" i="1" s="1"/>
  <c r="AX26" i="1" s="1"/>
  <c r="AW26" i="1"/>
  <c r="L28" i="1"/>
  <c r="N28" i="1"/>
  <c r="AK28" i="1"/>
  <c r="E28" i="1" s="1"/>
  <c r="BC28" i="1" s="1"/>
  <c r="AL28" i="1"/>
  <c r="H28" i="1" s="1"/>
  <c r="AM28" i="1"/>
  <c r="AN28" i="1"/>
  <c r="AO28" i="1"/>
  <c r="AP28" i="1"/>
  <c r="J28" i="1" s="1"/>
  <c r="AQ28" i="1" s="1"/>
  <c r="I28" i="1" s="1"/>
  <c r="AR28" i="1"/>
  <c r="AS28" i="1" s="1"/>
  <c r="AT28" i="1"/>
  <c r="AU28" i="1" s="1"/>
  <c r="AV28" i="1"/>
  <c r="F28" i="1" s="1"/>
  <c r="AY28" i="1" s="1"/>
  <c r="G28" i="1" s="1"/>
  <c r="BA28" i="1" s="1"/>
  <c r="AW28" i="1"/>
  <c r="AX28" i="1"/>
  <c r="BB28" i="1"/>
  <c r="BD28" i="1" s="1"/>
  <c r="L29" i="1"/>
  <c r="N29" i="1"/>
  <c r="AK29" i="1"/>
  <c r="E29" i="1" s="1"/>
  <c r="AL29" i="1"/>
  <c r="H29" i="1" s="1"/>
  <c r="AM29" i="1"/>
  <c r="AN29" i="1"/>
  <c r="AO29" i="1"/>
  <c r="AP29" i="1"/>
  <c r="J29" i="1" s="1"/>
  <c r="AQ29" i="1" s="1"/>
  <c r="AT29" i="1"/>
  <c r="AU29" i="1" s="1"/>
  <c r="AX29" i="1" s="1"/>
  <c r="AW29" i="1"/>
  <c r="H31" i="1"/>
  <c r="L31" i="1"/>
  <c r="N31" i="1"/>
  <c r="AK31" i="1"/>
  <c r="E31" i="1" s="1"/>
  <c r="BC31" i="1" s="1"/>
  <c r="AL31" i="1"/>
  <c r="AM31" i="1"/>
  <c r="AN31" i="1"/>
  <c r="AO31" i="1"/>
  <c r="AP31" i="1"/>
  <c r="J31" i="1" s="1"/>
  <c r="AQ31" i="1" s="1"/>
  <c r="AT31" i="1"/>
  <c r="AU31" i="1" s="1"/>
  <c r="AX31" i="1" s="1"/>
  <c r="AW31" i="1"/>
  <c r="L33" i="1"/>
  <c r="N33" i="1"/>
  <c r="AK33" i="1"/>
  <c r="E33" i="1" s="1"/>
  <c r="AL33" i="1"/>
  <c r="H33" i="1" s="1"/>
  <c r="AM33" i="1"/>
  <c r="AN33" i="1"/>
  <c r="AO33" i="1"/>
  <c r="AP33" i="1"/>
  <c r="J33" i="1" s="1"/>
  <c r="AQ33" i="1" s="1"/>
  <c r="AT33" i="1"/>
  <c r="AU33" i="1" s="1"/>
  <c r="AX33" i="1" s="1"/>
  <c r="AW33" i="1"/>
  <c r="L34" i="1"/>
  <c r="N34" i="1"/>
  <c r="AK34" i="1"/>
  <c r="E34" i="1" s="1"/>
  <c r="AL34" i="1"/>
  <c r="H34" i="1" s="1"/>
  <c r="AM34" i="1"/>
  <c r="AN34" i="1"/>
  <c r="AO34" i="1"/>
  <c r="AP34" i="1"/>
  <c r="J34" i="1" s="1"/>
  <c r="AQ34" i="1" s="1"/>
  <c r="AT34" i="1"/>
  <c r="AU34" i="1" s="1"/>
  <c r="AX34" i="1" s="1"/>
  <c r="AW34" i="1"/>
  <c r="L36" i="1"/>
  <c r="N36" i="1"/>
  <c r="AK36" i="1"/>
  <c r="E36" i="1" s="1"/>
  <c r="AL36" i="1"/>
  <c r="H36" i="1" s="1"/>
  <c r="AM36" i="1"/>
  <c r="AN36" i="1"/>
  <c r="AO36" i="1"/>
  <c r="AP36" i="1"/>
  <c r="J36" i="1" s="1"/>
  <c r="AQ36" i="1" s="1"/>
  <c r="AT36" i="1"/>
  <c r="AU36" i="1" s="1"/>
  <c r="AX36" i="1" s="1"/>
  <c r="AW36" i="1"/>
  <c r="L38" i="1"/>
  <c r="N38" i="1"/>
  <c r="AK38" i="1"/>
  <c r="E38" i="1" s="1"/>
  <c r="AL38" i="1"/>
  <c r="H38" i="1" s="1"/>
  <c r="AM38" i="1"/>
  <c r="AN38" i="1"/>
  <c r="AO38" i="1"/>
  <c r="AP38" i="1"/>
  <c r="J38" i="1" s="1"/>
  <c r="AQ38" i="1" s="1"/>
  <c r="AT38" i="1"/>
  <c r="AU38" i="1" s="1"/>
  <c r="AX38" i="1" s="1"/>
  <c r="AW38" i="1"/>
  <c r="L39" i="1"/>
  <c r="N39" i="1"/>
  <c r="AK39" i="1"/>
  <c r="E39" i="1" s="1"/>
  <c r="AL39" i="1"/>
  <c r="H39" i="1" s="1"/>
  <c r="AM39" i="1"/>
  <c r="AN39" i="1"/>
  <c r="AO39" i="1"/>
  <c r="AP39" i="1"/>
  <c r="J39" i="1" s="1"/>
  <c r="AQ39" i="1" s="1"/>
  <c r="AT39" i="1"/>
  <c r="AU39" i="1" s="1"/>
  <c r="AX39" i="1" s="1"/>
  <c r="AW39" i="1"/>
  <c r="L41" i="1"/>
  <c r="N41" i="1"/>
  <c r="AK41" i="1"/>
  <c r="E41" i="1" s="1"/>
  <c r="AL41" i="1"/>
  <c r="H41" i="1" s="1"/>
  <c r="AM41" i="1"/>
  <c r="AN41" i="1"/>
  <c r="AO41" i="1"/>
  <c r="AP41" i="1"/>
  <c r="J41" i="1" s="1"/>
  <c r="AQ41" i="1" s="1"/>
  <c r="AT41" i="1"/>
  <c r="AU41" i="1" s="1"/>
  <c r="AX41" i="1" s="1"/>
  <c r="AW41" i="1"/>
  <c r="L44" i="1"/>
  <c r="N44" i="1"/>
  <c r="AK44" i="1"/>
  <c r="E44" i="1" s="1"/>
  <c r="AL44" i="1"/>
  <c r="H44" i="1" s="1"/>
  <c r="AM44" i="1"/>
  <c r="AN44" i="1"/>
  <c r="AO44" i="1"/>
  <c r="AP44" i="1"/>
  <c r="J44" i="1" s="1"/>
  <c r="AQ44" i="1" s="1"/>
  <c r="AT44" i="1"/>
  <c r="AU44" i="1" s="1"/>
  <c r="AX44" i="1" s="1"/>
  <c r="AW44" i="1"/>
  <c r="L45" i="1"/>
  <c r="N45" i="1"/>
  <c r="AK45" i="1"/>
  <c r="E45" i="1" s="1"/>
  <c r="AL45" i="1"/>
  <c r="H45" i="1" s="1"/>
  <c r="AM45" i="1"/>
  <c r="AN45" i="1"/>
  <c r="AO45" i="1"/>
  <c r="AP45" i="1"/>
  <c r="J45" i="1" s="1"/>
  <c r="AQ45" i="1" s="1"/>
  <c r="AT45" i="1"/>
  <c r="AU45" i="1" s="1"/>
  <c r="AX45" i="1" s="1"/>
  <c r="AW45" i="1"/>
  <c r="H47" i="1"/>
  <c r="L47" i="1"/>
  <c r="N47" i="1"/>
  <c r="AK47" i="1"/>
  <c r="E47" i="1" s="1"/>
  <c r="BC47" i="1" s="1"/>
  <c r="AL47" i="1"/>
  <c r="AM47" i="1"/>
  <c r="AN47" i="1"/>
  <c r="AO47" i="1"/>
  <c r="AP47" i="1"/>
  <c r="J47" i="1" s="1"/>
  <c r="AQ47" i="1" s="1"/>
  <c r="AT47" i="1"/>
  <c r="AU47" i="1" s="1"/>
  <c r="AW47" i="1"/>
  <c r="AX47" i="1"/>
  <c r="L49" i="1"/>
  <c r="N49" i="1"/>
  <c r="AK49" i="1"/>
  <c r="E49" i="1" s="1"/>
  <c r="AL49" i="1"/>
  <c r="H49" i="1" s="1"/>
  <c r="AM49" i="1"/>
  <c r="AN49" i="1"/>
  <c r="AO49" i="1"/>
  <c r="AP49" i="1"/>
  <c r="J49" i="1" s="1"/>
  <c r="AQ49" i="1" s="1"/>
  <c r="AT49" i="1"/>
  <c r="AU49" i="1" s="1"/>
  <c r="AX49" i="1" s="1"/>
  <c r="AW49" i="1"/>
  <c r="H50" i="1"/>
  <c r="L50" i="1"/>
  <c r="N50" i="1"/>
  <c r="AK50" i="1"/>
  <c r="E50" i="1" s="1"/>
  <c r="AL50" i="1"/>
  <c r="AM50" i="1"/>
  <c r="AN50" i="1"/>
  <c r="AO50" i="1"/>
  <c r="AP50" i="1"/>
  <c r="J50" i="1" s="1"/>
  <c r="AQ50" i="1" s="1"/>
  <c r="AT50" i="1"/>
  <c r="AU50" i="1"/>
  <c r="AX50" i="1" s="1"/>
  <c r="AW50" i="1"/>
  <c r="BC50" i="1"/>
  <c r="L52" i="1"/>
  <c r="N52" i="1" s="1"/>
  <c r="AK52" i="1"/>
  <c r="E52" i="1" s="1"/>
  <c r="AM52" i="1"/>
  <c r="AN52" i="1"/>
  <c r="AO52" i="1"/>
  <c r="AT52" i="1"/>
  <c r="AU52" i="1"/>
  <c r="AX52" i="1" s="1"/>
  <c r="AW52" i="1"/>
  <c r="L54" i="1"/>
  <c r="N54" i="1" s="1"/>
  <c r="AK54" i="1"/>
  <c r="E54" i="1" s="1"/>
  <c r="AM54" i="1"/>
  <c r="AN54" i="1"/>
  <c r="AO54" i="1"/>
  <c r="AT54" i="1"/>
  <c r="AU54" i="1"/>
  <c r="AX54" i="1" s="1"/>
  <c r="AW54" i="1"/>
  <c r="L55" i="1"/>
  <c r="N55" i="1" s="1"/>
  <c r="AK55" i="1"/>
  <c r="E55" i="1" s="1"/>
  <c r="AM55" i="1"/>
  <c r="AN55" i="1"/>
  <c r="AO55" i="1"/>
  <c r="AT55" i="1"/>
  <c r="AU55" i="1"/>
  <c r="AX55" i="1" s="1"/>
  <c r="AW55" i="1"/>
  <c r="L57" i="1"/>
  <c r="N57" i="1" s="1"/>
  <c r="AK57" i="1"/>
  <c r="E57" i="1" s="1"/>
  <c r="AM57" i="1"/>
  <c r="AN57" i="1"/>
  <c r="AO57" i="1"/>
  <c r="AT57" i="1"/>
  <c r="AU57" i="1"/>
  <c r="AX57" i="1" s="1"/>
  <c r="AW57" i="1"/>
  <c r="L59" i="1"/>
  <c r="N59" i="1" s="1"/>
  <c r="AK59" i="1"/>
  <c r="E59" i="1" s="1"/>
  <c r="AM59" i="1"/>
  <c r="AN59" i="1"/>
  <c r="AO59" i="1"/>
  <c r="AT59" i="1"/>
  <c r="AU59" i="1"/>
  <c r="AX59" i="1" s="1"/>
  <c r="AW59" i="1"/>
  <c r="L61" i="1"/>
  <c r="N61" i="1" s="1"/>
  <c r="AK61" i="1"/>
  <c r="E61" i="1" s="1"/>
  <c r="AM61" i="1"/>
  <c r="AN61" i="1"/>
  <c r="AO61" i="1"/>
  <c r="AT61" i="1"/>
  <c r="AU61" i="1"/>
  <c r="AX61" i="1" s="1"/>
  <c r="AW61" i="1"/>
  <c r="L63" i="1"/>
  <c r="N63" i="1" s="1"/>
  <c r="AK63" i="1"/>
  <c r="E63" i="1" s="1"/>
  <c r="AM63" i="1"/>
  <c r="AN63" i="1"/>
  <c r="AO63" i="1"/>
  <c r="AT63" i="1"/>
  <c r="AU63" i="1"/>
  <c r="AX63" i="1" s="1"/>
  <c r="AW63" i="1"/>
  <c r="L65" i="1"/>
  <c r="N65" i="1" s="1"/>
  <c r="AK65" i="1"/>
  <c r="E65" i="1" s="1"/>
  <c r="AM65" i="1"/>
  <c r="AN65" i="1"/>
  <c r="AO65" i="1"/>
  <c r="AT65" i="1"/>
  <c r="AU65" i="1"/>
  <c r="AX65" i="1" s="1"/>
  <c r="AW65" i="1"/>
  <c r="L66" i="1"/>
  <c r="N66" i="1" s="1"/>
  <c r="AK66" i="1"/>
  <c r="E66" i="1" s="1"/>
  <c r="AM66" i="1"/>
  <c r="AN66" i="1"/>
  <c r="AO66" i="1"/>
  <c r="AT66" i="1"/>
  <c r="AU66" i="1"/>
  <c r="AX66" i="1" s="1"/>
  <c r="AW66" i="1"/>
  <c r="L68" i="1"/>
  <c r="N68" i="1" s="1"/>
  <c r="AK68" i="1"/>
  <c r="AM68" i="1"/>
  <c r="AN68" i="1"/>
  <c r="AO68" i="1"/>
  <c r="AT68" i="1"/>
  <c r="AU68" i="1"/>
  <c r="AX68" i="1" s="1"/>
  <c r="AW68" i="1"/>
  <c r="L70" i="1"/>
  <c r="N70" i="1" s="1"/>
  <c r="AK70" i="1"/>
  <c r="AL70" i="1" s="1"/>
  <c r="AM70" i="1"/>
  <c r="AN70" i="1"/>
  <c r="AO70" i="1"/>
  <c r="AP70" i="1" s="1"/>
  <c r="J70" i="1" s="1"/>
  <c r="AQ70" i="1" s="1"/>
  <c r="AT70" i="1"/>
  <c r="AU70" i="1"/>
  <c r="AX70" i="1" s="1"/>
  <c r="AW70" i="1"/>
  <c r="L74" i="1"/>
  <c r="N74" i="1" s="1"/>
  <c r="AK74" i="1"/>
  <c r="AL74" i="1" s="1"/>
  <c r="AM74" i="1"/>
  <c r="AN74" i="1"/>
  <c r="AO74" i="1"/>
  <c r="AP74" i="1" s="1"/>
  <c r="J74" i="1" s="1"/>
  <c r="AQ74" i="1" s="1"/>
  <c r="AT74" i="1"/>
  <c r="AU74" i="1"/>
  <c r="AX74" i="1" s="1"/>
  <c r="AW74" i="1"/>
  <c r="L76" i="1"/>
  <c r="N76" i="1" s="1"/>
  <c r="AK76" i="1"/>
  <c r="AL76" i="1" s="1"/>
  <c r="H76" i="1" s="1"/>
  <c r="AM76" i="1"/>
  <c r="AN76" i="1"/>
  <c r="AO76" i="1"/>
  <c r="AP76" i="1" s="1"/>
  <c r="J76" i="1" s="1"/>
  <c r="AQ76" i="1" s="1"/>
  <c r="AT76" i="1"/>
  <c r="AU76" i="1" s="1"/>
  <c r="AX76" i="1" s="1"/>
  <c r="AW76" i="1"/>
  <c r="L78" i="1"/>
  <c r="N78" i="1"/>
  <c r="AK78" i="1"/>
  <c r="E78" i="1" s="1"/>
  <c r="AL78" i="1"/>
  <c r="H78" i="1" s="1"/>
  <c r="AM78" i="1"/>
  <c r="AN78" i="1"/>
  <c r="AO78" i="1"/>
  <c r="AP78" i="1"/>
  <c r="J78" i="1" s="1"/>
  <c r="AQ78" i="1" s="1"/>
  <c r="AT78" i="1"/>
  <c r="AU78" i="1" s="1"/>
  <c r="AX78" i="1" s="1"/>
  <c r="AW78" i="1"/>
  <c r="L79" i="1"/>
  <c r="N79" i="1"/>
  <c r="AK79" i="1"/>
  <c r="E79" i="1" s="1"/>
  <c r="AL79" i="1"/>
  <c r="H79" i="1" s="1"/>
  <c r="AM79" i="1"/>
  <c r="AN79" i="1"/>
  <c r="AO79" i="1"/>
  <c r="AP79" i="1"/>
  <c r="J79" i="1" s="1"/>
  <c r="AQ79" i="1" s="1"/>
  <c r="AT79" i="1"/>
  <c r="AU79" i="1" s="1"/>
  <c r="AX79" i="1" s="1"/>
  <c r="AW79" i="1"/>
  <c r="L81" i="1"/>
  <c r="N81" i="1"/>
  <c r="AK81" i="1"/>
  <c r="E81" i="1" s="1"/>
  <c r="AL81" i="1"/>
  <c r="H81" i="1" s="1"/>
  <c r="AM81" i="1"/>
  <c r="AN81" i="1"/>
  <c r="AO81" i="1"/>
  <c r="AP81" i="1"/>
  <c r="J81" i="1" s="1"/>
  <c r="AQ81" i="1" s="1"/>
  <c r="AT81" i="1"/>
  <c r="AU81" i="1" s="1"/>
  <c r="AX81" i="1" s="1"/>
  <c r="AW81" i="1"/>
  <c r="L83" i="1"/>
  <c r="N83" i="1"/>
  <c r="AK83" i="1"/>
  <c r="E83" i="1" s="1"/>
  <c r="AL83" i="1"/>
  <c r="H83" i="1" s="1"/>
  <c r="AM83" i="1"/>
  <c r="AN83" i="1"/>
  <c r="AO83" i="1"/>
  <c r="AP83" i="1"/>
  <c r="J83" i="1" s="1"/>
  <c r="AQ83" i="1" s="1"/>
  <c r="AT83" i="1"/>
  <c r="AU83" i="1" s="1"/>
  <c r="AX83" i="1" s="1"/>
  <c r="AW83" i="1"/>
  <c r="L84" i="1"/>
  <c r="N84" i="1"/>
  <c r="AK84" i="1"/>
  <c r="E84" i="1" s="1"/>
  <c r="AL84" i="1"/>
  <c r="H84" i="1" s="1"/>
  <c r="AM84" i="1"/>
  <c r="AN84" i="1"/>
  <c r="AO84" i="1"/>
  <c r="AP84" i="1"/>
  <c r="J84" i="1" s="1"/>
  <c r="AQ84" i="1" s="1"/>
  <c r="AT84" i="1"/>
  <c r="AU84" i="1" s="1"/>
  <c r="AX84" i="1" s="1"/>
  <c r="AW84" i="1"/>
  <c r="L86" i="1"/>
  <c r="N86" i="1"/>
  <c r="AK86" i="1"/>
  <c r="E86" i="1" s="1"/>
  <c r="AL86" i="1"/>
  <c r="H86" i="1" s="1"/>
  <c r="AM86" i="1"/>
  <c r="AN86" i="1"/>
  <c r="AO86" i="1"/>
  <c r="AP86" i="1"/>
  <c r="J86" i="1" s="1"/>
  <c r="AQ86" i="1" s="1"/>
  <c r="AT86" i="1"/>
  <c r="AU86" i="1" s="1"/>
  <c r="AX86" i="1" s="1"/>
  <c r="AW86" i="1"/>
  <c r="L88" i="1"/>
  <c r="N88" i="1"/>
  <c r="AK88" i="1"/>
  <c r="E88" i="1" s="1"/>
  <c r="AL88" i="1"/>
  <c r="H88" i="1" s="1"/>
  <c r="AM88" i="1"/>
  <c r="AN88" i="1"/>
  <c r="AO88" i="1"/>
  <c r="AP88" i="1"/>
  <c r="J88" i="1" s="1"/>
  <c r="AQ88" i="1" s="1"/>
  <c r="AT88" i="1"/>
  <c r="AU88" i="1" s="1"/>
  <c r="AX88" i="1" s="1"/>
  <c r="AW88" i="1"/>
  <c r="L89" i="1"/>
  <c r="N89" i="1"/>
  <c r="AK89" i="1"/>
  <c r="E89" i="1" s="1"/>
  <c r="AL89" i="1"/>
  <c r="H89" i="1" s="1"/>
  <c r="AM89" i="1"/>
  <c r="AN89" i="1"/>
  <c r="AO89" i="1"/>
  <c r="AP89" i="1"/>
  <c r="J89" i="1" s="1"/>
  <c r="AQ89" i="1" s="1"/>
  <c r="AT89" i="1"/>
  <c r="AU89" i="1" s="1"/>
  <c r="AX89" i="1" s="1"/>
  <c r="AW89" i="1"/>
  <c r="L91" i="1"/>
  <c r="N91" i="1"/>
  <c r="AK91" i="1"/>
  <c r="E91" i="1" s="1"/>
  <c r="AL91" i="1"/>
  <c r="H91" i="1" s="1"/>
  <c r="AM91" i="1"/>
  <c r="AN91" i="1"/>
  <c r="AO91" i="1"/>
  <c r="AP91" i="1"/>
  <c r="J91" i="1" s="1"/>
  <c r="AQ91" i="1" s="1"/>
  <c r="AT91" i="1"/>
  <c r="AU91" i="1" s="1"/>
  <c r="AX91" i="1" s="1"/>
  <c r="AW91" i="1"/>
  <c r="L93" i="1"/>
  <c r="N93" i="1"/>
  <c r="AK93" i="1"/>
  <c r="E93" i="1" s="1"/>
  <c r="BC93" i="1" s="1"/>
  <c r="AL93" i="1"/>
  <c r="H93" i="1" s="1"/>
  <c r="AM93" i="1"/>
  <c r="AN93" i="1"/>
  <c r="AO93" i="1"/>
  <c r="AP93" i="1"/>
  <c r="J93" i="1" s="1"/>
  <c r="AQ93" i="1" s="1"/>
  <c r="AT93" i="1"/>
  <c r="AU93" i="1" s="1"/>
  <c r="AX93" i="1" s="1"/>
  <c r="AW93" i="1"/>
  <c r="H94" i="1"/>
  <c r="L94" i="1"/>
  <c r="N94" i="1"/>
  <c r="AK94" i="1"/>
  <c r="E94" i="1" s="1"/>
  <c r="BC94" i="1" s="1"/>
  <c r="AL94" i="1"/>
  <c r="AM94" i="1"/>
  <c r="AN94" i="1"/>
  <c r="AO94" i="1"/>
  <c r="AP94" i="1"/>
  <c r="J94" i="1" s="1"/>
  <c r="AQ94" i="1" s="1"/>
  <c r="AT94" i="1"/>
  <c r="AU94" i="1" s="1"/>
  <c r="AW94" i="1"/>
  <c r="AX94" i="1"/>
  <c r="L96" i="1"/>
  <c r="N96" i="1"/>
  <c r="AK96" i="1"/>
  <c r="E96" i="1" s="1"/>
  <c r="AL96" i="1"/>
  <c r="H96" i="1" s="1"/>
  <c r="AM96" i="1"/>
  <c r="AN96" i="1"/>
  <c r="AO96" i="1"/>
  <c r="AP96" i="1"/>
  <c r="J96" i="1" s="1"/>
  <c r="AQ96" i="1" s="1"/>
  <c r="AT96" i="1"/>
  <c r="AU96" i="1" s="1"/>
  <c r="AX96" i="1" s="1"/>
  <c r="AW96" i="1"/>
  <c r="H98" i="1"/>
  <c r="L98" i="1"/>
  <c r="N98" i="1"/>
  <c r="AK98" i="1"/>
  <c r="E98" i="1" s="1"/>
  <c r="BC98" i="1" s="1"/>
  <c r="AL98" i="1"/>
  <c r="AM98" i="1"/>
  <c r="AN98" i="1"/>
  <c r="AO98" i="1"/>
  <c r="AP98" i="1"/>
  <c r="J98" i="1" s="1"/>
  <c r="AQ98" i="1" s="1"/>
  <c r="AT98" i="1"/>
  <c r="AU98" i="1" s="1"/>
  <c r="AW98" i="1"/>
  <c r="AX98" i="1"/>
  <c r="L99" i="1"/>
  <c r="N99" i="1"/>
  <c r="AK99" i="1"/>
  <c r="E99" i="1" s="1"/>
  <c r="AL99" i="1"/>
  <c r="H99" i="1" s="1"/>
  <c r="AM99" i="1"/>
  <c r="AN99" i="1"/>
  <c r="AO99" i="1"/>
  <c r="AP99" i="1"/>
  <c r="J99" i="1" s="1"/>
  <c r="AQ99" i="1" s="1"/>
  <c r="AT99" i="1"/>
  <c r="AU99" i="1" s="1"/>
  <c r="AX99" i="1" s="1"/>
  <c r="AW99" i="1"/>
  <c r="H101" i="1"/>
  <c r="L101" i="1"/>
  <c r="N101" i="1"/>
  <c r="AK101" i="1"/>
  <c r="E101" i="1" s="1"/>
  <c r="BC101" i="1" s="1"/>
  <c r="AL101" i="1"/>
  <c r="AM101" i="1"/>
  <c r="AN101" i="1"/>
  <c r="AO101" i="1"/>
  <c r="AP101" i="1"/>
  <c r="J101" i="1" s="1"/>
  <c r="AQ101" i="1" s="1"/>
  <c r="AT101" i="1"/>
  <c r="AU101" i="1" s="1"/>
  <c r="AW101" i="1"/>
  <c r="AX101" i="1"/>
  <c r="L103" i="1"/>
  <c r="N103" i="1"/>
  <c r="AK103" i="1"/>
  <c r="E103" i="1" s="1"/>
  <c r="AL103" i="1"/>
  <c r="H103" i="1" s="1"/>
  <c r="AM103" i="1"/>
  <c r="AN103" i="1"/>
  <c r="AO103" i="1"/>
  <c r="AP103" i="1"/>
  <c r="J103" i="1" s="1"/>
  <c r="AQ103" i="1" s="1"/>
  <c r="AT103" i="1"/>
  <c r="AU103" i="1" s="1"/>
  <c r="AX103" i="1" s="1"/>
  <c r="AW103" i="1"/>
  <c r="L104" i="1"/>
  <c r="N104" i="1" s="1"/>
  <c r="BC104" i="1" s="1"/>
  <c r="AK104" i="1"/>
  <c r="E104" i="1" s="1"/>
  <c r="AM104" i="1"/>
  <c r="AN104" i="1"/>
  <c r="AO104" i="1"/>
  <c r="AT104" i="1"/>
  <c r="AU104" i="1"/>
  <c r="AX104" i="1" s="1"/>
  <c r="AW104" i="1"/>
  <c r="L106" i="1"/>
  <c r="N106" i="1" s="1"/>
  <c r="AK106" i="1"/>
  <c r="E106" i="1" s="1"/>
  <c r="AM106" i="1"/>
  <c r="AN106" i="1"/>
  <c r="AO106" i="1"/>
  <c r="AT106" i="1"/>
  <c r="AU106" i="1"/>
  <c r="AX106" i="1" s="1"/>
  <c r="AW106" i="1"/>
  <c r="L108" i="1"/>
  <c r="N108" i="1" s="1"/>
  <c r="AK108" i="1"/>
  <c r="E108" i="1" s="1"/>
  <c r="AM108" i="1"/>
  <c r="AN108" i="1"/>
  <c r="AO108" i="1"/>
  <c r="AT108" i="1"/>
  <c r="AU108" i="1"/>
  <c r="AX108" i="1" s="1"/>
  <c r="AW108" i="1"/>
  <c r="L109" i="1"/>
  <c r="N109" i="1" s="1"/>
  <c r="AK109" i="1"/>
  <c r="E109" i="1" s="1"/>
  <c r="AM109" i="1"/>
  <c r="AN109" i="1"/>
  <c r="AO109" i="1"/>
  <c r="AT109" i="1"/>
  <c r="AU109" i="1"/>
  <c r="AX109" i="1" s="1"/>
  <c r="AW109" i="1"/>
  <c r="L111" i="1"/>
  <c r="N111" i="1" s="1"/>
  <c r="AK111" i="1"/>
  <c r="E111" i="1" s="1"/>
  <c r="AM111" i="1"/>
  <c r="AN111" i="1"/>
  <c r="AO111" i="1"/>
  <c r="AT111" i="1"/>
  <c r="AU111" i="1"/>
  <c r="AX111" i="1" s="1"/>
  <c r="AW111" i="1"/>
  <c r="L113" i="1"/>
  <c r="N113" i="1" s="1"/>
  <c r="AK113" i="1"/>
  <c r="E113" i="1" s="1"/>
  <c r="AM113" i="1"/>
  <c r="AN113" i="1"/>
  <c r="AO113" i="1"/>
  <c r="AT113" i="1"/>
  <c r="AU113" i="1"/>
  <c r="AX113" i="1" s="1"/>
  <c r="AW113" i="1"/>
  <c r="L114" i="1"/>
  <c r="N114" i="1" s="1"/>
  <c r="AK114" i="1"/>
  <c r="E114" i="1" s="1"/>
  <c r="AM114" i="1"/>
  <c r="AN114" i="1"/>
  <c r="AO114" i="1"/>
  <c r="AT114" i="1"/>
  <c r="AU114" i="1"/>
  <c r="AX114" i="1" s="1"/>
  <c r="AW114" i="1"/>
  <c r="L116" i="1"/>
  <c r="N116" i="1" s="1"/>
  <c r="AK116" i="1"/>
  <c r="E116" i="1" s="1"/>
  <c r="AM116" i="1"/>
  <c r="AN116" i="1"/>
  <c r="AO116" i="1"/>
  <c r="AT116" i="1"/>
  <c r="AU116" i="1"/>
  <c r="AX116" i="1" s="1"/>
  <c r="AW116" i="1"/>
  <c r="L118" i="1"/>
  <c r="N118" i="1" s="1"/>
  <c r="AK118" i="1"/>
  <c r="E118" i="1" s="1"/>
  <c r="AM118" i="1"/>
  <c r="AN118" i="1"/>
  <c r="AO118" i="1"/>
  <c r="AT118" i="1"/>
  <c r="AU118" i="1"/>
  <c r="AX118" i="1" s="1"/>
  <c r="AW118" i="1"/>
  <c r="L119" i="1"/>
  <c r="N119" i="1" s="1"/>
  <c r="AK119" i="1"/>
  <c r="E119" i="1" s="1"/>
  <c r="AM119" i="1"/>
  <c r="AN119" i="1"/>
  <c r="AO119" i="1"/>
  <c r="AT119" i="1"/>
  <c r="AU119" i="1"/>
  <c r="AX119" i="1" s="1"/>
  <c r="AW119" i="1"/>
  <c r="L121" i="1"/>
  <c r="N121" i="1" s="1"/>
  <c r="AK121" i="1"/>
  <c r="E121" i="1" s="1"/>
  <c r="AM121" i="1"/>
  <c r="AN121" i="1"/>
  <c r="AO121" i="1"/>
  <c r="AT121" i="1"/>
  <c r="AU121" i="1"/>
  <c r="AX121" i="1" s="1"/>
  <c r="AW121" i="1"/>
  <c r="L123" i="1"/>
  <c r="N123" i="1" s="1"/>
  <c r="AK123" i="1"/>
  <c r="E123" i="1" s="1"/>
  <c r="AM123" i="1"/>
  <c r="AN123" i="1"/>
  <c r="AO123" i="1"/>
  <c r="AT123" i="1"/>
  <c r="AU123" i="1"/>
  <c r="AX123" i="1" s="1"/>
  <c r="AW123" i="1"/>
  <c r="L124" i="1"/>
  <c r="N124" i="1" s="1"/>
  <c r="AK124" i="1"/>
  <c r="E124" i="1" s="1"/>
  <c r="AM124" i="1"/>
  <c r="AN124" i="1"/>
  <c r="AO124" i="1"/>
  <c r="AT124" i="1"/>
  <c r="AU124" i="1"/>
  <c r="AX124" i="1" s="1"/>
  <c r="AW124" i="1"/>
  <c r="L126" i="1"/>
  <c r="N126" i="1" s="1"/>
  <c r="AK126" i="1"/>
  <c r="E126" i="1" s="1"/>
  <c r="AM126" i="1"/>
  <c r="AN126" i="1"/>
  <c r="AO126" i="1"/>
  <c r="AT126" i="1"/>
  <c r="AU126" i="1"/>
  <c r="AX126" i="1" s="1"/>
  <c r="AW126" i="1"/>
  <c r="L128" i="1"/>
  <c r="N128" i="1" s="1"/>
  <c r="AK128" i="1"/>
  <c r="E128" i="1" s="1"/>
  <c r="AM128" i="1"/>
  <c r="AN128" i="1"/>
  <c r="AO128" i="1"/>
  <c r="AT128" i="1"/>
  <c r="AU128" i="1"/>
  <c r="AX128" i="1" s="1"/>
  <c r="AW128" i="1"/>
  <c r="L129" i="1"/>
  <c r="N129" i="1" s="1"/>
  <c r="AK129" i="1"/>
  <c r="E129" i="1" s="1"/>
  <c r="AM129" i="1"/>
  <c r="AN129" i="1"/>
  <c r="AO129" i="1"/>
  <c r="AT129" i="1"/>
  <c r="AU129" i="1"/>
  <c r="AX129" i="1" s="1"/>
  <c r="AW129" i="1"/>
  <c r="L131" i="1"/>
  <c r="N131" i="1" s="1"/>
  <c r="AK131" i="1"/>
  <c r="E131" i="1" s="1"/>
  <c r="AM131" i="1"/>
  <c r="AN131" i="1"/>
  <c r="AO131" i="1"/>
  <c r="AT131" i="1"/>
  <c r="AU131" i="1"/>
  <c r="AX131" i="1" s="1"/>
  <c r="AW131" i="1"/>
  <c r="L133" i="1"/>
  <c r="N133" i="1" s="1"/>
  <c r="AK133" i="1"/>
  <c r="E133" i="1" s="1"/>
  <c r="AM133" i="1"/>
  <c r="AN133" i="1"/>
  <c r="AO133" i="1"/>
  <c r="AT133" i="1"/>
  <c r="AU133" i="1"/>
  <c r="AX133" i="1" s="1"/>
  <c r="AW133" i="1"/>
  <c r="BC133" i="1"/>
  <c r="L134" i="1"/>
  <c r="N134" i="1" s="1"/>
  <c r="AK134" i="1"/>
  <c r="AL134" i="1" s="1"/>
  <c r="AM134" i="1"/>
  <c r="AN134" i="1"/>
  <c r="AO134" i="1"/>
  <c r="AP134" i="1" s="1"/>
  <c r="J134" i="1" s="1"/>
  <c r="AQ134" i="1" s="1"/>
  <c r="AT134" i="1"/>
  <c r="AU134" i="1"/>
  <c r="AX134" i="1" s="1"/>
  <c r="AW134" i="1"/>
  <c r="L136" i="1"/>
  <c r="N136" i="1" s="1"/>
  <c r="AK136" i="1"/>
  <c r="AL136" i="1" s="1"/>
  <c r="AM136" i="1"/>
  <c r="AN136" i="1"/>
  <c r="AO136" i="1"/>
  <c r="AP136" i="1" s="1"/>
  <c r="J136" i="1" s="1"/>
  <c r="AQ136" i="1" s="1"/>
  <c r="AT136" i="1"/>
  <c r="AU136" i="1"/>
  <c r="AX136" i="1" s="1"/>
  <c r="AW136" i="1"/>
  <c r="L138" i="1"/>
  <c r="N138" i="1" s="1"/>
  <c r="AK138" i="1"/>
  <c r="AL138" i="1" s="1"/>
  <c r="AM138" i="1"/>
  <c r="AN138" i="1"/>
  <c r="AO138" i="1"/>
  <c r="AP138" i="1" s="1"/>
  <c r="J138" i="1" s="1"/>
  <c r="AQ138" i="1" s="1"/>
  <c r="AT138" i="1"/>
  <c r="AU138" i="1"/>
  <c r="AX138" i="1" s="1"/>
  <c r="AW138" i="1"/>
  <c r="L139" i="1"/>
  <c r="N139" i="1" s="1"/>
  <c r="AK139" i="1"/>
  <c r="AL139" i="1" s="1"/>
  <c r="AM139" i="1"/>
  <c r="AN139" i="1"/>
  <c r="AO139" i="1"/>
  <c r="AP139" i="1" s="1"/>
  <c r="J139" i="1" s="1"/>
  <c r="AQ139" i="1" s="1"/>
  <c r="AT139" i="1"/>
  <c r="AU139" i="1"/>
  <c r="AX139" i="1" s="1"/>
  <c r="AW139" i="1"/>
  <c r="L141" i="1"/>
  <c r="N141" i="1" s="1"/>
  <c r="AK141" i="1"/>
  <c r="AL141" i="1" s="1"/>
  <c r="AM141" i="1"/>
  <c r="AN141" i="1"/>
  <c r="AO141" i="1"/>
  <c r="AP141" i="1" s="1"/>
  <c r="J141" i="1" s="1"/>
  <c r="AQ141" i="1" s="1"/>
  <c r="AT141" i="1"/>
  <c r="AU141" i="1"/>
  <c r="AX141" i="1" s="1"/>
  <c r="AW141" i="1"/>
  <c r="L143" i="1"/>
  <c r="N143" i="1" s="1"/>
  <c r="AK143" i="1"/>
  <c r="AL143" i="1" s="1"/>
  <c r="AM143" i="1"/>
  <c r="AN143" i="1"/>
  <c r="AO143" i="1"/>
  <c r="AP143" i="1" s="1"/>
  <c r="J143" i="1" s="1"/>
  <c r="AQ143" i="1" s="1"/>
  <c r="AT143" i="1"/>
  <c r="AU143" i="1"/>
  <c r="AX143" i="1" s="1"/>
  <c r="AW143" i="1"/>
  <c r="L144" i="1"/>
  <c r="N144" i="1" s="1"/>
  <c r="AK144" i="1"/>
  <c r="AL144" i="1" s="1"/>
  <c r="AM144" i="1"/>
  <c r="AN144" i="1"/>
  <c r="AO144" i="1"/>
  <c r="AP144" i="1" s="1"/>
  <c r="J144" i="1" s="1"/>
  <c r="AQ144" i="1" s="1"/>
  <c r="AT144" i="1"/>
  <c r="AU144" i="1"/>
  <c r="AX144" i="1" s="1"/>
  <c r="AW144" i="1"/>
  <c r="L146" i="1"/>
  <c r="N146" i="1" s="1"/>
  <c r="AK146" i="1"/>
  <c r="AL146" i="1" s="1"/>
  <c r="H146" i="1" s="1"/>
  <c r="AM146" i="1"/>
  <c r="AN146" i="1"/>
  <c r="AO146" i="1"/>
  <c r="AP146" i="1" s="1"/>
  <c r="J146" i="1" s="1"/>
  <c r="AQ146" i="1" s="1"/>
  <c r="AT146" i="1"/>
  <c r="AU146" i="1"/>
  <c r="AX146" i="1" s="1"/>
  <c r="AW146" i="1"/>
  <c r="L148" i="1"/>
  <c r="N148" i="1" s="1"/>
  <c r="AK148" i="1"/>
  <c r="E148" i="1" s="1"/>
  <c r="AM148" i="1"/>
  <c r="AN148" i="1"/>
  <c r="AO148" i="1"/>
  <c r="AT148" i="1"/>
  <c r="AU148" i="1"/>
  <c r="AX148" i="1" s="1"/>
  <c r="AW148" i="1"/>
  <c r="L149" i="1"/>
  <c r="N149" i="1" s="1"/>
  <c r="AK149" i="1"/>
  <c r="E149" i="1" s="1"/>
  <c r="AM149" i="1"/>
  <c r="AN149" i="1"/>
  <c r="AO149" i="1"/>
  <c r="AT149" i="1"/>
  <c r="AU149" i="1"/>
  <c r="AX149" i="1" s="1"/>
  <c r="AW149" i="1"/>
  <c r="L151" i="1"/>
  <c r="N151" i="1" s="1"/>
  <c r="AK151" i="1"/>
  <c r="E151" i="1" s="1"/>
  <c r="AM151" i="1"/>
  <c r="AN151" i="1"/>
  <c r="AO151" i="1"/>
  <c r="AT151" i="1"/>
  <c r="AU151" i="1"/>
  <c r="AX151" i="1" s="1"/>
  <c r="AW151" i="1"/>
  <c r="L153" i="1"/>
  <c r="N153" i="1" s="1"/>
  <c r="AK153" i="1"/>
  <c r="E153" i="1" s="1"/>
  <c r="AM153" i="1"/>
  <c r="AN153" i="1"/>
  <c r="AO153" i="1"/>
  <c r="AT153" i="1"/>
  <c r="AU153" i="1"/>
  <c r="AX153" i="1" s="1"/>
  <c r="AW153" i="1"/>
  <c r="L154" i="1"/>
  <c r="N154" i="1" s="1"/>
  <c r="AK154" i="1"/>
  <c r="E154" i="1" s="1"/>
  <c r="AM154" i="1"/>
  <c r="AN154" i="1"/>
  <c r="AO154" i="1"/>
  <c r="AT154" i="1"/>
  <c r="AU154" i="1"/>
  <c r="AX154" i="1" s="1"/>
  <c r="AW154" i="1"/>
  <c r="L156" i="1"/>
  <c r="N156" i="1" s="1"/>
  <c r="AK156" i="1"/>
  <c r="E156" i="1" s="1"/>
  <c r="AM156" i="1"/>
  <c r="AN156" i="1"/>
  <c r="AO156" i="1"/>
  <c r="AT156" i="1"/>
  <c r="AU156" i="1"/>
  <c r="AX156" i="1" s="1"/>
  <c r="AW156" i="1"/>
  <c r="L158" i="1"/>
  <c r="N158" i="1" s="1"/>
  <c r="AK158" i="1"/>
  <c r="E158" i="1" s="1"/>
  <c r="AM158" i="1"/>
  <c r="AN158" i="1"/>
  <c r="AO158" i="1"/>
  <c r="AT158" i="1"/>
  <c r="AU158" i="1"/>
  <c r="AX158" i="1" s="1"/>
  <c r="AW158" i="1"/>
  <c r="L159" i="1"/>
  <c r="N159" i="1" s="1"/>
  <c r="AK159" i="1"/>
  <c r="E159" i="1" s="1"/>
  <c r="AM159" i="1"/>
  <c r="AN159" i="1"/>
  <c r="AO159" i="1"/>
  <c r="AT159" i="1"/>
  <c r="AU159" i="1"/>
  <c r="AX159" i="1" s="1"/>
  <c r="AW159" i="1"/>
  <c r="L161" i="1"/>
  <c r="N161" i="1" s="1"/>
  <c r="AK161" i="1"/>
  <c r="E161" i="1" s="1"/>
  <c r="AM161" i="1"/>
  <c r="AN161" i="1"/>
  <c r="AO161" i="1"/>
  <c r="AT161" i="1"/>
  <c r="AU161" i="1"/>
  <c r="AX161" i="1" s="1"/>
  <c r="AW161" i="1"/>
  <c r="L163" i="1"/>
  <c r="N163" i="1" s="1"/>
  <c r="AK163" i="1"/>
  <c r="E163" i="1" s="1"/>
  <c r="AM163" i="1"/>
  <c r="AN163" i="1"/>
  <c r="AO163" i="1"/>
  <c r="AT163" i="1"/>
  <c r="AU163" i="1"/>
  <c r="AX163" i="1" s="1"/>
  <c r="AW163" i="1"/>
  <c r="L164" i="1"/>
  <c r="N164" i="1" s="1"/>
  <c r="AK164" i="1"/>
  <c r="E164" i="1" s="1"/>
  <c r="AM164" i="1"/>
  <c r="AN164" i="1"/>
  <c r="AO164" i="1"/>
  <c r="AT164" i="1"/>
  <c r="AU164" i="1"/>
  <c r="AX164" i="1" s="1"/>
  <c r="AW164" i="1"/>
  <c r="L166" i="1"/>
  <c r="N166" i="1" s="1"/>
  <c r="AK166" i="1"/>
  <c r="E166" i="1" s="1"/>
  <c r="AM166" i="1"/>
  <c r="AN166" i="1"/>
  <c r="AO166" i="1"/>
  <c r="AT166" i="1"/>
  <c r="AU166" i="1"/>
  <c r="AX166" i="1" s="1"/>
  <c r="AW166" i="1"/>
  <c r="L168" i="1"/>
  <c r="N168" i="1" s="1"/>
  <c r="AK168" i="1"/>
  <c r="E168" i="1" s="1"/>
  <c r="AM168" i="1"/>
  <c r="AN168" i="1"/>
  <c r="AO168" i="1"/>
  <c r="AT168" i="1"/>
  <c r="AU168" i="1"/>
  <c r="AX168" i="1" s="1"/>
  <c r="AW168" i="1"/>
  <c r="L169" i="1"/>
  <c r="N169" i="1" s="1"/>
  <c r="AK169" i="1"/>
  <c r="E169" i="1" s="1"/>
  <c r="AM169" i="1"/>
  <c r="AN169" i="1"/>
  <c r="AO169" i="1"/>
  <c r="AT169" i="1"/>
  <c r="AU169" i="1"/>
  <c r="AX169" i="1" s="1"/>
  <c r="AW169" i="1"/>
  <c r="L171" i="1"/>
  <c r="N171" i="1" s="1"/>
  <c r="AK171" i="1"/>
  <c r="E171" i="1" s="1"/>
  <c r="AM171" i="1"/>
  <c r="AN171" i="1"/>
  <c r="AO171" i="1"/>
  <c r="AT171" i="1"/>
  <c r="AU171" i="1"/>
  <c r="AX171" i="1" s="1"/>
  <c r="AW171" i="1"/>
  <c r="L173" i="1"/>
  <c r="N173" i="1" s="1"/>
  <c r="AK173" i="1"/>
  <c r="E173" i="1" s="1"/>
  <c r="AM173" i="1"/>
  <c r="AN173" i="1"/>
  <c r="AO173" i="1"/>
  <c r="AT173" i="1"/>
  <c r="AU173" i="1"/>
  <c r="AX173" i="1" s="1"/>
  <c r="AW173" i="1"/>
  <c r="L174" i="1"/>
  <c r="N174" i="1" s="1"/>
  <c r="AK174" i="1"/>
  <c r="E174" i="1" s="1"/>
  <c r="AM174" i="1"/>
  <c r="AN174" i="1"/>
  <c r="AO174" i="1"/>
  <c r="AT174" i="1"/>
  <c r="AU174" i="1"/>
  <c r="AX174" i="1" s="1"/>
  <c r="AW174" i="1"/>
  <c r="L176" i="1"/>
  <c r="N176" i="1" s="1"/>
  <c r="AK176" i="1"/>
  <c r="E176" i="1" s="1"/>
  <c r="AM176" i="1"/>
  <c r="AN176" i="1"/>
  <c r="AO176" i="1"/>
  <c r="AT176" i="1"/>
  <c r="AU176" i="1"/>
  <c r="AX176" i="1" s="1"/>
  <c r="AW176" i="1"/>
  <c r="L178" i="1"/>
  <c r="N178" i="1" s="1"/>
  <c r="AK178" i="1"/>
  <c r="E178" i="1" s="1"/>
  <c r="AM178" i="1"/>
  <c r="AN178" i="1"/>
  <c r="AO178" i="1"/>
  <c r="AT178" i="1"/>
  <c r="AU178" i="1"/>
  <c r="AX178" i="1" s="1"/>
  <c r="AW178" i="1"/>
  <c r="L179" i="1"/>
  <c r="N179" i="1" s="1"/>
  <c r="AK179" i="1"/>
  <c r="E179" i="1" s="1"/>
  <c r="AM179" i="1"/>
  <c r="AN179" i="1"/>
  <c r="AO179" i="1"/>
  <c r="AT179" i="1"/>
  <c r="AU179" i="1"/>
  <c r="AX179" i="1" s="1"/>
  <c r="AW179" i="1"/>
  <c r="L181" i="1"/>
  <c r="N181" i="1" s="1"/>
  <c r="AK181" i="1"/>
  <c r="E181" i="1" s="1"/>
  <c r="AM181" i="1"/>
  <c r="AN181" i="1"/>
  <c r="AO181" i="1"/>
  <c r="AT181" i="1"/>
  <c r="AU181" i="1"/>
  <c r="AX181" i="1" s="1"/>
  <c r="AW181" i="1"/>
  <c r="L183" i="1"/>
  <c r="N183" i="1" s="1"/>
  <c r="AK183" i="1"/>
  <c r="E183" i="1" s="1"/>
  <c r="AM183" i="1"/>
  <c r="AN183" i="1"/>
  <c r="AO183" i="1"/>
  <c r="AT183" i="1"/>
  <c r="AU183" i="1"/>
  <c r="AX183" i="1" s="1"/>
  <c r="AW183" i="1"/>
  <c r="L184" i="1"/>
  <c r="N184" i="1" s="1"/>
  <c r="AK184" i="1"/>
  <c r="E184" i="1" s="1"/>
  <c r="AM184" i="1"/>
  <c r="AN184" i="1"/>
  <c r="AO184" i="1"/>
  <c r="AT184" i="1"/>
  <c r="AU184" i="1"/>
  <c r="AX184" i="1" s="1"/>
  <c r="AW184" i="1"/>
  <c r="L186" i="1"/>
  <c r="N186" i="1" s="1"/>
  <c r="AK186" i="1"/>
  <c r="E186" i="1" s="1"/>
  <c r="AM186" i="1"/>
  <c r="AN186" i="1"/>
  <c r="AO186" i="1"/>
  <c r="AT186" i="1"/>
  <c r="AU186" i="1"/>
  <c r="AX186" i="1" s="1"/>
  <c r="AW186" i="1"/>
  <c r="L188" i="1"/>
  <c r="N188" i="1" s="1"/>
  <c r="AK188" i="1"/>
  <c r="E188" i="1" s="1"/>
  <c r="AM188" i="1"/>
  <c r="AN188" i="1"/>
  <c r="AO188" i="1"/>
  <c r="AT188" i="1"/>
  <c r="AU188" i="1"/>
  <c r="AX188" i="1" s="1"/>
  <c r="AW188" i="1"/>
  <c r="L189" i="1"/>
  <c r="N189" i="1" s="1"/>
  <c r="AK189" i="1"/>
  <c r="E189" i="1" s="1"/>
  <c r="AM189" i="1"/>
  <c r="AN189" i="1"/>
  <c r="AO189" i="1"/>
  <c r="AT189" i="1"/>
  <c r="AU189" i="1"/>
  <c r="AX189" i="1" s="1"/>
  <c r="AW189" i="1"/>
  <c r="L191" i="1"/>
  <c r="N191" i="1" s="1"/>
  <c r="AK191" i="1"/>
  <c r="E191" i="1" s="1"/>
  <c r="AM191" i="1"/>
  <c r="AN191" i="1"/>
  <c r="AO191" i="1"/>
  <c r="AT191" i="1"/>
  <c r="AU191" i="1"/>
  <c r="AX191" i="1" s="1"/>
  <c r="AW191" i="1"/>
  <c r="L193" i="1"/>
  <c r="N193" i="1" s="1"/>
  <c r="AK193" i="1"/>
  <c r="E193" i="1" s="1"/>
  <c r="AM193" i="1"/>
  <c r="AN193" i="1"/>
  <c r="AO193" i="1"/>
  <c r="AT193" i="1"/>
  <c r="AU193" i="1"/>
  <c r="AX193" i="1" s="1"/>
  <c r="AW193" i="1"/>
  <c r="L194" i="1"/>
  <c r="N194" i="1" s="1"/>
  <c r="AK194" i="1"/>
  <c r="E194" i="1" s="1"/>
  <c r="AM194" i="1"/>
  <c r="AN194" i="1"/>
  <c r="AO194" i="1"/>
  <c r="AT194" i="1"/>
  <c r="AU194" i="1"/>
  <c r="AX194" i="1" s="1"/>
  <c r="AW194" i="1"/>
  <c r="L196" i="1"/>
  <c r="N196" i="1" s="1"/>
  <c r="AK196" i="1"/>
  <c r="E196" i="1" s="1"/>
  <c r="AM196" i="1"/>
  <c r="AN196" i="1"/>
  <c r="AO196" i="1"/>
  <c r="AT196" i="1"/>
  <c r="AU196" i="1"/>
  <c r="AX196" i="1" s="1"/>
  <c r="AW196" i="1"/>
  <c r="L198" i="1"/>
  <c r="N198" i="1" s="1"/>
  <c r="AK198" i="1"/>
  <c r="E198" i="1" s="1"/>
  <c r="AM198" i="1"/>
  <c r="AN198" i="1"/>
  <c r="AO198" i="1"/>
  <c r="AT198" i="1"/>
  <c r="AU198" i="1"/>
  <c r="AX198" i="1" s="1"/>
  <c r="AW198" i="1"/>
  <c r="L199" i="1"/>
  <c r="N199" i="1" s="1"/>
  <c r="AK199" i="1"/>
  <c r="E199" i="1" s="1"/>
  <c r="AM199" i="1"/>
  <c r="AN199" i="1"/>
  <c r="AO199" i="1"/>
  <c r="AT199" i="1"/>
  <c r="AU199" i="1"/>
  <c r="AX199" i="1" s="1"/>
  <c r="AW199" i="1"/>
  <c r="L201" i="1"/>
  <c r="N201" i="1" s="1"/>
  <c r="AK201" i="1"/>
  <c r="E201" i="1" s="1"/>
  <c r="AM201" i="1"/>
  <c r="AN201" i="1"/>
  <c r="AO201" i="1"/>
  <c r="AT201" i="1"/>
  <c r="AU201" i="1"/>
  <c r="AX201" i="1" s="1"/>
  <c r="AW201" i="1"/>
  <c r="L203" i="1"/>
  <c r="N203" i="1" s="1"/>
  <c r="AK203" i="1"/>
  <c r="E203" i="1" s="1"/>
  <c r="AM203" i="1"/>
  <c r="AN203" i="1"/>
  <c r="AO203" i="1"/>
  <c r="AT203" i="1"/>
  <c r="AU203" i="1"/>
  <c r="AX203" i="1" s="1"/>
  <c r="AW203" i="1"/>
  <c r="L204" i="1"/>
  <c r="N204" i="1" s="1"/>
  <c r="AK204" i="1"/>
  <c r="E204" i="1" s="1"/>
  <c r="AM204" i="1"/>
  <c r="AN204" i="1"/>
  <c r="AO204" i="1"/>
  <c r="AT204" i="1"/>
  <c r="AU204" i="1"/>
  <c r="AX204" i="1" s="1"/>
  <c r="AW204" i="1"/>
  <c r="BC204" i="1"/>
  <c r="L206" i="1"/>
  <c r="N206" i="1" s="1"/>
  <c r="AK206" i="1"/>
  <c r="AL206" i="1" s="1"/>
  <c r="AM206" i="1"/>
  <c r="AN206" i="1"/>
  <c r="AO206" i="1"/>
  <c r="AP206" i="1" s="1"/>
  <c r="J206" i="1" s="1"/>
  <c r="AQ206" i="1" s="1"/>
  <c r="AT206" i="1"/>
  <c r="AU206" i="1"/>
  <c r="AX206" i="1" s="1"/>
  <c r="AW206" i="1"/>
  <c r="L208" i="1"/>
  <c r="N208" i="1" s="1"/>
  <c r="AK208" i="1"/>
  <c r="AL208" i="1" s="1"/>
  <c r="AM208" i="1"/>
  <c r="AN208" i="1"/>
  <c r="AO208" i="1"/>
  <c r="AP208" i="1" s="1"/>
  <c r="J208" i="1" s="1"/>
  <c r="AQ208" i="1" s="1"/>
  <c r="AT208" i="1"/>
  <c r="AU208" i="1"/>
  <c r="AX208" i="1" s="1"/>
  <c r="AW208" i="1"/>
  <c r="L209" i="1"/>
  <c r="N209" i="1" s="1"/>
  <c r="AK209" i="1"/>
  <c r="AL209" i="1" s="1"/>
  <c r="AM209" i="1"/>
  <c r="AN209" i="1"/>
  <c r="AO209" i="1"/>
  <c r="AP209" i="1" s="1"/>
  <c r="J209" i="1" s="1"/>
  <c r="AQ209" i="1" s="1"/>
  <c r="AT209" i="1"/>
  <c r="AU209" i="1"/>
  <c r="AX209" i="1" s="1"/>
  <c r="AW209" i="1"/>
  <c r="L211" i="1"/>
  <c r="N211" i="1" s="1"/>
  <c r="AK211" i="1"/>
  <c r="AL211" i="1" s="1"/>
  <c r="AM211" i="1"/>
  <c r="AN211" i="1"/>
  <c r="AO211" i="1"/>
  <c r="AP211" i="1" s="1"/>
  <c r="J211" i="1" s="1"/>
  <c r="AQ211" i="1" s="1"/>
  <c r="AT211" i="1"/>
  <c r="AU211" i="1"/>
  <c r="AX211" i="1" s="1"/>
  <c r="AW211" i="1"/>
  <c r="L213" i="1"/>
  <c r="N213" i="1" s="1"/>
  <c r="AK213" i="1"/>
  <c r="AL213" i="1" s="1"/>
  <c r="AM213" i="1"/>
  <c r="AN213" i="1"/>
  <c r="AO213" i="1"/>
  <c r="AP213" i="1" s="1"/>
  <c r="J213" i="1" s="1"/>
  <c r="AQ213" i="1" s="1"/>
  <c r="AT213" i="1"/>
  <c r="AU213" i="1"/>
  <c r="AX213" i="1" s="1"/>
  <c r="AW213" i="1"/>
  <c r="L214" i="1"/>
  <c r="N214" i="1" s="1"/>
  <c r="AK214" i="1"/>
  <c r="AL214" i="1" s="1"/>
  <c r="AM214" i="1"/>
  <c r="AN214" i="1"/>
  <c r="AO214" i="1"/>
  <c r="AP214" i="1" s="1"/>
  <c r="J214" i="1" s="1"/>
  <c r="AQ214" i="1" s="1"/>
  <c r="AT214" i="1"/>
  <c r="AU214" i="1"/>
  <c r="AX214" i="1" s="1"/>
  <c r="AW214" i="1"/>
  <c r="L216" i="1"/>
  <c r="N216" i="1" s="1"/>
  <c r="AK216" i="1"/>
  <c r="AL216" i="1" s="1"/>
  <c r="AM216" i="1"/>
  <c r="AN216" i="1"/>
  <c r="AO216" i="1"/>
  <c r="AP216" i="1" s="1"/>
  <c r="J216" i="1" s="1"/>
  <c r="AQ216" i="1" s="1"/>
  <c r="AT216" i="1"/>
  <c r="AU216" i="1"/>
  <c r="AX216" i="1" s="1"/>
  <c r="AW216" i="1"/>
  <c r="L218" i="1"/>
  <c r="N218" i="1" s="1"/>
  <c r="AK218" i="1"/>
  <c r="AL218" i="1" s="1"/>
  <c r="AM218" i="1"/>
  <c r="AN218" i="1"/>
  <c r="AO218" i="1"/>
  <c r="AP218" i="1" s="1"/>
  <c r="J218" i="1" s="1"/>
  <c r="AQ218" i="1" s="1"/>
  <c r="AT218" i="1"/>
  <c r="AU218" i="1"/>
  <c r="AX218" i="1" s="1"/>
  <c r="AW218" i="1"/>
  <c r="L219" i="1"/>
  <c r="N219" i="1" s="1"/>
  <c r="AK219" i="1"/>
  <c r="AL219" i="1" s="1"/>
  <c r="AM219" i="1"/>
  <c r="AN219" i="1"/>
  <c r="AO219" i="1"/>
  <c r="AP219" i="1" s="1"/>
  <c r="J219" i="1" s="1"/>
  <c r="AQ219" i="1" s="1"/>
  <c r="AT219" i="1"/>
  <c r="AU219" i="1"/>
  <c r="AX219" i="1" s="1"/>
  <c r="AW219" i="1"/>
  <c r="L221" i="1"/>
  <c r="N221" i="1" s="1"/>
  <c r="AK221" i="1"/>
  <c r="AL221" i="1" s="1"/>
  <c r="AM221" i="1"/>
  <c r="AN221" i="1"/>
  <c r="AO221" i="1"/>
  <c r="AP221" i="1" s="1"/>
  <c r="J221" i="1" s="1"/>
  <c r="AQ221" i="1" s="1"/>
  <c r="AT221" i="1"/>
  <c r="AU221" i="1"/>
  <c r="AX221" i="1" s="1"/>
  <c r="AW221" i="1"/>
  <c r="L223" i="1"/>
  <c r="N223" i="1" s="1"/>
  <c r="AK223" i="1"/>
  <c r="AL223" i="1" s="1"/>
  <c r="AM223" i="1"/>
  <c r="AN223" i="1"/>
  <c r="AO223" i="1"/>
  <c r="AP223" i="1" s="1"/>
  <c r="J223" i="1" s="1"/>
  <c r="AQ223" i="1" s="1"/>
  <c r="AT223" i="1"/>
  <c r="AU223" i="1"/>
  <c r="AX223" i="1" s="1"/>
  <c r="AW223" i="1"/>
  <c r="L224" i="1"/>
  <c r="N224" i="1" s="1"/>
  <c r="AK224" i="1"/>
  <c r="AL224" i="1" s="1"/>
  <c r="AM224" i="1"/>
  <c r="AN224" i="1"/>
  <c r="AO224" i="1"/>
  <c r="AP224" i="1" s="1"/>
  <c r="J224" i="1" s="1"/>
  <c r="AQ224" i="1" s="1"/>
  <c r="AT224" i="1"/>
  <c r="AU224" i="1"/>
  <c r="AX224" i="1" s="1"/>
  <c r="AW224" i="1"/>
  <c r="L226" i="1"/>
  <c r="N226" i="1" s="1"/>
  <c r="AK226" i="1"/>
  <c r="AL226" i="1" s="1"/>
  <c r="AM226" i="1"/>
  <c r="AN226" i="1"/>
  <c r="AO226" i="1"/>
  <c r="AP226" i="1" s="1"/>
  <c r="J226" i="1" s="1"/>
  <c r="AQ226" i="1" s="1"/>
  <c r="AT226" i="1"/>
  <c r="AU226" i="1"/>
  <c r="AX226" i="1" s="1"/>
  <c r="AW226" i="1"/>
  <c r="L228" i="1"/>
  <c r="N228" i="1" s="1"/>
  <c r="AK228" i="1"/>
  <c r="AL228" i="1" s="1"/>
  <c r="AM228" i="1"/>
  <c r="AN228" i="1"/>
  <c r="AO228" i="1"/>
  <c r="AP228" i="1" s="1"/>
  <c r="J228" i="1" s="1"/>
  <c r="AQ228" i="1" s="1"/>
  <c r="AT228" i="1"/>
  <c r="AU228" i="1"/>
  <c r="AX228" i="1" s="1"/>
  <c r="AW228" i="1"/>
  <c r="L229" i="1"/>
  <c r="N229" i="1" s="1"/>
  <c r="AK229" i="1"/>
  <c r="AL229" i="1" s="1"/>
  <c r="AM229" i="1"/>
  <c r="AN229" i="1"/>
  <c r="AO229" i="1"/>
  <c r="AP229" i="1" s="1"/>
  <c r="J229" i="1" s="1"/>
  <c r="AQ229" i="1" s="1"/>
  <c r="AT229" i="1"/>
  <c r="AU229" i="1"/>
  <c r="AX229" i="1" s="1"/>
  <c r="AW229" i="1"/>
  <c r="L231" i="1"/>
  <c r="N231" i="1" s="1"/>
  <c r="AK231" i="1"/>
  <c r="AL231" i="1" s="1"/>
  <c r="AM231" i="1"/>
  <c r="AN231" i="1"/>
  <c r="AO231" i="1"/>
  <c r="AP231" i="1" s="1"/>
  <c r="J231" i="1" s="1"/>
  <c r="AQ231" i="1" s="1"/>
  <c r="AT231" i="1"/>
  <c r="AU231" i="1"/>
  <c r="AX231" i="1" s="1"/>
  <c r="AW231" i="1"/>
  <c r="L233" i="1"/>
  <c r="N233" i="1" s="1"/>
  <c r="AK233" i="1"/>
  <c r="AL233" i="1" s="1"/>
  <c r="AM233" i="1"/>
  <c r="AN233" i="1"/>
  <c r="AO233" i="1"/>
  <c r="AP233" i="1" s="1"/>
  <c r="J233" i="1" s="1"/>
  <c r="AQ233" i="1" s="1"/>
  <c r="AT233" i="1"/>
  <c r="AU233" i="1"/>
  <c r="AX233" i="1" s="1"/>
  <c r="AW233" i="1"/>
  <c r="L234" i="1"/>
  <c r="N234" i="1" s="1"/>
  <c r="AK234" i="1"/>
  <c r="AL234" i="1" s="1"/>
  <c r="H234" i="1" s="1"/>
  <c r="AM234" i="1"/>
  <c r="AN234" i="1"/>
  <c r="AO234" i="1"/>
  <c r="AP234" i="1" s="1"/>
  <c r="J234" i="1" s="1"/>
  <c r="AQ234" i="1" s="1"/>
  <c r="AT234" i="1"/>
  <c r="AU234" i="1"/>
  <c r="AX234" i="1" s="1"/>
  <c r="AW234" i="1"/>
  <c r="L236" i="1"/>
  <c r="N236" i="1" s="1"/>
  <c r="AK236" i="1"/>
  <c r="AL236" i="1" s="1"/>
  <c r="AM236" i="1"/>
  <c r="AN236" i="1"/>
  <c r="AO236" i="1"/>
  <c r="AP236" i="1" s="1"/>
  <c r="J236" i="1" s="1"/>
  <c r="AQ236" i="1" s="1"/>
  <c r="AT236" i="1"/>
  <c r="AU236" i="1"/>
  <c r="AX236" i="1" s="1"/>
  <c r="AW236" i="1"/>
  <c r="L240" i="1"/>
  <c r="N240" i="1" s="1"/>
  <c r="AK240" i="1"/>
  <c r="AL240" i="1" s="1"/>
  <c r="AM240" i="1"/>
  <c r="AN240" i="1"/>
  <c r="AO240" i="1"/>
  <c r="AP240" i="1" s="1"/>
  <c r="J240" i="1" s="1"/>
  <c r="AQ240" i="1" s="1"/>
  <c r="AT240" i="1"/>
  <c r="AU240" i="1"/>
  <c r="AX240" i="1" s="1"/>
  <c r="AW240" i="1"/>
  <c r="L241" i="1"/>
  <c r="N241" i="1" s="1"/>
  <c r="AK241" i="1"/>
  <c r="AL241" i="1" s="1"/>
  <c r="AM241" i="1"/>
  <c r="AN241" i="1"/>
  <c r="AO241" i="1"/>
  <c r="AP241" i="1" s="1"/>
  <c r="J241" i="1" s="1"/>
  <c r="AQ241" i="1" s="1"/>
  <c r="AT241" i="1"/>
  <c r="AU241" i="1"/>
  <c r="AX241" i="1" s="1"/>
  <c r="AW241" i="1"/>
  <c r="L243" i="1"/>
  <c r="N243" i="1" s="1"/>
  <c r="AK243" i="1"/>
  <c r="AL243" i="1" s="1"/>
  <c r="AM243" i="1"/>
  <c r="AN243" i="1"/>
  <c r="AO243" i="1"/>
  <c r="AP243" i="1" s="1"/>
  <c r="J243" i="1" s="1"/>
  <c r="AQ243" i="1" s="1"/>
  <c r="AT243" i="1"/>
  <c r="AU243" i="1"/>
  <c r="AX243" i="1" s="1"/>
  <c r="AW243" i="1"/>
  <c r="L245" i="1"/>
  <c r="N245" i="1" s="1"/>
  <c r="AK245" i="1"/>
  <c r="AL245" i="1" s="1"/>
  <c r="AM245" i="1"/>
  <c r="AN245" i="1"/>
  <c r="AO245" i="1"/>
  <c r="AP245" i="1" s="1"/>
  <c r="J245" i="1" s="1"/>
  <c r="AQ245" i="1" s="1"/>
  <c r="AT245" i="1"/>
  <c r="AU245" i="1"/>
  <c r="AX245" i="1" s="1"/>
  <c r="AW245" i="1"/>
  <c r="L246" i="1"/>
  <c r="N246" i="1" s="1"/>
  <c r="AK246" i="1"/>
  <c r="AL246" i="1" s="1"/>
  <c r="AM246" i="1"/>
  <c r="AN246" i="1"/>
  <c r="AO246" i="1"/>
  <c r="AP246" i="1" s="1"/>
  <c r="J246" i="1" s="1"/>
  <c r="AQ246" i="1" s="1"/>
  <c r="AT246" i="1"/>
  <c r="AU246" i="1"/>
  <c r="AX246" i="1" s="1"/>
  <c r="AW246" i="1"/>
  <c r="L248" i="1"/>
  <c r="N248" i="1" s="1"/>
  <c r="AK248" i="1"/>
  <c r="AL248" i="1" s="1"/>
  <c r="AM248" i="1"/>
  <c r="AN248" i="1"/>
  <c r="AO248" i="1"/>
  <c r="AP248" i="1" s="1"/>
  <c r="J248" i="1" s="1"/>
  <c r="AQ248" i="1" s="1"/>
  <c r="AT248" i="1"/>
  <c r="AU248" i="1"/>
  <c r="AX248" i="1" s="1"/>
  <c r="AW248" i="1"/>
  <c r="L250" i="1"/>
  <c r="N250" i="1" s="1"/>
  <c r="AK250" i="1"/>
  <c r="AL250" i="1" s="1"/>
  <c r="AM250" i="1"/>
  <c r="AN250" i="1"/>
  <c r="AO250" i="1"/>
  <c r="AP250" i="1" s="1"/>
  <c r="J250" i="1" s="1"/>
  <c r="AQ250" i="1" s="1"/>
  <c r="AT250" i="1"/>
  <c r="AU250" i="1"/>
  <c r="AX250" i="1" s="1"/>
  <c r="AW250" i="1"/>
  <c r="L251" i="1"/>
  <c r="N251" i="1" s="1"/>
  <c r="AK251" i="1"/>
  <c r="AL251" i="1" s="1"/>
  <c r="AM251" i="1"/>
  <c r="AN251" i="1"/>
  <c r="AO251" i="1"/>
  <c r="AP251" i="1" s="1"/>
  <c r="J251" i="1" s="1"/>
  <c r="AQ251" i="1" s="1"/>
  <c r="AT251" i="1"/>
  <c r="AU251" i="1"/>
  <c r="AX251" i="1" s="1"/>
  <c r="AW251" i="1"/>
  <c r="L253" i="1"/>
  <c r="N253" i="1" s="1"/>
  <c r="AK253" i="1"/>
  <c r="AL253" i="1" s="1"/>
  <c r="AM253" i="1"/>
  <c r="AN253" i="1"/>
  <c r="AO253" i="1"/>
  <c r="AP253" i="1" s="1"/>
  <c r="J253" i="1" s="1"/>
  <c r="AQ253" i="1" s="1"/>
  <c r="AT253" i="1"/>
  <c r="AU253" i="1"/>
  <c r="AX253" i="1" s="1"/>
  <c r="AW253" i="1"/>
  <c r="L255" i="1"/>
  <c r="N255" i="1" s="1"/>
  <c r="AK255" i="1"/>
  <c r="AL255" i="1" s="1"/>
  <c r="AM255" i="1"/>
  <c r="AN255" i="1"/>
  <c r="AO255" i="1"/>
  <c r="AP255" i="1" s="1"/>
  <c r="J255" i="1" s="1"/>
  <c r="AQ255" i="1" s="1"/>
  <c r="AT255" i="1"/>
  <c r="AU255" i="1"/>
  <c r="AX255" i="1" s="1"/>
  <c r="AW255" i="1"/>
  <c r="L256" i="1"/>
  <c r="N256" i="1" s="1"/>
  <c r="AK256" i="1"/>
  <c r="AL256" i="1" s="1"/>
  <c r="AM256" i="1"/>
  <c r="AN256" i="1"/>
  <c r="AO256" i="1"/>
  <c r="AP256" i="1" s="1"/>
  <c r="J256" i="1" s="1"/>
  <c r="AQ256" i="1" s="1"/>
  <c r="AT256" i="1"/>
  <c r="AU256" i="1"/>
  <c r="AX256" i="1" s="1"/>
  <c r="AW256" i="1"/>
  <c r="L258" i="1"/>
  <c r="N258" i="1" s="1"/>
  <c r="AK258" i="1"/>
  <c r="AL258" i="1" s="1"/>
  <c r="AM258" i="1"/>
  <c r="AN258" i="1"/>
  <c r="AO258" i="1"/>
  <c r="AP258" i="1" s="1"/>
  <c r="J258" i="1" s="1"/>
  <c r="AQ258" i="1" s="1"/>
  <c r="AT258" i="1"/>
  <c r="AU258" i="1"/>
  <c r="AX258" i="1" s="1"/>
  <c r="AW258" i="1"/>
  <c r="L260" i="1"/>
  <c r="N260" i="1" s="1"/>
  <c r="AK260" i="1"/>
  <c r="AL260" i="1" s="1"/>
  <c r="AM260" i="1"/>
  <c r="AN260" i="1"/>
  <c r="AO260" i="1"/>
  <c r="AT260" i="1"/>
  <c r="AU260" i="1"/>
  <c r="AW260" i="1"/>
  <c r="L261" i="1"/>
  <c r="N261" i="1" s="1"/>
  <c r="AK261" i="1"/>
  <c r="AL261" i="1" s="1"/>
  <c r="AM261" i="1"/>
  <c r="AN261" i="1"/>
  <c r="AO261" i="1"/>
  <c r="AT261" i="1"/>
  <c r="AU261" i="1"/>
  <c r="AW261" i="1"/>
  <c r="L263" i="1"/>
  <c r="N263" i="1" s="1"/>
  <c r="AK263" i="1"/>
  <c r="AL263" i="1" s="1"/>
  <c r="AM263" i="1"/>
  <c r="AN263" i="1"/>
  <c r="AO263" i="1"/>
  <c r="AT263" i="1"/>
  <c r="AU263" i="1"/>
  <c r="AW263" i="1"/>
  <c r="H263" i="1" l="1"/>
  <c r="E263" i="1"/>
  <c r="E261" i="1"/>
  <c r="H260" i="1"/>
  <c r="E260" i="1"/>
  <c r="AR256" i="1"/>
  <c r="AS256" i="1" s="1"/>
  <c r="AV256" i="1" s="1"/>
  <c r="F256" i="1" s="1"/>
  <c r="AY256" i="1" s="1"/>
  <c r="I256" i="1"/>
  <c r="AR253" i="1"/>
  <c r="AS253" i="1" s="1"/>
  <c r="AV253" i="1" s="1"/>
  <c r="F253" i="1" s="1"/>
  <c r="AY253" i="1" s="1"/>
  <c r="I253" i="1"/>
  <c r="AR250" i="1"/>
  <c r="AS250" i="1" s="1"/>
  <c r="AV250" i="1" s="1"/>
  <c r="F250" i="1" s="1"/>
  <c r="AY250" i="1" s="1"/>
  <c r="I250" i="1"/>
  <c r="AR246" i="1"/>
  <c r="AS246" i="1" s="1"/>
  <c r="AV246" i="1" s="1"/>
  <c r="F246" i="1" s="1"/>
  <c r="AY246" i="1" s="1"/>
  <c r="I246" i="1"/>
  <c r="AR243" i="1"/>
  <c r="AS243" i="1" s="1"/>
  <c r="AV243" i="1" s="1"/>
  <c r="F243" i="1" s="1"/>
  <c r="AY243" i="1" s="1"/>
  <c r="I243" i="1"/>
  <c r="AX263" i="1"/>
  <c r="AP263" i="1"/>
  <c r="J263" i="1" s="1"/>
  <c r="AQ263" i="1" s="1"/>
  <c r="AX261" i="1"/>
  <c r="AP261" i="1"/>
  <c r="J261" i="1" s="1"/>
  <c r="AQ261" i="1" s="1"/>
  <c r="AX260" i="1"/>
  <c r="AP260" i="1"/>
  <c r="J260" i="1" s="1"/>
  <c r="AQ260" i="1" s="1"/>
  <c r="H258" i="1"/>
  <c r="H256" i="1"/>
  <c r="BB256" i="1"/>
  <c r="H255" i="1"/>
  <c r="H253" i="1"/>
  <c r="BB253" i="1"/>
  <c r="H251" i="1"/>
  <c r="H250" i="1"/>
  <c r="BB250" i="1"/>
  <c r="H248" i="1"/>
  <c r="H246" i="1"/>
  <c r="BB246" i="1"/>
  <c r="H245" i="1"/>
  <c r="H243" i="1"/>
  <c r="BB243" i="1"/>
  <c r="H241" i="1"/>
  <c r="H240" i="1"/>
  <c r="H236" i="1"/>
  <c r="H261" i="1"/>
  <c r="AR258" i="1"/>
  <c r="AS258" i="1" s="1"/>
  <c r="AV258" i="1" s="1"/>
  <c r="F258" i="1" s="1"/>
  <c r="AY258" i="1" s="1"/>
  <c r="I258" i="1"/>
  <c r="AR255" i="1"/>
  <c r="AS255" i="1" s="1"/>
  <c r="AV255" i="1" s="1"/>
  <c r="F255" i="1" s="1"/>
  <c r="AY255" i="1" s="1"/>
  <c r="I255" i="1"/>
  <c r="AR251" i="1"/>
  <c r="AS251" i="1" s="1"/>
  <c r="AV251" i="1" s="1"/>
  <c r="F251" i="1" s="1"/>
  <c r="AY251" i="1" s="1"/>
  <c r="I251" i="1"/>
  <c r="AR248" i="1"/>
  <c r="AS248" i="1" s="1"/>
  <c r="AV248" i="1" s="1"/>
  <c r="F248" i="1" s="1"/>
  <c r="AY248" i="1" s="1"/>
  <c r="I248" i="1"/>
  <c r="AR245" i="1"/>
  <c r="AS245" i="1" s="1"/>
  <c r="AV245" i="1" s="1"/>
  <c r="F245" i="1" s="1"/>
  <c r="AY245" i="1" s="1"/>
  <c r="I245" i="1"/>
  <c r="AR241" i="1"/>
  <c r="AS241" i="1" s="1"/>
  <c r="AV241" i="1" s="1"/>
  <c r="F241" i="1" s="1"/>
  <c r="AY241" i="1" s="1"/>
  <c r="I241" i="1"/>
  <c r="AR240" i="1"/>
  <c r="AS240" i="1" s="1"/>
  <c r="AV240" i="1" s="1"/>
  <c r="F240" i="1" s="1"/>
  <c r="AY240" i="1" s="1"/>
  <c r="I240" i="1"/>
  <c r="AR236" i="1"/>
  <c r="AS236" i="1" s="1"/>
  <c r="AV236" i="1" s="1"/>
  <c r="F236" i="1" s="1"/>
  <c r="AY236" i="1" s="1"/>
  <c r="I236" i="1"/>
  <c r="AR234" i="1"/>
  <c r="AS234" i="1" s="1"/>
  <c r="AV234" i="1" s="1"/>
  <c r="F234" i="1" s="1"/>
  <c r="AY234" i="1" s="1"/>
  <c r="I234" i="1"/>
  <c r="BB234" i="1"/>
  <c r="AR233" i="1"/>
  <c r="AS233" i="1" s="1"/>
  <c r="AV233" i="1" s="1"/>
  <c r="F233" i="1" s="1"/>
  <c r="AY233" i="1" s="1"/>
  <c r="I233" i="1"/>
  <c r="AR231" i="1"/>
  <c r="AS231" i="1" s="1"/>
  <c r="AV231" i="1" s="1"/>
  <c r="F231" i="1" s="1"/>
  <c r="AY231" i="1" s="1"/>
  <c r="I231" i="1"/>
  <c r="AR229" i="1"/>
  <c r="AS229" i="1" s="1"/>
  <c r="AV229" i="1" s="1"/>
  <c r="F229" i="1" s="1"/>
  <c r="AY229" i="1" s="1"/>
  <c r="I229" i="1"/>
  <c r="AR228" i="1"/>
  <c r="AS228" i="1" s="1"/>
  <c r="AV228" i="1" s="1"/>
  <c r="F228" i="1" s="1"/>
  <c r="AY228" i="1" s="1"/>
  <c r="I228" i="1"/>
  <c r="AR226" i="1"/>
  <c r="AS226" i="1" s="1"/>
  <c r="AV226" i="1" s="1"/>
  <c r="F226" i="1" s="1"/>
  <c r="AY226" i="1" s="1"/>
  <c r="I226" i="1"/>
  <c r="AR224" i="1"/>
  <c r="AS224" i="1" s="1"/>
  <c r="AV224" i="1" s="1"/>
  <c r="F224" i="1" s="1"/>
  <c r="AY224" i="1" s="1"/>
  <c r="I224" i="1"/>
  <c r="AR223" i="1"/>
  <c r="AS223" i="1" s="1"/>
  <c r="AV223" i="1" s="1"/>
  <c r="F223" i="1" s="1"/>
  <c r="AY223" i="1" s="1"/>
  <c r="I223" i="1"/>
  <c r="AR221" i="1"/>
  <c r="AS221" i="1" s="1"/>
  <c r="AV221" i="1" s="1"/>
  <c r="F221" i="1" s="1"/>
  <c r="AY221" i="1" s="1"/>
  <c r="I221" i="1"/>
  <c r="AR219" i="1"/>
  <c r="AS219" i="1" s="1"/>
  <c r="AV219" i="1" s="1"/>
  <c r="F219" i="1" s="1"/>
  <c r="AY219" i="1" s="1"/>
  <c r="I219" i="1"/>
  <c r="AR218" i="1"/>
  <c r="AS218" i="1" s="1"/>
  <c r="AV218" i="1" s="1"/>
  <c r="F218" i="1" s="1"/>
  <c r="AY218" i="1" s="1"/>
  <c r="I218" i="1"/>
  <c r="AR216" i="1"/>
  <c r="AS216" i="1" s="1"/>
  <c r="AV216" i="1" s="1"/>
  <c r="F216" i="1" s="1"/>
  <c r="AY216" i="1" s="1"/>
  <c r="I216" i="1"/>
  <c r="AR214" i="1"/>
  <c r="AS214" i="1" s="1"/>
  <c r="AV214" i="1" s="1"/>
  <c r="F214" i="1" s="1"/>
  <c r="AY214" i="1" s="1"/>
  <c r="I214" i="1"/>
  <c r="AR213" i="1"/>
  <c r="AS213" i="1" s="1"/>
  <c r="AV213" i="1" s="1"/>
  <c r="F213" i="1" s="1"/>
  <c r="AY213" i="1" s="1"/>
  <c r="I213" i="1"/>
  <c r="AR211" i="1"/>
  <c r="AS211" i="1" s="1"/>
  <c r="AV211" i="1" s="1"/>
  <c r="F211" i="1" s="1"/>
  <c r="AY211" i="1" s="1"/>
  <c r="I211" i="1"/>
  <c r="AR209" i="1"/>
  <c r="AS209" i="1" s="1"/>
  <c r="AV209" i="1" s="1"/>
  <c r="F209" i="1" s="1"/>
  <c r="AY209" i="1" s="1"/>
  <c r="I209" i="1"/>
  <c r="AR208" i="1"/>
  <c r="AS208" i="1" s="1"/>
  <c r="AV208" i="1" s="1"/>
  <c r="F208" i="1" s="1"/>
  <c r="AY208" i="1" s="1"/>
  <c r="I208" i="1"/>
  <c r="AR206" i="1"/>
  <c r="AS206" i="1" s="1"/>
  <c r="AV206" i="1" s="1"/>
  <c r="F206" i="1" s="1"/>
  <c r="AY206" i="1" s="1"/>
  <c r="I206" i="1"/>
  <c r="E258" i="1"/>
  <c r="E256" i="1"/>
  <c r="E253" i="1"/>
  <c r="E251" i="1"/>
  <c r="E250" i="1"/>
  <c r="E246" i="1"/>
  <c r="E236" i="1"/>
  <c r="I146" i="1"/>
  <c r="AR146" i="1"/>
  <c r="AS146" i="1" s="1"/>
  <c r="AV146" i="1" s="1"/>
  <c r="F146" i="1" s="1"/>
  <c r="AY146" i="1" s="1"/>
  <c r="BB146" i="1"/>
  <c r="AR144" i="1"/>
  <c r="AS144" i="1" s="1"/>
  <c r="AV144" i="1" s="1"/>
  <c r="F144" i="1" s="1"/>
  <c r="AY144" i="1" s="1"/>
  <c r="I144" i="1"/>
  <c r="AR143" i="1"/>
  <c r="AS143" i="1" s="1"/>
  <c r="AV143" i="1" s="1"/>
  <c r="F143" i="1" s="1"/>
  <c r="AY143" i="1" s="1"/>
  <c r="I143" i="1"/>
  <c r="AR141" i="1"/>
  <c r="AS141" i="1" s="1"/>
  <c r="AV141" i="1" s="1"/>
  <c r="F141" i="1" s="1"/>
  <c r="AY141" i="1" s="1"/>
  <c r="I141" i="1"/>
  <c r="AR139" i="1"/>
  <c r="AS139" i="1" s="1"/>
  <c r="AV139" i="1" s="1"/>
  <c r="F139" i="1" s="1"/>
  <c r="AY139" i="1" s="1"/>
  <c r="I139" i="1"/>
  <c r="AR138" i="1"/>
  <c r="AS138" i="1" s="1"/>
  <c r="AV138" i="1" s="1"/>
  <c r="F138" i="1" s="1"/>
  <c r="AY138" i="1" s="1"/>
  <c r="I138" i="1"/>
  <c r="AR136" i="1"/>
  <c r="AS136" i="1" s="1"/>
  <c r="AV136" i="1" s="1"/>
  <c r="F136" i="1" s="1"/>
  <c r="AY136" i="1" s="1"/>
  <c r="I136" i="1"/>
  <c r="AR134" i="1"/>
  <c r="AS134" i="1" s="1"/>
  <c r="AV134" i="1" s="1"/>
  <c r="F134" i="1" s="1"/>
  <c r="AY134" i="1" s="1"/>
  <c r="I134" i="1"/>
  <c r="E255" i="1"/>
  <c r="E248" i="1"/>
  <c r="E245" i="1"/>
  <c r="E243" i="1"/>
  <c r="E241" i="1"/>
  <c r="E240" i="1"/>
  <c r="E234" i="1"/>
  <c r="H233" i="1"/>
  <c r="BB233" i="1"/>
  <c r="E233" i="1"/>
  <c r="H231" i="1"/>
  <c r="BB231" i="1"/>
  <c r="E231" i="1"/>
  <c r="H229" i="1"/>
  <c r="BB229" i="1"/>
  <c r="E229" i="1"/>
  <c r="H228" i="1"/>
  <c r="BB228" i="1"/>
  <c r="E228" i="1"/>
  <c r="H226" i="1"/>
  <c r="BB226" i="1"/>
  <c r="E226" i="1"/>
  <c r="H224" i="1"/>
  <c r="BB224" i="1"/>
  <c r="E224" i="1"/>
  <c r="H223" i="1"/>
  <c r="BB223" i="1"/>
  <c r="E223" i="1"/>
  <c r="H221" i="1"/>
  <c r="BB221" i="1"/>
  <c r="E221" i="1"/>
  <c r="H219" i="1"/>
  <c r="BB219" i="1"/>
  <c r="E219" i="1"/>
  <c r="H218" i="1"/>
  <c r="BB218" i="1"/>
  <c r="E218" i="1"/>
  <c r="H216" i="1"/>
  <c r="BB216" i="1"/>
  <c r="E216" i="1"/>
  <c r="H214" i="1"/>
  <c r="BB214" i="1"/>
  <c r="E214" i="1"/>
  <c r="H213" i="1"/>
  <c r="BB213" i="1"/>
  <c r="E213" i="1"/>
  <c r="H211" i="1"/>
  <c r="BB211" i="1"/>
  <c r="E211" i="1"/>
  <c r="H209" i="1"/>
  <c r="BB209" i="1"/>
  <c r="E209" i="1"/>
  <c r="H208" i="1"/>
  <c r="BB208" i="1"/>
  <c r="E208" i="1"/>
  <c r="H206" i="1"/>
  <c r="BB206" i="1"/>
  <c r="E206" i="1"/>
  <c r="BC203" i="1"/>
  <c r="BC201" i="1"/>
  <c r="BC199" i="1"/>
  <c r="BC198" i="1"/>
  <c r="BC196" i="1"/>
  <c r="BC194" i="1"/>
  <c r="BC193" i="1"/>
  <c r="BC191" i="1"/>
  <c r="BC189" i="1"/>
  <c r="BC188" i="1"/>
  <c r="BC186" i="1"/>
  <c r="BC184" i="1"/>
  <c r="BC183" i="1"/>
  <c r="BC181" i="1"/>
  <c r="BC179" i="1"/>
  <c r="BC178" i="1"/>
  <c r="BC176" i="1"/>
  <c r="BC174" i="1"/>
  <c r="BC173" i="1"/>
  <c r="BC171" i="1"/>
  <c r="BC169" i="1"/>
  <c r="BC168" i="1"/>
  <c r="BC166" i="1"/>
  <c r="BC164" i="1"/>
  <c r="BC163" i="1"/>
  <c r="BC161" i="1"/>
  <c r="BC159" i="1"/>
  <c r="BC158" i="1"/>
  <c r="BC156" i="1"/>
  <c r="BC154" i="1"/>
  <c r="BC153" i="1"/>
  <c r="BC151" i="1"/>
  <c r="BC149" i="1"/>
  <c r="BC148" i="1"/>
  <c r="AL204" i="1"/>
  <c r="AP204" i="1" s="1"/>
  <c r="J204" i="1" s="1"/>
  <c r="AQ204" i="1" s="1"/>
  <c r="AL203" i="1"/>
  <c r="AL201" i="1"/>
  <c r="AP201" i="1" s="1"/>
  <c r="J201" i="1" s="1"/>
  <c r="AQ201" i="1" s="1"/>
  <c r="AL199" i="1"/>
  <c r="AL198" i="1"/>
  <c r="AP198" i="1" s="1"/>
  <c r="J198" i="1" s="1"/>
  <c r="AQ198" i="1" s="1"/>
  <c r="AL196" i="1"/>
  <c r="AL194" i="1"/>
  <c r="AP194" i="1" s="1"/>
  <c r="J194" i="1" s="1"/>
  <c r="AQ194" i="1" s="1"/>
  <c r="AL193" i="1"/>
  <c r="AL191" i="1"/>
  <c r="AP191" i="1" s="1"/>
  <c r="J191" i="1" s="1"/>
  <c r="AQ191" i="1" s="1"/>
  <c r="AL189" i="1"/>
  <c r="AL188" i="1"/>
  <c r="AP188" i="1" s="1"/>
  <c r="J188" i="1" s="1"/>
  <c r="AQ188" i="1" s="1"/>
  <c r="AL186" i="1"/>
  <c r="AL184" i="1"/>
  <c r="AP184" i="1" s="1"/>
  <c r="J184" i="1" s="1"/>
  <c r="AQ184" i="1" s="1"/>
  <c r="AL183" i="1"/>
  <c r="AL181" i="1"/>
  <c r="AP181" i="1" s="1"/>
  <c r="J181" i="1" s="1"/>
  <c r="AQ181" i="1" s="1"/>
  <c r="AL179" i="1"/>
  <c r="AL178" i="1"/>
  <c r="AP178" i="1" s="1"/>
  <c r="J178" i="1" s="1"/>
  <c r="AQ178" i="1" s="1"/>
  <c r="AL176" i="1"/>
  <c r="AL174" i="1"/>
  <c r="AP174" i="1" s="1"/>
  <c r="J174" i="1" s="1"/>
  <c r="AQ174" i="1" s="1"/>
  <c r="AL173" i="1"/>
  <c r="AL171" i="1"/>
  <c r="AP171" i="1" s="1"/>
  <c r="J171" i="1" s="1"/>
  <c r="AQ171" i="1" s="1"/>
  <c r="AL169" i="1"/>
  <c r="AL168" i="1"/>
  <c r="AP168" i="1" s="1"/>
  <c r="J168" i="1" s="1"/>
  <c r="AQ168" i="1" s="1"/>
  <c r="AL166" i="1"/>
  <c r="AL164" i="1"/>
  <c r="AP164" i="1" s="1"/>
  <c r="J164" i="1" s="1"/>
  <c r="AQ164" i="1" s="1"/>
  <c r="AL163" i="1"/>
  <c r="AL161" i="1"/>
  <c r="AP161" i="1" s="1"/>
  <c r="J161" i="1" s="1"/>
  <c r="AQ161" i="1" s="1"/>
  <c r="AL159" i="1"/>
  <c r="AL158" i="1"/>
  <c r="AP158" i="1" s="1"/>
  <c r="J158" i="1" s="1"/>
  <c r="AQ158" i="1" s="1"/>
  <c r="AL156" i="1"/>
  <c r="AL154" i="1"/>
  <c r="AP154" i="1" s="1"/>
  <c r="J154" i="1" s="1"/>
  <c r="AQ154" i="1" s="1"/>
  <c r="AL153" i="1"/>
  <c r="AL151" i="1"/>
  <c r="AP151" i="1" s="1"/>
  <c r="J151" i="1" s="1"/>
  <c r="AQ151" i="1" s="1"/>
  <c r="AL149" i="1"/>
  <c r="AL148" i="1"/>
  <c r="AP148" i="1" s="1"/>
  <c r="J148" i="1" s="1"/>
  <c r="AQ148" i="1" s="1"/>
  <c r="E146" i="1"/>
  <c r="H144" i="1"/>
  <c r="BB144" i="1"/>
  <c r="E144" i="1"/>
  <c r="H143" i="1"/>
  <c r="BB143" i="1"/>
  <c r="E143" i="1"/>
  <c r="H141" i="1"/>
  <c r="BB141" i="1"/>
  <c r="E141" i="1"/>
  <c r="H139" i="1"/>
  <c r="BB139" i="1"/>
  <c r="E139" i="1"/>
  <c r="H138" i="1"/>
  <c r="BB138" i="1"/>
  <c r="E138" i="1"/>
  <c r="H136" i="1"/>
  <c r="BB136" i="1"/>
  <c r="E136" i="1"/>
  <c r="H134" i="1"/>
  <c r="BB134" i="1"/>
  <c r="E134" i="1"/>
  <c r="BC131" i="1"/>
  <c r="BC129" i="1"/>
  <c r="BC128" i="1"/>
  <c r="BC126" i="1"/>
  <c r="BC124" i="1"/>
  <c r="BC123" i="1"/>
  <c r="BC121" i="1"/>
  <c r="BC119" i="1"/>
  <c r="BC118" i="1"/>
  <c r="BC116" i="1"/>
  <c r="BC114" i="1"/>
  <c r="BC113" i="1"/>
  <c r="BC111" i="1"/>
  <c r="BC109" i="1"/>
  <c r="BC108" i="1"/>
  <c r="BC106" i="1"/>
  <c r="I103" i="1"/>
  <c r="AR103" i="1"/>
  <c r="AS103" i="1" s="1"/>
  <c r="AV103" i="1" s="1"/>
  <c r="F103" i="1" s="1"/>
  <c r="AY103" i="1" s="1"/>
  <c r="G103" i="1" s="1"/>
  <c r="I99" i="1"/>
  <c r="AR99" i="1"/>
  <c r="AS99" i="1" s="1"/>
  <c r="AV99" i="1" s="1"/>
  <c r="F99" i="1" s="1"/>
  <c r="AY99" i="1" s="1"/>
  <c r="G99" i="1" s="1"/>
  <c r="I96" i="1"/>
  <c r="AR96" i="1"/>
  <c r="AS96" i="1" s="1"/>
  <c r="AV96" i="1" s="1"/>
  <c r="F96" i="1" s="1"/>
  <c r="AY96" i="1" s="1"/>
  <c r="G96" i="1" s="1"/>
  <c r="AP131" i="1"/>
  <c r="J131" i="1" s="1"/>
  <c r="AQ131" i="1" s="1"/>
  <c r="AP128" i="1"/>
  <c r="J128" i="1" s="1"/>
  <c r="AQ128" i="1" s="1"/>
  <c r="AP124" i="1"/>
  <c r="J124" i="1" s="1"/>
  <c r="AQ124" i="1" s="1"/>
  <c r="AP121" i="1"/>
  <c r="J121" i="1" s="1"/>
  <c r="AQ121" i="1" s="1"/>
  <c r="AP118" i="1"/>
  <c r="J118" i="1" s="1"/>
  <c r="AQ118" i="1" s="1"/>
  <c r="AP114" i="1"/>
  <c r="J114" i="1" s="1"/>
  <c r="AQ114" i="1" s="1"/>
  <c r="AP111" i="1"/>
  <c r="J111" i="1" s="1"/>
  <c r="AQ111" i="1" s="1"/>
  <c r="AP108" i="1"/>
  <c r="J108" i="1" s="1"/>
  <c r="AQ108" i="1" s="1"/>
  <c r="AP104" i="1"/>
  <c r="J104" i="1" s="1"/>
  <c r="AQ104" i="1" s="1"/>
  <c r="I101" i="1"/>
  <c r="AR101" i="1"/>
  <c r="AS101" i="1" s="1"/>
  <c r="AV101" i="1" s="1"/>
  <c r="F101" i="1" s="1"/>
  <c r="AY101" i="1" s="1"/>
  <c r="G101" i="1" s="1"/>
  <c r="I98" i="1"/>
  <c r="AR98" i="1"/>
  <c r="AS98" i="1" s="1"/>
  <c r="AV98" i="1" s="1"/>
  <c r="F98" i="1" s="1"/>
  <c r="AY98" i="1" s="1"/>
  <c r="G98" i="1" s="1"/>
  <c r="BB98" i="1"/>
  <c r="BD98" i="1" s="1"/>
  <c r="I94" i="1"/>
  <c r="AR94" i="1"/>
  <c r="AS94" i="1" s="1"/>
  <c r="AV94" i="1" s="1"/>
  <c r="F94" i="1" s="1"/>
  <c r="AY94" i="1" s="1"/>
  <c r="G94" i="1" s="1"/>
  <c r="AL133" i="1"/>
  <c r="AP133" i="1" s="1"/>
  <c r="J133" i="1" s="1"/>
  <c r="AQ133" i="1" s="1"/>
  <c r="AL131" i="1"/>
  <c r="AL129" i="1"/>
  <c r="AP129" i="1" s="1"/>
  <c r="J129" i="1" s="1"/>
  <c r="AQ129" i="1" s="1"/>
  <c r="AL128" i="1"/>
  <c r="AL126" i="1"/>
  <c r="AP126" i="1" s="1"/>
  <c r="J126" i="1" s="1"/>
  <c r="AQ126" i="1" s="1"/>
  <c r="AL124" i="1"/>
  <c r="AL123" i="1"/>
  <c r="AP123" i="1" s="1"/>
  <c r="J123" i="1" s="1"/>
  <c r="AQ123" i="1" s="1"/>
  <c r="AL121" i="1"/>
  <c r="AL119" i="1"/>
  <c r="AP119" i="1" s="1"/>
  <c r="J119" i="1" s="1"/>
  <c r="AQ119" i="1" s="1"/>
  <c r="AL118" i="1"/>
  <c r="AL116" i="1"/>
  <c r="AP116" i="1" s="1"/>
  <c r="J116" i="1" s="1"/>
  <c r="AQ116" i="1" s="1"/>
  <c r="AL114" i="1"/>
  <c r="AL113" i="1"/>
  <c r="AP113" i="1" s="1"/>
  <c r="J113" i="1" s="1"/>
  <c r="AQ113" i="1" s="1"/>
  <c r="AL111" i="1"/>
  <c r="AL109" i="1"/>
  <c r="AP109" i="1" s="1"/>
  <c r="J109" i="1" s="1"/>
  <c r="AQ109" i="1" s="1"/>
  <c r="AL108" i="1"/>
  <c r="AL106" i="1"/>
  <c r="AP106" i="1" s="1"/>
  <c r="J106" i="1" s="1"/>
  <c r="AQ106" i="1" s="1"/>
  <c r="AL104" i="1"/>
  <c r="BB103" i="1"/>
  <c r="BD103" i="1" s="1"/>
  <c r="BC103" i="1"/>
  <c r="BC99" i="1"/>
  <c r="BB96" i="1"/>
  <c r="BD96" i="1" s="1"/>
  <c r="BC96" i="1"/>
  <c r="I93" i="1"/>
  <c r="AR93" i="1"/>
  <c r="AS93" i="1" s="1"/>
  <c r="AV93" i="1" s="1"/>
  <c r="F93" i="1" s="1"/>
  <c r="I91" i="1"/>
  <c r="AR91" i="1"/>
  <c r="AS91" i="1" s="1"/>
  <c r="AV91" i="1" s="1"/>
  <c r="F91" i="1" s="1"/>
  <c r="AY91" i="1" s="1"/>
  <c r="G91" i="1" s="1"/>
  <c r="I89" i="1"/>
  <c r="AR89" i="1"/>
  <c r="AS89" i="1" s="1"/>
  <c r="AV89" i="1" s="1"/>
  <c r="F89" i="1" s="1"/>
  <c r="AY89" i="1" s="1"/>
  <c r="G89" i="1" s="1"/>
  <c r="BB89" i="1"/>
  <c r="I88" i="1"/>
  <c r="AR88" i="1"/>
  <c r="AS88" i="1" s="1"/>
  <c r="AV88" i="1" s="1"/>
  <c r="F88" i="1" s="1"/>
  <c r="AY88" i="1" s="1"/>
  <c r="G88" i="1" s="1"/>
  <c r="I86" i="1"/>
  <c r="AR86" i="1"/>
  <c r="AS86" i="1" s="1"/>
  <c r="AV86" i="1" s="1"/>
  <c r="F86" i="1" s="1"/>
  <c r="AY86" i="1" s="1"/>
  <c r="G86" i="1" s="1"/>
  <c r="BB86" i="1"/>
  <c r="I84" i="1"/>
  <c r="AR84" i="1"/>
  <c r="AS84" i="1" s="1"/>
  <c r="AV84" i="1" s="1"/>
  <c r="F84" i="1" s="1"/>
  <c r="AY84" i="1" s="1"/>
  <c r="G84" i="1" s="1"/>
  <c r="I83" i="1"/>
  <c r="AR83" i="1"/>
  <c r="AS83" i="1" s="1"/>
  <c r="AV83" i="1" s="1"/>
  <c r="F83" i="1" s="1"/>
  <c r="AY83" i="1" s="1"/>
  <c r="G83" i="1" s="1"/>
  <c r="BB83" i="1"/>
  <c r="I81" i="1"/>
  <c r="AR81" i="1"/>
  <c r="AS81" i="1" s="1"/>
  <c r="AV81" i="1" s="1"/>
  <c r="F81" i="1" s="1"/>
  <c r="AY81" i="1" s="1"/>
  <c r="G81" i="1" s="1"/>
  <c r="I79" i="1"/>
  <c r="AR79" i="1"/>
  <c r="AS79" i="1" s="1"/>
  <c r="AV79" i="1" s="1"/>
  <c r="F79" i="1" s="1"/>
  <c r="AY79" i="1" s="1"/>
  <c r="G79" i="1" s="1"/>
  <c r="BB79" i="1"/>
  <c r="I78" i="1"/>
  <c r="AR78" i="1"/>
  <c r="AS78" i="1" s="1"/>
  <c r="AV78" i="1" s="1"/>
  <c r="F78" i="1" s="1"/>
  <c r="AY78" i="1" s="1"/>
  <c r="G78" i="1" s="1"/>
  <c r="I76" i="1"/>
  <c r="AR76" i="1"/>
  <c r="AS76" i="1" s="1"/>
  <c r="AV76" i="1" s="1"/>
  <c r="F76" i="1" s="1"/>
  <c r="AY76" i="1" s="1"/>
  <c r="BB76" i="1"/>
  <c r="AR74" i="1"/>
  <c r="AS74" i="1" s="1"/>
  <c r="AV74" i="1" s="1"/>
  <c r="F74" i="1" s="1"/>
  <c r="AY74" i="1" s="1"/>
  <c r="I74" i="1"/>
  <c r="AR70" i="1"/>
  <c r="AS70" i="1" s="1"/>
  <c r="AV70" i="1" s="1"/>
  <c r="F70" i="1" s="1"/>
  <c r="AY70" i="1" s="1"/>
  <c r="I70" i="1"/>
  <c r="BC91" i="1"/>
  <c r="BC89" i="1"/>
  <c r="BD89" i="1"/>
  <c r="BC88" i="1"/>
  <c r="BC86" i="1"/>
  <c r="BD86" i="1"/>
  <c r="BC84" i="1"/>
  <c r="BC83" i="1"/>
  <c r="BD83" i="1"/>
  <c r="BC81" i="1"/>
  <c r="BC79" i="1"/>
  <c r="BD79" i="1"/>
  <c r="BC78" i="1"/>
  <c r="AP66" i="1"/>
  <c r="J66" i="1" s="1"/>
  <c r="AQ66" i="1" s="1"/>
  <c r="AP63" i="1"/>
  <c r="J63" i="1" s="1"/>
  <c r="AQ63" i="1" s="1"/>
  <c r="AP59" i="1"/>
  <c r="J59" i="1" s="1"/>
  <c r="AQ59" i="1" s="1"/>
  <c r="AP55" i="1"/>
  <c r="J55" i="1" s="1"/>
  <c r="AQ55" i="1" s="1"/>
  <c r="AP52" i="1"/>
  <c r="J52" i="1" s="1"/>
  <c r="AQ52" i="1" s="1"/>
  <c r="I49" i="1"/>
  <c r="AR49" i="1"/>
  <c r="AS49" i="1" s="1"/>
  <c r="AV49" i="1" s="1"/>
  <c r="F49" i="1" s="1"/>
  <c r="AY49" i="1" s="1"/>
  <c r="G49" i="1" s="1"/>
  <c r="E76" i="1"/>
  <c r="H74" i="1"/>
  <c r="BB74" i="1"/>
  <c r="E74" i="1"/>
  <c r="H70" i="1"/>
  <c r="BB70" i="1"/>
  <c r="E70" i="1"/>
  <c r="E68" i="1"/>
  <c r="AL68" i="1"/>
  <c r="BC66" i="1"/>
  <c r="BC65" i="1"/>
  <c r="BC63" i="1"/>
  <c r="BC61" i="1"/>
  <c r="BC59" i="1"/>
  <c r="BC57" i="1"/>
  <c r="BC55" i="1"/>
  <c r="BC54" i="1"/>
  <c r="BC52" i="1"/>
  <c r="I50" i="1"/>
  <c r="AR50" i="1"/>
  <c r="AS50" i="1" s="1"/>
  <c r="AV50" i="1" s="1"/>
  <c r="F50" i="1" s="1"/>
  <c r="AY50" i="1" s="1"/>
  <c r="G50" i="1" s="1"/>
  <c r="I47" i="1"/>
  <c r="AR47" i="1"/>
  <c r="AS47" i="1" s="1"/>
  <c r="AV47" i="1" s="1"/>
  <c r="F47" i="1" s="1"/>
  <c r="AY47" i="1" s="1"/>
  <c r="G47" i="1" s="1"/>
  <c r="BB47" i="1"/>
  <c r="BD47" i="1" s="1"/>
  <c r="AL66" i="1"/>
  <c r="AL65" i="1"/>
  <c r="AP65" i="1" s="1"/>
  <c r="J65" i="1" s="1"/>
  <c r="AQ65" i="1" s="1"/>
  <c r="AL63" i="1"/>
  <c r="AL61" i="1"/>
  <c r="AP61" i="1" s="1"/>
  <c r="J61" i="1" s="1"/>
  <c r="AQ61" i="1" s="1"/>
  <c r="AL59" i="1"/>
  <c r="AL57" i="1"/>
  <c r="AP57" i="1" s="1"/>
  <c r="J57" i="1" s="1"/>
  <c r="AQ57" i="1" s="1"/>
  <c r="AL55" i="1"/>
  <c r="AL54" i="1"/>
  <c r="AL52" i="1"/>
  <c r="BB49" i="1"/>
  <c r="BD49" i="1" s="1"/>
  <c r="BC49" i="1"/>
  <c r="I45" i="1"/>
  <c r="AR45" i="1"/>
  <c r="AS45" i="1" s="1"/>
  <c r="AV45" i="1" s="1"/>
  <c r="F45" i="1" s="1"/>
  <c r="AY45" i="1" s="1"/>
  <c r="G45" i="1" s="1"/>
  <c r="BB45" i="1"/>
  <c r="I44" i="1"/>
  <c r="AR44" i="1"/>
  <c r="AS44" i="1" s="1"/>
  <c r="AV44" i="1" s="1"/>
  <c r="F44" i="1" s="1"/>
  <c r="AY44" i="1" s="1"/>
  <c r="G44" i="1" s="1"/>
  <c r="I41" i="1"/>
  <c r="AR41" i="1"/>
  <c r="AS41" i="1" s="1"/>
  <c r="AV41" i="1" s="1"/>
  <c r="F41" i="1" s="1"/>
  <c r="AY41" i="1" s="1"/>
  <c r="G41" i="1" s="1"/>
  <c r="BB41" i="1"/>
  <c r="I39" i="1"/>
  <c r="AR39" i="1"/>
  <c r="AS39" i="1" s="1"/>
  <c r="AV39" i="1" s="1"/>
  <c r="F39" i="1" s="1"/>
  <c r="AY39" i="1" s="1"/>
  <c r="G39" i="1" s="1"/>
  <c r="I38" i="1"/>
  <c r="AR38" i="1"/>
  <c r="AS38" i="1" s="1"/>
  <c r="AV38" i="1" s="1"/>
  <c r="F38" i="1" s="1"/>
  <c r="AY38" i="1" s="1"/>
  <c r="G38" i="1" s="1"/>
  <c r="BB38" i="1"/>
  <c r="I36" i="1"/>
  <c r="AR36" i="1"/>
  <c r="AS36" i="1" s="1"/>
  <c r="AV36" i="1" s="1"/>
  <c r="F36" i="1" s="1"/>
  <c r="AY36" i="1" s="1"/>
  <c r="G36" i="1" s="1"/>
  <c r="I34" i="1"/>
  <c r="AR34" i="1"/>
  <c r="AS34" i="1" s="1"/>
  <c r="AV34" i="1" s="1"/>
  <c r="F34" i="1" s="1"/>
  <c r="AY34" i="1" s="1"/>
  <c r="G34" i="1" s="1"/>
  <c r="BB34" i="1"/>
  <c r="I33" i="1"/>
  <c r="AR33" i="1"/>
  <c r="AS33" i="1" s="1"/>
  <c r="AV33" i="1" s="1"/>
  <c r="F33" i="1" s="1"/>
  <c r="AY33" i="1" s="1"/>
  <c r="G33" i="1" s="1"/>
  <c r="I31" i="1"/>
  <c r="AR31" i="1"/>
  <c r="AS31" i="1" s="1"/>
  <c r="AV31" i="1" s="1"/>
  <c r="F31" i="1" s="1"/>
  <c r="AY31" i="1" s="1"/>
  <c r="G31" i="1" s="1"/>
  <c r="BB31" i="1"/>
  <c r="BD31" i="1" s="1"/>
  <c r="BC45" i="1"/>
  <c r="BD45" i="1"/>
  <c r="BC44" i="1"/>
  <c r="BC41" i="1"/>
  <c r="BD41" i="1"/>
  <c r="BC39" i="1"/>
  <c r="BC38" i="1"/>
  <c r="BD38" i="1"/>
  <c r="BC36" i="1"/>
  <c r="BC34" i="1"/>
  <c r="BD34" i="1"/>
  <c r="BC33" i="1"/>
  <c r="I29" i="1"/>
  <c r="AR29" i="1"/>
  <c r="AS29" i="1" s="1"/>
  <c r="AV29" i="1" s="1"/>
  <c r="F29" i="1" s="1"/>
  <c r="AY29" i="1" s="1"/>
  <c r="G29" i="1" s="1"/>
  <c r="BC26" i="1"/>
  <c r="BC24" i="1"/>
  <c r="BC23" i="1"/>
  <c r="BC21" i="1"/>
  <c r="BC19" i="1"/>
  <c r="BC18" i="1"/>
  <c r="BC16" i="1"/>
  <c r="BC29" i="1"/>
  <c r="AZ28" i="1"/>
  <c r="I26" i="1"/>
  <c r="AR26" i="1"/>
  <c r="AS26" i="1" s="1"/>
  <c r="AV26" i="1" s="1"/>
  <c r="F26" i="1" s="1"/>
  <c r="AY26" i="1" s="1"/>
  <c r="G26" i="1" s="1"/>
  <c r="BB26" i="1"/>
  <c r="BD26" i="1" s="1"/>
  <c r="I24" i="1"/>
  <c r="AR24" i="1"/>
  <c r="AS24" i="1" s="1"/>
  <c r="AV24" i="1" s="1"/>
  <c r="F24" i="1" s="1"/>
  <c r="AY24" i="1" s="1"/>
  <c r="G24" i="1" s="1"/>
  <c r="I23" i="1"/>
  <c r="AR23" i="1"/>
  <c r="AS23" i="1" s="1"/>
  <c r="AV23" i="1" s="1"/>
  <c r="F23" i="1" s="1"/>
  <c r="AY23" i="1" s="1"/>
  <c r="G23" i="1" s="1"/>
  <c r="BB23" i="1"/>
  <c r="BD23" i="1" s="1"/>
  <c r="I21" i="1"/>
  <c r="AR21" i="1"/>
  <c r="AS21" i="1" s="1"/>
  <c r="AV21" i="1" s="1"/>
  <c r="F21" i="1" s="1"/>
  <c r="AY21" i="1" s="1"/>
  <c r="G21" i="1" s="1"/>
  <c r="I19" i="1"/>
  <c r="AR19" i="1"/>
  <c r="AS19" i="1" s="1"/>
  <c r="AV19" i="1" s="1"/>
  <c r="F19" i="1" s="1"/>
  <c r="AY19" i="1" s="1"/>
  <c r="G19" i="1" s="1"/>
  <c r="BB19" i="1"/>
  <c r="BD19" i="1" s="1"/>
  <c r="I18" i="1"/>
  <c r="AR18" i="1"/>
  <c r="AS18" i="1" s="1"/>
  <c r="AV18" i="1" s="1"/>
  <c r="F18" i="1" s="1"/>
  <c r="AY18" i="1" s="1"/>
  <c r="G18" i="1" s="1"/>
  <c r="AP16" i="1"/>
  <c r="J16" i="1" s="1"/>
  <c r="AQ16" i="1" s="1"/>
  <c r="AL16" i="1"/>
  <c r="I148" i="1" l="1"/>
  <c r="AR148" i="1"/>
  <c r="AS148" i="1" s="1"/>
  <c r="AV148" i="1" s="1"/>
  <c r="F148" i="1" s="1"/>
  <c r="AY148" i="1" s="1"/>
  <c r="G148" i="1" s="1"/>
  <c r="I151" i="1"/>
  <c r="AR151" i="1"/>
  <c r="AS151" i="1" s="1"/>
  <c r="AV151" i="1" s="1"/>
  <c r="F151" i="1" s="1"/>
  <c r="AY151" i="1" s="1"/>
  <c r="G151" i="1" s="1"/>
  <c r="I154" i="1"/>
  <c r="AR154" i="1"/>
  <c r="AS154" i="1" s="1"/>
  <c r="AV154" i="1" s="1"/>
  <c r="F154" i="1" s="1"/>
  <c r="AY154" i="1" s="1"/>
  <c r="G154" i="1" s="1"/>
  <c r="I158" i="1"/>
  <c r="AR158" i="1"/>
  <c r="AS158" i="1" s="1"/>
  <c r="AV158" i="1" s="1"/>
  <c r="F158" i="1" s="1"/>
  <c r="AY158" i="1" s="1"/>
  <c r="G158" i="1" s="1"/>
  <c r="I161" i="1"/>
  <c r="AR161" i="1"/>
  <c r="AS161" i="1" s="1"/>
  <c r="AV161" i="1" s="1"/>
  <c r="F161" i="1" s="1"/>
  <c r="AY161" i="1" s="1"/>
  <c r="G161" i="1" s="1"/>
  <c r="I164" i="1"/>
  <c r="AR164" i="1"/>
  <c r="AS164" i="1" s="1"/>
  <c r="AV164" i="1" s="1"/>
  <c r="F164" i="1" s="1"/>
  <c r="AY164" i="1" s="1"/>
  <c r="G164" i="1" s="1"/>
  <c r="I168" i="1"/>
  <c r="AR168" i="1"/>
  <c r="AS168" i="1" s="1"/>
  <c r="AV168" i="1" s="1"/>
  <c r="F168" i="1" s="1"/>
  <c r="AY168" i="1" s="1"/>
  <c r="G168" i="1" s="1"/>
  <c r="I171" i="1"/>
  <c r="AR171" i="1"/>
  <c r="AS171" i="1" s="1"/>
  <c r="AV171" i="1" s="1"/>
  <c r="F171" i="1" s="1"/>
  <c r="AY171" i="1" s="1"/>
  <c r="G171" i="1" s="1"/>
  <c r="I174" i="1"/>
  <c r="AR174" i="1"/>
  <c r="AS174" i="1" s="1"/>
  <c r="AV174" i="1" s="1"/>
  <c r="F174" i="1" s="1"/>
  <c r="AY174" i="1" s="1"/>
  <c r="G174" i="1" s="1"/>
  <c r="I178" i="1"/>
  <c r="AR178" i="1"/>
  <c r="AS178" i="1" s="1"/>
  <c r="AV178" i="1" s="1"/>
  <c r="F178" i="1" s="1"/>
  <c r="AY178" i="1" s="1"/>
  <c r="G178" i="1" s="1"/>
  <c r="I181" i="1"/>
  <c r="AR181" i="1"/>
  <c r="AS181" i="1" s="1"/>
  <c r="AV181" i="1" s="1"/>
  <c r="F181" i="1" s="1"/>
  <c r="AY181" i="1" s="1"/>
  <c r="G181" i="1" s="1"/>
  <c r="I184" i="1"/>
  <c r="AR184" i="1"/>
  <c r="AS184" i="1" s="1"/>
  <c r="AV184" i="1" s="1"/>
  <c r="F184" i="1" s="1"/>
  <c r="AY184" i="1" s="1"/>
  <c r="G184" i="1" s="1"/>
  <c r="I188" i="1"/>
  <c r="AR188" i="1"/>
  <c r="AS188" i="1" s="1"/>
  <c r="AV188" i="1" s="1"/>
  <c r="F188" i="1" s="1"/>
  <c r="AY188" i="1" s="1"/>
  <c r="G188" i="1" s="1"/>
  <c r="I191" i="1"/>
  <c r="AR191" i="1"/>
  <c r="AS191" i="1" s="1"/>
  <c r="AV191" i="1" s="1"/>
  <c r="F191" i="1" s="1"/>
  <c r="AY191" i="1" s="1"/>
  <c r="G191" i="1" s="1"/>
  <c r="I194" i="1"/>
  <c r="AR194" i="1"/>
  <c r="AS194" i="1" s="1"/>
  <c r="AV194" i="1" s="1"/>
  <c r="F194" i="1" s="1"/>
  <c r="AY194" i="1" s="1"/>
  <c r="G194" i="1" s="1"/>
  <c r="I198" i="1"/>
  <c r="AR198" i="1"/>
  <c r="AS198" i="1" s="1"/>
  <c r="AV198" i="1" s="1"/>
  <c r="F198" i="1" s="1"/>
  <c r="AY198" i="1" s="1"/>
  <c r="G198" i="1" s="1"/>
  <c r="I201" i="1"/>
  <c r="AR201" i="1"/>
  <c r="AS201" i="1" s="1"/>
  <c r="AV201" i="1" s="1"/>
  <c r="F201" i="1" s="1"/>
  <c r="AY201" i="1" s="1"/>
  <c r="G201" i="1" s="1"/>
  <c r="I204" i="1"/>
  <c r="AR204" i="1"/>
  <c r="AS204" i="1" s="1"/>
  <c r="AV204" i="1" s="1"/>
  <c r="F204" i="1" s="1"/>
  <c r="AY204" i="1" s="1"/>
  <c r="G204" i="1" s="1"/>
  <c r="I57" i="1"/>
  <c r="AR57" i="1"/>
  <c r="AS57" i="1" s="1"/>
  <c r="AV57" i="1" s="1"/>
  <c r="F57" i="1" s="1"/>
  <c r="AY57" i="1" s="1"/>
  <c r="G57" i="1" s="1"/>
  <c r="I61" i="1"/>
  <c r="AR61" i="1"/>
  <c r="AS61" i="1" s="1"/>
  <c r="AV61" i="1" s="1"/>
  <c r="F61" i="1" s="1"/>
  <c r="AY61" i="1" s="1"/>
  <c r="G61" i="1" s="1"/>
  <c r="I65" i="1"/>
  <c r="AR65" i="1"/>
  <c r="AS65" i="1" s="1"/>
  <c r="AV65" i="1" s="1"/>
  <c r="F65" i="1" s="1"/>
  <c r="AY65" i="1" s="1"/>
  <c r="G65" i="1" s="1"/>
  <c r="I106" i="1"/>
  <c r="AR106" i="1"/>
  <c r="AS106" i="1" s="1"/>
  <c r="AV106" i="1" s="1"/>
  <c r="F106" i="1" s="1"/>
  <c r="AY106" i="1" s="1"/>
  <c r="G106" i="1" s="1"/>
  <c r="I109" i="1"/>
  <c r="AR109" i="1"/>
  <c r="AS109" i="1" s="1"/>
  <c r="AV109" i="1" s="1"/>
  <c r="F109" i="1" s="1"/>
  <c r="AY109" i="1" s="1"/>
  <c r="G109" i="1" s="1"/>
  <c r="I113" i="1"/>
  <c r="AR113" i="1"/>
  <c r="AS113" i="1" s="1"/>
  <c r="AV113" i="1" s="1"/>
  <c r="F113" i="1" s="1"/>
  <c r="AY113" i="1" s="1"/>
  <c r="G113" i="1" s="1"/>
  <c r="I116" i="1"/>
  <c r="AR116" i="1"/>
  <c r="AS116" i="1" s="1"/>
  <c r="AV116" i="1" s="1"/>
  <c r="F116" i="1" s="1"/>
  <c r="AY116" i="1" s="1"/>
  <c r="G116" i="1" s="1"/>
  <c r="I119" i="1"/>
  <c r="AR119" i="1"/>
  <c r="AS119" i="1" s="1"/>
  <c r="AV119" i="1" s="1"/>
  <c r="F119" i="1" s="1"/>
  <c r="AY119" i="1" s="1"/>
  <c r="G119" i="1" s="1"/>
  <c r="I123" i="1"/>
  <c r="AR123" i="1"/>
  <c r="AS123" i="1" s="1"/>
  <c r="AV123" i="1" s="1"/>
  <c r="F123" i="1" s="1"/>
  <c r="AY123" i="1" s="1"/>
  <c r="G123" i="1" s="1"/>
  <c r="I126" i="1"/>
  <c r="AR126" i="1"/>
  <c r="AS126" i="1" s="1"/>
  <c r="AV126" i="1" s="1"/>
  <c r="F126" i="1" s="1"/>
  <c r="AY126" i="1" s="1"/>
  <c r="G126" i="1" s="1"/>
  <c r="I129" i="1"/>
  <c r="AR129" i="1"/>
  <c r="AS129" i="1" s="1"/>
  <c r="AV129" i="1" s="1"/>
  <c r="F129" i="1" s="1"/>
  <c r="AY129" i="1" s="1"/>
  <c r="G129" i="1" s="1"/>
  <c r="I133" i="1"/>
  <c r="AR133" i="1"/>
  <c r="AS133" i="1" s="1"/>
  <c r="AV133" i="1" s="1"/>
  <c r="F133" i="1" s="1"/>
  <c r="AY133" i="1" s="1"/>
  <c r="G133" i="1" s="1"/>
  <c r="BA18" i="1"/>
  <c r="AZ18" i="1"/>
  <c r="BA24" i="1"/>
  <c r="AZ24" i="1"/>
  <c r="BA29" i="1"/>
  <c r="AZ29" i="1"/>
  <c r="BA33" i="1"/>
  <c r="AZ33" i="1"/>
  <c r="BA39" i="1"/>
  <c r="AZ39" i="1"/>
  <c r="H54" i="1"/>
  <c r="BA50" i="1"/>
  <c r="AZ50" i="1"/>
  <c r="H68" i="1"/>
  <c r="H16" i="1"/>
  <c r="BB18" i="1"/>
  <c r="BD18" i="1" s="1"/>
  <c r="BA19" i="1"/>
  <c r="AZ19" i="1"/>
  <c r="BB21" i="1"/>
  <c r="BD21" i="1" s="1"/>
  <c r="BA23" i="1"/>
  <c r="AZ23" i="1"/>
  <c r="BB24" i="1"/>
  <c r="BD24" i="1" s="1"/>
  <c r="BA26" i="1"/>
  <c r="AZ26" i="1"/>
  <c r="BB29" i="1"/>
  <c r="BD29" i="1" s="1"/>
  <c r="BA31" i="1"/>
  <c r="AZ31" i="1"/>
  <c r="BB33" i="1"/>
  <c r="BD33" i="1" s="1"/>
  <c r="BA34" i="1"/>
  <c r="AZ34" i="1"/>
  <c r="BB36" i="1"/>
  <c r="BD36" i="1" s="1"/>
  <c r="BA38" i="1"/>
  <c r="AZ38" i="1"/>
  <c r="BB39" i="1"/>
  <c r="BD39" i="1" s="1"/>
  <c r="BA41" i="1"/>
  <c r="AZ41" i="1"/>
  <c r="BB44" i="1"/>
  <c r="BD44" i="1" s="1"/>
  <c r="BA45" i="1"/>
  <c r="AZ45" i="1"/>
  <c r="H52" i="1"/>
  <c r="H55" i="1"/>
  <c r="H59" i="1"/>
  <c r="H63" i="1"/>
  <c r="H66" i="1"/>
  <c r="BA47" i="1"/>
  <c r="AZ47" i="1"/>
  <c r="BB50" i="1"/>
  <c r="BD50" i="1" s="1"/>
  <c r="BC68" i="1"/>
  <c r="BD74" i="1"/>
  <c r="BC74" i="1"/>
  <c r="BA49" i="1"/>
  <c r="AZ49" i="1"/>
  <c r="AP54" i="1"/>
  <c r="J54" i="1" s="1"/>
  <c r="AQ54" i="1" s="1"/>
  <c r="AP68" i="1"/>
  <c r="J68" i="1" s="1"/>
  <c r="AQ68" i="1" s="1"/>
  <c r="G70" i="1"/>
  <c r="G74" i="1"/>
  <c r="G76" i="1"/>
  <c r="BB78" i="1"/>
  <c r="BD78" i="1" s="1"/>
  <c r="BA79" i="1"/>
  <c r="AZ79" i="1"/>
  <c r="BB81" i="1"/>
  <c r="BD81" i="1" s="1"/>
  <c r="BA83" i="1"/>
  <c r="AZ83" i="1"/>
  <c r="BB84" i="1"/>
  <c r="BD84" i="1" s="1"/>
  <c r="BA86" i="1"/>
  <c r="AZ86" i="1"/>
  <c r="BB88" i="1"/>
  <c r="BD88" i="1" s="1"/>
  <c r="BA89" i="1"/>
  <c r="AZ89" i="1"/>
  <c r="BB91" i="1"/>
  <c r="BD91" i="1" s="1"/>
  <c r="BB99" i="1"/>
  <c r="BD99" i="1" s="1"/>
  <c r="H104" i="1"/>
  <c r="H108" i="1"/>
  <c r="H111" i="1"/>
  <c r="H114" i="1"/>
  <c r="H118" i="1"/>
  <c r="H121" i="1"/>
  <c r="H124" i="1"/>
  <c r="H128" i="1"/>
  <c r="H131" i="1"/>
  <c r="BB94" i="1"/>
  <c r="BD94" i="1" s="1"/>
  <c r="BA98" i="1"/>
  <c r="AZ98" i="1"/>
  <c r="BB101" i="1"/>
  <c r="BD101" i="1" s="1"/>
  <c r="BC136" i="1"/>
  <c r="BD136" i="1" s="1"/>
  <c r="BC139" i="1"/>
  <c r="BD139" i="1" s="1"/>
  <c r="BC143" i="1"/>
  <c r="BD143" i="1" s="1"/>
  <c r="BC146" i="1"/>
  <c r="BD146" i="1"/>
  <c r="H149" i="1"/>
  <c r="H153" i="1"/>
  <c r="H156" i="1"/>
  <c r="H159" i="1"/>
  <c r="H163" i="1"/>
  <c r="H166" i="1"/>
  <c r="H169" i="1"/>
  <c r="H173" i="1"/>
  <c r="H176" i="1"/>
  <c r="H179" i="1"/>
  <c r="H183" i="1"/>
  <c r="H186" i="1"/>
  <c r="H189" i="1"/>
  <c r="H193" i="1"/>
  <c r="H196" i="1"/>
  <c r="H199" i="1"/>
  <c r="H203" i="1"/>
  <c r="BC208" i="1"/>
  <c r="BD208" i="1" s="1"/>
  <c r="BC211" i="1"/>
  <c r="BD211" i="1" s="1"/>
  <c r="BC214" i="1"/>
  <c r="BD214" i="1" s="1"/>
  <c r="BC218" i="1"/>
  <c r="BD218" i="1" s="1"/>
  <c r="BC221" i="1"/>
  <c r="BD221" i="1" s="1"/>
  <c r="BC224" i="1"/>
  <c r="BD224" i="1" s="1"/>
  <c r="BC228" i="1"/>
  <c r="BD228" i="1" s="1"/>
  <c r="BC231" i="1"/>
  <c r="BD231" i="1" s="1"/>
  <c r="BC234" i="1"/>
  <c r="BD234" i="1" s="1"/>
  <c r="BC241" i="1"/>
  <c r="BC245" i="1"/>
  <c r="BC255" i="1"/>
  <c r="G134" i="1"/>
  <c r="G136" i="1"/>
  <c r="G138" i="1"/>
  <c r="G139" i="1"/>
  <c r="G141" i="1"/>
  <c r="G143" i="1"/>
  <c r="G144" i="1"/>
  <c r="G146" i="1"/>
  <c r="BC246" i="1"/>
  <c r="BD246" i="1" s="1"/>
  <c r="BC251" i="1"/>
  <c r="BC256" i="1"/>
  <c r="BD256" i="1" s="1"/>
  <c r="G234" i="1"/>
  <c r="G236" i="1"/>
  <c r="G240" i="1"/>
  <c r="G241" i="1"/>
  <c r="G245" i="1"/>
  <c r="G248" i="1"/>
  <c r="G251" i="1"/>
  <c r="G255" i="1"/>
  <c r="G258" i="1"/>
  <c r="G243" i="1"/>
  <c r="G246" i="1"/>
  <c r="G250" i="1"/>
  <c r="G253" i="1"/>
  <c r="G256" i="1"/>
  <c r="BC261" i="1"/>
  <c r="I16" i="1"/>
  <c r="AR16" i="1"/>
  <c r="AS16" i="1" s="1"/>
  <c r="AV16" i="1" s="1"/>
  <c r="F16" i="1" s="1"/>
  <c r="AY16" i="1" s="1"/>
  <c r="G16" i="1" s="1"/>
  <c r="BA21" i="1"/>
  <c r="AZ21" i="1"/>
  <c r="BA36" i="1"/>
  <c r="AZ36" i="1"/>
  <c r="BA44" i="1"/>
  <c r="AZ44" i="1"/>
  <c r="H57" i="1"/>
  <c r="BB57" i="1"/>
  <c r="BD57" i="1" s="1"/>
  <c r="H61" i="1"/>
  <c r="BB61" i="1"/>
  <c r="BD61" i="1" s="1"/>
  <c r="H65" i="1"/>
  <c r="BB65" i="1"/>
  <c r="BD65" i="1" s="1"/>
  <c r="BC70" i="1"/>
  <c r="BD70" i="1" s="1"/>
  <c r="BC76" i="1"/>
  <c r="BD76" i="1"/>
  <c r="I52" i="1"/>
  <c r="AR52" i="1"/>
  <c r="AS52" i="1" s="1"/>
  <c r="AV52" i="1" s="1"/>
  <c r="F52" i="1" s="1"/>
  <c r="AY52" i="1" s="1"/>
  <c r="G52" i="1" s="1"/>
  <c r="I55" i="1"/>
  <c r="AR55" i="1"/>
  <c r="AS55" i="1" s="1"/>
  <c r="AV55" i="1" s="1"/>
  <c r="F55" i="1" s="1"/>
  <c r="AY55" i="1" s="1"/>
  <c r="G55" i="1" s="1"/>
  <c r="I59" i="1"/>
  <c r="AR59" i="1"/>
  <c r="AS59" i="1" s="1"/>
  <c r="AV59" i="1" s="1"/>
  <c r="F59" i="1" s="1"/>
  <c r="AY59" i="1" s="1"/>
  <c r="G59" i="1" s="1"/>
  <c r="I63" i="1"/>
  <c r="AR63" i="1"/>
  <c r="AS63" i="1" s="1"/>
  <c r="AV63" i="1" s="1"/>
  <c r="F63" i="1" s="1"/>
  <c r="AY63" i="1" s="1"/>
  <c r="G63" i="1" s="1"/>
  <c r="I66" i="1"/>
  <c r="AR66" i="1"/>
  <c r="AS66" i="1" s="1"/>
  <c r="AV66" i="1" s="1"/>
  <c r="F66" i="1" s="1"/>
  <c r="AY66" i="1" s="1"/>
  <c r="G66" i="1" s="1"/>
  <c r="BA78" i="1"/>
  <c r="AZ78" i="1"/>
  <c r="BA81" i="1"/>
  <c r="AZ81" i="1"/>
  <c r="BA84" i="1"/>
  <c r="AZ84" i="1"/>
  <c r="BA88" i="1"/>
  <c r="AZ88" i="1"/>
  <c r="BA91" i="1"/>
  <c r="AZ91" i="1"/>
  <c r="AY93" i="1"/>
  <c r="G93" i="1" s="1"/>
  <c r="BB93" i="1"/>
  <c r="BD93" i="1" s="1"/>
  <c r="H106" i="1"/>
  <c r="BB106" i="1"/>
  <c r="BD106" i="1" s="1"/>
  <c r="H109" i="1"/>
  <c r="BB109" i="1"/>
  <c r="BD109" i="1" s="1"/>
  <c r="H113" i="1"/>
  <c r="BB113" i="1"/>
  <c r="BD113" i="1" s="1"/>
  <c r="H116" i="1"/>
  <c r="BB116" i="1"/>
  <c r="BD116" i="1" s="1"/>
  <c r="H119" i="1"/>
  <c r="BB119" i="1"/>
  <c r="BD119" i="1" s="1"/>
  <c r="H123" i="1"/>
  <c r="BB123" i="1"/>
  <c r="BD123" i="1" s="1"/>
  <c r="H126" i="1"/>
  <c r="BB126" i="1"/>
  <c r="BD126" i="1" s="1"/>
  <c r="H129" i="1"/>
  <c r="BB129" i="1"/>
  <c r="BD129" i="1" s="1"/>
  <c r="H133" i="1"/>
  <c r="BB133" i="1"/>
  <c r="BD133" i="1" s="1"/>
  <c r="BA94" i="1"/>
  <c r="AZ94" i="1"/>
  <c r="BA101" i="1"/>
  <c r="AZ101" i="1"/>
  <c r="I104" i="1"/>
  <c r="AR104" i="1"/>
  <c r="AS104" i="1" s="1"/>
  <c r="AV104" i="1" s="1"/>
  <c r="F104" i="1" s="1"/>
  <c r="AY104" i="1" s="1"/>
  <c r="G104" i="1" s="1"/>
  <c r="I108" i="1"/>
  <c r="AR108" i="1"/>
  <c r="AS108" i="1" s="1"/>
  <c r="AV108" i="1" s="1"/>
  <c r="F108" i="1" s="1"/>
  <c r="AY108" i="1" s="1"/>
  <c r="G108" i="1" s="1"/>
  <c r="I111" i="1"/>
  <c r="AR111" i="1"/>
  <c r="AS111" i="1" s="1"/>
  <c r="AV111" i="1" s="1"/>
  <c r="F111" i="1" s="1"/>
  <c r="AY111" i="1" s="1"/>
  <c r="G111" i="1" s="1"/>
  <c r="I114" i="1"/>
  <c r="AR114" i="1"/>
  <c r="AS114" i="1" s="1"/>
  <c r="AV114" i="1" s="1"/>
  <c r="F114" i="1" s="1"/>
  <c r="AY114" i="1" s="1"/>
  <c r="G114" i="1" s="1"/>
  <c r="I118" i="1"/>
  <c r="AR118" i="1"/>
  <c r="AS118" i="1" s="1"/>
  <c r="AV118" i="1" s="1"/>
  <c r="F118" i="1" s="1"/>
  <c r="AY118" i="1" s="1"/>
  <c r="G118" i="1" s="1"/>
  <c r="I121" i="1"/>
  <c r="AR121" i="1"/>
  <c r="AS121" i="1" s="1"/>
  <c r="AV121" i="1" s="1"/>
  <c r="F121" i="1" s="1"/>
  <c r="AY121" i="1" s="1"/>
  <c r="G121" i="1" s="1"/>
  <c r="I124" i="1"/>
  <c r="AR124" i="1"/>
  <c r="AS124" i="1" s="1"/>
  <c r="AV124" i="1" s="1"/>
  <c r="F124" i="1" s="1"/>
  <c r="AY124" i="1" s="1"/>
  <c r="G124" i="1" s="1"/>
  <c r="I128" i="1"/>
  <c r="AR128" i="1"/>
  <c r="AS128" i="1" s="1"/>
  <c r="AV128" i="1" s="1"/>
  <c r="F128" i="1" s="1"/>
  <c r="AY128" i="1" s="1"/>
  <c r="G128" i="1" s="1"/>
  <c r="I131" i="1"/>
  <c r="AR131" i="1"/>
  <c r="AS131" i="1" s="1"/>
  <c r="AV131" i="1" s="1"/>
  <c r="F131" i="1" s="1"/>
  <c r="AY131" i="1" s="1"/>
  <c r="G131" i="1" s="1"/>
  <c r="BA96" i="1"/>
  <c r="AZ96" i="1"/>
  <c r="BA99" i="1"/>
  <c r="AZ99" i="1"/>
  <c r="BA103" i="1"/>
  <c r="AZ103" i="1"/>
  <c r="BC134" i="1"/>
  <c r="BD134" i="1" s="1"/>
  <c r="BC138" i="1"/>
  <c r="BD138" i="1" s="1"/>
  <c r="BC141" i="1"/>
  <c r="BD141" i="1" s="1"/>
  <c r="BC144" i="1"/>
  <c r="BD144" i="1" s="1"/>
  <c r="H148" i="1"/>
  <c r="BB148" i="1"/>
  <c r="BD148" i="1" s="1"/>
  <c r="H151" i="1"/>
  <c r="BB151" i="1"/>
  <c r="BD151" i="1" s="1"/>
  <c r="H154" i="1"/>
  <c r="BB154" i="1"/>
  <c r="BD154" i="1" s="1"/>
  <c r="H158" i="1"/>
  <c r="BB158" i="1"/>
  <c r="BD158" i="1" s="1"/>
  <c r="H161" i="1"/>
  <c r="BB161" i="1"/>
  <c r="BD161" i="1" s="1"/>
  <c r="H164" i="1"/>
  <c r="BB164" i="1"/>
  <c r="BD164" i="1" s="1"/>
  <c r="H168" i="1"/>
  <c r="BB168" i="1"/>
  <c r="BD168" i="1" s="1"/>
  <c r="H171" i="1"/>
  <c r="BB171" i="1"/>
  <c r="BD171" i="1" s="1"/>
  <c r="H174" i="1"/>
  <c r="BB174" i="1"/>
  <c r="BD174" i="1" s="1"/>
  <c r="H178" i="1"/>
  <c r="BB178" i="1"/>
  <c r="BD178" i="1" s="1"/>
  <c r="H181" i="1"/>
  <c r="BB181" i="1"/>
  <c r="BD181" i="1" s="1"/>
  <c r="H184" i="1"/>
  <c r="BB184" i="1"/>
  <c r="BD184" i="1" s="1"/>
  <c r="H188" i="1"/>
  <c r="BB188" i="1"/>
  <c r="BD188" i="1" s="1"/>
  <c r="H191" i="1"/>
  <c r="BB191" i="1"/>
  <c r="BD191" i="1" s="1"/>
  <c r="H194" i="1"/>
  <c r="BB194" i="1"/>
  <c r="BD194" i="1" s="1"/>
  <c r="H198" i="1"/>
  <c r="BB198" i="1"/>
  <c r="BD198" i="1" s="1"/>
  <c r="H201" i="1"/>
  <c r="BB201" i="1"/>
  <c r="BD201" i="1" s="1"/>
  <c r="H204" i="1"/>
  <c r="BB204" i="1"/>
  <c r="BD204" i="1" s="1"/>
  <c r="BC206" i="1"/>
  <c r="BD206" i="1" s="1"/>
  <c r="BC209" i="1"/>
  <c r="BD209" i="1" s="1"/>
  <c r="BC213" i="1"/>
  <c r="BD213" i="1" s="1"/>
  <c r="BC216" i="1"/>
  <c r="BD216" i="1" s="1"/>
  <c r="BC219" i="1"/>
  <c r="BD219" i="1" s="1"/>
  <c r="BC223" i="1"/>
  <c r="BD223" i="1" s="1"/>
  <c r="BC226" i="1"/>
  <c r="BD226" i="1" s="1"/>
  <c r="BC229" i="1"/>
  <c r="BD229" i="1" s="1"/>
  <c r="BC233" i="1"/>
  <c r="BD233" i="1" s="1"/>
  <c r="BC240" i="1"/>
  <c r="BC243" i="1"/>
  <c r="BD243" i="1" s="1"/>
  <c r="BC248" i="1"/>
  <c r="AP149" i="1"/>
  <c r="J149" i="1" s="1"/>
  <c r="AQ149" i="1" s="1"/>
  <c r="AP153" i="1"/>
  <c r="J153" i="1" s="1"/>
  <c r="AQ153" i="1" s="1"/>
  <c r="AP156" i="1"/>
  <c r="J156" i="1" s="1"/>
  <c r="AQ156" i="1" s="1"/>
  <c r="AP159" i="1"/>
  <c r="J159" i="1" s="1"/>
  <c r="AQ159" i="1" s="1"/>
  <c r="AP163" i="1"/>
  <c r="J163" i="1" s="1"/>
  <c r="AQ163" i="1" s="1"/>
  <c r="AP166" i="1"/>
  <c r="J166" i="1" s="1"/>
  <c r="AQ166" i="1" s="1"/>
  <c r="AP169" i="1"/>
  <c r="J169" i="1" s="1"/>
  <c r="AQ169" i="1" s="1"/>
  <c r="AP173" i="1"/>
  <c r="J173" i="1" s="1"/>
  <c r="AQ173" i="1" s="1"/>
  <c r="AP176" i="1"/>
  <c r="J176" i="1" s="1"/>
  <c r="AQ176" i="1" s="1"/>
  <c r="AP179" i="1"/>
  <c r="J179" i="1" s="1"/>
  <c r="AQ179" i="1" s="1"/>
  <c r="AP183" i="1"/>
  <c r="J183" i="1" s="1"/>
  <c r="AQ183" i="1" s="1"/>
  <c r="AP186" i="1"/>
  <c r="J186" i="1" s="1"/>
  <c r="AQ186" i="1" s="1"/>
  <c r="AP189" i="1"/>
  <c r="J189" i="1" s="1"/>
  <c r="AQ189" i="1" s="1"/>
  <c r="AP193" i="1"/>
  <c r="J193" i="1" s="1"/>
  <c r="AQ193" i="1" s="1"/>
  <c r="AP196" i="1"/>
  <c r="J196" i="1" s="1"/>
  <c r="AQ196" i="1" s="1"/>
  <c r="AP199" i="1"/>
  <c r="J199" i="1" s="1"/>
  <c r="AQ199" i="1" s="1"/>
  <c r="AP203" i="1"/>
  <c r="J203" i="1" s="1"/>
  <c r="AQ203" i="1" s="1"/>
  <c r="BD236" i="1"/>
  <c r="BC236" i="1"/>
  <c r="BD250" i="1"/>
  <c r="BC250" i="1"/>
  <c r="BD253" i="1"/>
  <c r="BC253" i="1"/>
  <c r="BC258" i="1"/>
  <c r="G206" i="1"/>
  <c r="G208" i="1"/>
  <c r="G209" i="1"/>
  <c r="G211" i="1"/>
  <c r="G213" i="1"/>
  <c r="G214" i="1"/>
  <c r="G216" i="1"/>
  <c r="G218" i="1"/>
  <c r="G219" i="1"/>
  <c r="G221" i="1"/>
  <c r="G223" i="1"/>
  <c r="G224" i="1"/>
  <c r="G226" i="1"/>
  <c r="G228" i="1"/>
  <c r="G229" i="1"/>
  <c r="G231" i="1"/>
  <c r="G233" i="1"/>
  <c r="BB236" i="1"/>
  <c r="BB240" i="1"/>
  <c r="BD240" i="1" s="1"/>
  <c r="BB241" i="1"/>
  <c r="BD241" i="1" s="1"/>
  <c r="BB245" i="1"/>
  <c r="BD245" i="1" s="1"/>
  <c r="BB248" i="1"/>
  <c r="BD248" i="1" s="1"/>
  <c r="BB251" i="1"/>
  <c r="BD251" i="1" s="1"/>
  <c r="BB255" i="1"/>
  <c r="BD255" i="1" s="1"/>
  <c r="BB258" i="1"/>
  <c r="BD258" i="1" s="1"/>
  <c r="AR260" i="1"/>
  <c r="AS260" i="1" s="1"/>
  <c r="AV260" i="1" s="1"/>
  <c r="F260" i="1" s="1"/>
  <c r="AY260" i="1" s="1"/>
  <c r="G260" i="1" s="1"/>
  <c r="I260" i="1"/>
  <c r="AR261" i="1"/>
  <c r="AS261" i="1" s="1"/>
  <c r="AV261" i="1" s="1"/>
  <c r="F261" i="1" s="1"/>
  <c r="I261" i="1"/>
  <c r="AR263" i="1"/>
  <c r="AS263" i="1" s="1"/>
  <c r="AV263" i="1" s="1"/>
  <c r="F263" i="1" s="1"/>
  <c r="AY263" i="1" s="1"/>
  <c r="G263" i="1" s="1"/>
  <c r="I263" i="1"/>
  <c r="BC260" i="1"/>
  <c r="BC263" i="1"/>
  <c r="AZ233" i="1" l="1"/>
  <c r="BA233" i="1"/>
  <c r="AZ226" i="1"/>
  <c r="BA226" i="1"/>
  <c r="AZ223" i="1"/>
  <c r="BA223" i="1"/>
  <c r="AZ216" i="1"/>
  <c r="BA216" i="1"/>
  <c r="AZ209" i="1"/>
  <c r="BA209" i="1"/>
  <c r="I193" i="1"/>
  <c r="AR193" i="1"/>
  <c r="AS193" i="1" s="1"/>
  <c r="AV193" i="1" s="1"/>
  <c r="F193" i="1" s="1"/>
  <c r="AY193" i="1" s="1"/>
  <c r="G193" i="1" s="1"/>
  <c r="I179" i="1"/>
  <c r="AR179" i="1"/>
  <c r="AS179" i="1" s="1"/>
  <c r="AV179" i="1" s="1"/>
  <c r="F179" i="1" s="1"/>
  <c r="AY179" i="1" s="1"/>
  <c r="G179" i="1" s="1"/>
  <c r="I166" i="1"/>
  <c r="AR166" i="1"/>
  <c r="AS166" i="1" s="1"/>
  <c r="AV166" i="1" s="1"/>
  <c r="F166" i="1" s="1"/>
  <c r="AY166" i="1" s="1"/>
  <c r="G166" i="1" s="1"/>
  <c r="I153" i="1"/>
  <c r="AR153" i="1"/>
  <c r="AS153" i="1" s="1"/>
  <c r="AV153" i="1" s="1"/>
  <c r="F153" i="1" s="1"/>
  <c r="AY153" i="1" s="1"/>
  <c r="G153" i="1" s="1"/>
  <c r="BA131" i="1"/>
  <c r="AZ131" i="1"/>
  <c r="BA124" i="1"/>
  <c r="AZ124" i="1"/>
  <c r="BA118" i="1"/>
  <c r="AZ118" i="1"/>
  <c r="BA111" i="1"/>
  <c r="AZ111" i="1"/>
  <c r="BA108" i="1"/>
  <c r="AZ108" i="1"/>
  <c r="BA66" i="1"/>
  <c r="AZ66" i="1"/>
  <c r="BA59" i="1"/>
  <c r="AZ59" i="1"/>
  <c r="BA52" i="1"/>
  <c r="AZ52" i="1"/>
  <c r="AZ250" i="1"/>
  <c r="BA250" i="1"/>
  <c r="AZ255" i="1"/>
  <c r="BA255" i="1"/>
  <c r="AZ241" i="1"/>
  <c r="BA241" i="1"/>
  <c r="AZ143" i="1"/>
  <c r="BA143" i="1"/>
  <c r="AZ136" i="1"/>
  <c r="BA136" i="1"/>
  <c r="BB193" i="1"/>
  <c r="BD193" i="1" s="1"/>
  <c r="BB179" i="1"/>
  <c r="BD179" i="1" s="1"/>
  <c r="BB153" i="1"/>
  <c r="BD153" i="1" s="1"/>
  <c r="BB131" i="1"/>
  <c r="BD131" i="1" s="1"/>
  <c r="BB128" i="1"/>
  <c r="BD128" i="1" s="1"/>
  <c r="BB124" i="1"/>
  <c r="BD124" i="1" s="1"/>
  <c r="BB121" i="1"/>
  <c r="BD121" i="1" s="1"/>
  <c r="BB118" i="1"/>
  <c r="BD118" i="1" s="1"/>
  <c r="BB114" i="1"/>
  <c r="BD114" i="1" s="1"/>
  <c r="BB111" i="1"/>
  <c r="BD111" i="1" s="1"/>
  <c r="BB108" i="1"/>
  <c r="BD108" i="1" s="1"/>
  <c r="BB104" i="1"/>
  <c r="BD104" i="1" s="1"/>
  <c r="BA76" i="1"/>
  <c r="AZ76" i="1"/>
  <c r="AZ70" i="1"/>
  <c r="BA70" i="1"/>
  <c r="I54" i="1"/>
  <c r="AR54" i="1"/>
  <c r="AS54" i="1" s="1"/>
  <c r="AV54" i="1" s="1"/>
  <c r="F54" i="1" s="1"/>
  <c r="AY54" i="1" s="1"/>
  <c r="G54" i="1" s="1"/>
  <c r="BB66" i="1"/>
  <c r="BD66" i="1" s="1"/>
  <c r="BB63" i="1"/>
  <c r="BD63" i="1" s="1"/>
  <c r="BB59" i="1"/>
  <c r="BD59" i="1" s="1"/>
  <c r="BB55" i="1"/>
  <c r="BD55" i="1" s="1"/>
  <c r="BB52" i="1"/>
  <c r="BD52" i="1" s="1"/>
  <c r="BB16" i="1"/>
  <c r="BD16" i="1" s="1"/>
  <c r="BB54" i="1"/>
  <c r="BD54" i="1" s="1"/>
  <c r="BB263" i="1"/>
  <c r="BD263" i="1" s="1"/>
  <c r="AZ133" i="1"/>
  <c r="BA133" i="1"/>
  <c r="BA129" i="1"/>
  <c r="AZ129" i="1"/>
  <c r="BA126" i="1"/>
  <c r="AZ126" i="1"/>
  <c r="BA123" i="1"/>
  <c r="AZ123" i="1"/>
  <c r="BA119" i="1"/>
  <c r="AZ119" i="1"/>
  <c r="BA116" i="1"/>
  <c r="AZ116" i="1"/>
  <c r="BA113" i="1"/>
  <c r="AZ113" i="1"/>
  <c r="BA109" i="1"/>
  <c r="AZ109" i="1"/>
  <c r="BA106" i="1"/>
  <c r="AZ106" i="1"/>
  <c r="BA65" i="1"/>
  <c r="AZ65" i="1"/>
  <c r="BA61" i="1"/>
  <c r="AZ61" i="1"/>
  <c r="BA57" i="1"/>
  <c r="AZ57" i="1"/>
  <c r="AZ204" i="1"/>
  <c r="BA204" i="1"/>
  <c r="BA201" i="1"/>
  <c r="AZ201" i="1"/>
  <c r="BA198" i="1"/>
  <c r="AZ198" i="1"/>
  <c r="BA194" i="1"/>
  <c r="AZ194" i="1"/>
  <c r="BA191" i="1"/>
  <c r="AZ191" i="1"/>
  <c r="BA188" i="1"/>
  <c r="AZ188" i="1"/>
  <c r="BA184" i="1"/>
  <c r="AZ184" i="1"/>
  <c r="BA181" i="1"/>
  <c r="AZ181" i="1"/>
  <c r="BA178" i="1"/>
  <c r="AZ178" i="1"/>
  <c r="BA174" i="1"/>
  <c r="AZ174" i="1"/>
  <c r="BA171" i="1"/>
  <c r="AZ171" i="1"/>
  <c r="BA168" i="1"/>
  <c r="AZ168" i="1"/>
  <c r="BA164" i="1"/>
  <c r="AZ164" i="1"/>
  <c r="BA161" i="1"/>
  <c r="AZ161" i="1"/>
  <c r="BA158" i="1"/>
  <c r="AZ158" i="1"/>
  <c r="BA154" i="1"/>
  <c r="AZ154" i="1"/>
  <c r="BA151" i="1"/>
  <c r="AZ151" i="1"/>
  <c r="BA148" i="1"/>
  <c r="AZ148" i="1"/>
  <c r="AZ229" i="1"/>
  <c r="BA229" i="1"/>
  <c r="AZ219" i="1"/>
  <c r="BA219" i="1"/>
  <c r="AZ213" i="1"/>
  <c r="BA213" i="1"/>
  <c r="AZ206" i="1"/>
  <c r="BA206" i="1"/>
  <c r="I199" i="1"/>
  <c r="AR199" i="1"/>
  <c r="AS199" i="1" s="1"/>
  <c r="AV199" i="1" s="1"/>
  <c r="F199" i="1" s="1"/>
  <c r="AY199" i="1" s="1"/>
  <c r="G199" i="1" s="1"/>
  <c r="I186" i="1"/>
  <c r="AR186" i="1"/>
  <c r="AS186" i="1" s="1"/>
  <c r="AV186" i="1" s="1"/>
  <c r="F186" i="1" s="1"/>
  <c r="AY186" i="1" s="1"/>
  <c r="G186" i="1" s="1"/>
  <c r="I173" i="1"/>
  <c r="AR173" i="1"/>
  <c r="AS173" i="1" s="1"/>
  <c r="AV173" i="1" s="1"/>
  <c r="F173" i="1" s="1"/>
  <c r="AY173" i="1" s="1"/>
  <c r="G173" i="1" s="1"/>
  <c r="I159" i="1"/>
  <c r="AR159" i="1"/>
  <c r="AS159" i="1" s="1"/>
  <c r="AV159" i="1" s="1"/>
  <c r="F159" i="1" s="1"/>
  <c r="AY159" i="1" s="1"/>
  <c r="G159" i="1" s="1"/>
  <c r="BA128" i="1"/>
  <c r="AZ128" i="1"/>
  <c r="BA121" i="1"/>
  <c r="AZ121" i="1"/>
  <c r="BA114" i="1"/>
  <c r="AZ114" i="1"/>
  <c r="BA104" i="1"/>
  <c r="AZ104" i="1"/>
  <c r="BA63" i="1"/>
  <c r="AZ63" i="1"/>
  <c r="BA55" i="1"/>
  <c r="AZ55" i="1"/>
  <c r="BA16" i="1"/>
  <c r="AZ16" i="1"/>
  <c r="AZ256" i="1"/>
  <c r="BA256" i="1"/>
  <c r="AZ243" i="1"/>
  <c r="BA243" i="1"/>
  <c r="AZ248" i="1"/>
  <c r="BA248" i="1"/>
  <c r="AZ236" i="1"/>
  <c r="BA236" i="1"/>
  <c r="BA146" i="1"/>
  <c r="AZ146" i="1"/>
  <c r="AZ139" i="1"/>
  <c r="BA139" i="1"/>
  <c r="BB173" i="1"/>
  <c r="BD173" i="1" s="1"/>
  <c r="AZ263" i="1"/>
  <c r="BA263" i="1"/>
  <c r="AY261" i="1"/>
  <c r="G261" i="1" s="1"/>
  <c r="BB261" i="1"/>
  <c r="BD261" i="1" s="1"/>
  <c r="AZ260" i="1"/>
  <c r="BA260" i="1"/>
  <c r="AZ231" i="1"/>
  <c r="BA231" i="1"/>
  <c r="AZ228" i="1"/>
  <c r="BA228" i="1"/>
  <c r="AZ224" i="1"/>
  <c r="BA224" i="1"/>
  <c r="AZ221" i="1"/>
  <c r="BA221" i="1"/>
  <c r="AZ218" i="1"/>
  <c r="BA218" i="1"/>
  <c r="AZ214" i="1"/>
  <c r="BA214" i="1"/>
  <c r="AZ211" i="1"/>
  <c r="BA211" i="1"/>
  <c r="AZ208" i="1"/>
  <c r="BA208" i="1"/>
  <c r="I203" i="1"/>
  <c r="AR203" i="1"/>
  <c r="AS203" i="1" s="1"/>
  <c r="AV203" i="1" s="1"/>
  <c r="F203" i="1" s="1"/>
  <c r="I196" i="1"/>
  <c r="AR196" i="1"/>
  <c r="AS196" i="1" s="1"/>
  <c r="AV196" i="1" s="1"/>
  <c r="F196" i="1" s="1"/>
  <c r="I189" i="1"/>
  <c r="AR189" i="1"/>
  <c r="AS189" i="1" s="1"/>
  <c r="AV189" i="1" s="1"/>
  <c r="F189" i="1" s="1"/>
  <c r="I183" i="1"/>
  <c r="AR183" i="1"/>
  <c r="AS183" i="1" s="1"/>
  <c r="AV183" i="1" s="1"/>
  <c r="F183" i="1" s="1"/>
  <c r="I176" i="1"/>
  <c r="AR176" i="1"/>
  <c r="AS176" i="1" s="1"/>
  <c r="AV176" i="1" s="1"/>
  <c r="F176" i="1" s="1"/>
  <c r="I169" i="1"/>
  <c r="AR169" i="1"/>
  <c r="AS169" i="1" s="1"/>
  <c r="AV169" i="1" s="1"/>
  <c r="F169" i="1" s="1"/>
  <c r="I163" i="1"/>
  <c r="AR163" i="1"/>
  <c r="AS163" i="1" s="1"/>
  <c r="AV163" i="1" s="1"/>
  <c r="F163" i="1" s="1"/>
  <c r="I156" i="1"/>
  <c r="AR156" i="1"/>
  <c r="AS156" i="1" s="1"/>
  <c r="AV156" i="1" s="1"/>
  <c r="F156" i="1" s="1"/>
  <c r="I149" i="1"/>
  <c r="AR149" i="1"/>
  <c r="AS149" i="1" s="1"/>
  <c r="AV149" i="1" s="1"/>
  <c r="F149" i="1" s="1"/>
  <c r="BA93" i="1"/>
  <c r="AZ93" i="1"/>
  <c r="AZ253" i="1"/>
  <c r="BA253" i="1"/>
  <c r="AZ246" i="1"/>
  <c r="BA246" i="1"/>
  <c r="AZ258" i="1"/>
  <c r="BA258" i="1"/>
  <c r="AZ251" i="1"/>
  <c r="BA251" i="1"/>
  <c r="AZ245" i="1"/>
  <c r="BA245" i="1"/>
  <c r="AZ240" i="1"/>
  <c r="BA240" i="1"/>
  <c r="AZ234" i="1"/>
  <c r="BA234" i="1"/>
  <c r="AZ144" i="1"/>
  <c r="BA144" i="1"/>
  <c r="AZ141" i="1"/>
  <c r="BA141" i="1"/>
  <c r="AZ138" i="1"/>
  <c r="BA138" i="1"/>
  <c r="AZ134" i="1"/>
  <c r="BA134" i="1"/>
  <c r="AZ74" i="1"/>
  <c r="BA74" i="1"/>
  <c r="AR68" i="1"/>
  <c r="AS68" i="1" s="1"/>
  <c r="AV68" i="1" s="1"/>
  <c r="F68" i="1" s="1"/>
  <c r="I68" i="1"/>
  <c r="BB260" i="1"/>
  <c r="BD260" i="1" s="1"/>
  <c r="AY149" i="1" l="1"/>
  <c r="G149" i="1" s="1"/>
  <c r="BB149" i="1"/>
  <c r="BD149" i="1" s="1"/>
  <c r="AY68" i="1"/>
  <c r="G68" i="1" s="1"/>
  <c r="BB68" i="1"/>
  <c r="BD68" i="1" s="1"/>
  <c r="AZ261" i="1"/>
  <c r="BA261" i="1"/>
  <c r="BA159" i="1"/>
  <c r="AZ159" i="1"/>
  <c r="BA173" i="1"/>
  <c r="AZ173" i="1"/>
  <c r="BA186" i="1"/>
  <c r="AZ186" i="1"/>
  <c r="BA199" i="1"/>
  <c r="AZ199" i="1"/>
  <c r="BA54" i="1"/>
  <c r="AZ54" i="1"/>
  <c r="BB166" i="1"/>
  <c r="BD166" i="1" s="1"/>
  <c r="BB186" i="1"/>
  <c r="BD186" i="1" s="1"/>
  <c r="AY156" i="1"/>
  <c r="G156" i="1" s="1"/>
  <c r="BB156" i="1"/>
  <c r="BD156" i="1" s="1"/>
  <c r="AY163" i="1"/>
  <c r="G163" i="1" s="1"/>
  <c r="BB163" i="1"/>
  <c r="BD163" i="1" s="1"/>
  <c r="AY169" i="1"/>
  <c r="G169" i="1" s="1"/>
  <c r="BB169" i="1"/>
  <c r="BD169" i="1" s="1"/>
  <c r="AY176" i="1"/>
  <c r="G176" i="1" s="1"/>
  <c r="BB176" i="1"/>
  <c r="BD176" i="1" s="1"/>
  <c r="AY183" i="1"/>
  <c r="G183" i="1" s="1"/>
  <c r="BB183" i="1"/>
  <c r="BD183" i="1" s="1"/>
  <c r="AY189" i="1"/>
  <c r="G189" i="1" s="1"/>
  <c r="BB189" i="1"/>
  <c r="BD189" i="1" s="1"/>
  <c r="AY196" i="1"/>
  <c r="G196" i="1" s="1"/>
  <c r="BB196" i="1"/>
  <c r="BD196" i="1" s="1"/>
  <c r="AY203" i="1"/>
  <c r="G203" i="1" s="1"/>
  <c r="BB203" i="1"/>
  <c r="BD203" i="1" s="1"/>
  <c r="BA153" i="1"/>
  <c r="AZ153" i="1"/>
  <c r="BA166" i="1"/>
  <c r="AZ166" i="1"/>
  <c r="BA179" i="1"/>
  <c r="AZ179" i="1"/>
  <c r="BA193" i="1"/>
  <c r="AZ193" i="1"/>
  <c r="BB159" i="1"/>
  <c r="BD159" i="1" s="1"/>
  <c r="BB199" i="1"/>
  <c r="BD199" i="1" s="1"/>
  <c r="BA203" i="1" l="1"/>
  <c r="AZ203" i="1"/>
  <c r="BA196" i="1"/>
  <c r="AZ196" i="1"/>
  <c r="BA189" i="1"/>
  <c r="AZ189" i="1"/>
  <c r="BA183" i="1"/>
  <c r="AZ183" i="1"/>
  <c r="BA176" i="1"/>
  <c r="AZ176" i="1"/>
  <c r="BA169" i="1"/>
  <c r="AZ169" i="1"/>
  <c r="BA163" i="1"/>
  <c r="AZ163" i="1"/>
  <c r="BA156" i="1"/>
  <c r="AZ156" i="1"/>
  <c r="AZ68" i="1"/>
  <c r="BA68" i="1"/>
  <c r="BA149" i="1"/>
  <c r="AZ149" i="1"/>
</calcChain>
</file>

<file path=xl/sharedStrings.xml><?xml version="1.0" encoding="utf-8"?>
<sst xmlns="http://schemas.openxmlformats.org/spreadsheetml/2006/main" count="490" uniqueCount="325">
  <si>
    <t>OPEN 6.2.5</t>
  </si>
  <si>
    <t>Tue Apr 19 2016 10:22:33</t>
  </si>
  <si>
    <t>Unit=</t>
  </si>
  <si>
    <t>PSC-3679</t>
  </si>
  <si>
    <t>LightSource=</t>
  </si>
  <si>
    <t>Sun+Sky</t>
  </si>
  <si>
    <t>A/D AvgTime=</t>
  </si>
  <si>
    <t>Config=</t>
  </si>
  <si>
    <t>/User/Configs/UserPrefs/sun+sky.xml</t>
  </si>
  <si>
    <t>Remark=</t>
  </si>
  <si>
    <t>plant no 4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</si>
  <si>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</si>
  <si>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</si>
  <si>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</si>
  <si>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</si>
  <si>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</si>
  <si>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</si>
  <si>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</si>
  <si>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</si>
  <si>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</si>
  <si>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</si>
  <si>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</si>
  <si>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</si>
  <si>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</si>
  <si>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</si>
  <si>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</si>
  <si>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</si>
  <si>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</si>
  <si>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</si>
  <si>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</si>
  <si>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</si>
  <si>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</si>
  <si>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</si>
  <si>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</si>
  <si>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</si>
  <si>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</si>
  <si>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</si>
  <si>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</si>
  <si>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</si>
  <si>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</si>
  <si>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</si>
  <si>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</si>
  <si>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</si>
  <si>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</si>
  <si>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</si>
  <si>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</si>
  <si>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</si>
  <si>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</si>
  <si>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</si>
  <si>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</si>
  <si>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</si>
  <si>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</si>
  <si>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</si>
  <si>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</si>
  <si>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</si>
  <si>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</si>
  <si>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</si>
  <si>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</si>
  <si>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</si>
  <si>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</si>
  <si>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</si>
  <si>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</si>
  <si>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</si>
  <si>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</si>
  <si>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</si>
  <si>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</si>
  <si>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</si>
  <si>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</si>
  <si>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</si>
  <si>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"10:23:25 Flow: Fixed -&gt; 500 umol/s"
</t>
  </si>
  <si>
    <t xml:space="preserve">"10:23:40 Launched AutoProg /User/Configs/AutoProgs/AutoLog"
</t>
  </si>
  <si>
    <t xml:space="preserve">"10:23:44 CO2 Mixer: CO2R -&gt; 400 uml"
</t>
  </si>
  <si>
    <t xml:space="preserve">"10:23:44 Coolers: Tblock -&gt; 26.00 C"
</t>
  </si>
  <si>
    <t xml:space="preserve">"10:23:44 Flow: Fixed -&gt; 500 umol/s"
</t>
  </si>
  <si>
    <t>10:33:45</t>
  </si>
  <si>
    <t xml:space="preserve">"10:39:00 Flow: Fixed -&gt; 500 umol/s"
</t>
  </si>
  <si>
    <t>10:43:45</t>
  </si>
  <si>
    <t>10:53:45</t>
  </si>
  <si>
    <t xml:space="preserve">"10:54:00 Flow: Fixed -&gt; 500 umol/s"
</t>
  </si>
  <si>
    <t>11:03:45</t>
  </si>
  <si>
    <t xml:space="preserve">"11:09:01 Flow: Fixed -&gt; 500 umol/s"
</t>
  </si>
  <si>
    <t>11:13:45</t>
  </si>
  <si>
    <t>11:23:45</t>
  </si>
  <si>
    <t xml:space="preserve">"11:24:01 Flow: Fixed -&gt; 500 umol/s"
</t>
  </si>
  <si>
    <t>11:33:45</t>
  </si>
  <si>
    <t xml:space="preserve">"11:39:01 Flow: Fixed -&gt; 500 umol/s"
</t>
  </si>
  <si>
    <t>11:43:45</t>
  </si>
  <si>
    <t>11:53:45</t>
  </si>
  <si>
    <t xml:space="preserve">"11:54:02 Flow: Fixed -&gt; 500 umol/s"
</t>
  </si>
  <si>
    <t>12:03:45</t>
  </si>
  <si>
    <t xml:space="preserve">"12:09:02 Flow: Fixed -&gt; 500 umol/s"
</t>
  </si>
  <si>
    <t>12:13:45</t>
  </si>
  <si>
    <t>12:23:45</t>
  </si>
  <si>
    <t xml:space="preserve">"12:24:02 Flow: Fixed -&gt; 500 umol/s"
</t>
  </si>
  <si>
    <t>12:33:45</t>
  </si>
  <si>
    <t xml:space="preserve">"12:39:03 Flow: Fixed -&gt; 500 umol/s"
</t>
  </si>
  <si>
    <t>12:43:45</t>
  </si>
  <si>
    <t>12:53:45</t>
  </si>
  <si>
    <t xml:space="preserve">"12:54:03 Flow: Fixed -&gt; 500 umol/s"
</t>
  </si>
  <si>
    <t>13:03:45</t>
  </si>
  <si>
    <t xml:space="preserve">"13:09:03 Flow: Fixed -&gt; 500 umol/s"
</t>
  </si>
  <si>
    <t xml:space="preserve">"13:12:55 Flow: Fixed -&gt; 500 umol/s"
</t>
  </si>
  <si>
    <t>13:13:46</t>
  </si>
  <si>
    <t>13:23:46</t>
  </si>
  <si>
    <t xml:space="preserve">"13:24:04 Flow: Fixed -&gt; 500 umol/s"
</t>
  </si>
  <si>
    <t>13:33:46</t>
  </si>
  <si>
    <t xml:space="preserve">"13:39:04 Flow: Fixed -&gt; 500 umol/s"
</t>
  </si>
  <si>
    <t>13:43:47</t>
  </si>
  <si>
    <t>13:53:47</t>
  </si>
  <si>
    <t xml:space="preserve">"13:54:05 Flow: Fixed -&gt; 500 umol/s"
</t>
  </si>
  <si>
    <t>14:03:47</t>
  </si>
  <si>
    <t xml:space="preserve">"14:09:05 Flow: Fixed -&gt; 500 umol/s"
</t>
  </si>
  <si>
    <t>14:13:47</t>
  </si>
  <si>
    <t>14:23:47</t>
  </si>
  <si>
    <t xml:space="preserve">"14:24:06 Flow: Fixed -&gt; 500 umol/s"
</t>
  </si>
  <si>
    <t>14:33:47</t>
  </si>
  <si>
    <t xml:space="preserve">"14:39:06 Flow: Fixed -&gt; 500 umol/s"
</t>
  </si>
  <si>
    <t>14:43:47</t>
  </si>
  <si>
    <t xml:space="preserve">"14:44:11 Flow: Fixed -&gt; 500 umol/s"
</t>
  </si>
  <si>
    <t>14:53:48</t>
  </si>
  <si>
    <t xml:space="preserve">"14:54:06 Flow: Fixed -&gt; 500 umol/s"
</t>
  </si>
  <si>
    <t>15:03:48</t>
  </si>
  <si>
    <t xml:space="preserve">"15:09:06 Flow: Fixed -&gt; 500 umol/s"
</t>
  </si>
  <si>
    <t>15:13:48</t>
  </si>
  <si>
    <t>15:23:48</t>
  </si>
  <si>
    <t xml:space="preserve">"15:24:07 Flow: Fixed -&gt; 500 umol/s"
</t>
  </si>
  <si>
    <t>15:33:48</t>
  </si>
  <si>
    <t xml:space="preserve">"15:39:07 Flow: Fixed -&gt; 500 umol/s"
</t>
  </si>
  <si>
    <t>15:43:49</t>
  </si>
  <si>
    <t xml:space="preserve">"15:44:31 Flow: Fixed -&gt; 500 umol/s"
</t>
  </si>
  <si>
    <t xml:space="preserve">"15:44:41 Coolers: Tblock -&gt; 19.00 C"
</t>
  </si>
  <si>
    <t xml:space="preserve">"15:52:01 Flow: Fixed -&gt; 500 umol/s"
</t>
  </si>
  <si>
    <t>15:53:49</t>
  </si>
  <si>
    <t xml:space="preserve">"15:54:08 Flow: Fixed -&gt; 500 umol/s"
</t>
  </si>
  <si>
    <t>16:03:49</t>
  </si>
  <si>
    <t xml:space="preserve">"16:09:08 Flow: Fixed -&gt; 500 umol/s"
</t>
  </si>
  <si>
    <t>16:13:50</t>
  </si>
  <si>
    <t>16:23:50</t>
  </si>
  <si>
    <t xml:space="preserve">"16:24:08 Flow: Fixed -&gt; 500 umol/s"
</t>
  </si>
  <si>
    <t>16:33:50</t>
  </si>
  <si>
    <t xml:space="preserve">"16:39:09 Flow: Fixed -&gt; 500 umol/s"
</t>
  </si>
  <si>
    <t>16:43:50</t>
  </si>
  <si>
    <t>16:53:50</t>
  </si>
  <si>
    <t xml:space="preserve">"16:54:09 Flow: Fixed -&gt; 500 umol/s"
</t>
  </si>
  <si>
    <t>17:03:50</t>
  </si>
  <si>
    <t xml:space="preserve">"17:09:10 Flow: Fixed -&gt; 500 umol/s"
</t>
  </si>
  <si>
    <t>17:13:51</t>
  </si>
  <si>
    <t>17:23:51</t>
  </si>
  <si>
    <t xml:space="preserve">"17:24:10 Flow: Fixed -&gt; 500 umol/s"
</t>
  </si>
  <si>
    <t>17:33:51</t>
  </si>
  <si>
    <t xml:space="preserve">"17:39:11 Flow: Fixed -&gt; 500 umol/s"
</t>
  </si>
  <si>
    <t>17:43:51</t>
  </si>
  <si>
    <t>17:53:51</t>
  </si>
  <si>
    <t xml:space="preserve">"17:54:11 Flow: Fixed -&gt; 500 umol/s"
</t>
  </si>
  <si>
    <t>18:03:51</t>
  </si>
  <si>
    <t xml:space="preserve">"18:09:12 Flow: Fixed -&gt; 500 umol/s"
</t>
  </si>
  <si>
    <t>18:13:52</t>
  </si>
  <si>
    <t>18:23:52</t>
  </si>
  <si>
    <t xml:space="preserve">"18:24:12 Flow: Fixed -&gt; 500 umol/s"
</t>
  </si>
  <si>
    <t>18:33:52</t>
  </si>
  <si>
    <t xml:space="preserve">"18:39:13 Flow: Fixed -&gt; 500 umol/s"
</t>
  </si>
  <si>
    <t>18:43:52</t>
  </si>
  <si>
    <t>18:53:52</t>
  </si>
  <si>
    <t xml:space="preserve">"18:54:13 Flow: Fixed -&gt; 500 umol/s"
</t>
  </si>
  <si>
    <t>19:03:52</t>
  </si>
  <si>
    <t xml:space="preserve">"19:09:14 Flow: Fixed -&gt; 500 umol/s"
</t>
  </si>
  <si>
    <t>19:13:53</t>
  </si>
  <si>
    <t>19:23:53</t>
  </si>
  <si>
    <t xml:space="preserve">"19:24:14 Flow: Fixed -&gt; 500 umol/s"
</t>
  </si>
  <si>
    <t>19:33:53</t>
  </si>
  <si>
    <t xml:space="preserve">"19:39:15 Flow: Fixed -&gt; 500 umol/s"
</t>
  </si>
  <si>
    <t>19:43:53</t>
  </si>
  <si>
    <t>19:53:53</t>
  </si>
  <si>
    <t xml:space="preserve">"19:54:15 Flow: Fixed -&gt; 500 umol/s"
</t>
  </si>
  <si>
    <t>20:03:53</t>
  </si>
  <si>
    <t xml:space="preserve">"20:09:16 Flow: Fixed -&gt; 500 umol/s"
</t>
  </si>
  <si>
    <t>20:13:54</t>
  </si>
  <si>
    <t>20:23:54</t>
  </si>
  <si>
    <t xml:space="preserve">"20:24:16 Flow: Fixed -&gt; 500 umol/s"
</t>
  </si>
  <si>
    <t>20:33:54</t>
  </si>
  <si>
    <t xml:space="preserve">"20:39:17 Flow: Fixed -&gt; 500 umol/s"
</t>
  </si>
  <si>
    <t>20:43:54</t>
  </si>
  <si>
    <t>20:53:54</t>
  </si>
  <si>
    <t xml:space="preserve">"20:54:17 Flow: Fixed -&gt; 500 umol/s"
</t>
  </si>
  <si>
    <t>21:03:54</t>
  </si>
  <si>
    <t xml:space="preserve">"21:09:18 Flow: Fixed -&gt; 500 umol/s"
</t>
  </si>
  <si>
    <t>21:13:54</t>
  </si>
  <si>
    <t>21:23:55</t>
  </si>
  <si>
    <t xml:space="preserve">"21:24:18 Flow: Fixed -&gt; 500 umol/s"
</t>
  </si>
  <si>
    <t>21:33:55</t>
  </si>
  <si>
    <t xml:space="preserve">"21:39:19 Flow: Fixed -&gt; 500 umol/s"
</t>
  </si>
  <si>
    <t>21:43:55</t>
  </si>
  <si>
    <t>21:53:55</t>
  </si>
  <si>
    <t xml:space="preserve">"21:54:19 Flow: Fixed -&gt; 500 umol/s"
</t>
  </si>
  <si>
    <t>22:03:55</t>
  </si>
  <si>
    <t xml:space="preserve">"22:09:20 Flow: Fixed -&gt; 500 umol/s"
</t>
  </si>
  <si>
    <t>22:13:55</t>
  </si>
  <si>
    <t>22:23:56</t>
  </si>
  <si>
    <t xml:space="preserve">"22:24:20 Flow: Fixed -&gt; 500 umol/s"
</t>
  </si>
  <si>
    <t>22:33:56</t>
  </si>
  <si>
    <t xml:space="preserve">"22:39:21 Flow: Fixed -&gt; 500 umol/s"
</t>
  </si>
  <si>
    <t>22:43:56</t>
  </si>
  <si>
    <t>22:53:56</t>
  </si>
  <si>
    <t xml:space="preserve">"22:54:21 Flow: Fixed -&gt; 500 umol/s"
</t>
  </si>
  <si>
    <t>23:03:56</t>
  </si>
  <si>
    <t xml:space="preserve">"23:09:21 Flow: Fixed -&gt; 500 umol/s"
</t>
  </si>
  <si>
    <t>23:13:56</t>
  </si>
  <si>
    <t>23:23:57</t>
  </si>
  <si>
    <t xml:space="preserve">"23:24:21 Flow: Fixed -&gt; 500 umol/s"
</t>
  </si>
  <si>
    <t>23:33:57</t>
  </si>
  <si>
    <t xml:space="preserve">"23:39:22 Flow: Fixed -&gt; 500 umol/s"
</t>
  </si>
  <si>
    <t>23:43:57</t>
  </si>
  <si>
    <t>23:53:57</t>
  </si>
  <si>
    <t xml:space="preserve">"23:54:22 Flow: Fixed -&gt; 500 umol/s"
</t>
  </si>
  <si>
    <t>00:03:57</t>
  </si>
  <si>
    <t xml:space="preserve">"00:09:23 Flow: Fixed -&gt; 500 umol/s"
</t>
  </si>
  <si>
    <t>00:13:58</t>
  </si>
  <si>
    <t>00:23:58</t>
  </si>
  <si>
    <t xml:space="preserve">"00:24:23 Flow: Fixed -&gt; 500 umol/s"
</t>
  </si>
  <si>
    <t>00:33:58</t>
  </si>
  <si>
    <t xml:space="preserve">"00:39:24 Flow: Fixed -&gt; 500 umol/s"
</t>
  </si>
  <si>
    <t>00:43:58</t>
  </si>
  <si>
    <t>00:53:58</t>
  </si>
  <si>
    <t xml:space="preserve">"00:54:24 Flow: Fixed -&gt; 500 umol/s"
</t>
  </si>
  <si>
    <t>01:03:58</t>
  </si>
  <si>
    <t xml:space="preserve">"01:09:25 Flow: Fixed -&gt; 500 umol/s"
</t>
  </si>
  <si>
    <t>01:13:59</t>
  </si>
  <si>
    <t>01:23:59</t>
  </si>
  <si>
    <t xml:space="preserve">"01:24:25 Flow: Fixed -&gt; 500 umol/s"
</t>
  </si>
  <si>
    <t>01:33:59</t>
  </si>
  <si>
    <t xml:space="preserve">"01:39:26 Flow: Fixed -&gt; 500 umol/s"
</t>
  </si>
  <si>
    <t>01:43:59</t>
  </si>
  <si>
    <t>01:53:59</t>
  </si>
  <si>
    <t xml:space="preserve">"01:54:26 Flow: Fixed -&gt; 500 umol/s"
</t>
  </si>
  <si>
    <t>02:03:59</t>
  </si>
  <si>
    <t xml:space="preserve">"02:09:27 Flow: Fixed -&gt; 500 umol/s"
</t>
  </si>
  <si>
    <t>02:13:59</t>
  </si>
  <si>
    <t>02:24:00</t>
  </si>
  <si>
    <t xml:space="preserve">"02:24:27 Flow: Fixed -&gt; 500 umol/s"
</t>
  </si>
  <si>
    <t>02:34:00</t>
  </si>
  <si>
    <t xml:space="preserve">"02:39:28 Flow: Fixed -&gt; 500 umol/s"
</t>
  </si>
  <si>
    <t>02:44:00</t>
  </si>
  <si>
    <t>02:54:00</t>
  </si>
  <si>
    <t xml:space="preserve">"02:54:28 Flow: Fixed -&gt; 500 umol/s"
</t>
  </si>
  <si>
    <t>03:04:00</t>
  </si>
  <si>
    <t xml:space="preserve">"03:09:29 Flow: Fixed -&gt; 500 umol/s"
</t>
  </si>
  <si>
    <t>03:14:00</t>
  </si>
  <si>
    <t>03:24:01</t>
  </si>
  <si>
    <t xml:space="preserve">"03:24:29 Flow: Fixed -&gt; 500 umol/s"
</t>
  </si>
  <si>
    <t>03:34:01</t>
  </si>
  <si>
    <t xml:space="preserve">"03:39:30 Flow: Fixed -&gt; 500 umol/s"
</t>
  </si>
  <si>
    <t>03:44:01</t>
  </si>
  <si>
    <t>03:54:01</t>
  </si>
  <si>
    <t xml:space="preserve">"03:54:30 Flow: Fixed -&gt; 500 umol/s"
</t>
  </si>
  <si>
    <t>04:04:01</t>
  </si>
  <si>
    <t xml:space="preserve">"04:09:31 Flow: Fixed -&gt; 500 umol/s"
</t>
  </si>
  <si>
    <t>04:14:01</t>
  </si>
  <si>
    <t>04:24:02</t>
  </si>
  <si>
    <t xml:space="preserve">"04:24:31 Flow: Fixed -&gt; 500 umol/s"
</t>
  </si>
  <si>
    <t>04:34:02</t>
  </si>
  <si>
    <t xml:space="preserve">"04:39:31 Flow: Fixed -&gt; 500 umol/s"
</t>
  </si>
  <si>
    <t>04:44:02</t>
  </si>
  <si>
    <t>04:54:02</t>
  </si>
  <si>
    <t xml:space="preserve">"04:54:32 Flow: Fixed -&gt; 500 umol/s"
</t>
  </si>
  <si>
    <t>05:04:02</t>
  </si>
  <si>
    <t xml:space="preserve">"05:09:32 Flow: Fixed -&gt; 500 umol/s"
</t>
  </si>
  <si>
    <t>05:14:02</t>
  </si>
  <si>
    <t>05:24:02</t>
  </si>
  <si>
    <t xml:space="preserve">"05:24:33 Flow: Fixed -&gt; 500 umol/s"
</t>
  </si>
  <si>
    <t>05:34:03</t>
  </si>
  <si>
    <t xml:space="preserve">"05:39:33 Flow: Fixed -&gt; 500 umol/s"
</t>
  </si>
  <si>
    <t>05:44:03</t>
  </si>
  <si>
    <t>05:54:03</t>
  </si>
  <si>
    <t xml:space="preserve">"05:54:34 Flow: Fixed -&gt; 500 umol/s"
</t>
  </si>
  <si>
    <t>06:04:03</t>
  </si>
  <si>
    <t xml:space="preserve">"06:09:34 Flow: Fixed -&gt; 500 umol/s"
</t>
  </si>
  <si>
    <t>06:14:03</t>
  </si>
  <si>
    <t>06:24:03</t>
  </si>
  <si>
    <t xml:space="preserve">"06:24:35 Flow: Fixed -&gt; 500 umol/s"
</t>
  </si>
  <si>
    <t>06:34:04</t>
  </si>
  <si>
    <t xml:space="preserve">"06:39:35 Flow: Fixed -&gt; 500 umol/s"
</t>
  </si>
  <si>
    <t>06:44:04</t>
  </si>
  <si>
    <t>06:54:04</t>
  </si>
  <si>
    <t xml:space="preserve">"06:54:35 Flow: Fixed -&gt; 500 umol/s"
</t>
  </si>
  <si>
    <t>07:04:04</t>
  </si>
  <si>
    <t xml:space="preserve">"07:09:36 Flow: Fixed -&gt; 500 umol/s"
</t>
  </si>
  <si>
    <t>07:14:04</t>
  </si>
  <si>
    <t>07:24:04</t>
  </si>
  <si>
    <t xml:space="preserve">"07:24:36 Flow: Fixed -&gt; 500 umol/s"
</t>
  </si>
  <si>
    <t>07:34:05</t>
  </si>
  <si>
    <t xml:space="preserve">"07:39:37 Flow: Fixed -&gt; 500 umol/s"
</t>
  </si>
  <si>
    <t>07:44:05</t>
  </si>
  <si>
    <t>07:54:05</t>
  </si>
  <si>
    <t xml:space="preserve">"07:54:37 Flow: Fixed -&gt; 500 umol/s"
</t>
  </si>
  <si>
    <t>08:04:05</t>
  </si>
  <si>
    <t xml:space="preserve">"08:09:38 Flow: Fixed -&gt; 500 umol/s"
</t>
  </si>
  <si>
    <t xml:space="preserve">"08:10:52 Flow: Fixed -&gt; 500 umol/s"
</t>
  </si>
  <si>
    <t xml:space="preserve">"08:11:06 Coolers: Tblock -&gt; 26.00 C"
</t>
  </si>
  <si>
    <t>08:14:05</t>
  </si>
  <si>
    <t>08:24:05</t>
  </si>
  <si>
    <t xml:space="preserve">"08:24:38 Flow: Fixed -&gt; 500 umol/s"
</t>
  </si>
  <si>
    <t>08:34:05</t>
  </si>
  <si>
    <t xml:space="preserve">"08:39:38 Flow: Fixed -&gt; 500 umol/s"
</t>
  </si>
  <si>
    <t>08:44:05</t>
  </si>
  <si>
    <t>08:54:06</t>
  </si>
  <si>
    <t xml:space="preserve">"08:54:39 Flow: Fixed -&gt; 500 umol/s"
</t>
  </si>
  <si>
    <t>09:04:06</t>
  </si>
  <si>
    <t xml:space="preserve">"09:09:39 Flow: Fixed -&gt; 500 umol/s"
</t>
  </si>
  <si>
    <t>09:14:06</t>
  </si>
  <si>
    <t>09:24:06</t>
  </si>
  <si>
    <t xml:space="preserve">"09:24:39 Flow: Fixed -&gt; 500 umol/s"
</t>
  </si>
  <si>
    <t>09:34:06</t>
  </si>
  <si>
    <t xml:space="preserve">"09:39:40 Flow: Fixed -&gt; 500 umol/s"
</t>
  </si>
  <si>
    <t>09:44:06</t>
  </si>
  <si>
    <t>09:54:06</t>
  </si>
  <si>
    <t xml:space="preserve">"09:54:40 Flow: Fixed -&gt; 500 umol/s"
</t>
  </si>
  <si>
    <t>10:04:06</t>
  </si>
  <si>
    <t xml:space="preserve">"10:09:40 Flow: Fixed -&gt; 500 umol/s"
</t>
  </si>
  <si>
    <t>10:14:06</t>
  </si>
  <si>
    <t>10:24:06</t>
  </si>
  <si>
    <t xml:space="preserve">"10:24:40 Flow: Fixed -&gt; 500 umol/s"
</t>
  </si>
  <si>
    <t>10:25:08</t>
  </si>
  <si>
    <t xml:space="preserve">"10:25:14 CO2 Mixer: CO2R -&gt; 400 uml"
</t>
  </si>
  <si>
    <t xml:space="preserve">"10:25:14 Coolers: Tblock -&gt; 26.00 C"
</t>
  </si>
  <si>
    <t xml:space="preserve">"10:25:14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</si>
</sst>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6"/>
  <sheetViews>
    <sheetView tabSelected="1" topLeftCell="A249" workbookViewId="0"/>
  </sheetViews>
  <sheetFormatPr defaultRowHeight="15" x14ac:dyDescent="0.25"/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 t="s">
        <v>8</v>
      </c>
    </row>
    <row r="7" spans="1:56" x14ac:dyDescent="0.25">
      <c r="A7" s="1" t="s">
        <v>9</v>
      </c>
      <c r="B7" s="1" t="s">
        <v>10</v>
      </c>
    </row>
    <row r="9" spans="1:56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</row>
    <row r="10" spans="1:56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</row>
    <row r="11" spans="1:56" x14ac:dyDescent="0.25">
      <c r="A11" s="1" t="s">
        <v>9</v>
      </c>
      <c r="B11" s="1" t="s">
        <v>69</v>
      </c>
    </row>
    <row r="12" spans="1:56" x14ac:dyDescent="0.25">
      <c r="A12" s="1" t="s">
        <v>9</v>
      </c>
      <c r="B12" s="1" t="s">
        <v>70</v>
      </c>
    </row>
    <row r="13" spans="1:56" x14ac:dyDescent="0.25">
      <c r="A13" s="1" t="s">
        <v>9</v>
      </c>
      <c r="B13" s="1" t="s">
        <v>71</v>
      </c>
    </row>
    <row r="14" spans="1:56" x14ac:dyDescent="0.25">
      <c r="A14" s="1" t="s">
        <v>9</v>
      </c>
      <c r="B14" s="1" t="s">
        <v>72</v>
      </c>
    </row>
    <row r="15" spans="1:56" x14ac:dyDescent="0.25">
      <c r="A15" s="1" t="s">
        <v>9</v>
      </c>
      <c r="B15" s="1" t="s">
        <v>73</v>
      </c>
    </row>
    <row r="16" spans="1:56" x14ac:dyDescent="0.25">
      <c r="A16" s="1">
        <v>1</v>
      </c>
      <c r="B16" s="1" t="s">
        <v>74</v>
      </c>
      <c r="C16" s="1">
        <v>706.99998766183853</v>
      </c>
      <c r="D16" s="1">
        <v>0</v>
      </c>
      <c r="E16">
        <f>(R16-S16*(1000-T16)/(1000-U16))*AK16</f>
        <v>-0.59010761238714127</v>
      </c>
      <c r="F16">
        <f>IF(AV16&lt;&gt;0,1/(1/AV16-1/N16),0)</f>
        <v>3.8415852582143902E-3</v>
      </c>
      <c r="G16">
        <f>((AY16-AL16/2)*S16-E16)/(AY16+AL16/2)</f>
        <v>629.43286896589871</v>
      </c>
      <c r="H16">
        <f>AL16*1000</f>
        <v>7.8784942713502004E-2</v>
      </c>
      <c r="I16">
        <f>(AQ16-AW16)</f>
        <v>1.9865777178647728</v>
      </c>
      <c r="J16">
        <f>(P16+AP16*D16)</f>
        <v>27.192350387573242</v>
      </c>
      <c r="K16" s="1">
        <v>6</v>
      </c>
      <c r="L16">
        <f>(K16*AE16+AF16)</f>
        <v>1.4200000166893005</v>
      </c>
      <c r="M16" s="1">
        <v>1</v>
      </c>
      <c r="N16">
        <f>L16*(M16+1)*(M16+1)/(M16*M16+1)</f>
        <v>2.8400000333786011</v>
      </c>
      <c r="O16" s="1">
        <v>26.314369201660156</v>
      </c>
      <c r="P16" s="1">
        <v>27.192350387573242</v>
      </c>
      <c r="Q16" s="1">
        <v>26.160346984863281</v>
      </c>
      <c r="R16" s="1">
        <v>399.61520385742187</v>
      </c>
      <c r="S16" s="1">
        <v>400.285400390625</v>
      </c>
      <c r="T16" s="1">
        <v>16.344060897827148</v>
      </c>
      <c r="U16" s="1">
        <v>16.437036514282227</v>
      </c>
      <c r="V16" s="1">
        <v>47.242458343505859</v>
      </c>
      <c r="W16" s="1">
        <v>47.511207580566406</v>
      </c>
      <c r="X16" s="1">
        <v>500.0662841796875</v>
      </c>
      <c r="Y16" s="1">
        <v>213.44039916992187</v>
      </c>
      <c r="Z16" s="1">
        <v>302.22100830078125</v>
      </c>
      <c r="AA16" s="1">
        <v>99.361976623535156</v>
      </c>
      <c r="AB16" s="1">
        <v>-3.3163785934448242</v>
      </c>
      <c r="AC16" s="1">
        <v>0.20845127105712891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0.18999999761581421</v>
      </c>
      <c r="AJ16" s="1">
        <v>111115</v>
      </c>
      <c r="AK16">
        <f>X16*0.000001/(K16*0.0001)</f>
        <v>0.83344380696614573</v>
      </c>
      <c r="AL16">
        <f>(U16-T16)/(1000-U16)*AK16</f>
        <v>7.8784942713501998E-5</v>
      </c>
      <c r="AM16">
        <f>(P16+273.15)</f>
        <v>300.34235038757322</v>
      </c>
      <c r="AN16">
        <f>(O16+273.15)</f>
        <v>299.46436920166013</v>
      </c>
      <c r="AO16">
        <f>(Y16*AG16+Z16*AH16)*AI16</f>
        <v>40.553675333403589</v>
      </c>
      <c r="AP16">
        <f>((AO16+0.00000010773*(AN16^4-AM16^4))-AL16*44100)/(L16*51.4+0.00000043092*AM16^3)</f>
        <v>0.31742349182808227</v>
      </c>
      <c r="AQ16">
        <f>0.61365*EXP(17.502*J16/(240.97+J16))</f>
        <v>3.6197941557570772</v>
      </c>
      <c r="AR16">
        <f>AQ16*1000/AA16</f>
        <v>36.43037587176665</v>
      </c>
      <c r="AS16">
        <f>(AR16-U16)</f>
        <v>19.993339357484423</v>
      </c>
      <c r="AT16">
        <f>IF(D16,P16,(O16+P16)/2)</f>
        <v>26.753359794616699</v>
      </c>
      <c r="AU16">
        <f>0.61365*EXP(17.502*AT16/(240.97+AT16))</f>
        <v>3.5276393764738692</v>
      </c>
      <c r="AV16">
        <f>IF(AS16&lt;&gt;0,(1000-(AR16+U16)/2)/AS16*AL16,0)</f>
        <v>3.836395877343312E-3</v>
      </c>
      <c r="AW16">
        <f>U16*AA16/1000</f>
        <v>1.6332164378923044</v>
      </c>
      <c r="AX16">
        <f>(AU16-AW16)</f>
        <v>1.8944229385815647</v>
      </c>
      <c r="AY16">
        <f>1/(1.6/F16+1.37/N16)</f>
        <v>2.3982131173989766E-3</v>
      </c>
      <c r="AZ16">
        <f>G16*AA16*0.001</f>
        <v>62.541694012274299</v>
      </c>
      <c r="BA16">
        <f>G16/S16</f>
        <v>1.5724602205118059</v>
      </c>
      <c r="BB16">
        <f>(1-AL16*AA16/AQ16/F16)*100</f>
        <v>43.705094387414135</v>
      </c>
      <c r="BC16">
        <f>(S16-E16/(N16/1.35))</f>
        <v>400.5659092875826</v>
      </c>
      <c r="BD16">
        <f>E16*BB16/100/BC16</f>
        <v>-6.4385681107963189E-4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>
        <v>2</v>
      </c>
      <c r="B18" s="1" t="s">
        <v>76</v>
      </c>
      <c r="C18" s="1">
        <v>1307.4999947138131</v>
      </c>
      <c r="D18" s="1">
        <v>0</v>
      </c>
      <c r="E18">
        <f>(R18-S18*(1000-T18)/(1000-U18))*AK18</f>
        <v>7.4630709407283197E-2</v>
      </c>
      <c r="F18">
        <f>IF(AV18&lt;&gt;0,1/(1/AV18-1/N18),0)</f>
        <v>2.0461061392912164E-3</v>
      </c>
      <c r="G18">
        <f>((AY18-AL18/2)*S18-E18)/(AY18+AL18/2)</f>
        <v>329.15693314541596</v>
      </c>
      <c r="H18">
        <f>AL18*1000</f>
        <v>4.236069231684212E-2</v>
      </c>
      <c r="I18">
        <f>(AQ18-AW18)</f>
        <v>2.0039352821517502</v>
      </c>
      <c r="J18">
        <f>(P18+AP18*D18)</f>
        <v>27.222024917602539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26.312204360961914</v>
      </c>
      <c r="P18" s="1">
        <v>27.222024917602539</v>
      </c>
      <c r="Q18" s="1">
        <v>26.160923004150391</v>
      </c>
      <c r="R18" s="1">
        <v>399.73995971679687</v>
      </c>
      <c r="S18" s="1">
        <v>399.63009643554687</v>
      </c>
      <c r="T18" s="1">
        <v>16.278007507324219</v>
      </c>
      <c r="U18" s="1">
        <v>16.328006744384766</v>
      </c>
      <c r="V18" s="1">
        <v>47.051174163818359</v>
      </c>
      <c r="W18" s="1">
        <v>47.195693969726563</v>
      </c>
      <c r="X18" s="1">
        <v>500.03594970703125</v>
      </c>
      <c r="Y18" s="1">
        <v>213.18171691894531</v>
      </c>
      <c r="Z18" s="1">
        <v>302.02383422851563</v>
      </c>
      <c r="AA18" s="1">
        <v>99.348526000976563</v>
      </c>
      <c r="AB18" s="1">
        <v>-3.8682584762573242</v>
      </c>
      <c r="AC18" s="1">
        <v>0.16921901702880859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0.18999999761581421</v>
      </c>
      <c r="AJ18" s="1">
        <v>111115</v>
      </c>
      <c r="AK18">
        <f>X18*0.000001/(K18*0.0001)</f>
        <v>0.83339324951171867</v>
      </c>
      <c r="AL18">
        <f>(U18-T18)/(1000-U18)*AK18</f>
        <v>4.2360692316842121E-5</v>
      </c>
      <c r="AM18">
        <f>(P18+273.15)</f>
        <v>300.37202491760252</v>
      </c>
      <c r="AN18">
        <f>(O18+273.15)</f>
        <v>299.46220436096189</v>
      </c>
      <c r="AO18">
        <f>(Y18*AG18+Z18*AH18)*AI18</f>
        <v>40.504525706334789</v>
      </c>
      <c r="AP18">
        <f>((AO18+0.00000010773*(AN18^4-AM18^4))-AL18*44100)/(L18*51.4+0.00000043092*AM18^3)</f>
        <v>0.33141391344759924</v>
      </c>
      <c r="AQ18">
        <f>0.61365*EXP(17.502*J18/(240.97+J18))</f>
        <v>3.6260986847403807</v>
      </c>
      <c r="AR18">
        <f>AQ18*1000/AA18</f>
        <v>36.498766823221288</v>
      </c>
      <c r="AS18">
        <f>(AR18-U18)</f>
        <v>20.170760078836523</v>
      </c>
      <c r="AT18">
        <f>IF(D18,P18,(O18+P18)/2)</f>
        <v>26.767114639282227</v>
      </c>
      <c r="AU18">
        <f>0.61365*EXP(17.502*AT18/(240.97+AT18))</f>
        <v>3.5304954634818557</v>
      </c>
      <c r="AV18">
        <f>IF(AS18&lt;&gt;0,(1000-(AR18+U18)/2)/AS18*AL18,0)</f>
        <v>2.0446330631595407E-3</v>
      </c>
      <c r="AW18">
        <f>U18*AA18/1000</f>
        <v>1.6221634025886305</v>
      </c>
      <c r="AX18">
        <f>(AU18-AW18)</f>
        <v>1.9083320608932253</v>
      </c>
      <c r="AY18">
        <f>1/(1.6/F18+1.37/N18)</f>
        <v>1.2780279295649055E-3</v>
      </c>
      <c r="AZ18">
        <f>G18*AA18*0.001</f>
        <v>32.701256130999063</v>
      </c>
      <c r="BA18">
        <f>G18/S18</f>
        <v>0.82365401425291063</v>
      </c>
      <c r="BB18">
        <f>(1-AL18*AA18/AQ18/F18)*100</f>
        <v>43.277325532967822</v>
      </c>
      <c r="BC18">
        <f>(S18-E18/(N18/1.35))</f>
        <v>399.59462057057658</v>
      </c>
      <c r="BD18">
        <f>E18*BB18/100/BC18</f>
        <v>8.0827352008980996E-5</v>
      </c>
    </row>
    <row r="19" spans="1:56" x14ac:dyDescent="0.25">
      <c r="A19" s="1">
        <v>3</v>
      </c>
      <c r="B19" s="1" t="s">
        <v>77</v>
      </c>
      <c r="C19" s="1">
        <v>1907.9999812915921</v>
      </c>
      <c r="D19" s="1">
        <v>0</v>
      </c>
      <c r="E19">
        <f>(R19-S19*(1000-T19)/(1000-U19))*AK19</f>
        <v>-3.5059482004873008E-2</v>
      </c>
      <c r="F19">
        <f>IF(AV19&lt;&gt;0,1/(1/AV19-1/N19),0)</f>
        <v>1.9234255214909425E-3</v>
      </c>
      <c r="G19">
        <f>((AY19-AL19/2)*S19-E19)/(AY19+AL19/2)</f>
        <v>415.41891643528788</v>
      </c>
      <c r="H19">
        <f>AL19*1000</f>
        <v>4.0038387512147854E-2</v>
      </c>
      <c r="I19">
        <f>(AQ19-AW19)</f>
        <v>2.0144435847490252</v>
      </c>
      <c r="J19">
        <f>(P19+AP19*D19)</f>
        <v>27.261148452758789</v>
      </c>
      <c r="K19" s="1">
        <v>6</v>
      </c>
      <c r="L19">
        <f>(K19*AE19+AF19)</f>
        <v>1.4200000166893005</v>
      </c>
      <c r="M19" s="1">
        <v>1</v>
      </c>
      <c r="N19">
        <f>L19*(M19+1)*(M19+1)/(M19*M19+1)</f>
        <v>2.8400000333786011</v>
      </c>
      <c r="O19" s="1">
        <v>26.318447113037109</v>
      </c>
      <c r="P19" s="1">
        <v>27.261148452758789</v>
      </c>
      <c r="Q19" s="1">
        <v>26.159051895141602</v>
      </c>
      <c r="R19" s="1">
        <v>399.79898071289062</v>
      </c>
      <c r="S19" s="1">
        <v>399.82183837890625</v>
      </c>
      <c r="T19" s="1">
        <v>16.261072158813477</v>
      </c>
      <c r="U19" s="1">
        <v>16.308326721191406</v>
      </c>
      <c r="V19" s="1">
        <v>46.978340148925781</v>
      </c>
      <c r="W19" s="1">
        <v>47.114856719970703</v>
      </c>
      <c r="X19" s="1">
        <v>500.08413696289062</v>
      </c>
      <c r="Y19" s="1">
        <v>213.22793579101562</v>
      </c>
      <c r="Z19" s="1">
        <v>302.28659057617187</v>
      </c>
      <c r="AA19" s="1">
        <v>99.334640502929688</v>
      </c>
      <c r="AB19" s="1">
        <v>-3.8682584762573242</v>
      </c>
      <c r="AC19" s="1">
        <v>0.16921901702880859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0.18999999761581421</v>
      </c>
      <c r="AJ19" s="1">
        <v>111115</v>
      </c>
      <c r="AK19">
        <f>X19*0.000001/(K19*0.0001)</f>
        <v>0.83347356160481756</v>
      </c>
      <c r="AL19">
        <f>(U19-T19)/(1000-U19)*AK19</f>
        <v>4.003838751214785E-5</v>
      </c>
      <c r="AM19">
        <f>(P19+273.15)</f>
        <v>300.41114845275877</v>
      </c>
      <c r="AN19">
        <f>(O19+273.15)</f>
        <v>299.46844711303709</v>
      </c>
      <c r="AO19">
        <f>(Y19*AG19+Z19*AH19)*AI19</f>
        <v>40.513307291917954</v>
      </c>
      <c r="AP19">
        <f>((AO19+0.00000010773*(AN19^4-AM19^4))-AL19*44100)/(L19*51.4+0.00000043092*AM19^3)</f>
        <v>0.32816541916789055</v>
      </c>
      <c r="AQ19">
        <f>0.61365*EXP(17.502*J19/(240.97+J19))</f>
        <v>3.6344253568028955</v>
      </c>
      <c r="AR19">
        <f>AQ19*1000/AA19</f>
        <v>36.587693259892603</v>
      </c>
      <c r="AS19">
        <f>(AR19-U19)</f>
        <v>20.279366538701197</v>
      </c>
      <c r="AT19">
        <f>IF(D19,P19,(O19+P19)/2)</f>
        <v>26.789797782897949</v>
      </c>
      <c r="AU19">
        <f>0.61365*EXP(17.502*AT19/(240.97+AT19))</f>
        <v>3.5352098524312088</v>
      </c>
      <c r="AV19">
        <f>IF(AS19&lt;&gt;0,(1000-(AR19+U19)/2)/AS19*AL19,0)</f>
        <v>1.9221237391628028E-3</v>
      </c>
      <c r="AW19">
        <f>U19*AA19/1000</f>
        <v>1.6199817720538703</v>
      </c>
      <c r="AX19">
        <f>(AU19-AW19)</f>
        <v>1.9152280803773385</v>
      </c>
      <c r="AY19">
        <f>1/(1.6/F19+1.37/N19)</f>
        <v>1.2014442261980328E-3</v>
      </c>
      <c r="AZ19">
        <f>G19*AA19*0.001</f>
        <v>41.265488722215906</v>
      </c>
      <c r="BA19">
        <f>G19/S19</f>
        <v>1.0390100703844007</v>
      </c>
      <c r="BB19">
        <f>(1-AL19*AA19/AQ19/F19)*100</f>
        <v>43.106038460621065</v>
      </c>
      <c r="BC19">
        <f>(S19-E19/(N19/1.35))</f>
        <v>399.83850397755072</v>
      </c>
      <c r="BD19">
        <f>E19*BB19/100/BC19</f>
        <v>-3.7797144714115878E-5</v>
      </c>
    </row>
    <row r="20" spans="1:56" x14ac:dyDescent="0.25">
      <c r="A20" s="1" t="s">
        <v>9</v>
      </c>
      <c r="B20" s="1" t="s">
        <v>78</v>
      </c>
    </row>
    <row r="21" spans="1:56" x14ac:dyDescent="0.25">
      <c r="A21" s="1">
        <v>4</v>
      </c>
      <c r="B21" s="1" t="s">
        <v>79</v>
      </c>
      <c r="C21" s="1">
        <v>2507.4999880082905</v>
      </c>
      <c r="D21" s="1">
        <v>0</v>
      </c>
      <c r="E21">
        <f>(R21-S21*(1000-T21)/(1000-U21))*AK21</f>
        <v>-0.13136736373670316</v>
      </c>
      <c r="F21">
        <f>IF(AV21&lt;&gt;0,1/(1/AV21-1/N21),0)</f>
        <v>1.9346364529108692E-3</v>
      </c>
      <c r="G21">
        <f>((AY21-AL21/2)*S21-E21)/(AY21+AL21/2)</f>
        <v>493.72351444069557</v>
      </c>
      <c r="H21">
        <f>AL21*1000</f>
        <v>4.0225798158457775E-2</v>
      </c>
      <c r="I21">
        <f>(AQ21-AW21)</f>
        <v>2.0119277111623979</v>
      </c>
      <c r="J21">
        <f>(P21+AP21*D21)</f>
        <v>27.236495971679688</v>
      </c>
      <c r="K21" s="1">
        <v>6</v>
      </c>
      <c r="L21">
        <f>(K21*AE21+AF21)</f>
        <v>1.4200000166893005</v>
      </c>
      <c r="M21" s="1">
        <v>1</v>
      </c>
      <c r="N21">
        <f>L21*(M21+1)*(M21+1)/(M21*M21+1)</f>
        <v>2.8400000333786011</v>
      </c>
      <c r="O21" s="1">
        <v>26.314699172973633</v>
      </c>
      <c r="P21" s="1">
        <v>27.236495971679688</v>
      </c>
      <c r="Q21" s="1">
        <v>26.160423278808594</v>
      </c>
      <c r="R21" s="1">
        <v>399.75021362304688</v>
      </c>
      <c r="S21" s="1">
        <v>399.88851928710937</v>
      </c>
      <c r="T21" s="1">
        <v>16.235767364501953</v>
      </c>
      <c r="U21" s="1">
        <v>16.283241271972656</v>
      </c>
      <c r="V21" s="1">
        <v>46.908618927001953</v>
      </c>
      <c r="W21" s="1">
        <v>47.045780181884766</v>
      </c>
      <c r="X21" s="1">
        <v>500.11630249023437</v>
      </c>
      <c r="Y21" s="1">
        <v>213.6781005859375</v>
      </c>
      <c r="Z21" s="1">
        <v>302.61514282226562</v>
      </c>
      <c r="AA21" s="1">
        <v>99.319839477539063</v>
      </c>
      <c r="AB21" s="1">
        <v>-3.6676054000854492</v>
      </c>
      <c r="AC21" s="1">
        <v>0.15446949005126953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0.18999999761581421</v>
      </c>
      <c r="AJ21" s="1">
        <v>111115</v>
      </c>
      <c r="AK21">
        <f>X21*0.000001/(K21*0.0001)</f>
        <v>0.83352717081705718</v>
      </c>
      <c r="AL21">
        <f>(U21-T21)/(1000-U21)*AK21</f>
        <v>4.0225798158457772E-5</v>
      </c>
      <c r="AM21">
        <f>(P21+273.15)</f>
        <v>300.38649597167966</v>
      </c>
      <c r="AN21">
        <f>(O21+273.15)</f>
        <v>299.46469917297361</v>
      </c>
      <c r="AO21">
        <f>(Y21*AG21+Z21*AH21)*AI21</f>
        <v>40.598838601879834</v>
      </c>
      <c r="AP21">
        <f>((AO21+0.00000010773*(AN21^4-AM21^4))-AL21*44100)/(L21*51.4+0.00000043092*AM21^3)</f>
        <v>0.33197806883315972</v>
      </c>
      <c r="AQ21">
        <f>0.61365*EXP(17.502*J21/(240.97+J21))</f>
        <v>3.629176620468761</v>
      </c>
      <c r="AR21">
        <f>AQ21*1000/AA21</f>
        <v>36.540298892543923</v>
      </c>
      <c r="AS21">
        <f>(AR21-U21)</f>
        <v>20.257057620571267</v>
      </c>
      <c r="AT21">
        <f>IF(D21,P21,(O21+P21)/2)</f>
        <v>26.77559757232666</v>
      </c>
      <c r="AU21">
        <f>0.61365*EXP(17.502*AT21/(240.97+AT21))</f>
        <v>3.5322578851107358</v>
      </c>
      <c r="AV21">
        <f>IF(AS21&lt;&gt;0,(1000-(AR21+U21)/2)/AS21*AL21,0)</f>
        <v>1.9333194563434734E-3</v>
      </c>
      <c r="AW21">
        <f>U21*AA21/1000</f>
        <v>1.6172489093063631</v>
      </c>
      <c r="AX21">
        <f>(AU21-AW21)</f>
        <v>1.9150089758043727</v>
      </c>
      <c r="AY21">
        <f>1/(1.6/F21+1.37/N21)</f>
        <v>1.2084429151485668E-3</v>
      </c>
      <c r="AZ21">
        <f>G21*AA21*0.001</f>
        <v>49.036540200536322</v>
      </c>
      <c r="BA21">
        <f>G21/S21</f>
        <v>1.2346528860615154</v>
      </c>
      <c r="BB21">
        <f>(1-AL21*AA21/AQ21/F21)*100</f>
        <v>43.097256221588253</v>
      </c>
      <c r="BC21">
        <f>(S21-E21/(N21/1.35))</f>
        <v>399.95096504026435</v>
      </c>
      <c r="BD21">
        <f>E21*BB21/100/BC21</f>
        <v>-1.4155667641770306E-4</v>
      </c>
    </row>
    <row r="22" spans="1:56" x14ac:dyDescent="0.25">
      <c r="A22" s="1" t="s">
        <v>9</v>
      </c>
      <c r="B22" s="1" t="s">
        <v>80</v>
      </c>
    </row>
    <row r="23" spans="1:56" x14ac:dyDescent="0.25">
      <c r="A23" s="1">
        <v>5</v>
      </c>
      <c r="B23" s="1" t="s">
        <v>81</v>
      </c>
      <c r="C23" s="1">
        <v>3107.4999947361648</v>
      </c>
      <c r="D23" s="1">
        <v>0</v>
      </c>
      <c r="E23">
        <f>(R23-S23*(1000-T23)/(1000-U23))*AK23</f>
        <v>0.12409372881503382</v>
      </c>
      <c r="F23">
        <f>IF(AV23&lt;&gt;0,1/(1/AV23-1/N23),0)</f>
        <v>1.4468983043878444E-3</v>
      </c>
      <c r="G23">
        <f>((AY23-AL23/2)*S23-E23)/(AY23+AL23/2)</f>
        <v>251.46658242534528</v>
      </c>
      <c r="H23">
        <f>AL23*1000</f>
        <v>3.010908382580546E-2</v>
      </c>
      <c r="I23">
        <f>(AQ23-AW23)</f>
        <v>2.0130462123446597</v>
      </c>
      <c r="J23">
        <f>(P23+AP23*D23)</f>
        <v>27.222379684448242</v>
      </c>
      <c r="K23" s="1">
        <v>6</v>
      </c>
      <c r="L23">
        <f>(K23*AE23+AF23)</f>
        <v>1.4200000166893005</v>
      </c>
      <c r="M23" s="1">
        <v>1</v>
      </c>
      <c r="N23">
        <f>L23*(M23+1)*(M23+1)/(M23*M23+1)</f>
        <v>2.8400000333786011</v>
      </c>
      <c r="O23" s="1">
        <v>26.314010620117188</v>
      </c>
      <c r="P23" s="1">
        <v>27.222379684448242</v>
      </c>
      <c r="Q23" s="1">
        <v>26.162631988525391</v>
      </c>
      <c r="R23" s="1">
        <v>399.75759887695312</v>
      </c>
      <c r="S23" s="1">
        <v>399.59426879882813</v>
      </c>
      <c r="T23" s="1">
        <v>16.208187103271484</v>
      </c>
      <c r="U23" s="1">
        <v>16.24372673034668</v>
      </c>
      <c r="V23" s="1">
        <v>46.82513427734375</v>
      </c>
      <c r="W23" s="1">
        <v>46.927806854248047</v>
      </c>
      <c r="X23" s="1">
        <v>500.0615234375</v>
      </c>
      <c r="Y23" s="1">
        <v>213.88768005371094</v>
      </c>
      <c r="Z23" s="1">
        <v>303.2794189453125</v>
      </c>
      <c r="AA23" s="1">
        <v>99.307746887207031</v>
      </c>
      <c r="AB23" s="1">
        <v>-3.9241056442260742</v>
      </c>
      <c r="AC23" s="1">
        <v>0.15429401397705078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0.18999999761581421</v>
      </c>
      <c r="AJ23" s="1">
        <v>111115</v>
      </c>
      <c r="AK23">
        <f>X23*0.000001/(K23*0.0001)</f>
        <v>0.83343587239583317</v>
      </c>
      <c r="AL23">
        <f>(U23-T23)/(1000-U23)*AK23</f>
        <v>3.0109083825805461E-5</v>
      </c>
      <c r="AM23">
        <f>(P23+273.15)</f>
        <v>300.37237968444822</v>
      </c>
      <c r="AN23">
        <f>(O23+273.15)</f>
        <v>299.46401062011716</v>
      </c>
      <c r="AO23">
        <f>(Y23*AG23+Z23*AH23)*AI23</f>
        <v>40.63865870025711</v>
      </c>
      <c r="AP23">
        <f>((AO23+0.00000010773*(AN23^4-AM23^4))-AL23*44100)/(L23*51.4+0.00000043092*AM23^3)</f>
        <v>0.33957744171959658</v>
      </c>
      <c r="AQ23">
        <f>0.61365*EXP(17.502*J23/(240.97+J23))</f>
        <v>3.6261741149868869</v>
      </c>
      <c r="AR23">
        <f>AQ23*1000/AA23</f>
        <v>36.514514009722397</v>
      </c>
      <c r="AS23">
        <f>(AR23-U23)</f>
        <v>20.270787279375718</v>
      </c>
      <c r="AT23">
        <f>IF(D23,P23,(O23+P23)/2)</f>
        <v>26.768195152282715</v>
      </c>
      <c r="AU23">
        <f>0.61365*EXP(17.502*AT23/(240.97+AT23))</f>
        <v>3.5307199091385923</v>
      </c>
      <c r="AV23">
        <f>IF(AS23&lt;&gt;0,(1000-(AR23+U23)/2)/AS23*AL23,0)</f>
        <v>1.4461615266990208E-3</v>
      </c>
      <c r="AW23">
        <f>U23*AA23/1000</f>
        <v>1.6131279026422272</v>
      </c>
      <c r="AX23">
        <f>(AU23-AW23)</f>
        <v>1.9175920064963652</v>
      </c>
      <c r="AY23">
        <f>1/(1.6/F23+1.37/N23)</f>
        <v>9.0391712019345758E-4</v>
      </c>
      <c r="AZ23">
        <f>G23*AA23*0.001</f>
        <v>24.972579718087175</v>
      </c>
      <c r="BA23">
        <f>G23/S23</f>
        <v>0.62930477752158076</v>
      </c>
      <c r="BB23">
        <f>(1-AL23*AA23/AQ23/F23)*100</f>
        <v>43.010610013034231</v>
      </c>
      <c r="BC23">
        <f>(S23-E23/(N23/1.35))</f>
        <v>399.53528058335934</v>
      </c>
      <c r="BD23">
        <f>E23*BB23/100/BC23</f>
        <v>1.3358887774150046E-4</v>
      </c>
    </row>
    <row r="24" spans="1:56" x14ac:dyDescent="0.25">
      <c r="A24" s="1">
        <v>6</v>
      </c>
      <c r="B24" s="1" t="s">
        <v>82</v>
      </c>
      <c r="C24" s="1">
        <v>3707.9999813139439</v>
      </c>
      <c r="D24" s="1">
        <v>0</v>
      </c>
      <c r="E24">
        <f>(R24-S24*(1000-T24)/(1000-U24))*AK24</f>
        <v>-0.1077907460010086</v>
      </c>
      <c r="F24">
        <f>IF(AV24&lt;&gt;0,1/(1/AV24-1/N24),0)</f>
        <v>1.220536906294684E-3</v>
      </c>
      <c r="G24">
        <f>((AY24-AL24/2)*S24-E24)/(AY24+AL24/2)</f>
        <v>525.75281265412082</v>
      </c>
      <c r="H24">
        <f>AL24*1000</f>
        <v>2.5452562084398316E-2</v>
      </c>
      <c r="I24">
        <f>(AQ24-AW24)</f>
        <v>2.0170028410854233</v>
      </c>
      <c r="J24">
        <f>(P24+AP24*D24)</f>
        <v>27.238069534301758</v>
      </c>
      <c r="K24" s="1">
        <v>6</v>
      </c>
      <c r="L24">
        <f>(K24*AE24+AF24)</f>
        <v>1.4200000166893005</v>
      </c>
      <c r="M24" s="1">
        <v>1</v>
      </c>
      <c r="N24">
        <f>L24*(M24+1)*(M24+1)/(M24*M24+1)</f>
        <v>2.8400000333786011</v>
      </c>
      <c r="O24" s="1">
        <v>26.312227249145508</v>
      </c>
      <c r="P24" s="1">
        <v>27.238069534301758</v>
      </c>
      <c r="Q24" s="1">
        <v>26.160305023193359</v>
      </c>
      <c r="R24" s="1">
        <v>399.728271484375</v>
      </c>
      <c r="S24" s="1">
        <v>399.84539794921875</v>
      </c>
      <c r="T24" s="1">
        <v>16.208450317382813</v>
      </c>
      <c r="U24" s="1">
        <v>16.238494873046875</v>
      </c>
      <c r="V24" s="1">
        <v>46.827934265136719</v>
      </c>
      <c r="W24" s="1">
        <v>46.91473388671875</v>
      </c>
      <c r="X24" s="1">
        <v>500.0423583984375</v>
      </c>
      <c r="Y24" s="1">
        <v>214.14773559570312</v>
      </c>
      <c r="Z24" s="1">
        <v>303.24221801757812</v>
      </c>
      <c r="AA24" s="1">
        <v>99.301605224609375</v>
      </c>
      <c r="AB24" s="1">
        <v>-3.9241056442260742</v>
      </c>
      <c r="AC24" s="1">
        <v>0.15429401397705078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0.18999999761581421</v>
      </c>
      <c r="AJ24" s="1">
        <v>111115</v>
      </c>
      <c r="AK24">
        <f>X24*0.000001/(K24*0.0001)</f>
        <v>0.83340393066406238</v>
      </c>
      <c r="AL24">
        <f>(U24-T24)/(1000-U24)*AK24</f>
        <v>2.5452562084398316E-5</v>
      </c>
      <c r="AM24">
        <f>(P24+273.15)</f>
        <v>300.38806953430174</v>
      </c>
      <c r="AN24">
        <f>(O24+273.15)</f>
        <v>299.46222724914549</v>
      </c>
      <c r="AO24">
        <f>(Y24*AG24+Z24*AH24)*AI24</f>
        <v>40.688069252615605</v>
      </c>
      <c r="AP24">
        <f>((AO24+0.00000010773*(AN24^4-AM24^4))-AL24*44100)/(L24*51.4+0.00000043092*AM24^3)</f>
        <v>0.34017105157021404</v>
      </c>
      <c r="AQ24">
        <f>0.61365*EXP(17.502*J24/(240.97+J24))</f>
        <v>3.6295114484105673</v>
      </c>
      <c r="AR24">
        <f>AQ24*1000/AA24</f>
        <v>36.550380431424138</v>
      </c>
      <c r="AS24">
        <f>(AR24-U24)</f>
        <v>20.311885558377263</v>
      </c>
      <c r="AT24">
        <f>IF(D24,P24,(O24+P24)/2)</f>
        <v>26.775148391723633</v>
      </c>
      <c r="AU24">
        <f>0.61365*EXP(17.502*AT24/(240.97+AT24))</f>
        <v>3.5321645436985114</v>
      </c>
      <c r="AV24">
        <f>IF(AS24&lt;&gt;0,(1000-(AR24+U24)/2)/AS24*AL24,0)</f>
        <v>1.2200125857420286E-3</v>
      </c>
      <c r="AW24">
        <f>U24*AA24/1000</f>
        <v>1.612508607325144</v>
      </c>
      <c r="AX24">
        <f>(AU24-AW24)</f>
        <v>1.9196559363733674</v>
      </c>
      <c r="AY24">
        <f>1/(1.6/F24+1.37/N24)</f>
        <v>7.6255495568503407E-4</v>
      </c>
      <c r="AZ24">
        <f>G24*AA24*0.001</f>
        <v>52.208098247907522</v>
      </c>
      <c r="BA24">
        <f>G24/S24</f>
        <v>1.3148902434557783</v>
      </c>
      <c r="BB24">
        <f>(1-AL24*AA24/AQ24/F24)*100</f>
        <v>42.94565974600124</v>
      </c>
      <c r="BC24">
        <f>(S24-E24/(N24/1.35))</f>
        <v>399.89663650745507</v>
      </c>
      <c r="BD24">
        <f>E24*BB24/100/BC24</f>
        <v>-1.157585305531986E-4</v>
      </c>
    </row>
    <row r="25" spans="1:56" x14ac:dyDescent="0.25">
      <c r="A25" s="1" t="s">
        <v>9</v>
      </c>
      <c r="B25" s="1" t="s">
        <v>83</v>
      </c>
    </row>
    <row r="26" spans="1:56" x14ac:dyDescent="0.25">
      <c r="A26" s="1">
        <v>7</v>
      </c>
      <c r="B26" s="1" t="s">
        <v>84</v>
      </c>
      <c r="C26" s="1">
        <v>4307.9999880194664</v>
      </c>
      <c r="D26" s="1">
        <v>0</v>
      </c>
      <c r="E26">
        <f>(R26-S26*(1000-T26)/(1000-U26))*AK26</f>
        <v>-0.18384723147724377</v>
      </c>
      <c r="F26">
        <f>IF(AV26&lt;&gt;0,1/(1/AV26-1/N26),0)</f>
        <v>1.2557388301545553E-3</v>
      </c>
      <c r="G26">
        <f>((AY26-AL26/2)*S26-E26)/(AY26+AL26/2)</f>
        <v>617.35032751221661</v>
      </c>
      <c r="H26">
        <f>AL26*1000</f>
        <v>2.6276399789695933E-2</v>
      </c>
      <c r="I26">
        <f>(AQ26-AW26)</f>
        <v>2.0235751845840628</v>
      </c>
      <c r="J26">
        <f>(P26+AP26*D26)</f>
        <v>27.275495529174805</v>
      </c>
      <c r="K26" s="1">
        <v>6</v>
      </c>
      <c r="L26">
        <f>(K26*AE26+AF26)</f>
        <v>1.4200000166893005</v>
      </c>
      <c r="M26" s="1">
        <v>1</v>
      </c>
      <c r="N26">
        <f>L26*(M26+1)*(M26+1)/(M26*M26+1)</f>
        <v>2.8400000333786011</v>
      </c>
      <c r="O26" s="1">
        <v>26.315807342529297</v>
      </c>
      <c r="P26" s="1">
        <v>27.275495529174805</v>
      </c>
      <c r="Q26" s="1">
        <v>26.157749176025391</v>
      </c>
      <c r="R26" s="1">
        <v>399.84243774414062</v>
      </c>
      <c r="S26" s="1">
        <v>400.0504150390625</v>
      </c>
      <c r="T26" s="1">
        <v>16.223663330078125</v>
      </c>
      <c r="U26" s="1">
        <v>16.254678726196289</v>
      </c>
      <c r="V26" s="1">
        <v>46.855945587158203</v>
      </c>
      <c r="W26" s="1">
        <v>46.945522308349609</v>
      </c>
      <c r="X26" s="1">
        <v>500.06039428710937</v>
      </c>
      <c r="Y26" s="1">
        <v>213.72654724121094</v>
      </c>
      <c r="Z26" s="1">
        <v>302.89181518554688</v>
      </c>
      <c r="AA26" s="1">
        <v>99.288818359375</v>
      </c>
      <c r="AB26" s="1">
        <v>-3.7417325973510742</v>
      </c>
      <c r="AC26" s="1">
        <v>0.14508152008056641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0.18999999761581421</v>
      </c>
      <c r="AJ26" s="1">
        <v>111115</v>
      </c>
      <c r="AK26">
        <f>X26*0.000001/(K26*0.0001)</f>
        <v>0.83343399047851552</v>
      </c>
      <c r="AL26">
        <f>(U26-T26)/(1000-U26)*AK26</f>
        <v>2.6276399789695934E-5</v>
      </c>
      <c r="AM26">
        <f>(P26+273.15)</f>
        <v>300.42549552917478</v>
      </c>
      <c r="AN26">
        <f>(O26+273.15)</f>
        <v>299.46580734252927</v>
      </c>
      <c r="AO26">
        <f>(Y26*AG26+Z26*AH26)*AI26</f>
        <v>40.608043466266281</v>
      </c>
      <c r="AP26">
        <f>((AO26+0.00000010773*(AN26^4-AM26^4))-AL26*44100)/(L26*51.4+0.00000043092*AM26^3)</f>
        <v>0.33410496115658322</v>
      </c>
      <c r="AQ26">
        <f>0.61365*EXP(17.502*J26/(240.97+J26))</f>
        <v>3.6374830281193633</v>
      </c>
      <c r="AR26">
        <f>AQ26*1000/AA26</f>
        <v>36.635374337455858</v>
      </c>
      <c r="AS26">
        <f>(AR26-U26)</f>
        <v>20.380695611259569</v>
      </c>
      <c r="AT26">
        <f>IF(D26,P26,(O26+P26)/2)</f>
        <v>26.795651435852051</v>
      </c>
      <c r="AU26">
        <f>0.61365*EXP(17.502*AT26/(240.97+AT26))</f>
        <v>3.5364273479258919</v>
      </c>
      <c r="AV26">
        <f>IF(AS26&lt;&gt;0,(1000-(AR26+U26)/2)/AS26*AL26,0)</f>
        <v>1.2551838361181218E-3</v>
      </c>
      <c r="AW26">
        <f>U26*AA26/1000</f>
        <v>1.6139078435353003</v>
      </c>
      <c r="AX26">
        <f>(AU26-AW26)</f>
        <v>1.9225195043905916</v>
      </c>
      <c r="AY26">
        <f>1/(1.6/F26+1.37/N26)</f>
        <v>7.8453974144835454E-4</v>
      </c>
      <c r="AZ26">
        <f>G26*AA26*0.001</f>
        <v>61.295984532461148</v>
      </c>
      <c r="BA26">
        <f>G26/S26</f>
        <v>1.5431813199142315</v>
      </c>
      <c r="BB26">
        <f>(1-AL26*AA26/AQ26/F26)*100</f>
        <v>42.882932257151495</v>
      </c>
      <c r="BC26">
        <f>(S26-E26/(N26/1.35))</f>
        <v>400.13780720792772</v>
      </c>
      <c r="BD26">
        <f>E26*BB26/100/BC26</f>
        <v>-1.9702982900105458E-4</v>
      </c>
    </row>
    <row r="27" spans="1:56" x14ac:dyDescent="0.25">
      <c r="A27" s="1" t="s">
        <v>9</v>
      </c>
      <c r="B27" s="1" t="s">
        <v>85</v>
      </c>
    </row>
    <row r="28" spans="1:56" x14ac:dyDescent="0.25">
      <c r="A28" s="1">
        <v>8</v>
      </c>
      <c r="B28" s="1" t="s">
        <v>86</v>
      </c>
      <c r="C28" s="1">
        <v>4907.4999947361648</v>
      </c>
      <c r="D28" s="1">
        <v>0</v>
      </c>
      <c r="E28">
        <f>(R28-S28*(1000-T28)/(1000-U28))*AK28</f>
        <v>-0.10619362705708452</v>
      </c>
      <c r="F28">
        <f>IF(AV28&lt;&gt;0,1/(1/AV28-1/N28),0)</f>
        <v>8.6732534047306398E-4</v>
      </c>
      <c r="G28">
        <f>((AY28-AL28/2)*S28-E28)/(AY28+AL28/2)</f>
        <v>579.53649362246858</v>
      </c>
      <c r="H28">
        <f>AL28*1000</f>
        <v>1.8103822006795299E-2</v>
      </c>
      <c r="I28">
        <f>(AQ28-AW28)</f>
        <v>2.0181328649951467</v>
      </c>
      <c r="J28">
        <f>(P28+AP28*D28)</f>
        <v>27.241554260253906</v>
      </c>
      <c r="K28" s="1">
        <v>6</v>
      </c>
      <c r="L28">
        <f>(K28*AE28+AF28)</f>
        <v>1.4200000166893005</v>
      </c>
      <c r="M28" s="1">
        <v>1</v>
      </c>
      <c r="N28">
        <f>L28*(M28+1)*(M28+1)/(M28*M28+1)</f>
        <v>2.8400000333786011</v>
      </c>
      <c r="O28" s="1">
        <v>26.312917709350586</v>
      </c>
      <c r="P28" s="1">
        <v>27.241554260253906</v>
      </c>
      <c r="Q28" s="1">
        <v>26.160007476806641</v>
      </c>
      <c r="R28" s="1">
        <v>399.8258056640625</v>
      </c>
      <c r="S28" s="1">
        <v>399.94454956054687</v>
      </c>
      <c r="T28" s="1">
        <v>16.217201232910156</v>
      </c>
      <c r="U28" s="1">
        <v>16.23857307434082</v>
      </c>
      <c r="V28" s="1">
        <v>46.839794158935547</v>
      </c>
      <c r="W28" s="1">
        <v>46.901519775390625</v>
      </c>
      <c r="X28" s="1">
        <v>499.999267578125</v>
      </c>
      <c r="Y28" s="1">
        <v>214.00257873535156</v>
      </c>
      <c r="Z28" s="1">
        <v>302.75228881835937</v>
      </c>
      <c r="AA28" s="1">
        <v>99.277206420898438</v>
      </c>
      <c r="AB28" s="1">
        <v>-3.8495817184448242</v>
      </c>
      <c r="AC28" s="1">
        <v>0.14798641204833984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0.18999999761581421</v>
      </c>
      <c r="AJ28" s="1">
        <v>111115</v>
      </c>
      <c r="AK28">
        <f>X28*0.000001/(K28*0.0001)</f>
        <v>0.83333211263020823</v>
      </c>
      <c r="AL28">
        <f>(U28-T28)/(1000-U28)*AK28</f>
        <v>1.8103822006795299E-5</v>
      </c>
      <c r="AM28">
        <f>(P28+273.15)</f>
        <v>300.39155426025388</v>
      </c>
      <c r="AN28">
        <f>(O28+273.15)</f>
        <v>299.46291770935056</v>
      </c>
      <c r="AO28">
        <f>(Y28*AG28+Z28*AH28)*AI28</f>
        <v>40.660489449494889</v>
      </c>
      <c r="AP28">
        <f>((AO28+0.00000010773*(AN28^4-AM28^4))-AL28*44100)/(L28*51.4+0.00000043092*AM28^3)</f>
        <v>0.34328495233270245</v>
      </c>
      <c r="AQ28">
        <f>0.61365*EXP(17.502*J28/(240.97+J28))</f>
        <v>3.6302530360773235</v>
      </c>
      <c r="AR28">
        <f>AQ28*1000/AA28</f>
        <v>36.566833082373414</v>
      </c>
      <c r="AS28">
        <f>(AR28-U28)</f>
        <v>20.328260008032593</v>
      </c>
      <c r="AT28">
        <f>IF(D28,P28,(O28+P28)/2)</f>
        <v>26.777235984802246</v>
      </c>
      <c r="AU28">
        <f>0.61365*EXP(17.502*AT28/(240.97+AT28))</f>
        <v>3.5325983716149363</v>
      </c>
      <c r="AV28">
        <f>IF(AS28&lt;&gt;0,(1000-(AR28+U28)/2)/AS28*AL28,0)</f>
        <v>8.6706054344059505E-4</v>
      </c>
      <c r="AW28">
        <f>U28*AA28/1000</f>
        <v>1.6121201710821769</v>
      </c>
      <c r="AX28">
        <f>(AU28-AW28)</f>
        <v>1.9204782005327594</v>
      </c>
      <c r="AY28">
        <f>1/(1.6/F28+1.37/N28)</f>
        <v>5.4193662378931157E-4</v>
      </c>
      <c r="AZ28">
        <f>G28*AA28*0.001</f>
        <v>57.534764105801507</v>
      </c>
      <c r="BA28">
        <f>G28/S28</f>
        <v>1.4490421091105121</v>
      </c>
      <c r="BB28">
        <f>(1-AL28*AA28/AQ28/F28)*100</f>
        <v>42.917775869050914</v>
      </c>
      <c r="BC28">
        <f>(S28-E28/(N28/1.35))</f>
        <v>399.99502892492791</v>
      </c>
      <c r="BD28">
        <f>E28*BB28/100/BC28</f>
        <v>-1.1394127314549488E-4</v>
      </c>
    </row>
    <row r="29" spans="1:56" x14ac:dyDescent="0.25">
      <c r="A29" s="1">
        <v>9</v>
      </c>
      <c r="B29" s="1" t="s">
        <v>87</v>
      </c>
      <c r="C29" s="1">
        <v>5507.9999813139439</v>
      </c>
      <c r="D29" s="1">
        <v>0</v>
      </c>
      <c r="E29">
        <f>(R29-S29*(1000-T29)/(1000-U29))*AK29</f>
        <v>-0.11503836755444398</v>
      </c>
      <c r="F29">
        <f>IF(AV29&lt;&gt;0,1/(1/AV29-1/N29),0)</f>
        <v>9.3388895356106834E-4</v>
      </c>
      <c r="G29">
        <f>((AY29-AL29/2)*S29-E29)/(AY29+AL29/2)</f>
        <v>580.69736479633366</v>
      </c>
      <c r="H29">
        <f>AL29*1000</f>
        <v>1.9511233485373963E-2</v>
      </c>
      <c r="I29">
        <f>(AQ29-AW29)</f>
        <v>2.0195646923766262</v>
      </c>
      <c r="J29">
        <f>(P29+AP29*D29)</f>
        <v>27.25474739074707</v>
      </c>
      <c r="K29" s="1">
        <v>6</v>
      </c>
      <c r="L29">
        <f>(K29*AE29+AF29)</f>
        <v>1.4200000166893005</v>
      </c>
      <c r="M29" s="1">
        <v>1</v>
      </c>
      <c r="N29">
        <f>L29*(M29+1)*(M29+1)/(M29*M29+1)</f>
        <v>2.8400000333786011</v>
      </c>
      <c r="O29" s="1">
        <v>26.315258026123047</v>
      </c>
      <c r="P29" s="1">
        <v>27.25474739074707</v>
      </c>
      <c r="Q29" s="1">
        <v>26.159414291381836</v>
      </c>
      <c r="R29" s="1">
        <v>399.81695556640625</v>
      </c>
      <c r="S29" s="1">
        <v>399.94561767578125</v>
      </c>
      <c r="T29" s="1">
        <v>16.232839584350586</v>
      </c>
      <c r="U29" s="1">
        <v>16.255868911743164</v>
      </c>
      <c r="V29" s="1">
        <v>46.868602752685547</v>
      </c>
      <c r="W29" s="1">
        <v>46.935096740722656</v>
      </c>
      <c r="X29" s="1">
        <v>500.07699584960937</v>
      </c>
      <c r="Y29" s="1">
        <v>213.89454650878906</v>
      </c>
      <c r="Z29" s="1">
        <v>303.1280517578125</v>
      </c>
      <c r="AA29" s="1">
        <v>99.25628662109375</v>
      </c>
      <c r="AB29" s="1">
        <v>-3.8495817184448242</v>
      </c>
      <c r="AC29" s="1">
        <v>0.14798641204833984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0.18999999761581421</v>
      </c>
      <c r="AJ29" s="1">
        <v>111115</v>
      </c>
      <c r="AK29">
        <f>X29*0.000001/(K29*0.0001)</f>
        <v>0.83346165974934894</v>
      </c>
      <c r="AL29">
        <f>(U29-T29)/(1000-U29)*AK29</f>
        <v>1.9511233485373962E-5</v>
      </c>
      <c r="AM29">
        <f>(P29+273.15)</f>
        <v>300.40474739074705</v>
      </c>
      <c r="AN29">
        <f>(O29+273.15)</f>
        <v>299.46525802612302</v>
      </c>
      <c r="AO29">
        <f>(Y29*AG29+Z29*AH29)*AI29</f>
        <v>40.639963326705583</v>
      </c>
      <c r="AP29">
        <f>((AO29+0.00000010773*(AN29^4-AM29^4))-AL29*44100)/(L29*51.4+0.00000043092*AM29^3)</f>
        <v>0.3408029668749249</v>
      </c>
      <c r="AQ29">
        <f>0.61365*EXP(17.502*J29/(240.97+J29))</f>
        <v>3.6330618763555327</v>
      </c>
      <c r="AR29">
        <f>AQ29*1000/AA29</f>
        <v>36.602838974064959</v>
      </c>
      <c r="AS29">
        <f>(AR29-U29)</f>
        <v>20.346970062321795</v>
      </c>
      <c r="AT29">
        <f>IF(D29,P29,(O29+P29)/2)</f>
        <v>26.785002708435059</v>
      </c>
      <c r="AU29">
        <f>0.61365*EXP(17.502*AT29/(240.97+AT29))</f>
        <v>3.5342128022967487</v>
      </c>
      <c r="AV29">
        <f>IF(AS29&lt;&gt;0,(1000-(AR29+U29)/2)/AS29*AL29,0)</f>
        <v>9.3358195994508605E-4</v>
      </c>
      <c r="AW29">
        <f>U29*AA29/1000</f>
        <v>1.6134971839789067</v>
      </c>
      <c r="AX29">
        <f>(AU29-AW29)</f>
        <v>1.920715618317842</v>
      </c>
      <c r="AY29">
        <f>1/(1.6/F29+1.37/N29)</f>
        <v>5.8351629865959886E-4</v>
      </c>
      <c r="AZ29">
        <f>G29*AA29*0.001</f>
        <v>57.63786408033873</v>
      </c>
      <c r="BA29">
        <f>G29/S29</f>
        <v>1.4519408117807659</v>
      </c>
      <c r="BB29">
        <f>(1-AL29*AA29/AQ29/F29)*100</f>
        <v>42.921215478104223</v>
      </c>
      <c r="BC29">
        <f>(S29-E29/(N29/1.35))</f>
        <v>400.00030140619435</v>
      </c>
      <c r="BD29">
        <f>E29*BB29/100/BC29</f>
        <v>-1.2343957103771273E-4</v>
      </c>
    </row>
    <row r="30" spans="1:56" x14ac:dyDescent="0.25">
      <c r="A30" s="1" t="s">
        <v>9</v>
      </c>
      <c r="B30" s="1" t="s">
        <v>88</v>
      </c>
    </row>
    <row r="31" spans="1:56" x14ac:dyDescent="0.25">
      <c r="A31" s="1">
        <v>10</v>
      </c>
      <c r="B31" s="1" t="s">
        <v>89</v>
      </c>
      <c r="C31" s="1">
        <v>6107.9999880418181</v>
      </c>
      <c r="D31" s="1">
        <v>0</v>
      </c>
      <c r="E31">
        <f>(R31-S31*(1000-T31)/(1000-U31))*AK31</f>
        <v>8.5299410072910253E-2</v>
      </c>
      <c r="F31">
        <f>IF(AV31&lt;&gt;0,1/(1/AV31-1/N31),0)</f>
        <v>1.1344405350188535E-3</v>
      </c>
      <c r="G31">
        <f>((AY31-AL31/2)*S31-E31)/(AY31+AL31/2)</f>
        <v>268.26976706282466</v>
      </c>
      <c r="H31">
        <f>AL31*1000</f>
        <v>2.3621101878137377E-2</v>
      </c>
      <c r="I31">
        <f>(AQ31-AW31)</f>
        <v>2.0126255739036103</v>
      </c>
      <c r="J31">
        <f>(P31+AP31*D31)</f>
        <v>27.21942138671875</v>
      </c>
      <c r="K31" s="1">
        <v>6</v>
      </c>
      <c r="L31">
        <f>(K31*AE31+AF31)</f>
        <v>1.4200000166893005</v>
      </c>
      <c r="M31" s="1">
        <v>1</v>
      </c>
      <c r="N31">
        <f>L31*(M31+1)*(M31+1)/(M31*M31+1)</f>
        <v>2.8400000333786011</v>
      </c>
      <c r="O31" s="1">
        <v>26.308582305908203</v>
      </c>
      <c r="P31" s="1">
        <v>27.21942138671875</v>
      </c>
      <c r="Q31" s="1">
        <v>26.160451889038086</v>
      </c>
      <c r="R31" s="1">
        <v>399.86102294921875</v>
      </c>
      <c r="S31" s="1">
        <v>399.74734497070312</v>
      </c>
      <c r="T31" s="1">
        <v>16.224811553955078</v>
      </c>
      <c r="U31" s="1">
        <v>16.252693176269531</v>
      </c>
      <c r="V31" s="1">
        <v>46.856269836425781</v>
      </c>
      <c r="W31" s="1">
        <v>46.936790466308594</v>
      </c>
      <c r="X31" s="1">
        <v>500.05401611328125</v>
      </c>
      <c r="Y31" s="1">
        <v>213.79353332519531</v>
      </c>
      <c r="Z31" s="1">
        <v>302.64657592773437</v>
      </c>
      <c r="AA31" s="1">
        <v>99.240142822265625</v>
      </c>
      <c r="AB31" s="1">
        <v>-3.8450345993041992</v>
      </c>
      <c r="AC31" s="1">
        <v>0.14629268646240234</v>
      </c>
      <c r="AD31" s="1">
        <v>0.66666668653488159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0.18999999761581421</v>
      </c>
      <c r="AJ31" s="1">
        <v>111115</v>
      </c>
      <c r="AK31">
        <f>X31*0.000001/(K31*0.0001)</f>
        <v>0.83342336018880203</v>
      </c>
      <c r="AL31">
        <f>(U31-T31)/(1000-U31)*AK31</f>
        <v>2.3621101878137379E-5</v>
      </c>
      <c r="AM31">
        <f>(P31+273.15)</f>
        <v>300.36942138671873</v>
      </c>
      <c r="AN31">
        <f>(O31+273.15)</f>
        <v>299.45858230590818</v>
      </c>
      <c r="AO31">
        <f>(Y31*AG31+Z31*AH31)*AI31</f>
        <v>40.620770822063605</v>
      </c>
      <c r="AP31">
        <f>((AO31+0.00000010773*(AN31^4-AM31^4))-AL31*44100)/(L31*51.4+0.00000043092*AM31^3)</f>
        <v>0.34241304092981428</v>
      </c>
      <c r="AQ31">
        <f>0.61365*EXP(17.502*J31/(240.97+J31))</f>
        <v>3.6255451659630604</v>
      </c>
      <c r="AR31">
        <f>AQ31*1000/AA31</f>
        <v>36.533050667371967</v>
      </c>
      <c r="AS31">
        <f>(AR31-U31)</f>
        <v>20.280357491102436</v>
      </c>
      <c r="AT31">
        <f>IF(D31,P31,(O31+P31)/2)</f>
        <v>26.764001846313477</v>
      </c>
      <c r="AU31">
        <f>0.61365*EXP(17.502*AT31/(240.97+AT31))</f>
        <v>3.5298489394460675</v>
      </c>
      <c r="AV31">
        <f>IF(AS31&lt;&gt;0,(1000-(AR31+U31)/2)/AS31*AL31,0)</f>
        <v>1.1339875626800535E-3</v>
      </c>
      <c r="AW31">
        <f>U31*AA31/1000</f>
        <v>1.6129195920594501</v>
      </c>
      <c r="AX31">
        <f>(AU31-AW31)</f>
        <v>1.9169293473866174</v>
      </c>
      <c r="AY31">
        <f>1/(1.6/F31+1.37/N31)</f>
        <v>7.0878290949386014E-4</v>
      </c>
      <c r="AZ31">
        <f>G31*AA31*0.001</f>
        <v>26.623129998210651</v>
      </c>
      <c r="BA31">
        <f>G31/S31</f>
        <v>0.67109830856409003</v>
      </c>
      <c r="BB31">
        <f>(1-AL31*AA31/AQ31/F31)*100</f>
        <v>43.005561747401721</v>
      </c>
      <c r="BC31">
        <f>(S31-E31/(N31/1.35))</f>
        <v>399.70679771639152</v>
      </c>
      <c r="BD31">
        <f>E31*BB31/100/BC31</f>
        <v>9.1775998503541278E-5</v>
      </c>
    </row>
    <row r="32" spans="1:56" x14ac:dyDescent="0.25">
      <c r="A32" s="1" t="s">
        <v>9</v>
      </c>
      <c r="B32" s="1" t="s">
        <v>90</v>
      </c>
    </row>
    <row r="33" spans="1:56" x14ac:dyDescent="0.25">
      <c r="A33" s="1">
        <v>11</v>
      </c>
      <c r="B33" s="1" t="s">
        <v>91</v>
      </c>
      <c r="C33" s="1">
        <v>6707.9999947473407</v>
      </c>
      <c r="D33" s="1">
        <v>0</v>
      </c>
      <c r="E33">
        <f>(R33-S33*(1000-T33)/(1000-U33))*AK33</f>
        <v>-5.6612964932092266E-2</v>
      </c>
      <c r="F33">
        <f>IF(AV33&lt;&gt;0,1/(1/AV33-1/N33),0)</f>
        <v>1.6371495235151224E-3</v>
      </c>
      <c r="G33">
        <f>((AY33-AL33/2)*S33-E33)/(AY33+AL33/2)</f>
        <v>441.44183628365676</v>
      </c>
      <c r="H33">
        <f>AL33*1000</f>
        <v>3.4056082539948199E-2</v>
      </c>
      <c r="I33">
        <f>(AQ33-AW33)</f>
        <v>2.0105658976682275</v>
      </c>
      <c r="J33">
        <f>(P33+AP33*D33)</f>
        <v>27.206422805786133</v>
      </c>
      <c r="K33" s="1">
        <v>6</v>
      </c>
      <c r="L33">
        <f>(K33*AE33+AF33)</f>
        <v>1.4200000166893005</v>
      </c>
      <c r="M33" s="1">
        <v>1</v>
      </c>
      <c r="N33">
        <f>L33*(M33+1)*(M33+1)/(M33*M33+1)</f>
        <v>2.8400000333786011</v>
      </c>
      <c r="O33" s="1">
        <v>26.311471939086914</v>
      </c>
      <c r="P33" s="1">
        <v>27.206422805786133</v>
      </c>
      <c r="Q33" s="1">
        <v>26.160869598388672</v>
      </c>
      <c r="R33" s="1">
        <v>400.046142578125</v>
      </c>
      <c r="S33" s="1">
        <v>400.09771728515625</v>
      </c>
      <c r="T33" s="1">
        <v>16.209686279296875</v>
      </c>
      <c r="U33" s="1">
        <v>16.249881744384766</v>
      </c>
      <c r="V33" s="1">
        <v>46.792301177978516</v>
      </c>
      <c r="W33" s="1">
        <v>46.908336639404297</v>
      </c>
      <c r="X33" s="1">
        <v>500.09634399414062</v>
      </c>
      <c r="Y33" s="1">
        <v>213.78518676757812</v>
      </c>
      <c r="Z33" s="1">
        <v>302.6461181640625</v>
      </c>
      <c r="AA33" s="1">
        <v>99.214065551757813</v>
      </c>
      <c r="AB33" s="1">
        <v>-3.8340787887573242</v>
      </c>
      <c r="AC33" s="1">
        <v>0.15630626678466797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0.18999999761581421</v>
      </c>
      <c r="AJ33" s="1">
        <v>111115</v>
      </c>
      <c r="AK33">
        <f>X33*0.000001/(K33*0.0001)</f>
        <v>0.83349390665690093</v>
      </c>
      <c r="AL33">
        <f>(U33-T33)/(1000-U33)*AK33</f>
        <v>3.4056082539948198E-5</v>
      </c>
      <c r="AM33">
        <f>(P33+273.15)</f>
        <v>300.35642280578611</v>
      </c>
      <c r="AN33">
        <f>(O33+273.15)</f>
        <v>299.46147193908689</v>
      </c>
      <c r="AO33">
        <f>(Y33*AG33+Z33*AH33)*AI33</f>
        <v>40.619184976136239</v>
      </c>
      <c r="AP33">
        <f>((AO33+0.00000010773*(AN33^4-AM33^4))-AL33*44100)/(L33*51.4+0.00000043092*AM33^3)</f>
        <v>0.33915282329957153</v>
      </c>
      <c r="AQ33">
        <f>0.61365*EXP(17.502*J33/(240.97+J33))</f>
        <v>3.6227827302639302</v>
      </c>
      <c r="AR33">
        <f>AQ33*1000/AA33</f>
        <v>36.514809771342385</v>
      </c>
      <c r="AS33">
        <f>(AR33-U33)</f>
        <v>20.26492802695762</v>
      </c>
      <c r="AT33">
        <f>IF(D33,P33,(O33+P33)/2)</f>
        <v>26.758947372436523</v>
      </c>
      <c r="AU33">
        <f>0.61365*EXP(17.502*AT33/(240.97+AT33))</f>
        <v>3.5287993503807309</v>
      </c>
      <c r="AV33">
        <f>IF(AS33&lt;&gt;0,(1000-(AR33+U33)/2)/AS33*AL33,0)</f>
        <v>1.6362063142347566E-3</v>
      </c>
      <c r="AW33">
        <f>U33*AA33/1000</f>
        <v>1.6122168325957027</v>
      </c>
      <c r="AX33">
        <f>(AU33-AW33)</f>
        <v>1.9165825177850282</v>
      </c>
      <c r="AY33">
        <f>1/(1.6/F33+1.37/N33)</f>
        <v>1.0227136460481971E-3</v>
      </c>
      <c r="AZ33">
        <f>G33*AA33*0.001</f>
        <v>43.797239282335063</v>
      </c>
      <c r="BA33">
        <f>G33/S33</f>
        <v>1.1033350534440411</v>
      </c>
      <c r="BB33">
        <f>(1-AL33*AA33/AQ33/F33)*100</f>
        <v>43.03116986472687</v>
      </c>
      <c r="BC33">
        <f>(S33-E33/(N33/1.35))</f>
        <v>400.12462837732528</v>
      </c>
      <c r="BD33">
        <f>E33*BB33/100/BC33</f>
        <v>-6.0884083052277832E-5</v>
      </c>
    </row>
    <row r="34" spans="1:56" x14ac:dyDescent="0.25">
      <c r="A34" s="1">
        <v>12</v>
      </c>
      <c r="B34" s="1" t="s">
        <v>92</v>
      </c>
      <c r="C34" s="1">
        <v>7308.4999813251197</v>
      </c>
      <c r="D34" s="1">
        <v>0</v>
      </c>
      <c r="E34">
        <f>(R34-S34*(1000-T34)/(1000-U34))*AK34</f>
        <v>-0.12285531391570859</v>
      </c>
      <c r="F34">
        <f>IF(AV34&lt;&gt;0,1/(1/AV34-1/N34),0)</f>
        <v>1.4788988898634889E-3</v>
      </c>
      <c r="G34">
        <f>((AY34-AL34/2)*S34-E34)/(AY34+AL34/2)</f>
        <v>517.71675552358295</v>
      </c>
      <c r="H34">
        <f>AL34*1000</f>
        <v>3.0854551907543971E-2</v>
      </c>
      <c r="I34">
        <f>(AQ34-AW34)</f>
        <v>2.0158430122855191</v>
      </c>
      <c r="J34">
        <f>(P34+AP34*D34)</f>
        <v>27.239963531494141</v>
      </c>
      <c r="K34" s="1">
        <v>6</v>
      </c>
      <c r="L34">
        <f>(K34*AE34+AF34)</f>
        <v>1.4200000166893005</v>
      </c>
      <c r="M34" s="1">
        <v>1</v>
      </c>
      <c r="N34">
        <f>L34*(M34+1)*(M34+1)/(M34*M34+1)</f>
        <v>2.8400000333786011</v>
      </c>
      <c r="O34" s="1">
        <v>26.312532424926758</v>
      </c>
      <c r="P34" s="1">
        <v>27.239963531494141</v>
      </c>
      <c r="Q34" s="1">
        <v>26.162080764770508</v>
      </c>
      <c r="R34" s="1">
        <v>399.93460083007812</v>
      </c>
      <c r="S34" s="1">
        <v>400.06719970703125</v>
      </c>
      <c r="T34" s="1">
        <v>16.235498428344727</v>
      </c>
      <c r="U34" s="1">
        <v>16.271917343139648</v>
      </c>
      <c r="V34" s="1">
        <v>46.854259490966797</v>
      </c>
      <c r="W34" s="1">
        <v>46.959362030029297</v>
      </c>
      <c r="X34" s="1">
        <v>500.055908203125</v>
      </c>
      <c r="Y34" s="1">
        <v>213.37930297851562</v>
      </c>
      <c r="Z34" s="1">
        <v>302.16506958007812</v>
      </c>
      <c r="AA34" s="1">
        <v>99.193687438964844</v>
      </c>
      <c r="AB34" s="1">
        <v>-3.8340787887573242</v>
      </c>
      <c r="AC34" s="1">
        <v>0.15630626678466797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0.18999999761581421</v>
      </c>
      <c r="AJ34" s="1">
        <v>111115</v>
      </c>
      <c r="AK34">
        <f>X34*0.000001/(K34*0.0001)</f>
        <v>0.83342651367187492</v>
      </c>
      <c r="AL34">
        <f>(U34-T34)/(1000-U34)*AK34</f>
        <v>3.0854551907543972E-5</v>
      </c>
      <c r="AM34">
        <f>(P34+273.15)</f>
        <v>300.38996353149412</v>
      </c>
      <c r="AN34">
        <f>(O34+273.15)</f>
        <v>299.46253242492674</v>
      </c>
      <c r="AO34">
        <f>(Y34*AG34+Z34*AH34)*AI34</f>
        <v>40.542067057182066</v>
      </c>
      <c r="AP34">
        <f>((AO34+0.00000010773*(AN34^4-AM34^4))-AL34*44100)/(L34*51.4+0.00000043092*AM34^3)</f>
        <v>0.33541253141298605</v>
      </c>
      <c r="AQ34">
        <f>0.61365*EXP(17.502*J34/(240.97+J34))</f>
        <v>3.6299144952535847</v>
      </c>
      <c r="AR34">
        <f>AQ34*1000/AA34</f>
        <v>36.594208653520596</v>
      </c>
      <c r="AS34">
        <f>(AR34-U34)</f>
        <v>20.322291310380947</v>
      </c>
      <c r="AT34">
        <f>IF(D34,P34,(O34+P34)/2)</f>
        <v>26.776247978210449</v>
      </c>
      <c r="AU34">
        <f>0.61365*EXP(17.502*AT34/(240.97+AT34))</f>
        <v>3.5323930457068369</v>
      </c>
      <c r="AV34">
        <f>IF(AS34&lt;&gt;0,(1000-(AR34+U34)/2)/AS34*AL34,0)</f>
        <v>1.4781291702989335E-3</v>
      </c>
      <c r="AW34">
        <f>U34*AA34/1000</f>
        <v>1.6140714829680656</v>
      </c>
      <c r="AX34">
        <f>(AU34-AW34)</f>
        <v>1.9183215627387713</v>
      </c>
      <c r="AY34">
        <f>1/(1.6/F34+1.37/N34)</f>
        <v>9.23899855107905E-4</v>
      </c>
      <c r="AZ34">
        <f>G34*AA34*0.001</f>
        <v>51.354234029321262</v>
      </c>
      <c r="BA34">
        <f>G34/S34</f>
        <v>1.2940744852432449</v>
      </c>
      <c r="BB34">
        <f>(1-AL34*AA34/AQ34/F34)*100</f>
        <v>42.98772114092754</v>
      </c>
      <c r="BC34">
        <f>(S34-E34/(N34/1.35))</f>
        <v>400.12559923936817</v>
      </c>
      <c r="BD34">
        <f>E34*BB34/100/BC34</f>
        <v>-1.3199030467756122E-4</v>
      </c>
    </row>
    <row r="35" spans="1:56" x14ac:dyDescent="0.25">
      <c r="A35" s="1" t="s">
        <v>9</v>
      </c>
      <c r="B35" s="1" t="s">
        <v>93</v>
      </c>
    </row>
    <row r="36" spans="1:56" x14ac:dyDescent="0.25">
      <c r="A36" s="1">
        <v>13</v>
      </c>
      <c r="B36" s="1" t="s">
        <v>94</v>
      </c>
      <c r="C36" s="1">
        <v>7907.9999880418181</v>
      </c>
      <c r="D36" s="1">
        <v>0</v>
      </c>
      <c r="E36">
        <f>(R36-S36*(1000-T36)/(1000-U36))*AK36</f>
        <v>6.6218687225893288E-2</v>
      </c>
      <c r="F36">
        <f>IF(AV36&lt;&gt;0,1/(1/AV36-1/N36),0)</f>
        <v>6.6560157372051341E-4</v>
      </c>
      <c r="G36">
        <f>((AY36-AL36/2)*S36-E36)/(AY36+AL36/2)</f>
        <v>230.19544731481201</v>
      </c>
      <c r="H36">
        <f>AL36*1000</f>
        <v>1.3909374104928313E-2</v>
      </c>
      <c r="I36">
        <f>(AQ36-AW36)</f>
        <v>2.0182639401934579</v>
      </c>
      <c r="J36">
        <f>(P36+AP36*D36)</f>
        <v>27.244289398193359</v>
      </c>
      <c r="K36" s="1">
        <v>6</v>
      </c>
      <c r="L36">
        <f>(K36*AE36+AF36)</f>
        <v>1.4200000166893005</v>
      </c>
      <c r="M36" s="1">
        <v>1</v>
      </c>
      <c r="N36">
        <f>L36*(M36+1)*(M36+1)/(M36*M36+1)</f>
        <v>2.8400000333786011</v>
      </c>
      <c r="O36" s="1">
        <v>26.313539505004883</v>
      </c>
      <c r="P36" s="1">
        <v>27.244289398193359</v>
      </c>
      <c r="Q36" s="1">
        <v>26.163057327270508</v>
      </c>
      <c r="R36" s="1">
        <v>400.0294189453125</v>
      </c>
      <c r="S36" s="1">
        <v>399.94329833984375</v>
      </c>
      <c r="T36" s="1">
        <v>16.242862701416016</v>
      </c>
      <c r="U36" s="1">
        <v>16.259279251098633</v>
      </c>
      <c r="V36" s="1">
        <v>46.865554809570313</v>
      </c>
      <c r="W36" s="1">
        <v>46.912921905517578</v>
      </c>
      <c r="X36" s="1">
        <v>500.10086059570312</v>
      </c>
      <c r="Y36" s="1">
        <v>213.26783752441406</v>
      </c>
      <c r="Z36" s="1">
        <v>302.05569458007812</v>
      </c>
      <c r="AA36" s="1">
        <v>99.178520202636719</v>
      </c>
      <c r="AB36" s="1">
        <v>-3.8954191207885742</v>
      </c>
      <c r="AC36" s="1">
        <v>0.14260768890380859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0.18999999761581421</v>
      </c>
      <c r="AJ36" s="1">
        <v>111115</v>
      </c>
      <c r="AK36">
        <f>X36*0.000001/(K36*0.0001)</f>
        <v>0.83350143432617163</v>
      </c>
      <c r="AL36">
        <f>(U36-T36)/(1000-U36)*AK36</f>
        <v>1.3909374104928314E-5</v>
      </c>
      <c r="AM36">
        <f>(P36+273.15)</f>
        <v>300.39428939819334</v>
      </c>
      <c r="AN36">
        <f>(O36+273.15)</f>
        <v>299.46353950500486</v>
      </c>
      <c r="AO36">
        <f>(Y36*AG36+Z36*AH36)*AI36</f>
        <v>40.520888621168524</v>
      </c>
      <c r="AP36">
        <f>((AO36+0.00000010773*(AN36^4-AM36^4))-AL36*44100)/(L36*51.4+0.00000043092*AM36^3)</f>
        <v>0.34352721908090378</v>
      </c>
      <c r="AQ36">
        <f>0.61365*EXP(17.502*J36/(240.97+J36))</f>
        <v>3.6308351958788556</v>
      </c>
      <c r="AR36">
        <f>AQ36*1000/AA36</f>
        <v>36.60908822253559</v>
      </c>
      <c r="AS36">
        <f>(AR36-U36)</f>
        <v>20.349808971436957</v>
      </c>
      <c r="AT36">
        <f>IF(D36,P36,(O36+P36)/2)</f>
        <v>26.778914451599121</v>
      </c>
      <c r="AU36">
        <f>0.61365*EXP(17.502*AT36/(240.97+AT36))</f>
        <v>3.5329472117157557</v>
      </c>
      <c r="AV36">
        <f>IF(AS36&lt;&gt;0,(1000-(AR36+U36)/2)/AS36*AL36,0)</f>
        <v>6.6544561539529264E-4</v>
      </c>
      <c r="AW36">
        <f>U36*AA36/1000</f>
        <v>1.6125712556853977</v>
      </c>
      <c r="AX36">
        <f>(AU36-AW36)</f>
        <v>1.9203759560303579</v>
      </c>
      <c r="AY36">
        <f>1/(1.6/F36+1.37/N36)</f>
        <v>4.1591751869154807E-4</v>
      </c>
      <c r="AZ36">
        <f>G36*AA36*0.001</f>
        <v>22.830443822067078</v>
      </c>
      <c r="BA36">
        <f>G36/S36</f>
        <v>0.5755702077528202</v>
      </c>
      <c r="BB36">
        <f>(1-AL36*AA36/AQ36/F36)*100</f>
        <v>42.917322560344083</v>
      </c>
      <c r="BC36">
        <f>(S36-E36/(N36/1.35))</f>
        <v>399.91182114734227</v>
      </c>
      <c r="BD36">
        <f>E36*BB36/100/BC36</f>
        <v>7.1063884809474719E-5</v>
      </c>
    </row>
    <row r="37" spans="1:56" x14ac:dyDescent="0.25">
      <c r="A37" s="1" t="s">
        <v>9</v>
      </c>
      <c r="B37" s="1" t="s">
        <v>95</v>
      </c>
    </row>
    <row r="38" spans="1:56" x14ac:dyDescent="0.25">
      <c r="A38" s="1">
        <v>14</v>
      </c>
      <c r="B38" s="1" t="s">
        <v>96</v>
      </c>
      <c r="C38" s="1">
        <v>8507.9999947696924</v>
      </c>
      <c r="D38" s="1">
        <v>0</v>
      </c>
      <c r="E38">
        <f>(R38-S38*(1000-T38)/(1000-U38))*AK38</f>
        <v>-7.3963550565843056E-2</v>
      </c>
      <c r="F38">
        <f>IF(AV38&lt;&gt;0,1/(1/AV38-1/N38),0)</f>
        <v>1.2961899231923972E-3</v>
      </c>
      <c r="G38">
        <f>((AY38-AL38/2)*S38-E38)/(AY38+AL38/2)</f>
        <v>476.79243975123978</v>
      </c>
      <c r="H38">
        <f>AL38*1000</f>
        <v>2.7056684087328177E-2</v>
      </c>
      <c r="I38">
        <f>(AQ38-AW38)</f>
        <v>2.0160164138641861</v>
      </c>
      <c r="J38">
        <f>(P38+AP38*D38)</f>
        <v>27.237150192260742</v>
      </c>
      <c r="K38" s="1">
        <v>6</v>
      </c>
      <c r="L38">
        <f>(K38*AE38+AF38)</f>
        <v>1.4200000166893005</v>
      </c>
      <c r="M38" s="1">
        <v>1</v>
      </c>
      <c r="N38">
        <f>L38*(M38+1)*(M38+1)/(M38*M38+1)</f>
        <v>2.8400000333786011</v>
      </c>
      <c r="O38" s="1">
        <v>26.313678741455078</v>
      </c>
      <c r="P38" s="1">
        <v>27.237150192260742</v>
      </c>
      <c r="Q38" s="1">
        <v>26.161748886108398</v>
      </c>
      <c r="R38" s="1">
        <v>400.03060913085937</v>
      </c>
      <c r="S38" s="1">
        <v>400.10635375976562</v>
      </c>
      <c r="T38" s="1">
        <v>16.23814582824707</v>
      </c>
      <c r="U38" s="1">
        <v>16.270076751708984</v>
      </c>
      <c r="V38" s="1">
        <v>46.841609954833984</v>
      </c>
      <c r="W38" s="1">
        <v>46.933719635009766</v>
      </c>
      <c r="X38" s="1">
        <v>500.138427734375</v>
      </c>
      <c r="Y38" s="1">
        <v>213.82298278808594</v>
      </c>
      <c r="Z38" s="1">
        <v>302.518310546875</v>
      </c>
      <c r="AA38" s="1">
        <v>99.157455444335938</v>
      </c>
      <c r="AB38" s="1">
        <v>-3.8883695602416992</v>
      </c>
      <c r="AC38" s="1">
        <v>0.14490985870361328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0.18999999761581421</v>
      </c>
      <c r="AJ38" s="1">
        <v>111115</v>
      </c>
      <c r="AK38">
        <f>X38*0.000001/(K38*0.0001)</f>
        <v>0.83356404622395819</v>
      </c>
      <c r="AL38">
        <f>(U38-T38)/(1000-U38)*AK38</f>
        <v>2.7056684087328176E-5</v>
      </c>
      <c r="AM38">
        <f>(P38+273.15)</f>
        <v>300.38715019226072</v>
      </c>
      <c r="AN38">
        <f>(O38+273.15)</f>
        <v>299.46367874145506</v>
      </c>
      <c r="AO38">
        <f>(Y38*AG38+Z38*AH38)*AI38</f>
        <v>40.626366219942611</v>
      </c>
      <c r="AP38">
        <f>((AO38+0.00000010773*(AN38^4-AM38^4))-AL38*44100)/(L38*51.4+0.00000043092*AM38^3)</f>
        <v>0.33893241188988465</v>
      </c>
      <c r="AQ38">
        <f>0.61365*EXP(17.502*J38/(240.97+J38))</f>
        <v>3.6293158244476955</v>
      </c>
      <c r="AR38">
        <f>AQ38*1000/AA38</f>
        <v>36.601542548508476</v>
      </c>
      <c r="AS38">
        <f>(AR38-U38)</f>
        <v>20.331465796799492</v>
      </c>
      <c r="AT38">
        <f>IF(D38,P38,(O38+P38)/2)</f>
        <v>26.77541446685791</v>
      </c>
      <c r="AU38">
        <f>0.61365*EXP(17.502*AT38/(240.97+AT38))</f>
        <v>3.5322198348483052</v>
      </c>
      <c r="AV38">
        <f>IF(AS38&lt;&gt;0,(1000-(AR38+U38)/2)/AS38*AL38,0)</f>
        <v>1.2955986056440169E-3</v>
      </c>
      <c r="AW38">
        <f>U38*AA38/1000</f>
        <v>1.6132994105835097</v>
      </c>
      <c r="AX38">
        <f>(AU38-AW38)</f>
        <v>1.9189204242647955</v>
      </c>
      <c r="AY38">
        <f>1/(1.6/F38+1.37/N38)</f>
        <v>8.0980223396007016E-4</v>
      </c>
      <c r="AZ38">
        <f>G38*AA38*0.001</f>
        <v>47.277525100829784</v>
      </c>
      <c r="BA38">
        <f>G38/S38</f>
        <v>1.1916642544435034</v>
      </c>
      <c r="BB38">
        <f>(1-AL38*AA38/AQ38/F38)*100</f>
        <v>42.969583778541129</v>
      </c>
      <c r="BC38">
        <f>(S38-E38/(N38/1.35))</f>
        <v>400.14151248937492</v>
      </c>
      <c r="BD38">
        <f>E38*BB38/100/BC38</f>
        <v>-7.9426474969445917E-5</v>
      </c>
    </row>
    <row r="39" spans="1:56" x14ac:dyDescent="0.25">
      <c r="A39" s="1">
        <v>15</v>
      </c>
      <c r="B39" s="1" t="s">
        <v>97</v>
      </c>
      <c r="C39" s="1">
        <v>9108.4999813474715</v>
      </c>
      <c r="D39" s="1">
        <v>0</v>
      </c>
      <c r="E39">
        <f>(R39-S39*(1000-T39)/(1000-U39))*AK39</f>
        <v>2.6264064322246441E-2</v>
      </c>
      <c r="F39">
        <f>IF(AV39&lt;&gt;0,1/(1/AV39-1/N39),0)</f>
        <v>1.0050587318436953E-3</v>
      </c>
      <c r="G39">
        <f>((AY39-AL39/2)*S39-E39)/(AY39+AL39/2)</f>
        <v>345.70301167063838</v>
      </c>
      <c r="H39">
        <f>AL39*1000</f>
        <v>2.0998219938210543E-2</v>
      </c>
      <c r="I39">
        <f>(AQ39-AW39)</f>
        <v>2.0174735263961661</v>
      </c>
      <c r="J39">
        <f>(P39+AP39*D39)</f>
        <v>27.238765716552734</v>
      </c>
      <c r="K39" s="1">
        <v>6</v>
      </c>
      <c r="L39">
        <f>(K39*AE39+AF39)</f>
        <v>1.4200000166893005</v>
      </c>
      <c r="M39" s="1">
        <v>1</v>
      </c>
      <c r="N39">
        <f>L39*(M39+1)*(M39+1)/(M39*M39+1)</f>
        <v>2.8400000333786011</v>
      </c>
      <c r="O39" s="1">
        <v>26.314338684082031</v>
      </c>
      <c r="P39" s="1">
        <v>27.238765716552734</v>
      </c>
      <c r="Q39" s="1">
        <v>26.160932540893555</v>
      </c>
      <c r="R39" s="1">
        <v>400.03564453125</v>
      </c>
      <c r="S39" s="1">
        <v>399.99404907226562</v>
      </c>
      <c r="T39" s="1">
        <v>16.235101699829102</v>
      </c>
      <c r="U39" s="1">
        <v>16.259889602661133</v>
      </c>
      <c r="V39" s="1">
        <v>46.8280029296875</v>
      </c>
      <c r="W39" s="1">
        <v>46.899501800537109</v>
      </c>
      <c r="X39" s="1">
        <v>500.00497436523437</v>
      </c>
      <c r="Y39" s="1">
        <v>213.56399536132812</v>
      </c>
      <c r="Z39" s="1">
        <v>302.168701171875</v>
      </c>
      <c r="AA39" s="1">
        <v>99.151107788085938</v>
      </c>
      <c r="AB39" s="1">
        <v>-3.8883695602416992</v>
      </c>
      <c r="AC39" s="1">
        <v>0.14490985870361328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0.18999999761581421</v>
      </c>
      <c r="AJ39" s="1">
        <v>111115</v>
      </c>
      <c r="AK39">
        <f>X39*0.000001/(K39*0.0001)</f>
        <v>0.83334162394205724</v>
      </c>
      <c r="AL39">
        <f>(U39-T39)/(1000-U39)*AK39</f>
        <v>2.0998219938210542E-5</v>
      </c>
      <c r="AM39">
        <f>(P39+273.15)</f>
        <v>300.38876571655271</v>
      </c>
      <c r="AN39">
        <f>(O39+273.15)</f>
        <v>299.46433868408201</v>
      </c>
      <c r="AO39">
        <f>(Y39*AG39+Z39*AH39)*AI39</f>
        <v>40.577158609476101</v>
      </c>
      <c r="AP39">
        <f>((AO39+0.00000010773*(AN39^4-AM39^4))-AL39*44100)/(L39*51.4+0.00000043092*AM39^3)</f>
        <v>0.34137340880971173</v>
      </c>
      <c r="AQ39">
        <f>0.61365*EXP(17.502*J39/(240.97+J39))</f>
        <v>3.6296595930119979</v>
      </c>
      <c r="AR39">
        <f>AQ39*1000/AA39</f>
        <v>36.607352897857794</v>
      </c>
      <c r="AS39">
        <f>(AR39-U39)</f>
        <v>20.347463295196661</v>
      </c>
      <c r="AT39">
        <f>IF(D39,P39,(O39+P39)/2)</f>
        <v>26.776552200317383</v>
      </c>
      <c r="AU39">
        <f>0.61365*EXP(17.502*AT39/(240.97+AT39))</f>
        <v>3.5324562675355398</v>
      </c>
      <c r="AV39">
        <f>IF(AS39&lt;&gt;0,(1000-(AR39+U39)/2)/AS39*AL39,0)</f>
        <v>1.0047031735037049E-3</v>
      </c>
      <c r="AW39">
        <f>U39*AA39/1000</f>
        <v>1.6121860666158319</v>
      </c>
      <c r="AX39">
        <f>(AU39-AW39)</f>
        <v>1.9202702009197079</v>
      </c>
      <c r="AY39">
        <f>1/(1.6/F39+1.37/N39)</f>
        <v>6.2797141845742177E-4</v>
      </c>
      <c r="AZ39">
        <f>G39*AA39*0.001</f>
        <v>34.276836572821395</v>
      </c>
      <c r="BA39">
        <f>G39/S39</f>
        <v>0.86427038720313898</v>
      </c>
      <c r="BB39">
        <f>(1-AL39*AA39/AQ39/F39)*100</f>
        <v>42.928049759473154</v>
      </c>
      <c r="BC39">
        <f>(S39-E39/(N39/1.35))</f>
        <v>399.98156439394933</v>
      </c>
      <c r="BD39">
        <f>E39*BB39/100/BC39</f>
        <v>2.8187925656516945E-5</v>
      </c>
    </row>
    <row r="40" spans="1:56" x14ac:dyDescent="0.25">
      <c r="A40" s="1" t="s">
        <v>9</v>
      </c>
      <c r="B40" s="1" t="s">
        <v>98</v>
      </c>
    </row>
    <row r="41" spans="1:56" x14ac:dyDescent="0.25">
      <c r="A41" s="1">
        <v>16</v>
      </c>
      <c r="B41" s="1" t="s">
        <v>99</v>
      </c>
      <c r="C41" s="1">
        <v>9707.9999880641699</v>
      </c>
      <c r="D41" s="1">
        <v>0</v>
      </c>
      <c r="E41">
        <f>(R41-S41*(1000-T41)/(1000-U41))*AK41</f>
        <v>3.6626168463879658E-2</v>
      </c>
      <c r="F41">
        <f>IF(AV41&lt;&gt;0,1/(1/AV41-1/N41),0)</f>
        <v>8.0808957025561823E-4</v>
      </c>
      <c r="G41">
        <f>((AY41-AL41/2)*S41-E41)/(AY41+AL41/2)</f>
        <v>315.49973703059391</v>
      </c>
      <c r="H41">
        <f>AL41*1000</f>
        <v>1.6912644574426823E-2</v>
      </c>
      <c r="I41">
        <f>(AQ41-AW41)</f>
        <v>2.0203418742559114</v>
      </c>
      <c r="J41">
        <f>(P41+AP41*D41)</f>
        <v>27.255693435668945</v>
      </c>
      <c r="K41" s="1">
        <v>6</v>
      </c>
      <c r="L41">
        <f>(K41*AE41+AF41)</f>
        <v>1.4200000166893005</v>
      </c>
      <c r="M41" s="1">
        <v>1</v>
      </c>
      <c r="N41">
        <f>L41*(M41+1)*(M41+1)/(M41*M41+1)</f>
        <v>2.8400000333786011</v>
      </c>
      <c r="O41" s="1">
        <v>26.313600540161133</v>
      </c>
      <c r="P41" s="1">
        <v>27.255693435668945</v>
      </c>
      <c r="Q41" s="1">
        <v>26.160871505737305</v>
      </c>
      <c r="R41" s="1">
        <v>400.07159423828125</v>
      </c>
      <c r="S41" s="1">
        <v>400.01953125</v>
      </c>
      <c r="T41" s="1">
        <v>16.251140594482422</v>
      </c>
      <c r="U41" s="1">
        <v>16.271102905273438</v>
      </c>
      <c r="V41" s="1">
        <v>46.865375518798828</v>
      </c>
      <c r="W41" s="1">
        <v>46.922939300537109</v>
      </c>
      <c r="X41" s="1">
        <v>500.06607055664062</v>
      </c>
      <c r="Y41" s="1">
        <v>213.67230224609375</v>
      </c>
      <c r="Z41" s="1">
        <v>302.1776123046875</v>
      </c>
      <c r="AA41" s="1">
        <v>99.127975463867187</v>
      </c>
      <c r="AB41" s="1">
        <v>-3.9382963180541992</v>
      </c>
      <c r="AC41" s="1">
        <v>0.14571666717529297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0.18999999761581421</v>
      </c>
      <c r="AJ41" s="1">
        <v>111115</v>
      </c>
      <c r="AK41">
        <f>X41*0.000001/(K41*0.0001)</f>
        <v>0.8334434509277342</v>
      </c>
      <c r="AL41">
        <f>(U41-T41)/(1000-U41)*AK41</f>
        <v>1.6912644574426823E-5</v>
      </c>
      <c r="AM41">
        <f>(P41+273.15)</f>
        <v>300.40569343566892</v>
      </c>
      <c r="AN41">
        <f>(O41+273.15)</f>
        <v>299.46360054016111</v>
      </c>
      <c r="AO41">
        <f>(Y41*AG41+Z41*AH41)*AI41</f>
        <v>40.597736917323346</v>
      </c>
      <c r="AP41">
        <f>((AO41+0.00000010773*(AN41^4-AM41^4))-AL41*44100)/(L41*51.4+0.00000043092*AM41^3)</f>
        <v>0.34130019688079233</v>
      </c>
      <c r="AQ41">
        <f>0.61365*EXP(17.502*J41/(240.97+J41))</f>
        <v>3.633263363819915</v>
      </c>
      <c r="AR41">
        <f>AQ41*1000/AA41</f>
        <v>36.652250253454071</v>
      </c>
      <c r="AS41">
        <f>(AR41-U41)</f>
        <v>20.381147348180633</v>
      </c>
      <c r="AT41">
        <f>IF(D41,P41,(O41+P41)/2)</f>
        <v>26.784646987915039</v>
      </c>
      <c r="AU41">
        <f>0.61365*EXP(17.502*AT41/(240.97+AT41))</f>
        <v>3.5341388463473549</v>
      </c>
      <c r="AV41">
        <f>IF(AS41&lt;&gt;0,(1000-(AR41+U41)/2)/AS41*AL41,0)</f>
        <v>8.0785970300471842E-4</v>
      </c>
      <c r="AW41">
        <f>U41*AA41/1000</f>
        <v>1.6129214895640034</v>
      </c>
      <c r="AX41">
        <f>(AU41-AW41)</f>
        <v>1.9212173567833515</v>
      </c>
      <c r="AY41">
        <f>1/(1.6/F41+1.37/N41)</f>
        <v>5.0493296148339066E-4</v>
      </c>
      <c r="AZ41">
        <f>G41*AA41*0.001</f>
        <v>31.274850191225262</v>
      </c>
      <c r="BA41">
        <f>G41/S41</f>
        <v>0.78871083130542496</v>
      </c>
      <c r="BB41">
        <f>(1-AL41*AA41/AQ41/F41)*100</f>
        <v>42.897992409406335</v>
      </c>
      <c r="BC41">
        <f>(S41-E41/(N41/1.35))</f>
        <v>400.00212092364609</v>
      </c>
      <c r="BD41">
        <f>E41*BB41/100/BC41</f>
        <v>3.9279519146576267E-5</v>
      </c>
    </row>
    <row r="42" spans="1:56" x14ac:dyDescent="0.25">
      <c r="A42" s="1" t="s">
        <v>9</v>
      </c>
      <c r="B42" s="1" t="s">
        <v>100</v>
      </c>
    </row>
    <row r="43" spans="1:56" x14ac:dyDescent="0.25">
      <c r="A43" s="1" t="s">
        <v>9</v>
      </c>
      <c r="B43" s="1" t="s">
        <v>101</v>
      </c>
    </row>
    <row r="44" spans="1:56" x14ac:dyDescent="0.25">
      <c r="A44" s="1">
        <v>17</v>
      </c>
      <c r="B44" s="1" t="s">
        <v>102</v>
      </c>
      <c r="C44" s="1">
        <v>10307.999999955297</v>
      </c>
      <c r="D44" s="1">
        <v>0</v>
      </c>
      <c r="E44">
        <f>(R44-S44*(1000-T44)/(1000-U44))*AK44</f>
        <v>4.5891283945697976E-2</v>
      </c>
      <c r="F44">
        <f>IF(AV44&lt;&gt;0,1/(1/AV44-1/N44),0)</f>
        <v>9.3359019129929247E-4</v>
      </c>
      <c r="G44">
        <f>((AY44-AL44/2)*S44-E44)/(AY44+AL44/2)</f>
        <v>309.38150270845932</v>
      </c>
      <c r="H44">
        <f>AL44*1000</f>
        <v>1.9569786375045032E-2</v>
      </c>
      <c r="I44">
        <f>(AQ44-AW44)</f>
        <v>2.0232938388253574</v>
      </c>
      <c r="J44">
        <f>(P44+AP44*D44)</f>
        <v>27.27869987487793</v>
      </c>
      <c r="K44" s="1">
        <v>6</v>
      </c>
      <c r="L44">
        <f>(K44*AE44+AF44)</f>
        <v>1.4200000166893005</v>
      </c>
      <c r="M44" s="1">
        <v>1</v>
      </c>
      <c r="N44">
        <f>L44*(M44+1)*(M44+1)/(M44*M44+1)</f>
        <v>2.8400000333786011</v>
      </c>
      <c r="O44" s="1">
        <v>26.319625854492188</v>
      </c>
      <c r="P44" s="1">
        <v>27.27869987487793</v>
      </c>
      <c r="Q44" s="1">
        <v>26.160446166992187</v>
      </c>
      <c r="R44" s="1">
        <v>400.01571655273438</v>
      </c>
      <c r="S44" s="1">
        <v>399.95126342773437</v>
      </c>
      <c r="T44" s="1">
        <v>16.269418716430664</v>
      </c>
      <c r="U44" s="1">
        <v>16.292516708374023</v>
      </c>
      <c r="V44" s="1">
        <v>46.896408081054688</v>
      </c>
      <c r="W44" s="1">
        <v>46.962985992431641</v>
      </c>
      <c r="X44" s="1">
        <v>500.06802368164062</v>
      </c>
      <c r="Y44" s="1">
        <v>213.324951171875</v>
      </c>
      <c r="Z44" s="1">
        <v>300.73770141601562</v>
      </c>
      <c r="AA44" s="1">
        <v>99.117431640625</v>
      </c>
      <c r="AB44" s="1">
        <v>-3.9321317672729492</v>
      </c>
      <c r="AC44" s="1">
        <v>0.13972568511962891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0.18999999761581421</v>
      </c>
      <c r="AJ44" s="1">
        <v>111115</v>
      </c>
      <c r="AK44">
        <f>X44*0.000001/(K44*0.0001)</f>
        <v>0.83344670613606764</v>
      </c>
      <c r="AL44">
        <f>(U44-T44)/(1000-U44)*AK44</f>
        <v>1.9569786375045032E-5</v>
      </c>
      <c r="AM44">
        <f>(P44+273.15)</f>
        <v>300.42869987487791</v>
      </c>
      <c r="AN44">
        <f>(O44+273.15)</f>
        <v>299.46962585449216</v>
      </c>
      <c r="AO44">
        <f>(Y44*AG44+Z44*AH44)*AI44</f>
        <v>40.531740214049933</v>
      </c>
      <c r="AP44">
        <f>((AO44+0.00000010773*(AN44^4-AM44^4))-AL44*44100)/(L44*51.4+0.00000043092*AM44^3)</f>
        <v>0.33677504782342987</v>
      </c>
      <c r="AQ44">
        <f>0.61365*EXP(17.502*J44/(240.97+J44))</f>
        <v>3.6381662499213605</v>
      </c>
      <c r="AR44">
        <f>AQ44*1000/AA44</f>
        <v>36.705614640141611</v>
      </c>
      <c r="AS44">
        <f>(AR44-U44)</f>
        <v>20.413097931767588</v>
      </c>
      <c r="AT44">
        <f>IF(D44,P44,(O44+P44)/2)</f>
        <v>26.799162864685059</v>
      </c>
      <c r="AU44">
        <f>0.61365*EXP(17.502*AT44/(240.97+AT44))</f>
        <v>3.5371578621789808</v>
      </c>
      <c r="AV44">
        <f>IF(AS44&lt;&gt;0,(1000-(AR44+U44)/2)/AS44*AL44,0)</f>
        <v>9.3328339404149694E-4</v>
      </c>
      <c r="AW44">
        <f>U44*AA44/1000</f>
        <v>1.6148724110960029</v>
      </c>
      <c r="AX44">
        <f>(AU44-AW44)</f>
        <v>1.9222854510829779</v>
      </c>
      <c r="AY44">
        <f>1/(1.6/F44+1.37/N44)</f>
        <v>5.8332967733574711E-4</v>
      </c>
      <c r="AZ44">
        <f>G44*AA44*0.001</f>
        <v>30.665099945579556</v>
      </c>
      <c r="BA44">
        <f>G44/S44</f>
        <v>0.77354800696700454</v>
      </c>
      <c r="BB44">
        <f>(1-AL44*AA44/AQ44/F44)*100</f>
        <v>42.891953569721778</v>
      </c>
      <c r="BC44">
        <f>(S44-E44/(N44/1.35))</f>
        <v>399.92944890921376</v>
      </c>
      <c r="BD44">
        <f>E44*BB44/100/BC44</f>
        <v>4.9217851439107858E-5</v>
      </c>
    </row>
    <row r="45" spans="1:56" x14ac:dyDescent="0.25">
      <c r="A45" s="1">
        <v>18</v>
      </c>
      <c r="B45" s="1" t="s">
        <v>103</v>
      </c>
      <c r="C45" s="1">
        <v>10908.9999865219</v>
      </c>
      <c r="D45" s="1">
        <v>0</v>
      </c>
      <c r="E45">
        <f>(R45-S45*(1000-T45)/(1000-U45))*AK45</f>
        <v>-0.10673401856218814</v>
      </c>
      <c r="F45">
        <f>IF(AV45&lt;&gt;0,1/(1/AV45-1/N45),0)</f>
        <v>8.0858819894442154E-4</v>
      </c>
      <c r="G45">
        <f>((AY45-AL45/2)*S45-E45)/(AY45+AL45/2)</f>
        <v>594.67292010551751</v>
      </c>
      <c r="H45">
        <f>AL45*1000</f>
        <v>1.6992629423177252E-2</v>
      </c>
      <c r="I45">
        <f>(AQ45-AW45)</f>
        <v>2.0279883365660241</v>
      </c>
      <c r="J45">
        <f>(P45+AP45*D45)</f>
        <v>27.304033279418945</v>
      </c>
      <c r="K45" s="1">
        <v>6</v>
      </c>
      <c r="L45">
        <f>(K45*AE45+AF45)</f>
        <v>1.4200000166893005</v>
      </c>
      <c r="M45" s="1">
        <v>1</v>
      </c>
      <c r="N45">
        <f>L45*(M45+1)*(M45+1)/(M45*M45+1)</f>
        <v>2.8400000333786011</v>
      </c>
      <c r="O45" s="1">
        <v>26.321813583374023</v>
      </c>
      <c r="P45" s="1">
        <v>27.304033279418945</v>
      </c>
      <c r="Q45" s="1">
        <v>26.161310195922852</v>
      </c>
      <c r="R45" s="1">
        <v>400.02996826171875</v>
      </c>
      <c r="S45" s="1">
        <v>400.14987182617187</v>
      </c>
      <c r="T45" s="1">
        <v>16.281972885131836</v>
      </c>
      <c r="U45" s="1">
        <v>16.302028656005859</v>
      </c>
      <c r="V45" s="1">
        <v>46.919807434082031</v>
      </c>
      <c r="W45" s="1">
        <v>46.97760009765625</v>
      </c>
      <c r="X45" s="1">
        <v>500.073974609375</v>
      </c>
      <c r="Y45" s="1">
        <v>213.15803527832031</v>
      </c>
      <c r="Z45" s="1">
        <v>301.664794921875</v>
      </c>
      <c r="AA45" s="1">
        <v>99.10321044921875</v>
      </c>
      <c r="AB45" s="1">
        <v>-3.9321317672729492</v>
      </c>
      <c r="AC45" s="1">
        <v>0.13972568511962891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0.18999999761581421</v>
      </c>
      <c r="AJ45" s="1">
        <v>111115</v>
      </c>
      <c r="AK45">
        <f>X45*0.000001/(K45*0.0001)</f>
        <v>0.83345662434895817</v>
      </c>
      <c r="AL45">
        <f>(U45-T45)/(1000-U45)*AK45</f>
        <v>1.6992629423177254E-5</v>
      </c>
      <c r="AM45">
        <f>(P45+273.15)</f>
        <v>300.45403327941892</v>
      </c>
      <c r="AN45">
        <f>(O45+273.15)</f>
        <v>299.471813583374</v>
      </c>
      <c r="AO45">
        <f>(Y45*AG45+Z45*AH45)*AI45</f>
        <v>40.5000261946725</v>
      </c>
      <c r="AP45">
        <f>((AO45+0.00000010773*(AN45^4-AM45^4))-AL45*44100)/(L45*51.4+0.00000043092*AM45^3)</f>
        <v>0.33453366780375415</v>
      </c>
      <c r="AQ45">
        <f>0.61365*EXP(17.502*J45/(240.97+J45))</f>
        <v>3.6435717132113674</v>
      </c>
      <c r="AR45">
        <f>AQ45*1000/AA45</f>
        <v>36.765425627440813</v>
      </c>
      <c r="AS45">
        <f>(AR45-U45)</f>
        <v>20.463396971434953</v>
      </c>
      <c r="AT45">
        <f>IF(D45,P45,(O45+P45)/2)</f>
        <v>26.812923431396484</v>
      </c>
      <c r="AU45">
        <f>0.61365*EXP(17.502*AT45/(240.97+AT45))</f>
        <v>3.5400218669919807</v>
      </c>
      <c r="AV45">
        <f>IF(AS45&lt;&gt;0,(1000-(AR45+U45)/2)/AS45*AL45,0)</f>
        <v>8.08358047968919E-4</v>
      </c>
      <c r="AW45">
        <f>U45*AA45/1000</f>
        <v>1.6155833766453433</v>
      </c>
      <c r="AX45">
        <f>(AU45-AW45)</f>
        <v>1.9244384903466374</v>
      </c>
      <c r="AY45">
        <f>1/(1.6/F45+1.37/N45)</f>
        <v>5.0524445256758211E-4</v>
      </c>
      <c r="AZ45">
        <f>G45*AA45*0.001</f>
        <v>58.933995549668552</v>
      </c>
      <c r="BA45">
        <f>G45/S45</f>
        <v>1.4861254794149925</v>
      </c>
      <c r="BB45">
        <f>(1-AL45*AA45/AQ45/F45)*100</f>
        <v>42.839819752472629</v>
      </c>
      <c r="BC45">
        <f>(S45-E45/(N45/1.35))</f>
        <v>400.20060806679351</v>
      </c>
      <c r="BD45">
        <f>E45*BB45/100/BC45</f>
        <v>-1.1425435205480906E-4</v>
      </c>
    </row>
    <row r="46" spans="1:56" x14ac:dyDescent="0.25">
      <c r="A46" s="1" t="s">
        <v>9</v>
      </c>
      <c r="B46" s="1" t="s">
        <v>104</v>
      </c>
    </row>
    <row r="47" spans="1:56" x14ac:dyDescent="0.25">
      <c r="A47" s="1">
        <v>19</v>
      </c>
      <c r="B47" s="1" t="s">
        <v>105</v>
      </c>
      <c r="C47" s="1">
        <v>11508.99998806417</v>
      </c>
      <c r="D47" s="1">
        <v>0</v>
      </c>
      <c r="E47">
        <f>(R47-S47*(1000-T47)/(1000-U47))*AK47</f>
        <v>-9.5229435426073938E-3</v>
      </c>
      <c r="F47">
        <f>IF(AV47&lt;&gt;0,1/(1/AV47-1/N47),0)</f>
        <v>9.4857072339679671E-4</v>
      </c>
      <c r="G47">
        <f>((AY47-AL47/2)*S47-E47)/(AY47+AL47/2)</f>
        <v>402.59891253273736</v>
      </c>
      <c r="H47">
        <f>AL47*1000</f>
        <v>1.9866089518935887E-2</v>
      </c>
      <c r="I47">
        <f>(AQ47-AW47)</f>
        <v>2.0209398143492461</v>
      </c>
      <c r="J47">
        <f>(P47+AP47*D47)</f>
        <v>27.269260406494141</v>
      </c>
      <c r="K47" s="1">
        <v>6</v>
      </c>
      <c r="L47">
        <f>(K47*AE47+AF47)</f>
        <v>1.4200000166893005</v>
      </c>
      <c r="M47" s="1">
        <v>1</v>
      </c>
      <c r="N47">
        <f>L47*(M47+1)*(M47+1)/(M47*M47+1)</f>
        <v>2.8400000333786011</v>
      </c>
      <c r="O47" s="1">
        <v>26.311872482299805</v>
      </c>
      <c r="P47" s="1">
        <v>27.269260406494141</v>
      </c>
      <c r="Q47" s="1">
        <v>26.159208297729492</v>
      </c>
      <c r="R47" s="1">
        <v>399.9803466796875</v>
      </c>
      <c r="S47" s="1">
        <v>399.98223876953125</v>
      </c>
      <c r="T47" s="1">
        <v>16.277063369750977</v>
      </c>
      <c r="U47" s="1">
        <v>16.300512313842773</v>
      </c>
      <c r="V47" s="1">
        <v>46.926826477050781</v>
      </c>
      <c r="W47" s="1">
        <v>46.994426727294922</v>
      </c>
      <c r="X47" s="1">
        <v>500.03775024414063</v>
      </c>
      <c r="Y47" s="1">
        <v>213.59455871582031</v>
      </c>
      <c r="Z47" s="1">
        <v>301.94989013671875</v>
      </c>
      <c r="AA47" s="1">
        <v>99.089775085449219</v>
      </c>
      <c r="AB47" s="1">
        <v>-4.0281095504760742</v>
      </c>
      <c r="AC47" s="1">
        <v>0.13917064666748047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0.18999999761581421</v>
      </c>
      <c r="AJ47" s="1">
        <v>111115</v>
      </c>
      <c r="AK47">
        <f>X47*0.000001/(K47*0.0001)</f>
        <v>0.83339625040690102</v>
      </c>
      <c r="AL47">
        <f>(U47-T47)/(1000-U47)*AK47</f>
        <v>1.9866089518935886E-5</v>
      </c>
      <c r="AM47">
        <f>(P47+273.15)</f>
        <v>300.41926040649412</v>
      </c>
      <c r="AN47">
        <f>(O47+273.15)</f>
        <v>299.46187248229978</v>
      </c>
      <c r="AO47">
        <f>(Y47*AG47+Z47*AH47)*AI47</f>
        <v>40.582965646756747</v>
      </c>
      <c r="AP47">
        <f>((AO47+0.00000010773*(AN47^4-AM47^4))-AL47*44100)/(L47*51.4+0.00000043092*AM47^3)</f>
        <v>0.33747296972342206</v>
      </c>
      <c r="AQ47">
        <f>0.61365*EXP(17.502*J47/(240.97+J47))</f>
        <v>3.6361539133055221</v>
      </c>
      <c r="AR47">
        <f>AQ47*1000/AA47</f>
        <v>36.695551182449613</v>
      </c>
      <c r="AS47">
        <f>(AR47-U47)</f>
        <v>20.395038868606839</v>
      </c>
      <c r="AT47">
        <f>IF(D47,P47,(O47+P47)/2)</f>
        <v>26.790566444396973</v>
      </c>
      <c r="AU47">
        <f>0.61365*EXP(17.502*AT47/(240.97+AT47))</f>
        <v>3.5353697047033608</v>
      </c>
      <c r="AV47">
        <f>IF(AS47&lt;&gt;0,(1000-(AR47+U47)/2)/AS47*AL47,0)</f>
        <v>9.482540029830636E-4</v>
      </c>
      <c r="AW47">
        <f>U47*AA47/1000</f>
        <v>1.6152140989562758</v>
      </c>
      <c r="AX47">
        <f>(AU47-AW47)</f>
        <v>1.920155605747085</v>
      </c>
      <c r="AY47">
        <f>1/(1.6/F47+1.37/N47)</f>
        <v>5.9268719907844649E-4</v>
      </c>
      <c r="AZ47">
        <f>G47*AA47*0.001</f>
        <v>39.893435692515382</v>
      </c>
      <c r="BA47">
        <f>G47/S47</f>
        <v>1.0065419748918247</v>
      </c>
      <c r="BB47">
        <f>(1-AL47*AA47/AQ47/F47)*100</f>
        <v>42.927189929079503</v>
      </c>
      <c r="BC47">
        <f>(S47-E47/(N47/1.35))</f>
        <v>399.98676552080991</v>
      </c>
      <c r="BD47">
        <f>E47*BB47/100/BC47</f>
        <v>-1.0220168299946931E-5</v>
      </c>
    </row>
    <row r="48" spans="1:56" x14ac:dyDescent="0.25">
      <c r="A48" s="1" t="s">
        <v>9</v>
      </c>
      <c r="B48" s="1" t="s">
        <v>106</v>
      </c>
    </row>
    <row r="49" spans="1:56" x14ac:dyDescent="0.25">
      <c r="A49" s="1">
        <v>20</v>
      </c>
      <c r="B49" s="1" t="s">
        <v>107</v>
      </c>
      <c r="C49" s="1">
        <v>12108.999994769692</v>
      </c>
      <c r="D49" s="1">
        <v>0</v>
      </c>
      <c r="E49">
        <f>(R49-S49*(1000-T49)/(1000-U49))*AK49</f>
        <v>6.3812899371921902E-2</v>
      </c>
      <c r="F49">
        <f>IF(AV49&lt;&gt;0,1/(1/AV49-1/N49),0)</f>
        <v>9.9795801152014309E-4</v>
      </c>
      <c r="G49">
        <f>((AY49-AL49/2)*S49-E49)/(AY49+AL49/2)</f>
        <v>286.16680500506857</v>
      </c>
      <c r="H49">
        <f>AL49*1000</f>
        <v>2.085347423822136E-2</v>
      </c>
      <c r="I49">
        <f>(AQ49-AW49)</f>
        <v>2.0163477455177112</v>
      </c>
      <c r="J49">
        <f>(P49+AP49*D49)</f>
        <v>27.249794006347656</v>
      </c>
      <c r="K49" s="1">
        <v>6</v>
      </c>
      <c r="L49">
        <f>(K49*AE49+AF49)</f>
        <v>1.4200000166893005</v>
      </c>
      <c r="M49" s="1">
        <v>1</v>
      </c>
      <c r="N49">
        <f>L49*(M49+1)*(M49+1)/(M49*M49+1)</f>
        <v>2.8400000333786011</v>
      </c>
      <c r="O49" s="1">
        <v>26.312698364257812</v>
      </c>
      <c r="P49" s="1">
        <v>27.249794006347656</v>
      </c>
      <c r="Q49" s="1">
        <v>26.160243988037109</v>
      </c>
      <c r="R49" s="1">
        <v>400.06744384765625</v>
      </c>
      <c r="S49" s="1">
        <v>399.98086547851562</v>
      </c>
      <c r="T49" s="1">
        <v>16.281389236450195</v>
      </c>
      <c r="U49" s="1">
        <v>16.306003570556641</v>
      </c>
      <c r="V49" s="1">
        <v>46.934139251708984</v>
      </c>
      <c r="W49" s="1">
        <v>47.005092620849609</v>
      </c>
      <c r="X49" s="1">
        <v>500.036376953125</v>
      </c>
      <c r="Y49" s="1">
        <v>213.23506164550781</v>
      </c>
      <c r="Z49" s="1">
        <v>301.63409423828125</v>
      </c>
      <c r="AA49" s="1">
        <v>99.083709716796875</v>
      </c>
      <c r="AB49" s="1">
        <v>-3.9349393844604492</v>
      </c>
      <c r="AC49" s="1">
        <v>0.14664363861083984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0.18999999761581421</v>
      </c>
      <c r="AJ49" s="1">
        <v>111115</v>
      </c>
      <c r="AK49">
        <f>X49*0.000001/(K49*0.0001)</f>
        <v>0.83339396158854162</v>
      </c>
      <c r="AL49">
        <f>(U49-T49)/(1000-U49)*AK49</f>
        <v>2.085347423822136E-5</v>
      </c>
      <c r="AM49">
        <f>(P49+273.15)</f>
        <v>300.39979400634763</v>
      </c>
      <c r="AN49">
        <f>(O49+273.15)</f>
        <v>299.46269836425779</v>
      </c>
      <c r="AO49">
        <f>(Y49*AG49+Z49*AH49)*AI49</f>
        <v>40.51466120425448</v>
      </c>
      <c r="AP49">
        <f>((AO49+0.00000010773*(AN49^4-AM49^4))-AL49*44100)/(L49*51.4+0.00000043092*AM49^3)</f>
        <v>0.33895984653591088</v>
      </c>
      <c r="AQ49">
        <f>0.61365*EXP(17.502*J49/(240.97+J49))</f>
        <v>3.6320070699437985</v>
      </c>
      <c r="AR49">
        <f>AQ49*1000/AA49</f>
        <v>36.655945566883567</v>
      </c>
      <c r="AS49">
        <f>(AR49-U49)</f>
        <v>20.349941996326926</v>
      </c>
      <c r="AT49">
        <f>IF(D49,P49,(O49+P49)/2)</f>
        <v>26.781246185302734</v>
      </c>
      <c r="AU49">
        <f>0.61365*EXP(17.502*AT49/(240.97+AT49))</f>
        <v>3.5334318718780087</v>
      </c>
      <c r="AV49">
        <f>IF(AS49&lt;&gt;0,(1000-(AR49+U49)/2)/AS49*AL49,0)</f>
        <v>9.976074585821349E-4</v>
      </c>
      <c r="AW49">
        <f>U49*AA49/1000</f>
        <v>1.6156593244260875</v>
      </c>
      <c r="AX49">
        <f>(AU49-AW49)</f>
        <v>1.9177725474519212</v>
      </c>
      <c r="AY49">
        <f>1/(1.6/F49+1.37/N49)</f>
        <v>6.2353614713097011E-4</v>
      </c>
      <c r="AZ49">
        <f>G49*AA49*0.001</f>
        <v>28.354468637705427</v>
      </c>
      <c r="BA49">
        <f>G49/S49</f>
        <v>0.71545123705533753</v>
      </c>
      <c r="BB49">
        <f>(1-AL49*AA49/AQ49/F49)*100</f>
        <v>42.993848336940054</v>
      </c>
      <c r="BC49">
        <f>(S49-E49/(N49/1.35))</f>
        <v>399.9505318823397</v>
      </c>
      <c r="BD49">
        <f>E49*BB49/100/BC49</f>
        <v>6.8597536415927269E-5</v>
      </c>
    </row>
    <row r="50" spans="1:56" x14ac:dyDescent="0.25">
      <c r="A50" s="1">
        <v>21</v>
      </c>
      <c r="B50" s="1" t="s">
        <v>108</v>
      </c>
      <c r="C50" s="1">
        <v>12709.499981347471</v>
      </c>
      <c r="D50" s="1">
        <v>0</v>
      </c>
      <c r="E50">
        <f>(R50-S50*(1000-T50)/(1000-U50))*AK50</f>
        <v>-9.2957078165039175E-2</v>
      </c>
      <c r="F50">
        <f>IF(AV50&lt;&gt;0,1/(1/AV50-1/N50),0)</f>
        <v>1.0725963865881002E-3</v>
      </c>
      <c r="G50">
        <f>((AY50-AL50/2)*S50-E50)/(AY50+AL50/2)</f>
        <v>523.6268586020293</v>
      </c>
      <c r="H50">
        <f>AL50*1000</f>
        <v>2.2122418072017612E-2</v>
      </c>
      <c r="I50">
        <f>(AQ50-AW50)</f>
        <v>1.9903919006242523</v>
      </c>
      <c r="J50">
        <f>(P50+AP50*D50)</f>
        <v>27.11903190612793</v>
      </c>
      <c r="K50" s="1">
        <v>6</v>
      </c>
      <c r="L50">
        <f>(K50*AE50+AF50)</f>
        <v>1.4200000166893005</v>
      </c>
      <c r="M50" s="1">
        <v>1</v>
      </c>
      <c r="N50">
        <f>L50*(M50+1)*(M50+1)/(M50*M50+1)</f>
        <v>2.8400000333786011</v>
      </c>
      <c r="O50" s="1">
        <v>26.30950927734375</v>
      </c>
      <c r="P50" s="1">
        <v>27.11903190612793</v>
      </c>
      <c r="Q50" s="1">
        <v>26.162641525268555</v>
      </c>
      <c r="R50" s="1">
        <v>400.06390380859375</v>
      </c>
      <c r="S50" s="1">
        <v>400.16482543945313</v>
      </c>
      <c r="T50" s="1">
        <v>16.263067245483398</v>
      </c>
      <c r="U50" s="1">
        <v>16.289180755615234</v>
      </c>
      <c r="V50" s="1">
        <v>46.886486053466797</v>
      </c>
      <c r="W50" s="1">
        <v>46.961769104003906</v>
      </c>
      <c r="X50" s="1">
        <v>500.01846313476562</v>
      </c>
      <c r="Y50" s="1">
        <v>213.19825744628906</v>
      </c>
      <c r="Z50" s="1">
        <v>301.6839599609375</v>
      </c>
      <c r="AA50" s="1">
        <v>99.075965881347656</v>
      </c>
      <c r="AB50" s="1">
        <v>-3.9349393844604492</v>
      </c>
      <c r="AC50" s="1">
        <v>0.14664363861083984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0.18999999761581421</v>
      </c>
      <c r="AJ50" s="1">
        <v>111115</v>
      </c>
      <c r="AK50">
        <f>X50*0.000001/(K50*0.0001)</f>
        <v>0.83336410522460935</v>
      </c>
      <c r="AL50">
        <f>(U50-T50)/(1000-U50)*AK50</f>
        <v>2.212241807201761E-5</v>
      </c>
      <c r="AM50">
        <f>(P50+273.15)</f>
        <v>300.26903190612791</v>
      </c>
      <c r="AN50">
        <f>(O50+273.15)</f>
        <v>299.45950927734373</v>
      </c>
      <c r="AO50">
        <f>(Y50*AG50+Z50*AH50)*AI50</f>
        <v>40.507668406490666</v>
      </c>
      <c r="AP50">
        <f>((AO50+0.00000010773*(AN50^4-AM50^4))-AL50*44100)/(L50*51.4+0.00000043092*AM50^3)</f>
        <v>0.35587336519438245</v>
      </c>
      <c r="AQ50">
        <f>0.61365*EXP(17.502*J50/(240.97+J50))</f>
        <v>3.604258217402692</v>
      </c>
      <c r="AR50">
        <f>AQ50*1000/AA50</f>
        <v>36.378734088942558</v>
      </c>
      <c r="AS50">
        <f>(AR50-U50)</f>
        <v>20.089553333327324</v>
      </c>
      <c r="AT50">
        <f>IF(D50,P50,(O50+P50)/2)</f>
        <v>26.71427059173584</v>
      </c>
      <c r="AU50">
        <f>0.61365*EXP(17.502*AT50/(240.97+AT50))</f>
        <v>3.5195338148821382</v>
      </c>
      <c r="AV50">
        <f>IF(AS50&lt;&gt;0,(1000-(AR50+U50)/2)/AS50*AL50,0)</f>
        <v>1.0721914469197268E-3</v>
      </c>
      <c r="AW50">
        <f>U50*AA50/1000</f>
        <v>1.6138663167784397</v>
      </c>
      <c r="AX50">
        <f>(AU50-AW50)</f>
        <v>1.9056674981036985</v>
      </c>
      <c r="AY50">
        <f>1/(1.6/F50+1.37/N50)</f>
        <v>6.701560238618322E-4</v>
      </c>
      <c r="AZ50">
        <f>G50*AA50*0.001</f>
        <v>51.878836777411912</v>
      </c>
      <c r="BA50">
        <f>G50/S50</f>
        <v>1.3085279497691797</v>
      </c>
      <c r="BB50">
        <f>(1-AL50*AA50/AQ50/F50)*100</f>
        <v>43.304487757050744</v>
      </c>
      <c r="BC50">
        <f>(S50-E50/(N50/1.35))</f>
        <v>400.20901278242775</v>
      </c>
      <c r="BD50">
        <f>E50*BB50/100/BC50</f>
        <v>-1.0058390802701822E-4</v>
      </c>
    </row>
    <row r="51" spans="1:56" x14ac:dyDescent="0.25">
      <c r="A51" s="1" t="s">
        <v>9</v>
      </c>
      <c r="B51" s="1" t="s">
        <v>109</v>
      </c>
    </row>
    <row r="52" spans="1:56" x14ac:dyDescent="0.25">
      <c r="A52" s="1">
        <v>22</v>
      </c>
      <c r="B52" s="1" t="s">
        <v>110</v>
      </c>
      <c r="C52" s="1">
        <v>13309.499988075346</v>
      </c>
      <c r="D52" s="1">
        <v>0</v>
      </c>
      <c r="E52">
        <f>(R52-S52*(1000-T52)/(1000-U52))*AK52</f>
        <v>-4.5108536346067991E-2</v>
      </c>
      <c r="F52">
        <f>IF(AV52&lt;&gt;0,1/(1/AV52-1/N52),0)</f>
        <v>9.6760269076244878E-4</v>
      </c>
      <c r="G52">
        <f>((AY52-AL52/2)*S52-E52)/(AY52+AL52/2)</f>
        <v>460.31048532851679</v>
      </c>
      <c r="H52">
        <f>AL52*1000</f>
        <v>2.0254744015698045E-2</v>
      </c>
      <c r="I52">
        <f>(AQ52-AW52)</f>
        <v>2.019400003716993</v>
      </c>
      <c r="J52">
        <f>(P52+AP52*D52)</f>
        <v>27.254257202148437</v>
      </c>
      <c r="K52" s="1">
        <v>6</v>
      </c>
      <c r="L52">
        <f>(K52*AE52+AF52)</f>
        <v>1.4200000166893005</v>
      </c>
      <c r="M52" s="1">
        <v>1</v>
      </c>
      <c r="N52">
        <f>L52*(M52+1)*(M52+1)/(M52*M52+1)</f>
        <v>2.8400000333786011</v>
      </c>
      <c r="O52" s="1">
        <v>26.313413619995117</v>
      </c>
      <c r="P52" s="1">
        <v>27.254257202148437</v>
      </c>
      <c r="Q52" s="1">
        <v>26.158689498901367</v>
      </c>
      <c r="R52" s="1">
        <v>400.0672607421875</v>
      </c>
      <c r="S52" s="1">
        <v>400.11166381835937</v>
      </c>
      <c r="T52" s="1">
        <v>16.264699935913086</v>
      </c>
      <c r="U52" s="1">
        <v>16.288608551025391</v>
      </c>
      <c r="V52" s="1">
        <v>46.873058319091797</v>
      </c>
      <c r="W52" s="1">
        <v>46.941963195800781</v>
      </c>
      <c r="X52" s="1">
        <v>500.02450561523437</v>
      </c>
      <c r="Y52" s="1">
        <v>213.02903747558594</v>
      </c>
      <c r="Z52" s="1">
        <v>300.61163330078125</v>
      </c>
      <c r="AA52" s="1">
        <v>99.06048583984375</v>
      </c>
      <c r="AB52" s="1">
        <v>-3.9707059860229492</v>
      </c>
      <c r="AC52" s="1">
        <v>0.14074230194091797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0.18999999761581421</v>
      </c>
      <c r="AJ52" s="1">
        <v>111115</v>
      </c>
      <c r="AK52">
        <f>X52*0.000001/(K52*0.0001)</f>
        <v>0.83337417602539043</v>
      </c>
      <c r="AL52">
        <f>(U52-T52)/(1000-U52)*AK52</f>
        <v>2.0254744015698046E-5</v>
      </c>
      <c r="AM52">
        <f>(P52+273.15)</f>
        <v>300.40425720214841</v>
      </c>
      <c r="AN52">
        <f>(O52+273.15)</f>
        <v>299.46341361999509</v>
      </c>
      <c r="AO52">
        <f>(Y52*AG52+Z52*AH52)*AI52</f>
        <v>40.475516612460524</v>
      </c>
      <c r="AP52">
        <f>((AO52+0.00000010773*(AN52^4-AM52^4))-AL52*44100)/(L52*51.4+0.00000043092*AM52^3)</f>
        <v>0.33828927311042101</v>
      </c>
      <c r="AQ52">
        <f>0.61365*EXP(17.502*J52/(240.97+J52))</f>
        <v>3.6329574804366014</v>
      </c>
      <c r="AR52">
        <f>AQ52*1000/AA52</f>
        <v>36.674133481539684</v>
      </c>
      <c r="AS52">
        <f>(AR52-U52)</f>
        <v>20.385524930514293</v>
      </c>
      <c r="AT52">
        <f>IF(D52,P52,(O52+P52)/2)</f>
        <v>26.783835411071777</v>
      </c>
      <c r="AU52">
        <f>0.61365*EXP(17.502*AT52/(240.97+AT52))</f>
        <v>3.5339701208072491</v>
      </c>
      <c r="AV52">
        <f>IF(AS52&lt;&gt;0,(1000-(AR52+U52)/2)/AS52*AL52,0)</f>
        <v>9.6727313580543921E-4</v>
      </c>
      <c r="AW52">
        <f>U52*AA52/1000</f>
        <v>1.6135574767196086</v>
      </c>
      <c r="AX52">
        <f>(AU52-AW52)</f>
        <v>1.9204126440876406</v>
      </c>
      <c r="AY52">
        <f>1/(1.6/F52+1.37/N52)</f>
        <v>6.0457530969644871E-4</v>
      </c>
      <c r="AZ52">
        <f>G52*AA52*0.001</f>
        <v>45.598580313817138</v>
      </c>
      <c r="BA52">
        <f>G52/S52</f>
        <v>1.1504550528111726</v>
      </c>
      <c r="BB52">
        <f>(1-AL52*AA52/AQ52/F52)*100</f>
        <v>42.921857668944462</v>
      </c>
      <c r="BC52">
        <f>(S52-E52/(N52/1.35))</f>
        <v>400.13310625615918</v>
      </c>
      <c r="BD52">
        <f>E52*BB52/100/BC52</f>
        <v>-4.8387452735811605E-5</v>
      </c>
    </row>
    <row r="53" spans="1:56" x14ac:dyDescent="0.25">
      <c r="A53" s="1" t="s">
        <v>9</v>
      </c>
      <c r="B53" s="1" t="s">
        <v>111</v>
      </c>
    </row>
    <row r="54" spans="1:56" x14ac:dyDescent="0.25">
      <c r="A54" s="1">
        <v>23</v>
      </c>
      <c r="B54" s="1" t="s">
        <v>112</v>
      </c>
      <c r="C54" s="1">
        <v>13909.499994780868</v>
      </c>
      <c r="D54" s="1">
        <v>0</v>
      </c>
      <c r="E54">
        <f>(R54-S54*(1000-T54)/(1000-U54))*AK54</f>
        <v>-0.15382672257570817</v>
      </c>
      <c r="F54">
        <f>IF(AV54&lt;&gt;0,1/(1/AV54-1/N54),0)</f>
        <v>1.1296590552343176E-3</v>
      </c>
      <c r="G54">
        <f>((AY54-AL54/2)*S54-E54)/(AY54+AL54/2)</f>
        <v>601.33582615971454</v>
      </c>
      <c r="H54">
        <f>AL54*1000</f>
        <v>2.3710868583060957E-2</v>
      </c>
      <c r="I54">
        <f>(AQ54-AW54)</f>
        <v>2.0243422392453834</v>
      </c>
      <c r="J54">
        <f>(P54+AP54*D54)</f>
        <v>27.292013168334961</v>
      </c>
      <c r="K54" s="1">
        <v>6</v>
      </c>
      <c r="L54">
        <f>(K54*AE54+AF54)</f>
        <v>1.4200000166893005</v>
      </c>
      <c r="M54" s="1">
        <v>1</v>
      </c>
      <c r="N54">
        <f>L54*(M54+1)*(M54+1)/(M54*M54+1)</f>
        <v>2.8400000333786011</v>
      </c>
      <c r="O54" s="1">
        <v>26.317438125610352</v>
      </c>
      <c r="P54" s="1">
        <v>27.292013168334961</v>
      </c>
      <c r="Q54" s="1">
        <v>26.159154891967773</v>
      </c>
      <c r="R54" s="1">
        <v>400.0382080078125</v>
      </c>
      <c r="S54" s="1">
        <v>400.21136474609375</v>
      </c>
      <c r="T54" s="1">
        <v>16.295953750610352</v>
      </c>
      <c r="U54" s="1">
        <v>16.323934555053711</v>
      </c>
      <c r="V54" s="1">
        <v>46.940563201904297</v>
      </c>
      <c r="W54" s="1">
        <v>47.021163940429687</v>
      </c>
      <c r="X54" s="1">
        <v>500.13888549804687</v>
      </c>
      <c r="Y54" s="1">
        <v>213.19424438476562</v>
      </c>
      <c r="Z54" s="1">
        <v>302.088134765625</v>
      </c>
      <c r="AA54" s="1">
        <v>99.036407470703125</v>
      </c>
      <c r="AB54" s="1">
        <v>-3.7893095016479492</v>
      </c>
      <c r="AC54" s="1">
        <v>0.14139461517333984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0.18999999761581421</v>
      </c>
      <c r="AJ54" s="1">
        <v>111115</v>
      </c>
      <c r="AK54">
        <f>X54*0.000001/(K54*0.0001)</f>
        <v>0.83356480916341136</v>
      </c>
      <c r="AL54">
        <f>(U54-T54)/(1000-U54)*AK54</f>
        <v>2.3710868583060956E-5</v>
      </c>
      <c r="AM54">
        <f>(P54+273.15)</f>
        <v>300.44201316833494</v>
      </c>
      <c r="AN54">
        <f>(O54+273.15)</f>
        <v>299.46743812561033</v>
      </c>
      <c r="AO54">
        <f>(Y54*AG54+Z54*AH54)*AI54</f>
        <v>40.506905924810781</v>
      </c>
      <c r="AP54">
        <f>((AO54+0.00000010773*(AN54^4-AM54^4))-AL54*44100)/(L54*51.4+0.00000043092*AM54^3)</f>
        <v>0.33218249497451313</v>
      </c>
      <c r="AQ54">
        <f>0.61365*EXP(17.502*J54/(240.97+J54))</f>
        <v>3.6410060733647733</v>
      </c>
      <c r="AR54">
        <f>AQ54*1000/AA54</f>
        <v>36.764318964637859</v>
      </c>
      <c r="AS54">
        <f>(AR54-U54)</f>
        <v>20.440384409584148</v>
      </c>
      <c r="AT54">
        <f>IF(D54,P54,(O54+P54)/2)</f>
        <v>26.804725646972656</v>
      </c>
      <c r="AU54">
        <f>0.61365*EXP(17.502*AT54/(240.97+AT54))</f>
        <v>3.538315407680416</v>
      </c>
      <c r="AV54">
        <f>IF(AS54&lt;&gt;0,(1000-(AR54+U54)/2)/AS54*AL54,0)</f>
        <v>1.1292098925000465E-3</v>
      </c>
      <c r="AW54">
        <f>U54*AA54/1000</f>
        <v>1.6166638341193902</v>
      </c>
      <c r="AX54">
        <f>(AU54-AW54)</f>
        <v>1.9216515735610258</v>
      </c>
      <c r="AY54">
        <f>1/(1.6/F54+1.37/N54)</f>
        <v>7.0579652353736024E-4</v>
      </c>
      <c r="AZ54">
        <f>G54*AA54*0.001</f>
        <v>59.554139906285393</v>
      </c>
      <c r="BA54">
        <f>G54/S54</f>
        <v>1.5025456024748829</v>
      </c>
      <c r="BB54">
        <f>(1-AL54*AA54/AQ54/F54)*100</f>
        <v>42.908224393082946</v>
      </c>
      <c r="BC54">
        <f>(S54-E54/(N54/1.35))</f>
        <v>400.28448660279673</v>
      </c>
      <c r="BD54">
        <f>E54*BB54/100/BC54</f>
        <v>-1.6489351325974891E-4</v>
      </c>
    </row>
    <row r="55" spans="1:56" x14ac:dyDescent="0.25">
      <c r="A55" s="1">
        <v>24</v>
      </c>
      <c r="B55" s="1" t="s">
        <v>113</v>
      </c>
      <c r="C55" s="1">
        <v>14509.999981358647</v>
      </c>
      <c r="D55" s="1">
        <v>0</v>
      </c>
      <c r="E55">
        <f>(R55-S55*(1000-T55)/(1000-U55))*AK55</f>
        <v>1.5345458263609838E-2</v>
      </c>
      <c r="F55">
        <f>IF(AV55&lt;&gt;0,1/(1/AV55-1/N55),0)</f>
        <v>9.9821768128575657E-4</v>
      </c>
      <c r="G55">
        <f>((AY55-AL55/2)*S55-E55)/(AY55+AL55/2)</f>
        <v>362.69939481024886</v>
      </c>
      <c r="H55">
        <f>AL55*1000</f>
        <v>2.10161206247255E-2</v>
      </c>
      <c r="I55">
        <f>(AQ55-AW55)</f>
        <v>2.030091795121828</v>
      </c>
      <c r="J55">
        <f>(P55+AP55*D55)</f>
        <v>27.285150527954102</v>
      </c>
      <c r="K55" s="1">
        <v>6</v>
      </c>
      <c r="L55">
        <f>(K55*AE55+AF55)</f>
        <v>1.4200000166893005</v>
      </c>
      <c r="M55" s="1">
        <v>1</v>
      </c>
      <c r="N55">
        <f>L55*(M55+1)*(M55+1)/(M55*M55+1)</f>
        <v>2.8400000333786011</v>
      </c>
      <c r="O55" s="1">
        <v>26.314138412475586</v>
      </c>
      <c r="P55" s="1">
        <v>27.285150527954102</v>
      </c>
      <c r="Q55" s="1">
        <v>26.161870956420898</v>
      </c>
      <c r="R55" s="1">
        <v>400.1844482421875</v>
      </c>
      <c r="S55" s="1">
        <v>400.15594482421875</v>
      </c>
      <c r="T55" s="1">
        <v>16.229747772216797</v>
      </c>
      <c r="U55" s="1">
        <v>16.254554748535156</v>
      </c>
      <c r="V55" s="1">
        <v>46.749015808105469</v>
      </c>
      <c r="W55" s="1">
        <v>46.820468902587891</v>
      </c>
      <c r="X55" s="1">
        <v>500.04916381835938</v>
      </c>
      <c r="Y55" s="1">
        <v>213.03207397460937</v>
      </c>
      <c r="Z55" s="1">
        <v>301.60086059570312</v>
      </c>
      <c r="AA55" s="1">
        <v>99.015335083007812</v>
      </c>
      <c r="AB55" s="1">
        <v>-3.7893095016479492</v>
      </c>
      <c r="AC55" s="1">
        <v>0.14139461517333984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0.18999999761581421</v>
      </c>
      <c r="AJ55" s="1">
        <v>111115</v>
      </c>
      <c r="AK55">
        <f>X55*0.000001/(K55*0.0001)</f>
        <v>0.83341527303059892</v>
      </c>
      <c r="AL55">
        <f>(U55-T55)/(1000-U55)*AK55</f>
        <v>2.1016120624725499E-5</v>
      </c>
      <c r="AM55">
        <f>(P55+273.15)</f>
        <v>300.43515052795408</v>
      </c>
      <c r="AN55">
        <f>(O55+273.15)</f>
        <v>299.46413841247556</v>
      </c>
      <c r="AO55">
        <f>(Y55*AG55+Z55*AH55)*AI55</f>
        <v>40.476093547267737</v>
      </c>
      <c r="AP55">
        <f>((AO55+0.00000010773*(AN55^4-AM55^4))-AL55*44100)/(L55*51.4+0.00000043092*AM55^3)</f>
        <v>0.33372136448325684</v>
      </c>
      <c r="AQ55">
        <f>0.61365*EXP(17.502*J55/(240.97+J55))</f>
        <v>3.6395419801731324</v>
      </c>
      <c r="AR55">
        <f>AQ55*1000/AA55</f>
        <v>36.757356596551276</v>
      </c>
      <c r="AS55">
        <f>(AR55-U55)</f>
        <v>20.502801848016119</v>
      </c>
      <c r="AT55">
        <f>IF(D55,P55,(O55+P55)/2)</f>
        <v>26.799644470214844</v>
      </c>
      <c r="AU55">
        <f>0.61365*EXP(17.502*AT55/(240.97+AT55))</f>
        <v>3.5372580651995436</v>
      </c>
      <c r="AV55">
        <f>IF(AS55&lt;&gt;0,(1000-(AR55+U55)/2)/AS55*AL55,0)</f>
        <v>9.9786694592755637E-4</v>
      </c>
      <c r="AW55">
        <f>U55*AA55/1000</f>
        <v>1.6094501850513043</v>
      </c>
      <c r="AX55">
        <f>(AU55-AW55)</f>
        <v>1.9278078801482392</v>
      </c>
      <c r="AY55">
        <f>1/(1.6/F55+1.37/N55)</f>
        <v>6.2369834310377738E-4</v>
      </c>
      <c r="AZ55">
        <f>G55*AA55*0.001</f>
        <v>35.912802111540934</v>
      </c>
      <c r="BA55">
        <f>G55/S55</f>
        <v>0.90639511795726568</v>
      </c>
      <c r="BB55">
        <f>(1-AL55*AA55/AQ55/F55)*100</f>
        <v>42.722636012234986</v>
      </c>
      <c r="BC55">
        <f>(S55-E55/(N55/1.35))</f>
        <v>400.14865032829891</v>
      </c>
      <c r="BD55">
        <f>E55*BB55/100/BC55</f>
        <v>1.6383872026039972E-5</v>
      </c>
    </row>
    <row r="56" spans="1:56" x14ac:dyDescent="0.25">
      <c r="A56" s="1" t="s">
        <v>9</v>
      </c>
      <c r="B56" s="1" t="s">
        <v>114</v>
      </c>
    </row>
    <row r="57" spans="1:56" x14ac:dyDescent="0.25">
      <c r="A57" s="1">
        <v>25</v>
      </c>
      <c r="B57" s="1" t="s">
        <v>115</v>
      </c>
      <c r="C57" s="1">
        <v>15109.999988086522</v>
      </c>
      <c r="D57" s="1">
        <v>0</v>
      </c>
      <c r="E57">
        <f>(R57-S57*(1000-T57)/(1000-U57))*AK57</f>
        <v>-8.853137498390147E-2</v>
      </c>
      <c r="F57">
        <f>IF(AV57&lt;&gt;0,1/(1/AV57-1/N57),0)</f>
        <v>7.9159628263201435E-4</v>
      </c>
      <c r="G57">
        <f>((AY57-AL57/2)*S57-E57)/(AY57+AL57/2)</f>
        <v>563.0850743105284</v>
      </c>
      <c r="H57">
        <f>AL57*1000</f>
        <v>1.6640924089122249E-2</v>
      </c>
      <c r="I57">
        <f>(AQ57-AW57)</f>
        <v>2.026625232141209</v>
      </c>
      <c r="J57">
        <f>(P57+AP57*D57)</f>
        <v>27.248208999633789</v>
      </c>
      <c r="K57" s="1">
        <v>6</v>
      </c>
      <c r="L57">
        <f>(K57*AE57+AF57)</f>
        <v>1.4200000166893005</v>
      </c>
      <c r="M57" s="1">
        <v>1</v>
      </c>
      <c r="N57">
        <f>L57*(M57+1)*(M57+1)/(M57*M57+1)</f>
        <v>2.8400000333786011</v>
      </c>
      <c r="O57" s="1">
        <v>26.307214736938477</v>
      </c>
      <c r="P57" s="1">
        <v>27.248208999633789</v>
      </c>
      <c r="Q57" s="1">
        <v>26.160253524780273</v>
      </c>
      <c r="R57" s="1">
        <v>400.20742797851562</v>
      </c>
      <c r="S57" s="1">
        <v>400.3056640625</v>
      </c>
      <c r="T57" s="1">
        <v>16.193492889404297</v>
      </c>
      <c r="U57" s="1">
        <v>16.213136672973633</v>
      </c>
      <c r="V57" s="1">
        <v>46.654792785644531</v>
      </c>
      <c r="W57" s="1">
        <v>46.711387634277344</v>
      </c>
      <c r="X57" s="1">
        <v>500.039794921875</v>
      </c>
      <c r="Y57" s="1">
        <v>213.47024536132812</v>
      </c>
      <c r="Z57" s="1">
        <v>302.03717041015625</v>
      </c>
      <c r="AA57" s="1">
        <v>98.996536254882813</v>
      </c>
      <c r="AB57" s="1">
        <v>-3.7741727828979492</v>
      </c>
      <c r="AC57" s="1">
        <v>0.13680553436279297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0.18999999761581421</v>
      </c>
      <c r="AJ57" s="1">
        <v>111115</v>
      </c>
      <c r="AK57">
        <f>X57*0.000001/(K57*0.0001)</f>
        <v>0.83339965820312478</v>
      </c>
      <c r="AL57">
        <f>(U57-T57)/(1000-U57)*AK57</f>
        <v>1.664092408912225E-5</v>
      </c>
      <c r="AM57">
        <f>(P57+273.15)</f>
        <v>300.39820899963377</v>
      </c>
      <c r="AN57">
        <f>(O57+273.15)</f>
        <v>299.45721473693845</v>
      </c>
      <c r="AO57">
        <f>(Y57*AG57+Z57*AH57)*AI57</f>
        <v>40.559346109699618</v>
      </c>
      <c r="AP57">
        <f>((AO57+0.00000010773*(AN57^4-AM57^4))-AL57*44100)/(L57*51.4+0.00000043092*AM57^3)</f>
        <v>0.34115165601098973</v>
      </c>
      <c r="AQ57">
        <f>0.61365*EXP(17.502*J57/(240.97+J57))</f>
        <v>3.6316696045926133</v>
      </c>
      <c r="AR57">
        <f>AQ57*1000/AA57</f>
        <v>36.684814863040103</v>
      </c>
      <c r="AS57">
        <f>(AR57-U57)</f>
        <v>20.47167819006647</v>
      </c>
      <c r="AT57">
        <f>IF(D57,P57,(O57+P57)/2)</f>
        <v>26.777711868286133</v>
      </c>
      <c r="AU57">
        <f>0.61365*EXP(17.502*AT57/(240.97+AT57))</f>
        <v>3.5326972726573187</v>
      </c>
      <c r="AV57">
        <f>IF(AS57&lt;&gt;0,(1000-(AR57+U57)/2)/AS57*AL57,0)</f>
        <v>7.9137570162630662E-4</v>
      </c>
      <c r="AW57">
        <f>U57*AA57/1000</f>
        <v>1.6050443724514043</v>
      </c>
      <c r="AX57">
        <f>(AU57-AW57)</f>
        <v>1.9276529002059144</v>
      </c>
      <c r="AY57">
        <f>1/(1.6/F57+1.37/N57)</f>
        <v>4.9462962661251048E-4</v>
      </c>
      <c r="AZ57">
        <f>G57*AA57*0.001</f>
        <v>55.743471973565605</v>
      </c>
      <c r="BA57">
        <f>G57/S57</f>
        <v>1.4066377892235209</v>
      </c>
      <c r="BB57">
        <f>(1-AL57*AA57/AQ57/F57)*100</f>
        <v>42.695680212687073</v>
      </c>
      <c r="BC57">
        <f>(S57-E57/(N57/1.35))</f>
        <v>400.3477476381421</v>
      </c>
      <c r="BD57">
        <f>E57*BB57/100/BC57</f>
        <v>-9.4415599872904601E-5</v>
      </c>
    </row>
    <row r="58" spans="1:56" x14ac:dyDescent="0.25">
      <c r="A58" s="1" t="s">
        <v>9</v>
      </c>
      <c r="B58" s="1" t="s">
        <v>116</v>
      </c>
    </row>
    <row r="59" spans="1:56" x14ac:dyDescent="0.25">
      <c r="A59" s="1">
        <v>26</v>
      </c>
      <c r="B59" s="1" t="s">
        <v>117</v>
      </c>
      <c r="C59" s="1">
        <v>15709.999994792044</v>
      </c>
      <c r="D59" s="1">
        <v>0</v>
      </c>
      <c r="E59">
        <f>(R59-S59*(1000-T59)/(1000-U59))*AK59</f>
        <v>-7.1769217785001213E-2</v>
      </c>
      <c r="F59">
        <f>IF(AV59&lt;&gt;0,1/(1/AV59-1/N59),0)</f>
        <v>5.8637505280876819E-4</v>
      </c>
      <c r="G59">
        <f>((AY59-AL59/2)*S59-E59)/(AY59+AL59/2)</f>
        <v>579.52886421750077</v>
      </c>
      <c r="H59">
        <f>AL59*1000</f>
        <v>1.2381994607386874E-2</v>
      </c>
      <c r="I59">
        <f>(AQ59-AW59)</f>
        <v>2.0349467399290626</v>
      </c>
      <c r="J59">
        <f>(P59+AP59*D59)</f>
        <v>27.29289436340332</v>
      </c>
      <c r="K59" s="1">
        <v>6</v>
      </c>
      <c r="L59">
        <f>(K59*AE59+AF59)</f>
        <v>1.4200000166893005</v>
      </c>
      <c r="M59" s="1">
        <v>1</v>
      </c>
      <c r="N59">
        <f>L59*(M59+1)*(M59+1)/(M59*M59+1)</f>
        <v>2.8400000333786011</v>
      </c>
      <c r="O59" s="1">
        <v>26.3131103515625</v>
      </c>
      <c r="P59" s="1">
        <v>27.29289436340332</v>
      </c>
      <c r="Q59" s="1">
        <v>26.160104751586914</v>
      </c>
      <c r="R59" s="1">
        <v>400.13619995117187</v>
      </c>
      <c r="S59" s="1">
        <v>400.21636962890625</v>
      </c>
      <c r="T59" s="1">
        <v>16.21453857421875</v>
      </c>
      <c r="U59" s="1">
        <v>16.229154586791992</v>
      </c>
      <c r="V59" s="1">
        <v>46.68804931640625</v>
      </c>
      <c r="W59" s="1">
        <v>46.730133056640625</v>
      </c>
      <c r="X59" s="1">
        <v>500.04248046875</v>
      </c>
      <c r="Y59" s="1">
        <v>213.05821228027344</v>
      </c>
      <c r="Z59" s="1">
        <v>300.17538452148437</v>
      </c>
      <c r="AA59" s="1">
        <v>98.972953796386719</v>
      </c>
      <c r="AB59" s="1">
        <v>-3.7713346481323242</v>
      </c>
      <c r="AC59" s="1">
        <v>0.13739299774169922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0.18999999761581421</v>
      </c>
      <c r="AJ59" s="1">
        <v>111115</v>
      </c>
      <c r="AK59">
        <f>X59*0.000001/(K59*0.0001)</f>
        <v>0.83340413411458325</v>
      </c>
      <c r="AL59">
        <f>(U59-T59)/(1000-U59)*AK59</f>
        <v>1.2381994607386874E-5</v>
      </c>
      <c r="AM59">
        <f>(P59+273.15)</f>
        <v>300.4428943634033</v>
      </c>
      <c r="AN59">
        <f>(O59+273.15)</f>
        <v>299.46311035156248</v>
      </c>
      <c r="AO59">
        <f>(Y59*AG59+Z59*AH59)*AI59</f>
        <v>40.481059825281591</v>
      </c>
      <c r="AP59">
        <f>((AO59+0.00000010773*(AN59^4-AM59^4))-AL59*44100)/(L59*51.4+0.00000043092*AM59^3)</f>
        <v>0.33706402556814791</v>
      </c>
      <c r="AQ59">
        <f>0.61365*EXP(17.502*J59/(240.97+J59))</f>
        <v>3.6411941070020442</v>
      </c>
      <c r="AR59">
        <f>AQ59*1000/AA59</f>
        <v>36.789789203350786</v>
      </c>
      <c r="AS59">
        <f>(AR59-U59)</f>
        <v>20.560634616558794</v>
      </c>
      <c r="AT59">
        <f>IF(D59,P59,(O59+P59)/2)</f>
        <v>26.80300235748291</v>
      </c>
      <c r="AU59">
        <f>0.61365*EXP(17.502*AT59/(240.97+AT59))</f>
        <v>3.5379567773149465</v>
      </c>
      <c r="AV59">
        <f>IF(AS59&lt;&gt;0,(1000-(AR59+U59)/2)/AS59*AL59,0)</f>
        <v>5.8625400889278812E-4</v>
      </c>
      <c r="AW59">
        <f>U59*AA59/1000</f>
        <v>1.6062473670729813</v>
      </c>
      <c r="AX59">
        <f>(AU59-AW59)</f>
        <v>1.9317094102419652</v>
      </c>
      <c r="AY59">
        <f>1/(1.6/F59+1.37/N59)</f>
        <v>3.664196286750604E-4</v>
      </c>
      <c r="AZ59">
        <f>G59*AA59*0.001</f>
        <v>57.357683501871179</v>
      </c>
      <c r="BA59">
        <f>G59/S59</f>
        <v>1.4480388814551963</v>
      </c>
      <c r="BB59">
        <f>(1-AL59*AA59/AQ59/F59)*100</f>
        <v>42.603180724862654</v>
      </c>
      <c r="BC59">
        <f>(S59-E59/(N59/1.35))</f>
        <v>400.2504852778045</v>
      </c>
      <c r="BD59">
        <f>E59*BB59/100/BC59</f>
        <v>-7.6392086162099899E-5</v>
      </c>
    </row>
    <row r="60" spans="1:56" x14ac:dyDescent="0.25">
      <c r="A60" s="1" t="s">
        <v>9</v>
      </c>
      <c r="B60" s="1" t="s">
        <v>118</v>
      </c>
    </row>
    <row r="61" spans="1:56" x14ac:dyDescent="0.25">
      <c r="A61" s="1">
        <v>27</v>
      </c>
      <c r="B61" s="1" t="s">
        <v>119</v>
      </c>
      <c r="C61" s="1">
        <v>16310.499988187104</v>
      </c>
      <c r="D61" s="1">
        <v>0</v>
      </c>
      <c r="E61">
        <f>(R61-S61*(1000-T61)/(1000-U61))*AK61</f>
        <v>-2.9890465815883165E-3</v>
      </c>
      <c r="F61">
        <f>IF(AV61&lt;&gt;0,1/(1/AV61-1/N61),0)</f>
        <v>9.1758878184005027E-4</v>
      </c>
      <c r="G61">
        <f>((AY61-AL61/2)*S61-E61)/(AY61+AL61/2)</f>
        <v>391.93363199608871</v>
      </c>
      <c r="H61">
        <f>AL61*1000</f>
        <v>1.9481285588762363E-2</v>
      </c>
      <c r="I61">
        <f>(AQ61-AW61)</f>
        <v>2.0458647998824198</v>
      </c>
      <c r="J61">
        <f>(P61+AP61*D61)</f>
        <v>27.36676025390625</v>
      </c>
      <c r="K61" s="1">
        <v>6</v>
      </c>
      <c r="L61">
        <f>(K61*AE61+AF61)</f>
        <v>1.4200000166893005</v>
      </c>
      <c r="M61" s="1">
        <v>1</v>
      </c>
      <c r="N61">
        <f>L61*(M61+1)*(M61+1)/(M61*M61+1)</f>
        <v>2.8400000333786011</v>
      </c>
      <c r="O61" s="1">
        <v>26.319379806518555</v>
      </c>
      <c r="P61" s="1">
        <v>27.36676025390625</v>
      </c>
      <c r="Q61" s="1">
        <v>26.159582138061523</v>
      </c>
      <c r="R61" s="1">
        <v>400.18350219726562</v>
      </c>
      <c r="S61" s="1">
        <v>400.177734375</v>
      </c>
      <c r="T61" s="1">
        <v>16.25666618347168</v>
      </c>
      <c r="U61" s="1">
        <v>16.279661178588867</v>
      </c>
      <c r="V61" s="1">
        <v>46.788402557373047</v>
      </c>
      <c r="W61" s="1">
        <v>46.854583740234375</v>
      </c>
      <c r="X61" s="1">
        <v>500.04281616210937</v>
      </c>
      <c r="Y61" s="1">
        <v>214.58648681640625</v>
      </c>
      <c r="Z61" s="1">
        <v>304.05935668945312</v>
      </c>
      <c r="AA61" s="1">
        <v>98.965286254882813</v>
      </c>
      <c r="AB61" s="1">
        <v>-3.8112211227416992</v>
      </c>
      <c r="AC61" s="1">
        <v>0.14154338836669922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0.18999999761581421</v>
      </c>
      <c r="AJ61" s="1">
        <v>111115</v>
      </c>
      <c r="AK61">
        <f>X61*0.000001/(K61*0.0001)</f>
        <v>0.83340469360351555</v>
      </c>
      <c r="AL61">
        <f>(U61-T61)/(1000-U61)*AK61</f>
        <v>1.9481285588762364E-5</v>
      </c>
      <c r="AM61">
        <f>(P61+273.15)</f>
        <v>300.51676025390623</v>
      </c>
      <c r="AN61">
        <f>(O61+273.15)</f>
        <v>299.46937980651853</v>
      </c>
      <c r="AO61">
        <f>(Y61*AG61+Z61*AH61)*AI61</f>
        <v>40.771431983503135</v>
      </c>
      <c r="AP61">
        <f>((AO61+0.00000010773*(AN61^4-AM61^4))-AL61*44100)/(L61*51.4+0.00000043092*AM61^3)</f>
        <v>0.32742094880311373</v>
      </c>
      <c r="AQ61">
        <f>0.61365*EXP(17.502*J61/(240.97+J61))</f>
        <v>3.65698612855397</v>
      </c>
      <c r="AR61">
        <f>AQ61*1000/AA61</f>
        <v>36.95221089075099</v>
      </c>
      <c r="AS61">
        <f>(AR61-U61)</f>
        <v>20.672549712162123</v>
      </c>
      <c r="AT61">
        <f>IF(D61,P61,(O61+P61)/2)</f>
        <v>26.843070030212402</v>
      </c>
      <c r="AU61">
        <f>0.61365*EXP(17.502*AT61/(240.97+AT61))</f>
        <v>3.5463033950687226</v>
      </c>
      <c r="AV61">
        <f>IF(AS61&lt;&gt;0,(1000-(AR61+U61)/2)/AS61*AL61,0)</f>
        <v>9.1729240958131569E-4</v>
      </c>
      <c r="AW61">
        <f>U61*AA61/1000</f>
        <v>1.6111213286715502</v>
      </c>
      <c r="AX61">
        <f>(AU61-AW61)</f>
        <v>1.9351820663971724</v>
      </c>
      <c r="AY61">
        <f>1/(1.6/F61+1.37/N61)</f>
        <v>5.7333437581907247E-4</v>
      </c>
      <c r="AZ61">
        <f>G61*AA61*0.001</f>
        <v>38.787824083408815</v>
      </c>
      <c r="BA61">
        <f>G61/S61</f>
        <v>0.97939889786275347</v>
      </c>
      <c r="BB61">
        <f>(1-AL61*AA61/AQ61/F61)*100</f>
        <v>42.544833199144527</v>
      </c>
      <c r="BC61">
        <f>(S61-E61/(N61/1.35))</f>
        <v>400.17915522459077</v>
      </c>
      <c r="BD61">
        <f>E61*BB61/100/BC61</f>
        <v>-3.1777889122380166E-6</v>
      </c>
    </row>
    <row r="62" spans="1:56" x14ac:dyDescent="0.25">
      <c r="A62" s="1" t="s">
        <v>9</v>
      </c>
      <c r="B62" s="1" t="s">
        <v>120</v>
      </c>
    </row>
    <row r="63" spans="1:56" x14ac:dyDescent="0.25">
      <c r="A63" s="1">
        <v>28</v>
      </c>
      <c r="B63" s="1" t="s">
        <v>121</v>
      </c>
      <c r="C63" s="1">
        <v>16910.99998806417</v>
      </c>
      <c r="D63" s="1">
        <v>0</v>
      </c>
      <c r="E63">
        <f>(R63-S63*(1000-T63)/(1000-U63))*AK63</f>
        <v>-0.16123489694267232</v>
      </c>
      <c r="F63">
        <f>IF(AV63&lt;&gt;0,1/(1/AV63-1/N63),0)</f>
        <v>1.1077119518275653E-3</v>
      </c>
      <c r="G63">
        <f>((AY63-AL63/2)*S63-E63)/(AY63+AL63/2)</f>
        <v>616.06719152932556</v>
      </c>
      <c r="H63">
        <f>AL63*1000</f>
        <v>2.354029478508635E-2</v>
      </c>
      <c r="I63">
        <f>(AQ63-AW63)</f>
        <v>2.0476124058896947</v>
      </c>
      <c r="J63">
        <f>(P63+AP63*D63)</f>
        <v>27.379697799682617</v>
      </c>
      <c r="K63" s="1">
        <v>6</v>
      </c>
      <c r="L63">
        <f>(K63*AE63+AF63)</f>
        <v>1.4200000166893005</v>
      </c>
      <c r="M63" s="1">
        <v>1</v>
      </c>
      <c r="N63">
        <f>L63*(M63+1)*(M63+1)/(M63*M63+1)</f>
        <v>2.8400000333786011</v>
      </c>
      <c r="O63" s="1">
        <v>26.317619323730469</v>
      </c>
      <c r="P63" s="1">
        <v>27.379697799682617</v>
      </c>
      <c r="Q63" s="1">
        <v>26.160078048706055</v>
      </c>
      <c r="R63" s="1">
        <v>400.20303344726562</v>
      </c>
      <c r="S63" s="1">
        <v>400.38519287109375</v>
      </c>
      <c r="T63" s="1">
        <v>16.264608383178711</v>
      </c>
      <c r="U63" s="1">
        <v>16.292394638061523</v>
      </c>
      <c r="V63" s="1">
        <v>46.809284210205078</v>
      </c>
      <c r="W63" s="1">
        <v>46.889251708984375</v>
      </c>
      <c r="X63" s="1">
        <v>500.0335693359375</v>
      </c>
      <c r="Y63" s="1">
        <v>214.51065063476562</v>
      </c>
      <c r="Z63" s="1">
        <v>304.57498168945312</v>
      </c>
      <c r="AA63" s="1">
        <v>98.950820922851563</v>
      </c>
      <c r="AB63" s="1">
        <v>-3.6874723434448242</v>
      </c>
      <c r="AC63" s="1">
        <v>0.14130687713623047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0.18999999761581421</v>
      </c>
      <c r="AJ63" s="1">
        <v>111115</v>
      </c>
      <c r="AK63">
        <f>X63*0.000001/(K63*0.0001)</f>
        <v>0.83338928222656228</v>
      </c>
      <c r="AL63">
        <f>(U63-T63)/(1000-U63)*AK63</f>
        <v>2.3540294785086351E-5</v>
      </c>
      <c r="AM63">
        <f>(P63+273.15)</f>
        <v>300.52969779968259</v>
      </c>
      <c r="AN63">
        <f>(O63+273.15)</f>
        <v>299.46761932373045</v>
      </c>
      <c r="AO63">
        <f>(Y63*AG63+Z63*AH63)*AI63</f>
        <v>40.757023109172223</v>
      </c>
      <c r="AP63">
        <f>((AO63+0.00000010773*(AN63^4-AM63^4))-AL63*44100)/(L63*51.4+0.00000043092*AM63^3)</f>
        <v>0.32310380787079285</v>
      </c>
      <c r="AQ63">
        <f>0.61365*EXP(17.502*J63/(240.97+J63))</f>
        <v>3.6597582301249476</v>
      </c>
      <c r="AR63">
        <f>AQ63*1000/AA63</f>
        <v>36.985627769357578</v>
      </c>
      <c r="AS63">
        <f>(AR63-U63)</f>
        <v>20.693233131296054</v>
      </c>
      <c r="AT63">
        <f>IF(D63,P63,(O63+P63)/2)</f>
        <v>26.848658561706543</v>
      </c>
      <c r="AU63">
        <f>0.61365*EXP(17.502*AT63/(240.97+AT63))</f>
        <v>3.5474689238629971</v>
      </c>
      <c r="AV63">
        <f>IF(AS63&lt;&gt;0,(1000-(AR63+U63)/2)/AS63*AL63,0)</f>
        <v>1.1072800689571468E-3</v>
      </c>
      <c r="AW63">
        <f>U63*AA63/1000</f>
        <v>1.6121458242352529</v>
      </c>
      <c r="AX63">
        <f>(AU63-AW63)</f>
        <v>1.9353230996277442</v>
      </c>
      <c r="AY63">
        <f>1/(1.6/F63+1.37/N63)</f>
        <v>6.9208883212043765E-4</v>
      </c>
      <c r="AZ63">
        <f>G63*AA63*0.001</f>
        <v>60.960354345462385</v>
      </c>
      <c r="BA63">
        <f>G63/S63</f>
        <v>1.5386862513861042</v>
      </c>
      <c r="BB63">
        <f>(1-AL63*AA63/AQ63/F63)*100</f>
        <v>42.541794151680371</v>
      </c>
      <c r="BC63">
        <f>(S63-E63/(N63/1.35))</f>
        <v>400.46183621909177</v>
      </c>
      <c r="BD63">
        <f>E63*BB63/100/BC63</f>
        <v>-1.7128278341234742E-4</v>
      </c>
    </row>
    <row r="64" spans="1:56" x14ac:dyDescent="0.25">
      <c r="A64" s="1" t="s">
        <v>9</v>
      </c>
      <c r="B64" s="1" t="s">
        <v>122</v>
      </c>
    </row>
    <row r="65" spans="1:56" x14ac:dyDescent="0.25">
      <c r="A65" s="1">
        <v>29</v>
      </c>
      <c r="B65" s="1" t="s">
        <v>123</v>
      </c>
      <c r="C65" s="1">
        <v>17510.999994769692</v>
      </c>
      <c r="D65" s="1">
        <v>0</v>
      </c>
      <c r="E65">
        <f>(R65-S65*(1000-T65)/(1000-U65))*AK65</f>
        <v>5.417478466118307E-2</v>
      </c>
      <c r="F65">
        <f>IF(AV65&lt;&gt;0,1/(1/AV65-1/N65),0)</f>
        <v>7.9308120140321903E-4</v>
      </c>
      <c r="G65">
        <f>((AY65-AL65/2)*S65-E65)/(AY65+AL65/2)</f>
        <v>279.28470907630043</v>
      </c>
      <c r="H65">
        <f>AL65*1000</f>
        <v>1.6846956788620727E-2</v>
      </c>
      <c r="I65">
        <f>(AQ65-AW65)</f>
        <v>2.0463040572360205</v>
      </c>
      <c r="J65">
        <f>(P65+AP65*D65)</f>
        <v>27.377292633056641</v>
      </c>
      <c r="K65" s="1">
        <v>6</v>
      </c>
      <c r="L65">
        <f>(K65*AE65+AF65)</f>
        <v>1.4200000166893005</v>
      </c>
      <c r="M65" s="1">
        <v>1</v>
      </c>
      <c r="N65">
        <f>L65*(M65+1)*(M65+1)/(M65*M65+1)</f>
        <v>2.8400000333786011</v>
      </c>
      <c r="O65" s="1">
        <v>26.319284439086914</v>
      </c>
      <c r="P65" s="1">
        <v>27.377292633056641</v>
      </c>
      <c r="Q65" s="1">
        <v>26.160356521606445</v>
      </c>
      <c r="R65" s="1">
        <v>400.22784423828125</v>
      </c>
      <c r="S65" s="1">
        <v>400.15475463867187</v>
      </c>
      <c r="T65" s="1">
        <v>16.282262802124023</v>
      </c>
      <c r="U65" s="1">
        <v>16.302146911621094</v>
      </c>
      <c r="V65" s="1">
        <v>46.850486755371094</v>
      </c>
      <c r="W65" s="1">
        <v>46.907699584960938</v>
      </c>
      <c r="X65" s="1">
        <v>500.06710815429687</v>
      </c>
      <c r="Y65" s="1">
        <v>214.21525573730469</v>
      </c>
      <c r="Z65" s="1">
        <v>303.89825439453125</v>
      </c>
      <c r="AA65" s="1">
        <v>98.940261840820313</v>
      </c>
      <c r="AB65" s="1">
        <v>-3.9287748336791992</v>
      </c>
      <c r="AC65" s="1">
        <v>0.14008426666259766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0.18999999761581421</v>
      </c>
      <c r="AJ65" s="1">
        <v>111115</v>
      </c>
      <c r="AK65">
        <f>X65*0.000001/(K65*0.0001)</f>
        <v>0.8334451802571613</v>
      </c>
      <c r="AL65">
        <f>(U65-T65)/(1000-U65)*AK65</f>
        <v>1.6846956788620728E-5</v>
      </c>
      <c r="AM65">
        <f>(P65+273.15)</f>
        <v>300.52729263305662</v>
      </c>
      <c r="AN65">
        <f>(O65+273.15)</f>
        <v>299.46928443908689</v>
      </c>
      <c r="AO65">
        <f>(Y65*AG65+Z65*AH65)*AI65</f>
        <v>40.700898079358922</v>
      </c>
      <c r="AP65">
        <f>((AO65+0.00000010773*(AN65^4-AM65^4))-AL65*44100)/(L65*51.4+0.00000043092*AM65^3)</f>
        <v>0.32648748528457272</v>
      </c>
      <c r="AQ65">
        <f>0.61365*EXP(17.502*J65/(240.97+J65))</f>
        <v>3.6592427412393316</v>
      </c>
      <c r="AR65">
        <f>AQ65*1000/AA65</f>
        <v>36.984364839528034</v>
      </c>
      <c r="AS65">
        <f>(AR65-U65)</f>
        <v>20.68221792790694</v>
      </c>
      <c r="AT65">
        <f>IF(D65,P65,(O65+P65)/2)</f>
        <v>26.848288536071777</v>
      </c>
      <c r="AU65">
        <f>0.61365*EXP(17.502*AT65/(240.97+AT65))</f>
        <v>3.5473917419952756</v>
      </c>
      <c r="AV65">
        <f>IF(AS65&lt;&gt;0,(1000-(AR65+U65)/2)/AS65*AL65,0)</f>
        <v>7.9285979218169181E-4</v>
      </c>
      <c r="AW65">
        <f>U65*AA65/1000</f>
        <v>1.6129386840033113</v>
      </c>
      <c r="AX65">
        <f>(AU65-AW65)</f>
        <v>1.9344530579919643</v>
      </c>
      <c r="AY65">
        <f>1/(1.6/F65+1.37/N65)</f>
        <v>4.9555725759298512E-4</v>
      </c>
      <c r="AZ65">
        <f>G65*AA65*0.001</f>
        <v>27.63250224414649</v>
      </c>
      <c r="BA65">
        <f>G65/S65</f>
        <v>0.69794174838303846</v>
      </c>
      <c r="BB65">
        <f>(1-AL65*AA65/AQ65/F65)*100</f>
        <v>42.563807620610227</v>
      </c>
      <c r="BC65">
        <f>(S65-E65/(N65/1.35))</f>
        <v>400.12900254063209</v>
      </c>
      <c r="BD65">
        <f>E65*BB65/100/BC65</f>
        <v>5.7628542234261694E-5</v>
      </c>
    </row>
    <row r="66" spans="1:56" x14ac:dyDescent="0.25">
      <c r="A66" s="1">
        <v>30</v>
      </c>
      <c r="B66" s="1" t="s">
        <v>124</v>
      </c>
      <c r="C66" s="1">
        <v>18111.499981347471</v>
      </c>
      <c r="D66" s="1">
        <v>0</v>
      </c>
      <c r="E66">
        <f>(R66-S66*(1000-T66)/(1000-U66))*AK66</f>
        <v>6.0734174418596173E-2</v>
      </c>
      <c r="F66">
        <f>IF(AV66&lt;&gt;0,1/(1/AV66-1/N66),0)</f>
        <v>8.0560283484802143E-4</v>
      </c>
      <c r="G66">
        <f>((AY66-AL66/2)*S66-E66)/(AY66+AL66/2)</f>
        <v>268.13631350573723</v>
      </c>
      <c r="H66">
        <f>AL66*1000</f>
        <v>1.7142633871858704E-2</v>
      </c>
      <c r="I66">
        <f>(AQ66-AW66)</f>
        <v>2.0494970417682241</v>
      </c>
      <c r="J66">
        <f>(P66+AP66*D66)</f>
        <v>27.380275726318359</v>
      </c>
      <c r="K66" s="1">
        <v>6</v>
      </c>
      <c r="L66">
        <f>(K66*AE66+AF66)</f>
        <v>1.4200000166893005</v>
      </c>
      <c r="M66" s="1">
        <v>1</v>
      </c>
      <c r="N66">
        <f>L66*(M66+1)*(M66+1)/(M66*M66+1)</f>
        <v>2.8400000333786011</v>
      </c>
      <c r="O66" s="1">
        <v>26.317543029785156</v>
      </c>
      <c r="P66" s="1">
        <v>27.380275726318359</v>
      </c>
      <c r="Q66" s="1">
        <v>26.158000946044922</v>
      </c>
      <c r="R66" s="1">
        <v>400.2498779296875</v>
      </c>
      <c r="S66" s="1">
        <v>400.16876220703125</v>
      </c>
      <c r="T66" s="1">
        <v>16.259086608886719</v>
      </c>
      <c r="U66" s="1">
        <v>16.279323577880859</v>
      </c>
      <c r="V66" s="1">
        <v>46.780025482177734</v>
      </c>
      <c r="W66" s="1">
        <v>46.838253021240234</v>
      </c>
      <c r="X66" s="1">
        <v>499.98287963867187</v>
      </c>
      <c r="Y66" s="1">
        <v>215.56306457519531</v>
      </c>
      <c r="Z66" s="1">
        <v>305.38095092773437</v>
      </c>
      <c r="AA66" s="1">
        <v>98.922111511230469</v>
      </c>
      <c r="AB66" s="1">
        <v>-3.9287748336791992</v>
      </c>
      <c r="AC66" s="1">
        <v>0.14008426666259766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0.18999999761581421</v>
      </c>
      <c r="AJ66" s="1">
        <v>111115</v>
      </c>
      <c r="AK66">
        <f>X66*0.000001/(K66*0.0001)</f>
        <v>0.83330479939778634</v>
      </c>
      <c r="AL66">
        <f>(U66-T66)/(1000-U66)*AK66</f>
        <v>1.7142633871858705E-5</v>
      </c>
      <c r="AM66">
        <f>(P66+273.15)</f>
        <v>300.53027572631834</v>
      </c>
      <c r="AN66">
        <f>(O66+273.15)</f>
        <v>299.46754302978513</v>
      </c>
      <c r="AO66">
        <f>(Y66*AG66+Z66*AH66)*AI66</f>
        <v>40.956981755344714</v>
      </c>
      <c r="AP66">
        <f>((AO66+0.00000010773*(AN66^4-AM66^4))-AL66*44100)/(L66*51.4+0.00000043092*AM66^3)</f>
        <v>0.32870613337461752</v>
      </c>
      <c r="AQ66">
        <f>0.61365*EXP(17.502*J66/(240.97+J66))</f>
        <v>3.659882104066758</v>
      </c>
      <c r="AR66">
        <f>AQ66*1000/AA66</f>
        <v>36.997614063780446</v>
      </c>
      <c r="AS66">
        <f>(AR66-U66)</f>
        <v>20.718290485899587</v>
      </c>
      <c r="AT66">
        <f>IF(D66,P66,(O66+P66)/2)</f>
        <v>26.848909378051758</v>
      </c>
      <c r="AU66">
        <f>0.61365*EXP(17.502*AT66/(240.97+AT66))</f>
        <v>3.5475212412719146</v>
      </c>
      <c r="AV66">
        <f>IF(AS66&lt;&gt;0,(1000-(AR66+U66)/2)/AS66*AL66,0)</f>
        <v>8.0537437996211091E-4</v>
      </c>
      <c r="AW66">
        <f>U66*AA66/1000</f>
        <v>1.6103850622985338</v>
      </c>
      <c r="AX66">
        <f>(AU66-AW66)</f>
        <v>1.9371361789733808</v>
      </c>
      <c r="AY66">
        <f>1/(1.6/F66+1.37/N66)</f>
        <v>5.0337950773588305E-4</v>
      </c>
      <c r="AZ66">
        <f>G66*AA66*0.001</f>
        <v>26.52461030482479</v>
      </c>
      <c r="BA66">
        <f>G66/S66</f>
        <v>0.67005808256221222</v>
      </c>
      <c r="BB66">
        <f>(1-AL66*AA66/AQ66/F66)*100</f>
        <v>42.484771952883492</v>
      </c>
      <c r="BC66">
        <f>(S66-E66/(N66/1.35))</f>
        <v>400.13989208924903</v>
      </c>
      <c r="BD66">
        <f>E66*BB66/100/BC66</f>
        <v>6.448438660910099E-5</v>
      </c>
    </row>
    <row r="67" spans="1:56" x14ac:dyDescent="0.25">
      <c r="A67" s="1" t="s">
        <v>9</v>
      </c>
      <c r="B67" s="1" t="s">
        <v>125</v>
      </c>
    </row>
    <row r="68" spans="1:56" x14ac:dyDescent="0.25">
      <c r="A68" s="1">
        <v>31</v>
      </c>
      <c r="B68" s="1" t="s">
        <v>126</v>
      </c>
      <c r="C68" s="1">
        <v>18711.499988075346</v>
      </c>
      <c r="D68" s="1">
        <v>0</v>
      </c>
      <c r="E68">
        <f>(R68-S68*(1000-T68)/(1000-U68))*AK68</f>
        <v>-1.4384748899936638E-3</v>
      </c>
      <c r="F68">
        <f>IF(AV68&lt;&gt;0,1/(1/AV68-1/N68),0)</f>
        <v>2.6127657252086574E-4</v>
      </c>
      <c r="G68">
        <f>((AY68-AL68/2)*S68-E68)/(AY68+AL68/2)</f>
        <v>395.4375049436718</v>
      </c>
      <c r="H68">
        <f>AL68*1000</f>
        <v>5.5646711463558677E-3</v>
      </c>
      <c r="I68">
        <f>(AQ68-AW68)</f>
        <v>2.0509683262496989</v>
      </c>
      <c r="J68">
        <f>(P68+AP68*D68)</f>
        <v>27.355691909790039</v>
      </c>
      <c r="K68" s="1">
        <v>6</v>
      </c>
      <c r="L68">
        <f>(K68*AE68+AF68)</f>
        <v>1.4200000166893005</v>
      </c>
      <c r="M68" s="1">
        <v>1</v>
      </c>
      <c r="N68">
        <f>L68*(M68+1)*(M68+1)/(M68*M68+1)</f>
        <v>2.8400000333786011</v>
      </c>
      <c r="O68" s="1">
        <v>26.313592910766602</v>
      </c>
      <c r="P68" s="1">
        <v>27.355691909790039</v>
      </c>
      <c r="Q68" s="1">
        <v>26.159477233886719</v>
      </c>
      <c r="R68" s="1">
        <v>400.18606567382812</v>
      </c>
      <c r="S68" s="1">
        <v>400.18511962890625</v>
      </c>
      <c r="T68" s="1">
        <v>16.205179214477539</v>
      </c>
      <c r="U68" s="1">
        <v>16.211748123168945</v>
      </c>
      <c r="V68" s="1">
        <v>46.634265899658203</v>
      </c>
      <c r="W68" s="1">
        <v>46.653171539306641</v>
      </c>
      <c r="X68" s="1">
        <v>500.0335693359375</v>
      </c>
      <c r="Y68" s="1">
        <v>215.60305786132812</v>
      </c>
      <c r="Z68" s="1">
        <v>305.57290649414062</v>
      </c>
      <c r="AA68" s="1">
        <v>98.918861389160156</v>
      </c>
      <c r="AB68" s="1">
        <v>-3.9025602340698242</v>
      </c>
      <c r="AC68" s="1">
        <v>0.13317394256591797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0.18999999761581421</v>
      </c>
      <c r="AJ68" s="1">
        <v>111115</v>
      </c>
      <c r="AK68">
        <f>X68*0.000001/(K68*0.0001)</f>
        <v>0.83338928222656228</v>
      </c>
      <c r="AL68">
        <f>(U68-T68)/(1000-U68)*AK68</f>
        <v>5.5646711463558678E-6</v>
      </c>
      <c r="AM68">
        <f>(P68+273.15)</f>
        <v>300.50569190979002</v>
      </c>
      <c r="AN68">
        <f>(O68+273.15)</f>
        <v>299.46359291076658</v>
      </c>
      <c r="AO68">
        <f>(Y68*AG68+Z68*AH68)*AI68</f>
        <v>40.964580479614597</v>
      </c>
      <c r="AP68">
        <f>((AO68+0.00000010773*(AN68^4-AM68^4))-AL68*44100)/(L68*51.4+0.00000043092*AM68^3)</f>
        <v>0.33769188508548076</v>
      </c>
      <c r="AQ68">
        <f>0.61365*EXP(17.502*J68/(240.97+J68))</f>
        <v>3.6546159917214252</v>
      </c>
      <c r="AR68">
        <f>AQ68*1000/AA68</f>
        <v>36.945592988011377</v>
      </c>
      <c r="AS68">
        <f>(AR68-U68)</f>
        <v>20.733844864842432</v>
      </c>
      <c r="AT68">
        <f>IF(D68,P68,(O68+P68)/2)</f>
        <v>26.83464241027832</v>
      </c>
      <c r="AU68">
        <f>0.61365*EXP(17.502*AT68/(240.97+AT68))</f>
        <v>3.5445463859718043</v>
      </c>
      <c r="AV68">
        <f>IF(AS68&lt;&gt;0,(1000-(AR68+U68)/2)/AS68*AL68,0)</f>
        <v>2.6125253760298368E-4</v>
      </c>
      <c r="AW68">
        <f>U68*AA68/1000</f>
        <v>1.6036476654717262</v>
      </c>
      <c r="AX68">
        <f>(AU68-AW68)</f>
        <v>1.9408987205000781</v>
      </c>
      <c r="AY68">
        <f>1/(1.6/F68+1.37/N68)</f>
        <v>1.6328499521892816E-4</v>
      </c>
      <c r="AZ68">
        <f>G68*AA68*0.001</f>
        <v>39.116227739598408</v>
      </c>
      <c r="BA68">
        <f>G68/S68</f>
        <v>0.98813645372512371</v>
      </c>
      <c r="BB68">
        <f>(1-AL68*AA68/AQ68/F68)*100</f>
        <v>42.353042325821356</v>
      </c>
      <c r="BC68">
        <f>(S68-E68/(N68/1.35))</f>
        <v>400.18580341097618</v>
      </c>
      <c r="BD68">
        <f>E68*BB68/100/BC68</f>
        <v>-1.522387535521003E-6</v>
      </c>
    </row>
    <row r="69" spans="1:56" x14ac:dyDescent="0.25">
      <c r="A69" s="1" t="s">
        <v>9</v>
      </c>
      <c r="B69" s="1" t="s">
        <v>127</v>
      </c>
    </row>
    <row r="70" spans="1:56" x14ac:dyDescent="0.25">
      <c r="A70" s="1">
        <v>32</v>
      </c>
      <c r="B70" s="1" t="s">
        <v>128</v>
      </c>
      <c r="C70" s="1">
        <v>19311.499994780868</v>
      </c>
      <c r="D70" s="1">
        <v>0</v>
      </c>
      <c r="E70">
        <f>(R70-S70*(1000-T70)/(1000-U70))*AK70</f>
        <v>3.9493095824653622E-2</v>
      </c>
      <c r="F70">
        <f>IF(AV70&lt;&gt;0,1/(1/AV70-1/N70),0)</f>
        <v>2.3518915270255713E-4</v>
      </c>
      <c r="G70">
        <f>((AY70-AL70/2)*S70-E70)/(AY70+AL70/2)</f>
        <v>122.60767521278743</v>
      </c>
      <c r="H70">
        <f>AL70*1000</f>
        <v>5.0344972065912812E-3</v>
      </c>
      <c r="I70">
        <f>(AQ70-AW70)</f>
        <v>2.0611102130479808</v>
      </c>
      <c r="J70">
        <f>(P70+AP70*D70)</f>
        <v>27.367208480834961</v>
      </c>
      <c r="K70" s="1">
        <v>6</v>
      </c>
      <c r="L70">
        <f>(K70*AE70+AF70)</f>
        <v>1.4200000166893005</v>
      </c>
      <c r="M70" s="1">
        <v>1</v>
      </c>
      <c r="N70">
        <f>L70*(M70+1)*(M70+1)/(M70*M70+1)</f>
        <v>2.8400000333786011</v>
      </c>
      <c r="O70" s="1">
        <v>26.313020706176758</v>
      </c>
      <c r="P70" s="1">
        <v>27.367208480834961</v>
      </c>
      <c r="Q70" s="1">
        <v>26.159765243530273</v>
      </c>
      <c r="R70" s="1">
        <v>400.30404663085937</v>
      </c>
      <c r="S70" s="1">
        <v>400.25424194335937</v>
      </c>
      <c r="T70" s="1">
        <v>16.130569458007812</v>
      </c>
      <c r="U70" s="1">
        <v>16.136512756347656</v>
      </c>
      <c r="V70" s="1">
        <v>46.414337158203125</v>
      </c>
      <c r="W70" s="1">
        <v>46.431438446044922</v>
      </c>
      <c r="X70" s="1">
        <v>500.05142211914063</v>
      </c>
      <c r="Y70" s="1">
        <v>215.65463256835937</v>
      </c>
      <c r="Z70" s="1">
        <v>304.068115234375</v>
      </c>
      <c r="AA70" s="1">
        <v>98.904388427734375</v>
      </c>
      <c r="AB70" s="1">
        <v>-3.8851652145385742</v>
      </c>
      <c r="AC70" s="1">
        <v>0.13391208648681641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0.18999999761581421</v>
      </c>
      <c r="AJ70" s="1">
        <v>111115</v>
      </c>
      <c r="AK70">
        <f>X70*0.000001/(K70*0.0001)</f>
        <v>0.83341903686523422</v>
      </c>
      <c r="AL70">
        <f>(U70-T70)/(1000-U70)*AK70</f>
        <v>5.0344972065912807E-6</v>
      </c>
      <c r="AM70">
        <f>(P70+273.15)</f>
        <v>300.51720848083494</v>
      </c>
      <c r="AN70">
        <f>(O70+273.15)</f>
        <v>299.46302070617674</v>
      </c>
      <c r="AO70">
        <f>(Y70*AG70+Z70*AH70)*AI70</f>
        <v>40.974379673827571</v>
      </c>
      <c r="AP70">
        <f>((AO70+0.00000010773*(AN70^4-AM70^4))-AL70*44100)/(L70*51.4+0.00000043092*AM70^3)</f>
        <v>0.3364097411876476</v>
      </c>
      <c r="AQ70">
        <f>0.61365*EXP(17.502*J70/(240.97+J70))</f>
        <v>3.65708213857088</v>
      </c>
      <c r="AR70">
        <f>AQ70*1000/AA70</f>
        <v>36.975933997539137</v>
      </c>
      <c r="AS70">
        <f>(AR70-U70)</f>
        <v>20.839421241191481</v>
      </c>
      <c r="AT70">
        <f>IF(D70,P70,(O70+P70)/2)</f>
        <v>26.840114593505859</v>
      </c>
      <c r="AU70">
        <f>0.61365*EXP(17.502*AT70/(240.97+AT70))</f>
        <v>3.5456871524531932</v>
      </c>
      <c r="AV70">
        <f>IF(AS70&lt;&gt;0,(1000-(AR70+U70)/2)/AS70*AL70,0)</f>
        <v>2.3516967757700763E-4</v>
      </c>
      <c r="AW70">
        <f>U70*AA70/1000</f>
        <v>1.5959719255228992</v>
      </c>
      <c r="AX70">
        <f>(AU70-AW70)</f>
        <v>1.949715226930294</v>
      </c>
      <c r="AY70">
        <f>1/(1.6/F70+1.37/N70)</f>
        <v>1.4698279807987937E-4</v>
      </c>
      <c r="AZ70">
        <f>G70*AA70*0.001</f>
        <v>12.126437133467027</v>
      </c>
      <c r="BA70">
        <f>G70/S70</f>
        <v>0.30632448669997564</v>
      </c>
      <c r="BB70">
        <f>(1-AL70*AA70/AQ70/F70)*100</f>
        <v>42.107851987700414</v>
      </c>
      <c r="BC70">
        <f>(S70-E70/(N70/1.35))</f>
        <v>400.23546881704362</v>
      </c>
      <c r="BD70">
        <f>E70*BB70/100/BC70</f>
        <v>4.1549776646126376E-5</v>
      </c>
    </row>
    <row r="71" spans="1:56" x14ac:dyDescent="0.25">
      <c r="A71" s="1" t="s">
        <v>9</v>
      </c>
      <c r="B71" s="1" t="s">
        <v>129</v>
      </c>
    </row>
    <row r="72" spans="1:56" x14ac:dyDescent="0.25">
      <c r="A72" s="1" t="s">
        <v>9</v>
      </c>
      <c r="B72" s="1" t="s">
        <v>130</v>
      </c>
    </row>
    <row r="73" spans="1:56" x14ac:dyDescent="0.25">
      <c r="A73" s="1" t="s">
        <v>9</v>
      </c>
      <c r="B73" s="1" t="s">
        <v>131</v>
      </c>
    </row>
    <row r="74" spans="1:56" x14ac:dyDescent="0.25">
      <c r="A74" s="1">
        <v>33</v>
      </c>
      <c r="B74" s="1" t="s">
        <v>132</v>
      </c>
      <c r="C74" s="1">
        <v>19911.499998670071</v>
      </c>
      <c r="D74" s="1">
        <v>0</v>
      </c>
      <c r="E74">
        <f>(R74-S74*(1000-T74)/(1000-U74))*AK74</f>
        <v>-7.1104884565525245E-2</v>
      </c>
      <c r="F74">
        <f>IF(AV74&lt;&gt;0,1/(1/AV74-1/N74),0)</f>
        <v>-1.1286882973173397E-3</v>
      </c>
      <c r="G74">
        <f>((AY74-AL74/2)*S74-E74)/(AY74+AL74/2)</f>
        <v>288.44631151606774</v>
      </c>
      <c r="H74">
        <f>AL74*1000</f>
        <v>-2.165264821886748E-2</v>
      </c>
      <c r="I74">
        <f>(AQ74-AW74)</f>
        <v>1.8481181980709016</v>
      </c>
      <c r="J74">
        <f>(P74+AP74*D74)</f>
        <v>26.362295150756836</v>
      </c>
      <c r="K74" s="1">
        <v>6</v>
      </c>
      <c r="L74">
        <f>(K74*AE74+AF74)</f>
        <v>1.4200000166893005</v>
      </c>
      <c r="M74" s="1">
        <v>1</v>
      </c>
      <c r="N74">
        <f>L74*(M74+1)*(M74+1)/(M74*M74+1)</f>
        <v>2.8400000333786011</v>
      </c>
      <c r="O74" s="1">
        <v>19.878681182861328</v>
      </c>
      <c r="P74" s="1">
        <v>26.362295150756836</v>
      </c>
      <c r="Q74" s="1">
        <v>19.118396759033203</v>
      </c>
      <c r="R74" s="1">
        <v>399.67129516601562</v>
      </c>
      <c r="S74" s="1">
        <v>399.76699829101562</v>
      </c>
      <c r="T74" s="1">
        <v>16.195270538330078</v>
      </c>
      <c r="U74" s="1">
        <v>16.169710159301758</v>
      </c>
      <c r="V74" s="1">
        <v>68.770217895507813</v>
      </c>
      <c r="W74" s="1">
        <v>68.66168212890625</v>
      </c>
      <c r="X74" s="1">
        <v>500.052001953125</v>
      </c>
      <c r="Y74" s="1">
        <v>220.32402038574219</v>
      </c>
      <c r="Z74" s="1">
        <v>304.8055419921875</v>
      </c>
      <c r="AA74" s="1">
        <v>98.8984375</v>
      </c>
      <c r="AB74" s="1">
        <v>-3.7693510055541992</v>
      </c>
      <c r="AC74" s="1">
        <v>0.12109279632568359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0.18999999761581421</v>
      </c>
      <c r="AJ74" s="1">
        <v>111115</v>
      </c>
      <c r="AK74">
        <f>X74*0.000001/(K74*0.0001)</f>
        <v>0.83342000325520826</v>
      </c>
      <c r="AL74">
        <f>(U74-T74)/(1000-U74)*AK74</f>
        <v>-2.1652648218867481E-5</v>
      </c>
      <c r="AM74">
        <f>(P74+273.15)</f>
        <v>299.51229515075681</v>
      </c>
      <c r="AN74">
        <f>(O74+273.15)</f>
        <v>293.02868118286131</v>
      </c>
      <c r="AO74">
        <f>(Y74*AG74+Z74*AH74)*AI74</f>
        <v>41.861563347997617</v>
      </c>
      <c r="AP74">
        <f>((AO74+0.00000010773*(AN74^4-AM74^4))-AL74*44100)/(L74*51.4+0.00000043092*AM74^3)</f>
        <v>-0.35297212913929205</v>
      </c>
      <c r="AQ74">
        <f>0.61365*EXP(17.502*J74/(240.97+J74))</f>
        <v>3.4472772676537216</v>
      </c>
      <c r="AR74">
        <f>AQ74*1000/AA74</f>
        <v>34.856741469284806</v>
      </c>
      <c r="AS74">
        <f>(AR74-U74)</f>
        <v>18.687031309983048</v>
      </c>
      <c r="AT74">
        <f>IF(D74,P74,(O74+P74)/2)</f>
        <v>23.120488166809082</v>
      </c>
      <c r="AU74">
        <f>0.61365*EXP(17.502*AT74/(240.97+AT74))</f>
        <v>2.8403507053836794</v>
      </c>
      <c r="AV74">
        <f>IF(AS74&lt;&gt;0,(1000-(AR74+U74)/2)/AS74*AL74,0)</f>
        <v>-1.1291370451180134E-3</v>
      </c>
      <c r="AW74">
        <f>U74*AA74/1000</f>
        <v>1.5991590695828199</v>
      </c>
      <c r="AX74">
        <f>(AU74-AW74)</f>
        <v>1.2411916358008594</v>
      </c>
      <c r="AY74">
        <f>1/(1.6/F74+1.37/N74)</f>
        <v>-7.0567032228911286E-4</v>
      </c>
      <c r="AZ74">
        <f>G74*AA74*0.001</f>
        <v>28.526889511577355</v>
      </c>
      <c r="BA74">
        <f>G74/S74</f>
        <v>0.72153607663754538</v>
      </c>
      <c r="BB74">
        <f>(1-AL74*AA74/AQ74/F74)*100</f>
        <v>44.96357537463274</v>
      </c>
      <c r="BC74">
        <f>(S74-E74/(N74/1.35))</f>
        <v>399.80079814771818</v>
      </c>
      <c r="BD74">
        <f>E74*BB74/100/BC74</f>
        <v>-7.9968070386024609E-5</v>
      </c>
    </row>
    <row r="75" spans="1:56" x14ac:dyDescent="0.25">
      <c r="A75" s="1" t="s">
        <v>9</v>
      </c>
      <c r="B75" s="1" t="s">
        <v>133</v>
      </c>
    </row>
    <row r="76" spans="1:56" x14ac:dyDescent="0.25">
      <c r="A76" s="1">
        <v>34</v>
      </c>
      <c r="B76" s="1" t="s">
        <v>134</v>
      </c>
      <c r="C76" s="1">
        <v>20511.999988086522</v>
      </c>
      <c r="D76" s="1">
        <v>0</v>
      </c>
      <c r="E76">
        <f>(R76-S76*(1000-T76)/(1000-U76))*AK76</f>
        <v>-0.11962559085642147</v>
      </c>
      <c r="F76">
        <f>IF(AV76&lt;&gt;0,1/(1/AV76-1/N76),0)</f>
        <v>-1.8361430828081368E-3</v>
      </c>
      <c r="G76">
        <f>((AY76-AL76/2)*S76-E76)/(AY76+AL76/2)</f>
        <v>286.43528403200702</v>
      </c>
      <c r="H76">
        <f>AL76*1000</f>
        <v>-3.1218422221088969E-2</v>
      </c>
      <c r="I76">
        <f>(AQ76-AW76)</f>
        <v>1.6386677233538152</v>
      </c>
      <c r="J76">
        <f>(P76+AP76*D76)</f>
        <v>25.440282821655273</v>
      </c>
      <c r="K76" s="1">
        <v>6</v>
      </c>
      <c r="L76">
        <f>(K76*AE76+AF76)</f>
        <v>1.4200000166893005</v>
      </c>
      <c r="M76" s="1">
        <v>1</v>
      </c>
      <c r="N76">
        <f>L76*(M76+1)*(M76+1)/(M76*M76+1)</f>
        <v>2.8400000333786011</v>
      </c>
      <c r="O76" s="1">
        <v>19.786195755004883</v>
      </c>
      <c r="P76" s="1">
        <v>25.440282821655273</v>
      </c>
      <c r="Q76" s="1">
        <v>19.121030807495117</v>
      </c>
      <c r="R76" s="1">
        <v>399.79067993164062</v>
      </c>
      <c r="S76" s="1">
        <v>399.94918823242187</v>
      </c>
      <c r="T76" s="1">
        <v>16.474159240722656</v>
      </c>
      <c r="U76" s="1">
        <v>16.437318801879883</v>
      </c>
      <c r="V76" s="1">
        <v>70.348663330078125</v>
      </c>
      <c r="W76" s="1">
        <v>70.19134521484375</v>
      </c>
      <c r="X76" s="1">
        <v>500.0799560546875</v>
      </c>
      <c r="Y76" s="1">
        <v>220.5633544921875</v>
      </c>
      <c r="Z76" s="1">
        <v>305.3662109375</v>
      </c>
      <c r="AA76" s="1">
        <v>98.88702392578125</v>
      </c>
      <c r="AB76" s="1">
        <v>-3.7661161422729492</v>
      </c>
      <c r="AC76" s="1">
        <v>0.10424137115478516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0.18999999761581421</v>
      </c>
      <c r="AJ76" s="1">
        <v>111115</v>
      </c>
      <c r="AK76">
        <f>X76*0.000001/(K76*0.0001)</f>
        <v>0.83346659342447915</v>
      </c>
      <c r="AL76">
        <f>(U76-T76)/(1000-U76)*AK76</f>
        <v>-3.1218422221088968E-5</v>
      </c>
      <c r="AM76">
        <f>(P76+273.15)</f>
        <v>298.59028282165525</v>
      </c>
      <c r="AN76">
        <f>(O76+273.15)</f>
        <v>292.93619575500486</v>
      </c>
      <c r="AO76">
        <f>(Y76*AG76+Z76*AH76)*AI76</f>
        <v>41.907036827651609</v>
      </c>
      <c r="AP76">
        <f>((AO76+0.00000010773*(AN76^4-AM76^4))-AL76*44100)/(L76*51.4+0.00000043092*AM76^3)</f>
        <v>-0.23393952531159531</v>
      </c>
      <c r="AQ76">
        <f>0.61365*EXP(17.502*J76/(240.97+J76))</f>
        <v>3.2641052609910051</v>
      </c>
      <c r="AR76">
        <f>AQ76*1000/AA76</f>
        <v>33.008428521833657</v>
      </c>
      <c r="AS76">
        <f>(AR76-U76)</f>
        <v>16.571109719953775</v>
      </c>
      <c r="AT76">
        <f>IF(D76,P76,(O76+P76)/2)</f>
        <v>22.613239288330078</v>
      </c>
      <c r="AU76">
        <f>0.61365*EXP(17.502*AT76/(240.97+AT76))</f>
        <v>2.7543866823448702</v>
      </c>
      <c r="AV76">
        <f>IF(AS76&lt;&gt;0,(1000-(AR76+U76)/2)/AS76*AL76,0)</f>
        <v>-1.837330971017155E-3</v>
      </c>
      <c r="AW76">
        <f>U76*AA76/1000</f>
        <v>1.6254375376371899</v>
      </c>
      <c r="AX76">
        <f>(AU76-AW76)</f>
        <v>1.1289491447076803</v>
      </c>
      <c r="AY76">
        <f>1/(1.6/F76+1.37/N76)</f>
        <v>-1.1482250734401239E-3</v>
      </c>
      <c r="AZ76">
        <f>G76*AA76*0.001</f>
        <v>28.324732785261027</v>
      </c>
      <c r="BA76">
        <f>G76/S76</f>
        <v>0.71617918590586394</v>
      </c>
      <c r="BB76">
        <f>(1-AL76*AA76/AQ76/F76)*100</f>
        <v>48.491419637360792</v>
      </c>
      <c r="BC76">
        <f>(S76-E76/(N76/1.35))</f>
        <v>400.00605250909729</v>
      </c>
      <c r="BD76">
        <f>E76*BB76/100/BC76</f>
        <v>-1.4501817383010814E-4</v>
      </c>
    </row>
    <row r="77" spans="1:56" x14ac:dyDescent="0.25">
      <c r="A77" s="1" t="s">
        <v>9</v>
      </c>
      <c r="B77" s="1" t="s">
        <v>135</v>
      </c>
    </row>
    <row r="78" spans="1:56" x14ac:dyDescent="0.25">
      <c r="A78" s="1">
        <v>35</v>
      </c>
      <c r="B78" s="1" t="s">
        <v>136</v>
      </c>
      <c r="C78" s="1">
        <v>21112.499994780868</v>
      </c>
      <c r="D78" s="1">
        <v>0</v>
      </c>
      <c r="E78">
        <f>(R78-S78*(1000-T78)/(1000-U78))*AK78</f>
        <v>2.8409156489913462E-2</v>
      </c>
      <c r="F78">
        <f>IF(AV78&lt;&gt;0,1/(1/AV78-1/N78),0)</f>
        <v>-8.3222268926997484E-4</v>
      </c>
      <c r="G78">
        <f>((AY78-AL78/2)*S78-E78)/(AY78+AL78/2)</f>
        <v>443.17685967973273</v>
      </c>
      <c r="H78">
        <f>AL78*1000</f>
        <v>-1.3919238716559527E-2</v>
      </c>
      <c r="I78">
        <f>(AQ78-AW78)</f>
        <v>1.6124779184870952</v>
      </c>
      <c r="J78">
        <f>(P78+AP78*D78)</f>
        <v>25.358619689941406</v>
      </c>
      <c r="K78" s="1">
        <v>6</v>
      </c>
      <c r="L78">
        <f>(K78*AE78+AF78)</f>
        <v>1.4200000166893005</v>
      </c>
      <c r="M78" s="1">
        <v>1</v>
      </c>
      <c r="N78">
        <f>L78*(M78+1)*(M78+1)/(M78*M78+1)</f>
        <v>2.8400000333786011</v>
      </c>
      <c r="O78" s="1">
        <v>19.775234222412109</v>
      </c>
      <c r="P78" s="1">
        <v>25.358619689941406</v>
      </c>
      <c r="Q78" s="1">
        <v>19.121696472167969</v>
      </c>
      <c r="R78" s="1">
        <v>399.876708984375</v>
      </c>
      <c r="S78" s="1">
        <v>399.84930419921875</v>
      </c>
      <c r="T78" s="1">
        <v>16.560028076171875</v>
      </c>
      <c r="U78" s="1">
        <v>16.543605804443359</v>
      </c>
      <c r="V78" s="1">
        <v>70.757972717285156</v>
      </c>
      <c r="W78" s="1">
        <v>70.687797546386719</v>
      </c>
      <c r="X78" s="1">
        <v>500.13656616210937</v>
      </c>
      <c r="Y78" s="1">
        <v>220.6092529296875</v>
      </c>
      <c r="Z78" s="1">
        <v>305.29730224609375</v>
      </c>
      <c r="AA78" s="1">
        <v>98.879379272460938</v>
      </c>
      <c r="AB78" s="1">
        <v>-4.0433683395385742</v>
      </c>
      <c r="AC78" s="1">
        <v>0.11996555328369141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0.18999999761581421</v>
      </c>
      <c r="AJ78" s="1">
        <v>111115</v>
      </c>
      <c r="AK78">
        <f>X78*0.000001/(K78*0.0001)</f>
        <v>0.83356094360351551</v>
      </c>
      <c r="AL78">
        <f>(U78-T78)/(1000-U78)*AK78</f>
        <v>-1.3919238716559527E-5</v>
      </c>
      <c r="AM78">
        <f>(P78+273.15)</f>
        <v>298.50861968994138</v>
      </c>
      <c r="AN78">
        <f>(O78+273.15)</f>
        <v>292.92523422241209</v>
      </c>
      <c r="AO78">
        <f>(Y78*AG78+Z78*AH78)*AI78</f>
        <v>41.915757530667179</v>
      </c>
      <c r="AP78">
        <f>((AO78+0.00000010773*(AN78^4-AM78^4))-AL78*44100)/(L78*51.4+0.00000043092*AM78^3)</f>
        <v>-0.23321345679331101</v>
      </c>
      <c r="AQ78">
        <f>0.61365*EXP(17.502*J78/(240.97+J78))</f>
        <v>3.2482993913587364</v>
      </c>
      <c r="AR78">
        <f>AQ78*1000/AA78</f>
        <v>32.851130491101557</v>
      </c>
      <c r="AS78">
        <f>(AR78-U78)</f>
        <v>16.307524686658198</v>
      </c>
      <c r="AT78">
        <f>IF(D78,P78,(O78+P78)/2)</f>
        <v>22.566926956176758</v>
      </c>
      <c r="AU78">
        <f>0.61365*EXP(17.502*AT78/(240.97+AT78))</f>
        <v>2.7466527118055386</v>
      </c>
      <c r="AV78">
        <f>IF(AS78&lt;&gt;0,(1000-(AR78+U78)/2)/AS78*AL78,0)</f>
        <v>-8.3246663209079997E-4</v>
      </c>
      <c r="AW78">
        <f>U78*AA78/1000</f>
        <v>1.6358214728716411</v>
      </c>
      <c r="AX78">
        <f>(AU78-AW78)</f>
        <v>1.1108312389338975</v>
      </c>
      <c r="AY78">
        <f>1/(1.6/F78+1.37/N78)</f>
        <v>-5.2026972281838432E-4</v>
      </c>
      <c r="AZ78">
        <f>G78*AA78*0.001</f>
        <v>43.821052793050491</v>
      </c>
      <c r="BA78">
        <f>G78/S78</f>
        <v>1.1083597120852478</v>
      </c>
      <c r="BB78">
        <f>(1-AL78*AA78/AQ78/F78)*100</f>
        <v>49.087360649599368</v>
      </c>
      <c r="BC78">
        <f>(S78-E78/(N78/1.35))</f>
        <v>399.83579984682063</v>
      </c>
      <c r="BD78">
        <f>E78*BB78/100/BC78</f>
        <v>3.4877580019236421E-5</v>
      </c>
    </row>
    <row r="79" spans="1:56" x14ac:dyDescent="0.25">
      <c r="A79" s="1">
        <v>36</v>
      </c>
      <c r="B79" s="1" t="s">
        <v>137</v>
      </c>
      <c r="C79" s="1">
        <v>21712.999981358647</v>
      </c>
      <c r="D79" s="1">
        <v>0</v>
      </c>
      <c r="E79">
        <f>(R79-S79*(1000-T79)/(1000-U79))*AK79</f>
        <v>-7.7737426262496315E-2</v>
      </c>
      <c r="F79">
        <f>IF(AV79&lt;&gt;0,1/(1/AV79-1/N79),0)</f>
        <v>-7.5665748651463499E-4</v>
      </c>
      <c r="G79">
        <f>((AY79-AL79/2)*S79-E79)/(AY79+AL79/2)</f>
        <v>227.15248218652073</v>
      </c>
      <c r="H79">
        <f>AL79*1000</f>
        <v>-1.2665198718693559E-2</v>
      </c>
      <c r="I79">
        <f>(AQ79-AW79)</f>
        <v>1.6136127849630764</v>
      </c>
      <c r="J79">
        <f>(P79+AP79*D79)</f>
        <v>25.379135131835937</v>
      </c>
      <c r="K79" s="1">
        <v>6</v>
      </c>
      <c r="L79">
        <f>(K79*AE79+AF79)</f>
        <v>1.4200000166893005</v>
      </c>
      <c r="M79" s="1">
        <v>1</v>
      </c>
      <c r="N79">
        <f>L79*(M79+1)*(M79+1)/(M79*M79+1)</f>
        <v>2.8400000333786011</v>
      </c>
      <c r="O79" s="1">
        <v>19.770172119140625</v>
      </c>
      <c r="P79" s="1">
        <v>25.379135131835937</v>
      </c>
      <c r="Q79" s="1">
        <v>19.121309280395508</v>
      </c>
      <c r="R79" s="1">
        <v>399.79095458984375</v>
      </c>
      <c r="S79" s="1">
        <v>399.89028930664062</v>
      </c>
      <c r="T79" s="1">
        <v>16.588186264038086</v>
      </c>
      <c r="U79" s="1">
        <v>16.573244094848633</v>
      </c>
      <c r="V79" s="1">
        <v>70.896171569824219</v>
      </c>
      <c r="W79" s="1">
        <v>70.832305908203125</v>
      </c>
      <c r="X79" s="1">
        <v>500.14004516601562</v>
      </c>
      <c r="Y79" s="1">
        <v>220.44093322753906</v>
      </c>
      <c r="Z79" s="1">
        <v>305.17340087890625</v>
      </c>
      <c r="AA79" s="1">
        <v>98.873283386230469</v>
      </c>
      <c r="AB79" s="1">
        <v>-4.0433683395385742</v>
      </c>
      <c r="AC79" s="1">
        <v>0.11996555328369141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0.18999999761581421</v>
      </c>
      <c r="AJ79" s="1">
        <v>111115</v>
      </c>
      <c r="AK79">
        <f>X79*0.000001/(K79*0.0001)</f>
        <v>0.83356674194335922</v>
      </c>
      <c r="AL79">
        <f>(U79-T79)/(1000-U79)*AK79</f>
        <v>-1.2665198718693559E-5</v>
      </c>
      <c r="AM79">
        <f>(P79+273.15)</f>
        <v>298.52913513183591</v>
      </c>
      <c r="AN79">
        <f>(O79+273.15)</f>
        <v>292.9201721191406</v>
      </c>
      <c r="AO79">
        <f>(Y79*AG79+Z79*AH79)*AI79</f>
        <v>41.883776787660281</v>
      </c>
      <c r="AP79">
        <f>((AO79+0.00000010773*(AN79^4-AM79^4))-AL79*44100)/(L79*51.4+0.00000043092*AM79^3)</f>
        <v>-0.23767436090346139</v>
      </c>
      <c r="AQ79">
        <f>0.61365*EXP(17.502*J79/(240.97+J79))</f>
        <v>3.2522638449822159</v>
      </c>
      <c r="AR79">
        <f>AQ79*1000/AA79</f>
        <v>32.893252187022448</v>
      </c>
      <c r="AS79">
        <f>(AR79-U79)</f>
        <v>16.320008092173815</v>
      </c>
      <c r="AT79">
        <f>IF(D79,P79,(O79+P79)/2)</f>
        <v>22.574653625488281</v>
      </c>
      <c r="AU79">
        <f>0.61365*EXP(17.502*AT79/(240.97+AT79))</f>
        <v>2.7479417118501117</v>
      </c>
      <c r="AV79">
        <f>IF(AS79&lt;&gt;0,(1000-(AR79+U79)/2)/AS79*AL79,0)</f>
        <v>-7.5685913550209405E-4</v>
      </c>
      <c r="AW79">
        <f>U79*AA79/1000</f>
        <v>1.6386510600191395</v>
      </c>
      <c r="AX79">
        <f>(AU79-AW79)</f>
        <v>1.1092906518309722</v>
      </c>
      <c r="AY79">
        <f>1/(1.6/F79+1.37/N79)</f>
        <v>-4.7301883865364785E-4</v>
      </c>
      <c r="AZ79">
        <f>G79*AA79*0.001</f>
        <v>22.459311743113531</v>
      </c>
      <c r="BA79">
        <f>G79/S79</f>
        <v>0.56803700480042796</v>
      </c>
      <c r="BB79">
        <f>(1-AL79*AA79/AQ79/F79)*100</f>
        <v>49.113115763369294</v>
      </c>
      <c r="BC79">
        <f>(S79-E79/(N79/1.35))</f>
        <v>399.9272419560142</v>
      </c>
      <c r="BD79">
        <f>E79*BB79/100/BC79</f>
        <v>-9.5465545095232062E-5</v>
      </c>
    </row>
    <row r="80" spans="1:56" x14ac:dyDescent="0.25">
      <c r="A80" s="1" t="s">
        <v>9</v>
      </c>
      <c r="B80" s="1" t="s">
        <v>138</v>
      </c>
    </row>
    <row r="81" spans="1:56" x14ac:dyDescent="0.25">
      <c r="A81" s="1">
        <v>37</v>
      </c>
      <c r="B81" s="1" t="s">
        <v>139</v>
      </c>
      <c r="C81" s="1">
        <v>22312.99998806417</v>
      </c>
      <c r="D81" s="1">
        <v>0</v>
      </c>
      <c r="E81">
        <f>(R81-S81*(1000-T81)/(1000-U81))*AK81</f>
        <v>-6.6209661811530901E-2</v>
      </c>
      <c r="F81">
        <f>IF(AV81&lt;&gt;0,1/(1/AV81-1/N81),0)</f>
        <v>-7.6429334053183887E-5</v>
      </c>
      <c r="G81">
        <f>((AY81-AL81/2)*S81-E81)/(AY81+AL81/2)</f>
        <v>-978.43033615116872</v>
      </c>
      <c r="H81">
        <f>AL81*1000</f>
        <v>-1.2739535132172595E-3</v>
      </c>
      <c r="I81">
        <f>(AQ81-AW81)</f>
        <v>1.607193253138592</v>
      </c>
      <c r="J81">
        <f>(P81+AP81*D81)</f>
        <v>25.389533996582031</v>
      </c>
      <c r="K81" s="1">
        <v>6</v>
      </c>
      <c r="L81">
        <f>(K81*AE81+AF81)</f>
        <v>1.4200000166893005</v>
      </c>
      <c r="M81" s="1">
        <v>1</v>
      </c>
      <c r="N81">
        <f>L81*(M81+1)*(M81+1)/(M81*M81+1)</f>
        <v>2.8400000333786011</v>
      </c>
      <c r="O81" s="1">
        <v>19.771173477172852</v>
      </c>
      <c r="P81" s="1">
        <v>25.389533996582031</v>
      </c>
      <c r="Q81" s="1">
        <v>19.121261596679688</v>
      </c>
      <c r="R81" s="1">
        <v>399.8006591796875</v>
      </c>
      <c r="S81" s="1">
        <v>399.88070678710937</v>
      </c>
      <c r="T81" s="1">
        <v>16.659736633300781</v>
      </c>
      <c r="U81" s="1">
        <v>16.658233642578125</v>
      </c>
      <c r="V81" s="1">
        <v>71.198738098144531</v>
      </c>
      <c r="W81" s="1">
        <v>71.192306518554688</v>
      </c>
      <c r="X81" s="1">
        <v>500.0955810546875</v>
      </c>
      <c r="Y81" s="1">
        <v>220.33709716796875</v>
      </c>
      <c r="Z81" s="1">
        <v>305.03591918945312</v>
      </c>
      <c r="AA81" s="1">
        <v>98.874931335449219</v>
      </c>
      <c r="AB81" s="1">
        <v>-3.9521207809448242</v>
      </c>
      <c r="AC81" s="1">
        <v>0.12998104095458984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0.18999999761581421</v>
      </c>
      <c r="AJ81" s="1">
        <v>111115</v>
      </c>
      <c r="AK81">
        <f>X81*0.000001/(K81*0.0001)</f>
        <v>0.83349263509114568</v>
      </c>
      <c r="AL81">
        <f>(U81-T81)/(1000-U81)*AK81</f>
        <v>-1.2739535132172595E-6</v>
      </c>
      <c r="AM81">
        <f>(P81+273.15)</f>
        <v>298.53953399658201</v>
      </c>
      <c r="AN81">
        <f>(O81+273.15)</f>
        <v>292.92117347717283</v>
      </c>
      <c r="AO81">
        <f>(Y81*AG81+Z81*AH81)*AI81</f>
        <v>41.864047936589486</v>
      </c>
      <c r="AP81">
        <f>((AO81+0.00000010773*(AN81^4-AM81^4))-AL81*44100)/(L81*51.4+0.00000043092*AM81^3)</f>
        <v>-0.24513616539229607</v>
      </c>
      <c r="AQ81">
        <f>0.61365*EXP(17.502*J81/(240.97+J81))</f>
        <v>3.2542749607183743</v>
      </c>
      <c r="AR81">
        <f>AQ81*1000/AA81</f>
        <v>32.913043951228843</v>
      </c>
      <c r="AS81">
        <f>(AR81-U81)</f>
        <v>16.254810308650718</v>
      </c>
      <c r="AT81">
        <f>IF(D81,P81,(O81+P81)/2)</f>
        <v>22.580353736877441</v>
      </c>
      <c r="AU81">
        <f>0.61365*EXP(17.502*AT81/(240.97+AT81))</f>
        <v>2.7488929710317778</v>
      </c>
      <c r="AV81">
        <f>IF(AS81&lt;&gt;0,(1000-(AR81+U81)/2)/AS81*AL81,0)</f>
        <v>-7.6431390954677825E-5</v>
      </c>
      <c r="AW81">
        <f>U81*AA81/1000</f>
        <v>1.6470817075797823</v>
      </c>
      <c r="AX81">
        <f>(AU81-AW81)</f>
        <v>1.1018112634519954</v>
      </c>
      <c r="AY81">
        <f>1/(1.6/F81+1.37/N81)</f>
        <v>-4.776943454267157E-5</v>
      </c>
      <c r="AZ81">
        <f>G81*AA81*0.001</f>
        <v>-96.742232303467304</v>
      </c>
      <c r="BA81">
        <f>G81/S81</f>
        <v>-2.4468055586189377</v>
      </c>
      <c r="BB81">
        <f>(1-AL81*AA81/AQ81/F81)*100</f>
        <v>49.356296721283108</v>
      </c>
      <c r="BC81">
        <f>(S81-E81/(N81/1.35))</f>
        <v>399.91217968936115</v>
      </c>
      <c r="BD81">
        <f>E81*BB81/100/BC81</f>
        <v>-8.1714533343898069E-5</v>
      </c>
    </row>
    <row r="82" spans="1:56" x14ac:dyDescent="0.25">
      <c r="A82" s="1" t="s">
        <v>9</v>
      </c>
      <c r="B82" s="1" t="s">
        <v>140</v>
      </c>
    </row>
    <row r="83" spans="1:56" x14ac:dyDescent="0.25">
      <c r="A83" s="1">
        <v>38</v>
      </c>
      <c r="B83" s="1" t="s">
        <v>141</v>
      </c>
      <c r="C83" s="1">
        <v>22912.999994792044</v>
      </c>
      <c r="D83" s="1">
        <v>0</v>
      </c>
      <c r="E83">
        <f>(R83-S83*(1000-T83)/(1000-U83))*AK83</f>
        <v>4.4228276120010242E-2</v>
      </c>
      <c r="F83">
        <f>IF(AV83&lt;&gt;0,1/(1/AV83-1/N83),0)</f>
        <v>-4.8938249492810589E-4</v>
      </c>
      <c r="G83">
        <f>((AY83-AL83/2)*S83-E83)/(AY83+AL83/2)</f>
        <v>531.92791774955992</v>
      </c>
      <c r="H83">
        <f>AL83*1000</f>
        <v>-8.1441915568059627E-3</v>
      </c>
      <c r="I83">
        <f>(AQ83-AW83)</f>
        <v>1.6042232570333628</v>
      </c>
      <c r="J83">
        <f>(P83+AP83*D83)</f>
        <v>25.391908645629883</v>
      </c>
      <c r="K83" s="1">
        <v>6</v>
      </c>
      <c r="L83">
        <f>(K83*AE83+AF83)</f>
        <v>1.4200000166893005</v>
      </c>
      <c r="M83" s="1">
        <v>1</v>
      </c>
      <c r="N83">
        <f>L83*(M83+1)*(M83+1)/(M83*M83+1)</f>
        <v>2.8400000333786011</v>
      </c>
      <c r="O83" s="1">
        <v>19.769794464111328</v>
      </c>
      <c r="P83" s="1">
        <v>25.391908645629883</v>
      </c>
      <c r="Q83" s="1">
        <v>19.122112274169922</v>
      </c>
      <c r="R83" s="1">
        <v>399.79931640625</v>
      </c>
      <c r="S83" s="1">
        <v>399.75015258789062</v>
      </c>
      <c r="T83" s="1">
        <v>16.703929901123047</v>
      </c>
      <c r="U83" s="1">
        <v>16.694320678710937</v>
      </c>
      <c r="V83" s="1">
        <v>71.387710571289063</v>
      </c>
      <c r="W83" s="1">
        <v>71.346641540527344</v>
      </c>
      <c r="X83" s="1">
        <v>500.03399658203125</v>
      </c>
      <c r="Y83" s="1">
        <v>220.79350280761719</v>
      </c>
      <c r="Z83" s="1">
        <v>305.73001098632812</v>
      </c>
      <c r="AA83" s="1">
        <v>98.866622924804688</v>
      </c>
      <c r="AB83" s="1">
        <v>-4.0372037887573242</v>
      </c>
      <c r="AC83" s="1">
        <v>0.12400531768798828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0.18999999761581421</v>
      </c>
      <c r="AJ83" s="1">
        <v>111115</v>
      </c>
      <c r="AK83">
        <f>X83*0.000001/(K83*0.0001)</f>
        <v>0.83338999430338523</v>
      </c>
      <c r="AL83">
        <f>(U83-T83)/(1000-U83)*AK83</f>
        <v>-8.1441915568059622E-6</v>
      </c>
      <c r="AM83">
        <f>(P83+273.15)</f>
        <v>298.54190864562986</v>
      </c>
      <c r="AN83">
        <f>(O83+273.15)</f>
        <v>292.91979446411131</v>
      </c>
      <c r="AO83">
        <f>(Y83*AG83+Z83*AH83)*AI83</f>
        <v>41.950765007034533</v>
      </c>
      <c r="AP83">
        <f>((AO83+0.00000010773*(AN83^4-AM83^4))-AL83*44100)/(L83*51.4+0.00000043092*AM83^3)</f>
        <v>-0.24102032936711548</v>
      </c>
      <c r="AQ83">
        <f>0.61365*EXP(17.502*J83/(240.97+J83))</f>
        <v>3.2547343645612465</v>
      </c>
      <c r="AR83">
        <f>AQ83*1000/AA83</f>
        <v>32.920456553236477</v>
      </c>
      <c r="AS83">
        <f>(AR83-U83)</f>
        <v>16.226135874525539</v>
      </c>
      <c r="AT83">
        <f>IF(D83,P83,(O83+P83)/2)</f>
        <v>22.580851554870605</v>
      </c>
      <c r="AU83">
        <f>0.61365*EXP(17.502*AT83/(240.97+AT83))</f>
        <v>2.7489760627259781</v>
      </c>
      <c r="AV83">
        <f>IF(AS83&lt;&gt;0,(1000-(AR83+U83)/2)/AS83*AL83,0)</f>
        <v>-4.8946683876610749E-4</v>
      </c>
      <c r="AW83">
        <f>U83*AA83/1000</f>
        <v>1.6505111075278838</v>
      </c>
      <c r="AX83">
        <f>(AU83-AW83)</f>
        <v>1.0984649551980943</v>
      </c>
      <c r="AY83">
        <f>1/(1.6/F83+1.37/N83)</f>
        <v>-3.0590919534387924E-4</v>
      </c>
      <c r="AZ83">
        <f>G83*AA83*0.001</f>
        <v>52.589916867322266</v>
      </c>
      <c r="BA83">
        <f>G83/S83</f>
        <v>1.3306509436106049</v>
      </c>
      <c r="BB83">
        <f>(1-AL83*AA83/AQ83/F83)*100</f>
        <v>49.448540396215492</v>
      </c>
      <c r="BC83">
        <f>(S83-E83/(N83/1.35))</f>
        <v>399.72912858364407</v>
      </c>
      <c r="BD83">
        <f>E83*BB83/100/BC83</f>
        <v>5.4712642686925441E-5</v>
      </c>
    </row>
    <row r="84" spans="1:56" x14ac:dyDescent="0.25">
      <c r="A84" s="1">
        <v>39</v>
      </c>
      <c r="B84" s="1" t="s">
        <v>142</v>
      </c>
      <c r="C84" s="1">
        <v>23513.499981369823</v>
      </c>
      <c r="D84" s="1">
        <v>0</v>
      </c>
      <c r="E84">
        <f>(R84-S84*(1000-T84)/(1000-U84))*AK84</f>
        <v>-8.8092152875240155E-3</v>
      </c>
      <c r="F84">
        <f>IF(AV84&lt;&gt;0,1/(1/AV84-1/N84),0)</f>
        <v>-8.470582343824487E-4</v>
      </c>
      <c r="G84">
        <f>((AY84-AL84/2)*S84-E84)/(AY84+AL84/2)</f>
        <v>372.84037266165046</v>
      </c>
      <c r="H84">
        <f>AL84*1000</f>
        <v>-1.4166246249732586E-2</v>
      </c>
      <c r="I84">
        <f>(AQ84-AW84)</f>
        <v>1.6116650981599967</v>
      </c>
      <c r="J84">
        <f>(P84+AP84*D84)</f>
        <v>25.444238662719727</v>
      </c>
      <c r="K84" s="1">
        <v>6</v>
      </c>
      <c r="L84">
        <f>(K84*AE84+AF84)</f>
        <v>1.4200000166893005</v>
      </c>
      <c r="M84" s="1">
        <v>1</v>
      </c>
      <c r="N84">
        <f>L84*(M84+1)*(M84+1)/(M84*M84+1)</f>
        <v>2.8400000333786011</v>
      </c>
      <c r="O84" s="1">
        <v>19.775081634521484</v>
      </c>
      <c r="P84" s="1">
        <v>25.444238662719727</v>
      </c>
      <c r="Q84" s="1">
        <v>19.120643615722656</v>
      </c>
      <c r="R84" s="1">
        <v>399.79324340820312</v>
      </c>
      <c r="S84" s="1">
        <v>399.81060791015625</v>
      </c>
      <c r="T84" s="1">
        <v>16.740121841430664</v>
      </c>
      <c r="U84" s="1">
        <v>16.723409652709961</v>
      </c>
      <c r="V84" s="1">
        <v>71.511161804199219</v>
      </c>
      <c r="W84" s="1">
        <v>71.439773559570313</v>
      </c>
      <c r="X84" s="1">
        <v>500.09027099609375</v>
      </c>
      <c r="Y84" s="1">
        <v>220.59918212890625</v>
      </c>
      <c r="Z84" s="1">
        <v>305.159423828125</v>
      </c>
      <c r="AA84" s="1">
        <v>98.855888366699219</v>
      </c>
      <c r="AB84" s="1">
        <v>-4.0372037887573242</v>
      </c>
      <c r="AC84" s="1">
        <v>0.12400531768798828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0.18999999761581421</v>
      </c>
      <c r="AJ84" s="1">
        <v>111115</v>
      </c>
      <c r="AK84">
        <f>X84*0.000001/(K84*0.0001)</f>
        <v>0.83348378499348952</v>
      </c>
      <c r="AL84">
        <f>(U84-T84)/(1000-U84)*AK84</f>
        <v>-1.4166246249732586E-5</v>
      </c>
      <c r="AM84">
        <f>(P84+273.15)</f>
        <v>298.5942386627197</v>
      </c>
      <c r="AN84">
        <f>(O84+273.15)</f>
        <v>292.92508163452146</v>
      </c>
      <c r="AO84">
        <f>(Y84*AG84+Z84*AH84)*AI84</f>
        <v>41.913844078542752</v>
      </c>
      <c r="AP84">
        <f>((AO84+0.00000010773*(AN84^4-AM84^4))-AL84*44100)/(L84*51.4+0.00000043092*AM84^3)</f>
        <v>-0.2447239261458653</v>
      </c>
      <c r="AQ84">
        <f>0.61365*EXP(17.502*J84/(240.97+J84))</f>
        <v>3.2648726158988728</v>
      </c>
      <c r="AR84">
        <f>AQ84*1000/AA84</f>
        <v>33.02658718505517</v>
      </c>
      <c r="AS84">
        <f>(AR84-U84)</f>
        <v>16.303177532345209</v>
      </c>
      <c r="AT84">
        <f>IF(D84,P84,(O84+P84)/2)</f>
        <v>22.609660148620605</v>
      </c>
      <c r="AU84">
        <f>0.61365*EXP(17.502*AT84/(240.97+AT84))</f>
        <v>2.7537883019516145</v>
      </c>
      <c r="AV84">
        <f>IF(AS84&lt;&gt;0,(1000-(AR84+U84)/2)/AS84*AL84,0)</f>
        <v>-8.4731095329499643E-4</v>
      </c>
      <c r="AW84">
        <f>U84*AA84/1000</f>
        <v>1.6532075177388761</v>
      </c>
      <c r="AX84">
        <f>(AU84-AW84)</f>
        <v>1.1005807842127384</v>
      </c>
      <c r="AY84">
        <f>1/(1.6/F84+1.37/N84)</f>
        <v>-5.2954663479451946E-4</v>
      </c>
      <c r="AZ84">
        <f>G84*AA84*0.001</f>
        <v>36.857466258438656</v>
      </c>
      <c r="BA84">
        <f>G84/S84</f>
        <v>0.93254247207326124</v>
      </c>
      <c r="BB84">
        <f>(1-AL84*AA84/AQ84/F84)*100</f>
        <v>49.361851257272569</v>
      </c>
      <c r="BC84">
        <f>(S84-E84/(N84/1.35))</f>
        <v>399.81479538920496</v>
      </c>
      <c r="BD84">
        <f>E84*BB84/100/BC84</f>
        <v>-1.0876015088254853E-5</v>
      </c>
    </row>
    <row r="85" spans="1:56" x14ac:dyDescent="0.25">
      <c r="A85" s="1" t="s">
        <v>9</v>
      </c>
      <c r="B85" s="1" t="s">
        <v>143</v>
      </c>
    </row>
    <row r="86" spans="1:56" x14ac:dyDescent="0.25">
      <c r="A86" s="1">
        <v>40</v>
      </c>
      <c r="B86" s="1" t="s">
        <v>144</v>
      </c>
      <c r="C86" s="1">
        <v>24113.499988075346</v>
      </c>
      <c r="D86" s="1">
        <v>0</v>
      </c>
      <c r="E86">
        <f>(R86-S86*(1000-T86)/(1000-U86))*AK86</f>
        <v>-0.10260719786373351</v>
      </c>
      <c r="F86">
        <f>IF(AV86&lt;&gt;0,1/(1/AV86-1/N86),0)</f>
        <v>-3.5879727471411203E-4</v>
      </c>
      <c r="G86">
        <f>((AY86-AL86/2)*S86-E86)/(AY86+AL86/2)</f>
        <v>-62.034225875084005</v>
      </c>
      <c r="H86">
        <f>AL86*1000</f>
        <v>-5.9821124507441229E-3</v>
      </c>
      <c r="I86">
        <f>(AQ86-AW86)</f>
        <v>1.6070422197089513</v>
      </c>
      <c r="J86">
        <f>(P86+AP86*D86)</f>
        <v>25.419448852539063</v>
      </c>
      <c r="K86" s="1">
        <v>6</v>
      </c>
      <c r="L86">
        <f>(K86*AE86+AF86)</f>
        <v>1.4200000166893005</v>
      </c>
      <c r="M86" s="1">
        <v>1</v>
      </c>
      <c r="N86">
        <f>L86*(M86+1)*(M86+1)/(M86*M86+1)</f>
        <v>2.8400000333786011</v>
      </c>
      <c r="O86" s="1">
        <v>19.771018981933594</v>
      </c>
      <c r="P86" s="1">
        <v>25.419448852539063</v>
      </c>
      <c r="Q86" s="1">
        <v>19.121776580810547</v>
      </c>
      <c r="R86" s="1">
        <v>399.85809326171875</v>
      </c>
      <c r="S86" s="1">
        <v>399.98406982421875</v>
      </c>
      <c r="T86" s="1">
        <v>16.728513717651367</v>
      </c>
      <c r="U86" s="1">
        <v>16.721456527709961</v>
      </c>
      <c r="V86" s="1">
        <v>71.480003356933594</v>
      </c>
      <c r="W86" s="1">
        <v>71.449851989746094</v>
      </c>
      <c r="X86" s="1">
        <v>500.0927734375</v>
      </c>
      <c r="Y86" s="1">
        <v>220.21238708496094</v>
      </c>
      <c r="Z86" s="1">
        <v>304.67355346679688</v>
      </c>
      <c r="AA86" s="1">
        <v>98.856475830078125</v>
      </c>
      <c r="AB86" s="1">
        <v>-4.0260038375854492</v>
      </c>
      <c r="AC86" s="1">
        <v>0.13166332244873047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0.18999999761581421</v>
      </c>
      <c r="AJ86" s="1">
        <v>111115</v>
      </c>
      <c r="AK86">
        <f>X86*0.000001/(K86*0.0001)</f>
        <v>0.83348795572916656</v>
      </c>
      <c r="AL86">
        <f>(U86-T86)/(1000-U86)*AK86</f>
        <v>-5.9821124507441226E-6</v>
      </c>
      <c r="AM86">
        <f>(P86+273.15)</f>
        <v>298.56944885253904</v>
      </c>
      <c r="AN86">
        <f>(O86+273.15)</f>
        <v>292.92101898193357</v>
      </c>
      <c r="AO86">
        <f>(Y86*AG86+Z86*AH86)*AI86</f>
        <v>41.840353021115334</v>
      </c>
      <c r="AP86">
        <f>((AO86+0.00000010773*(AN86^4-AM86^4))-AL86*44100)/(L86*51.4+0.00000043092*AM86^3)</f>
        <v>-0.24702991734307295</v>
      </c>
      <c r="AQ86">
        <f>0.61365*EXP(17.502*J86/(240.97+J86))</f>
        <v>3.2600664827842132</v>
      </c>
      <c r="AR86">
        <f>AQ86*1000/AA86</f>
        <v>32.977773640119018</v>
      </c>
      <c r="AS86">
        <f>(AR86-U86)</f>
        <v>16.256317112409057</v>
      </c>
      <c r="AT86">
        <f>IF(D86,P86,(O86+P86)/2)</f>
        <v>22.595233917236328</v>
      </c>
      <c r="AU86">
        <f>0.61365*EXP(17.502*AT86/(240.97+AT86))</f>
        <v>2.751377597768307</v>
      </c>
      <c r="AV86">
        <f>IF(AS86&lt;&gt;0,(1000-(AR86+U86)/2)/AS86*AL86,0)</f>
        <v>-3.5884260983698089E-4</v>
      </c>
      <c r="AW86">
        <f>U86*AA86/1000</f>
        <v>1.6530242630752618</v>
      </c>
      <c r="AX86">
        <f>(AU86-AW86)</f>
        <v>1.0983533346930452</v>
      </c>
      <c r="AY86">
        <f>1/(1.6/F86+1.37/N86)</f>
        <v>-2.2427255763001044E-4</v>
      </c>
      <c r="AZ86">
        <f>G86*AA86*0.001</f>
        <v>-6.1324849508578492</v>
      </c>
      <c r="BA86">
        <f>G86/S86</f>
        <v>-0.15509174128446221</v>
      </c>
      <c r="BB86">
        <f>(1-AL86*AA86/AQ86/F86)*100</f>
        <v>49.442673023375583</v>
      </c>
      <c r="BC86">
        <f>(S86-E86/(N86/1.35))</f>
        <v>400.03284437192582</v>
      </c>
      <c r="BD86">
        <f>E86*BB86/100/BC86</f>
        <v>-1.2681894012444274E-4</v>
      </c>
    </row>
    <row r="87" spans="1:56" x14ac:dyDescent="0.25">
      <c r="A87" s="1" t="s">
        <v>9</v>
      </c>
      <c r="B87" s="1" t="s">
        <v>145</v>
      </c>
    </row>
    <row r="88" spans="1:56" x14ac:dyDescent="0.25">
      <c r="A88" s="1">
        <v>41</v>
      </c>
      <c r="B88" s="1" t="s">
        <v>146</v>
      </c>
      <c r="C88" s="1">
        <v>24713.49999480322</v>
      </c>
      <c r="D88" s="1">
        <v>0</v>
      </c>
      <c r="E88">
        <f>(R88-S88*(1000-T88)/(1000-U88))*AK88</f>
        <v>-4.5254066051907876E-2</v>
      </c>
      <c r="F88">
        <f>IF(AV88&lt;&gt;0,1/(1/AV88-1/N88),0)</f>
        <v>3.0628105971086106E-5</v>
      </c>
      <c r="G88">
        <f>((AY88-AL88/2)*S88-E88)/(AY88+AL88/2)</f>
        <v>2722.2677432377959</v>
      </c>
      <c r="H88">
        <f>AL88*1000</f>
        <v>5.1091070426459168E-4</v>
      </c>
      <c r="I88">
        <f>(AQ88-AW88)</f>
        <v>1.6080542676692202</v>
      </c>
      <c r="J88">
        <f>(P88+AP88*D88)</f>
        <v>25.401571273803711</v>
      </c>
      <c r="K88" s="1">
        <v>6</v>
      </c>
      <c r="L88">
        <f>(K88*AE88+AF88)</f>
        <v>1.4200000166893005</v>
      </c>
      <c r="M88" s="1">
        <v>1</v>
      </c>
      <c r="N88">
        <f>L88*(M88+1)*(M88+1)/(M88*M88+1)</f>
        <v>2.8400000333786011</v>
      </c>
      <c r="O88" s="1">
        <v>19.766834259033203</v>
      </c>
      <c r="P88" s="1">
        <v>25.401571273803711</v>
      </c>
      <c r="Q88" s="1">
        <v>19.122274398803711</v>
      </c>
      <c r="R88" s="1">
        <v>399.80233764648437</v>
      </c>
      <c r="S88" s="1">
        <v>399.85638427734375</v>
      </c>
      <c r="T88" s="1">
        <v>16.676471710205078</v>
      </c>
      <c r="U88" s="1">
        <v>16.677074432373047</v>
      </c>
      <c r="V88" s="1">
        <v>71.272384643554687</v>
      </c>
      <c r="W88" s="1">
        <v>71.27496337890625</v>
      </c>
      <c r="X88" s="1">
        <v>500.12118530273437</v>
      </c>
      <c r="Y88" s="1">
        <v>220.19842529296875</v>
      </c>
      <c r="Z88" s="1">
        <v>304.80487060546875</v>
      </c>
      <c r="AA88" s="1">
        <v>98.851272583007813</v>
      </c>
      <c r="AB88" s="1">
        <v>-4.0673551559448242</v>
      </c>
      <c r="AC88" s="1">
        <v>0.12979221343994141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0.18999999761581421</v>
      </c>
      <c r="AJ88" s="1">
        <v>111115</v>
      </c>
      <c r="AK88">
        <f>X88*0.000001/(K88*0.0001)</f>
        <v>0.83353530883789051</v>
      </c>
      <c r="AL88">
        <f>(U88-T88)/(1000-U88)*AK88</f>
        <v>5.1091070426459173E-7</v>
      </c>
      <c r="AM88">
        <f>(P88+273.15)</f>
        <v>298.55157127380369</v>
      </c>
      <c r="AN88">
        <f>(O88+273.15)</f>
        <v>292.91683425903318</v>
      </c>
      <c r="AO88">
        <f>(Y88*AG88+Z88*AH88)*AI88</f>
        <v>41.837700280670106</v>
      </c>
      <c r="AP88">
        <f>((AO88+0.00000010773*(AN88^4-AM88^4))-AL88*44100)/(L88*51.4+0.00000043092*AM88^3)</f>
        <v>-0.24856685987296137</v>
      </c>
      <c r="AQ88">
        <f>0.61365*EXP(17.502*J88/(240.97+J88))</f>
        <v>3.2566042982708385</v>
      </c>
      <c r="AR88">
        <f>AQ88*1000/AA88</f>
        <v>32.944485317942558</v>
      </c>
      <c r="AS88">
        <f>(AR88-U88)</f>
        <v>16.267410885569511</v>
      </c>
      <c r="AT88">
        <f>IF(D88,P88,(O88+P88)/2)</f>
        <v>22.584202766418457</v>
      </c>
      <c r="AU88">
        <f>0.61365*EXP(17.502*AT88/(240.97+AT88))</f>
        <v>2.7495354766537305</v>
      </c>
      <c r="AV88">
        <f>IF(AS88&lt;&gt;0,(1000-(AR88+U88)/2)/AS88*AL88,0)</f>
        <v>3.0627775664484808E-5</v>
      </c>
      <c r="AW88">
        <f>U88*AA88/1000</f>
        <v>1.6485500306016183</v>
      </c>
      <c r="AX88">
        <f>(AU88-AW88)</f>
        <v>1.1009854460521122</v>
      </c>
      <c r="AY88">
        <f>1/(1.6/F88+1.37/N88)</f>
        <v>1.9142389466012681E-5</v>
      </c>
      <c r="AZ88">
        <f>G88*AA88*0.001</f>
        <v>269.0996307307289</v>
      </c>
      <c r="BA88">
        <f>G88/S88</f>
        <v>6.808113738530702</v>
      </c>
      <c r="BB88">
        <f>(1-AL88*AA88/AQ88/F88)*100</f>
        <v>49.366012075438178</v>
      </c>
      <c r="BC88">
        <f>(S88-E88/(N88/1.35))</f>
        <v>399.87789589299587</v>
      </c>
      <c r="BD88">
        <f>E88*BB88/100/BC88</f>
        <v>-5.5867373368868706E-5</v>
      </c>
    </row>
    <row r="89" spans="1:56" x14ac:dyDescent="0.25">
      <c r="A89" s="1">
        <v>42</v>
      </c>
      <c r="B89" s="1" t="s">
        <v>147</v>
      </c>
      <c r="C89" s="1">
        <v>25313.999981380999</v>
      </c>
      <c r="D89" s="1">
        <v>0</v>
      </c>
      <c r="E89">
        <f>(R89-S89*(1000-T89)/(1000-U89))*AK89</f>
        <v>3.4433155220339878E-2</v>
      </c>
      <c r="F89">
        <f>IF(AV89&lt;&gt;0,1/(1/AV89-1/N89),0)</f>
        <v>-5.3742531012063871E-4</v>
      </c>
      <c r="G89">
        <f>((AY89-AL89/2)*S89-E89)/(AY89+AL89/2)</f>
        <v>490.350207732027</v>
      </c>
      <c r="H89">
        <f>AL89*1000</f>
        <v>-9.0145378599704607E-3</v>
      </c>
      <c r="I89">
        <f>(AQ89-AW89)</f>
        <v>1.6166705252146658</v>
      </c>
      <c r="J89">
        <f>(P89+AP89*D89)</f>
        <v>25.420248031616211</v>
      </c>
      <c r="K89" s="1">
        <v>6</v>
      </c>
      <c r="L89">
        <f>(K89*AE89+AF89)</f>
        <v>1.4200000166893005</v>
      </c>
      <c r="M89" s="1">
        <v>1</v>
      </c>
      <c r="N89">
        <f>L89*(M89+1)*(M89+1)/(M89*M89+1)</f>
        <v>2.8400000333786011</v>
      </c>
      <c r="O89" s="1">
        <v>19.771612167358398</v>
      </c>
      <c r="P89" s="1">
        <v>25.420248031616211</v>
      </c>
      <c r="Q89" s="1">
        <v>19.122406005859375</v>
      </c>
      <c r="R89" s="1">
        <v>399.83367919921875</v>
      </c>
      <c r="S89" s="1">
        <v>399.79669189453125</v>
      </c>
      <c r="T89" s="1">
        <v>16.636983871459961</v>
      </c>
      <c r="U89" s="1">
        <v>16.626348495483398</v>
      </c>
      <c r="V89" s="1">
        <v>71.083198547363281</v>
      </c>
      <c r="W89" s="1">
        <v>71.037757873535156</v>
      </c>
      <c r="X89" s="1">
        <v>500.1041259765625</v>
      </c>
      <c r="Y89" s="1">
        <v>219.88018798828125</v>
      </c>
      <c r="Z89" s="1">
        <v>304.46914672851562</v>
      </c>
      <c r="AA89" s="1">
        <v>98.852180480957031</v>
      </c>
      <c r="AB89" s="1">
        <v>-4.0673551559448242</v>
      </c>
      <c r="AC89" s="1">
        <v>0.12979221343994141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0.18999999761581421</v>
      </c>
      <c r="AJ89" s="1">
        <v>111115</v>
      </c>
      <c r="AK89">
        <f>X89*0.000001/(K89*0.0001)</f>
        <v>0.83350687662760392</v>
      </c>
      <c r="AL89">
        <f>(U89-T89)/(1000-U89)*AK89</f>
        <v>-9.0145378599704601E-6</v>
      </c>
      <c r="AM89">
        <f>(P89+273.15)</f>
        <v>298.57024803161619</v>
      </c>
      <c r="AN89">
        <f>(O89+273.15)</f>
        <v>292.92161216735838</v>
      </c>
      <c r="AO89">
        <f>(Y89*AG89+Z89*AH89)*AI89</f>
        <v>41.777235193538218</v>
      </c>
      <c r="AP89">
        <f>((AO89+0.00000010773*(AN89^4-AM89^4))-AL89*44100)/(L89*51.4+0.00000043092*AM89^3)</f>
        <v>-0.24622603852122518</v>
      </c>
      <c r="AQ89">
        <f>0.61365*EXP(17.502*J89/(240.97+J89))</f>
        <v>3.2602213274294791</v>
      </c>
      <c r="AR89">
        <f>AQ89*1000/AA89</f>
        <v>32.980773024602435</v>
      </c>
      <c r="AS89">
        <f>(AR89-U89)</f>
        <v>16.354424529119036</v>
      </c>
      <c r="AT89">
        <f>IF(D89,P89,(O89+P89)/2)</f>
        <v>22.595930099487305</v>
      </c>
      <c r="AU89">
        <f>0.61365*EXP(17.502*AT89/(240.97+AT89))</f>
        <v>2.7514938913068514</v>
      </c>
      <c r="AV89">
        <f>IF(AS89&lt;&gt;0,(1000-(AR89+U89)/2)/AS89*AL89,0)</f>
        <v>-5.3752702865115837E-4</v>
      </c>
      <c r="AW89">
        <f>U89*AA89/1000</f>
        <v>1.6435508022148133</v>
      </c>
      <c r="AX89">
        <f>(AU89-AW89)</f>
        <v>1.1079430890920381</v>
      </c>
      <c r="AY89">
        <f>1/(1.6/F89+1.37/N89)</f>
        <v>-3.3594525265173524E-4</v>
      </c>
      <c r="AZ89">
        <f>G89*AA89*0.001</f>
        <v>48.472187233601112</v>
      </c>
      <c r="BA89">
        <f>G89/S89</f>
        <v>1.2264989122555929</v>
      </c>
      <c r="BB89">
        <f>(1-AL89*AA89/AQ89/F89)*100</f>
        <v>49.141385998356611</v>
      </c>
      <c r="BC89">
        <f>(S89-E89/(N89/1.35))</f>
        <v>399.78032402164354</v>
      </c>
      <c r="BD89">
        <f>E89*BB89/100/BC89</f>
        <v>4.2325569072590034E-5</v>
      </c>
    </row>
    <row r="90" spans="1:56" x14ac:dyDescent="0.25">
      <c r="A90" s="1" t="s">
        <v>9</v>
      </c>
      <c r="B90" s="1" t="s">
        <v>148</v>
      </c>
    </row>
    <row r="91" spans="1:56" x14ac:dyDescent="0.25">
      <c r="A91" s="1">
        <v>43</v>
      </c>
      <c r="B91" s="1" t="s">
        <v>149</v>
      </c>
      <c r="C91" s="1">
        <v>25913.999988086522</v>
      </c>
      <c r="D91" s="1">
        <v>0</v>
      </c>
      <c r="E91">
        <f>(R91-S91*(1000-T91)/(1000-U91))*AK91</f>
        <v>5.4036718558904566E-2</v>
      </c>
      <c r="F91">
        <f>IF(AV91&lt;&gt;0,1/(1/AV91-1/N91),0)</f>
        <v>5.1894351889046598E-4</v>
      </c>
      <c r="G91">
        <f>((AY91-AL91/2)*S91-E91)/(AY91+AL91/2)</f>
        <v>224.7929633602179</v>
      </c>
      <c r="H91">
        <f>AL91*1000</f>
        <v>8.6908320797197507E-3</v>
      </c>
      <c r="I91">
        <f>(AQ91-AW91)</f>
        <v>1.6147229504961176</v>
      </c>
      <c r="J91">
        <f>(P91+AP91*D91)</f>
        <v>25.396381378173828</v>
      </c>
      <c r="K91" s="1">
        <v>6</v>
      </c>
      <c r="L91">
        <f>(K91*AE91+AF91)</f>
        <v>1.4200000166893005</v>
      </c>
      <c r="M91" s="1">
        <v>1</v>
      </c>
      <c r="N91">
        <f>L91*(M91+1)*(M91+1)/(M91*M91+1)</f>
        <v>2.8400000333786011</v>
      </c>
      <c r="O91" s="1">
        <v>19.770933151245117</v>
      </c>
      <c r="P91" s="1">
        <v>25.396381378173828</v>
      </c>
      <c r="Q91" s="1">
        <v>19.122346878051758</v>
      </c>
      <c r="R91" s="1">
        <v>399.86270141601562</v>
      </c>
      <c r="S91" s="1">
        <v>399.793701171875</v>
      </c>
      <c r="T91" s="1">
        <v>16.589693069458008</v>
      </c>
      <c r="U91" s="1">
        <v>16.599946975708008</v>
      </c>
      <c r="V91" s="1">
        <v>70.881362915039063</v>
      </c>
      <c r="W91" s="1">
        <v>70.925178527832031</v>
      </c>
      <c r="X91" s="1">
        <v>500.09613037109375</v>
      </c>
      <c r="Y91" s="1">
        <v>220.27117919921875</v>
      </c>
      <c r="Z91" s="1">
        <v>305.06192016601562</v>
      </c>
      <c r="AA91" s="1">
        <v>98.848320007324219</v>
      </c>
      <c r="AB91" s="1">
        <v>-4.0479764938354492</v>
      </c>
      <c r="AC91" s="1">
        <v>0.14657878875732422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0.18999999761581421</v>
      </c>
      <c r="AJ91" s="1">
        <v>111115</v>
      </c>
      <c r="AK91">
        <f>X91*0.000001/(K91*0.0001)</f>
        <v>0.8334935506184894</v>
      </c>
      <c r="AL91">
        <f>(U91-T91)/(1000-U91)*AK91</f>
        <v>8.69083207971975E-6</v>
      </c>
      <c r="AM91">
        <f>(P91+273.15)</f>
        <v>298.54638137817381</v>
      </c>
      <c r="AN91">
        <f>(O91+273.15)</f>
        <v>292.92093315124509</v>
      </c>
      <c r="AO91">
        <f>(Y91*AG91+Z91*AH91)*AI91</f>
        <v>41.851523522684147</v>
      </c>
      <c r="AP91">
        <f>((AO91+0.00000010773*(AN91^4-AM91^4))-AL91*44100)/(L91*51.4+0.00000043092*AM91^3)</f>
        <v>-0.2514459975081898</v>
      </c>
      <c r="AQ91">
        <f>0.61365*EXP(17.502*J91/(240.97+J91))</f>
        <v>3.2555998212555166</v>
      </c>
      <c r="AR91">
        <f>AQ91*1000/AA91</f>
        <v>32.935307560252831</v>
      </c>
      <c r="AS91">
        <f>(AR91-U91)</f>
        <v>16.335360584544823</v>
      </c>
      <c r="AT91">
        <f>IF(D91,P91,(O91+P91)/2)</f>
        <v>22.583657264709473</v>
      </c>
      <c r="AU91">
        <f>0.61365*EXP(17.502*AT91/(240.97+AT91))</f>
        <v>2.749444409887547</v>
      </c>
      <c r="AV91">
        <f>IF(AS91&lt;&gt;0,(1000-(AR91+U91)/2)/AS91*AL91,0)</f>
        <v>5.1884871143521264E-4</v>
      </c>
      <c r="AW91">
        <f>U91*AA91/1000</f>
        <v>1.640876870759399</v>
      </c>
      <c r="AX91">
        <f>(AU91-AW91)</f>
        <v>1.108567539128148</v>
      </c>
      <c r="AY91">
        <f>1/(1.6/F91+1.37/N91)</f>
        <v>3.2428896117182339E-4</v>
      </c>
      <c r="AZ91">
        <f>G91*AA91*0.001</f>
        <v>22.220406777625527</v>
      </c>
      <c r="BA91">
        <f>G91/S91</f>
        <v>0.56227239874291401</v>
      </c>
      <c r="BB91">
        <f>(1-AL91*AA91/AQ91/F91)*100</f>
        <v>49.151336438330418</v>
      </c>
      <c r="BC91">
        <f>(S91-E91/(N91/1.35))</f>
        <v>399.76801470384783</v>
      </c>
      <c r="BD91">
        <f>E91*BB91/100/BC91</f>
        <v>6.64379549194216E-5</v>
      </c>
    </row>
    <row r="92" spans="1:56" x14ac:dyDescent="0.25">
      <c r="A92" s="1" t="s">
        <v>9</v>
      </c>
      <c r="B92" s="1" t="s">
        <v>150</v>
      </c>
    </row>
    <row r="93" spans="1:56" x14ac:dyDescent="0.25">
      <c r="A93" s="1">
        <v>44</v>
      </c>
      <c r="B93" s="1" t="s">
        <v>151</v>
      </c>
      <c r="C93" s="1">
        <v>26513.999994814396</v>
      </c>
      <c r="D93" s="1">
        <v>0</v>
      </c>
      <c r="E93">
        <f>(R93-S93*(1000-T93)/(1000-U93))*AK93</f>
        <v>9.1405210623662039E-2</v>
      </c>
      <c r="F93">
        <f>IF(AV93&lt;&gt;0,1/(1/AV93-1/N93),0)</f>
        <v>3.297018703010122E-4</v>
      </c>
      <c r="G93">
        <f>((AY93-AL93/2)*S93-E93)/(AY93+AL93/2)</f>
        <v>-48.611662089619138</v>
      </c>
      <c r="H93">
        <f>AL93*1000</f>
        <v>5.5505350687981153E-3</v>
      </c>
      <c r="I93">
        <f>(AQ93-AW93)</f>
        <v>1.6231811562472125</v>
      </c>
      <c r="J93">
        <f>(P93+AP93*D93)</f>
        <v>25.398019790649414</v>
      </c>
      <c r="K93" s="1">
        <v>6</v>
      </c>
      <c r="L93">
        <f>(K93*AE93+AF93)</f>
        <v>1.4200000166893005</v>
      </c>
      <c r="M93" s="1">
        <v>1</v>
      </c>
      <c r="N93">
        <f>L93*(M93+1)*(M93+1)/(M93*M93+1)</f>
        <v>2.8400000333786011</v>
      </c>
      <c r="O93" s="1">
        <v>19.767436981201172</v>
      </c>
      <c r="P93" s="1">
        <v>25.398019790649414</v>
      </c>
      <c r="Q93" s="1">
        <v>19.123001098632813</v>
      </c>
      <c r="R93" s="1">
        <v>399.85174560546875</v>
      </c>
      <c r="S93" s="1">
        <v>399.73941040039062</v>
      </c>
      <c r="T93" s="1">
        <v>16.510736465454102</v>
      </c>
      <c r="U93" s="1">
        <v>16.51728630065918</v>
      </c>
      <c r="V93" s="1">
        <v>70.560600280761719</v>
      </c>
      <c r="W93" s="1">
        <v>70.588592529296875</v>
      </c>
      <c r="X93" s="1">
        <v>500.06039428710937</v>
      </c>
      <c r="Y93" s="1">
        <v>220.07487487792969</v>
      </c>
      <c r="Z93" s="1">
        <v>304.96432495117187</v>
      </c>
      <c r="AA93" s="1">
        <v>98.850120544433594</v>
      </c>
      <c r="AB93" s="1">
        <v>-4.2321500778198242</v>
      </c>
      <c r="AC93" s="1">
        <v>0.14167118072509766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0.18999999761581421</v>
      </c>
      <c r="AJ93" s="1">
        <v>111115</v>
      </c>
      <c r="AK93">
        <f>X93*0.000001/(K93*0.0001)</f>
        <v>0.83343399047851552</v>
      </c>
      <c r="AL93">
        <f>(U93-T93)/(1000-U93)*AK93</f>
        <v>5.5505350687981153E-6</v>
      </c>
      <c r="AM93">
        <f>(P93+273.15)</f>
        <v>298.54801979064939</v>
      </c>
      <c r="AN93">
        <f>(O93+273.15)</f>
        <v>292.91743698120115</v>
      </c>
      <c r="AO93">
        <f>(Y93*AG93+Z93*AH93)*AI93</f>
        <v>41.814225702107251</v>
      </c>
      <c r="AP93">
        <f>((AO93+0.00000010773*(AN93^4-AM93^4))-AL93*44100)/(L93*51.4+0.00000043092*AM93^3)</f>
        <v>-0.25091807976317099</v>
      </c>
      <c r="AQ93">
        <f>0.61365*EXP(17.502*J93/(240.97+J93))</f>
        <v>3.2559168981342941</v>
      </c>
      <c r="AR93">
        <f>AQ93*1000/AA93</f>
        <v>32.937915302498233</v>
      </c>
      <c r="AS93">
        <f>(AR93-U93)</f>
        <v>16.420629001839053</v>
      </c>
      <c r="AT93">
        <f>IF(D93,P93,(O93+P93)/2)</f>
        <v>22.582728385925293</v>
      </c>
      <c r="AU93">
        <f>0.61365*EXP(17.502*AT93/(240.97+AT93))</f>
        <v>2.7492893477260973</v>
      </c>
      <c r="AV93">
        <f>IF(AS93&lt;&gt;0,(1000-(AR93+U93)/2)/AS93*AL93,0)</f>
        <v>3.2966359892641406E-4</v>
      </c>
      <c r="AW93">
        <f>U93*AA93/1000</f>
        <v>1.6327357418870816</v>
      </c>
      <c r="AX93">
        <f>(AU93-AW93)</f>
        <v>1.1165536058390158</v>
      </c>
      <c r="AY93">
        <f>1/(1.6/F93+1.37/N93)</f>
        <v>2.0604318743105938E-4</v>
      </c>
      <c r="AZ93">
        <f>G93*AA93*0.001</f>
        <v>-4.8052686574241248</v>
      </c>
      <c r="BA93">
        <f>G93/S93</f>
        <v>-0.12160837992163015</v>
      </c>
      <c r="BB93">
        <f>(1-AL93*AA93/AQ93/F93)*100</f>
        <v>48.888652402186892</v>
      </c>
      <c r="BC93">
        <f>(S93-E93/(N93/1.35))</f>
        <v>399.69596074092175</v>
      </c>
      <c r="BD93">
        <f>E93*BB93/100/BC93</f>
        <v>1.1180191968028014E-4</v>
      </c>
    </row>
    <row r="94" spans="1:56" x14ac:dyDescent="0.25">
      <c r="A94" s="1">
        <v>45</v>
      </c>
      <c r="B94" s="1" t="s">
        <v>152</v>
      </c>
      <c r="C94" s="1">
        <v>27114.499981392175</v>
      </c>
      <c r="D94" s="1">
        <v>0</v>
      </c>
      <c r="E94">
        <f>(R94-S94*(1000-T94)/(1000-U94))*AK94</f>
        <v>0.15935028096616868</v>
      </c>
      <c r="F94">
        <f>IF(AV94&lt;&gt;0,1/(1/AV94-1/N94),0)</f>
        <v>-7.517964394807289E-5</v>
      </c>
      <c r="G94">
        <f>((AY94-AL94/2)*S94-E94)/(AY94+AL94/2)</f>
        <v>3734.9470180154112</v>
      </c>
      <c r="H94">
        <f>AL94*1000</f>
        <v>-1.2720615438101166E-3</v>
      </c>
      <c r="I94">
        <f>(AQ94-AW94)</f>
        <v>1.6312084771116484</v>
      </c>
      <c r="J94">
        <f>(P94+AP94*D94)</f>
        <v>25.425239562988281</v>
      </c>
      <c r="K94" s="1">
        <v>6</v>
      </c>
      <c r="L94">
        <f>(K94*AE94+AF94)</f>
        <v>1.4200000166893005</v>
      </c>
      <c r="M94" s="1">
        <v>1</v>
      </c>
      <c r="N94">
        <f>L94*(M94+1)*(M94+1)/(M94*M94+1)</f>
        <v>2.8400000333786011</v>
      </c>
      <c r="O94" s="1">
        <v>19.770225524902344</v>
      </c>
      <c r="P94" s="1">
        <v>25.425239562988281</v>
      </c>
      <c r="Q94" s="1">
        <v>19.121894836425781</v>
      </c>
      <c r="R94" s="1">
        <v>399.83041381835937</v>
      </c>
      <c r="S94" s="1">
        <v>399.63983154296875</v>
      </c>
      <c r="T94" s="1">
        <v>16.490331649780273</v>
      </c>
      <c r="U94" s="1">
        <v>16.48883056640625</v>
      </c>
      <c r="V94" s="1">
        <v>70.46368408203125</v>
      </c>
      <c r="W94" s="1">
        <v>70.457267761230469</v>
      </c>
      <c r="X94" s="1">
        <v>500.07351684570313</v>
      </c>
      <c r="Y94" s="1">
        <v>220.23358154296875</v>
      </c>
      <c r="Z94" s="1">
        <v>305.07672119140625</v>
      </c>
      <c r="AA94" s="1">
        <v>98.853591918945313</v>
      </c>
      <c r="AB94" s="1">
        <v>-4.2321500778198242</v>
      </c>
      <c r="AC94" s="1">
        <v>0.14167118072509766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0.18999999761581421</v>
      </c>
      <c r="AJ94" s="1">
        <v>111115</v>
      </c>
      <c r="AK94">
        <f>X94*0.000001/(K94*0.0001)</f>
        <v>0.83345586140950512</v>
      </c>
      <c r="AL94">
        <f>(U94-T94)/(1000-U94)*AK94</f>
        <v>-1.2720615438101167E-6</v>
      </c>
      <c r="AM94">
        <f>(P94+273.15)</f>
        <v>298.57523956298826</v>
      </c>
      <c r="AN94">
        <f>(O94+273.15)</f>
        <v>292.92022552490232</v>
      </c>
      <c r="AO94">
        <f>(Y94*AG94+Z94*AH94)*AI94</f>
        <v>41.844379968086287</v>
      </c>
      <c r="AP94">
        <f>((AO94+0.00000010773*(AN94^4-AM94^4))-AL94*44100)/(L94*51.4+0.00000043092*AM94^3)</f>
        <v>-0.25032779438718861</v>
      </c>
      <c r="AQ94">
        <f>0.61365*EXP(17.502*J94/(240.97+J94))</f>
        <v>3.2611886051438037</v>
      </c>
      <c r="AR94">
        <f>AQ94*1000/AA94</f>
        <v>32.990087075619918</v>
      </c>
      <c r="AS94">
        <f>(AR94-U94)</f>
        <v>16.501256509213668</v>
      </c>
      <c r="AT94">
        <f>IF(D94,P94,(O94+P94)/2)</f>
        <v>22.597732543945313</v>
      </c>
      <c r="AU94">
        <f>0.61365*EXP(17.502*AT94/(240.97+AT94))</f>
        <v>2.751795000040631</v>
      </c>
      <c r="AV94">
        <f>IF(AS94&lt;&gt;0,(1000-(AR94+U94)/2)/AS94*AL94,0)</f>
        <v>-7.5181634134135987E-5</v>
      </c>
      <c r="AW94">
        <f>U94*AA94/1000</f>
        <v>1.6299801280321553</v>
      </c>
      <c r="AX94">
        <f>(AU94-AW94)</f>
        <v>1.1218148720084757</v>
      </c>
      <c r="AY94">
        <f>1/(1.6/F94+1.37/N94)</f>
        <v>-4.6988342524002906E-5</v>
      </c>
      <c r="AZ94">
        <f>G94*AA94*0.001</f>
        <v>369.21292835777712</v>
      </c>
      <c r="BA94">
        <f>G94/S94</f>
        <v>9.3457826853623693</v>
      </c>
      <c r="BB94">
        <f>(1-AL94*AA94/AQ94/F94)*100</f>
        <v>48.710980450735789</v>
      </c>
      <c r="BC94">
        <f>(S94-E94/(N94/1.35))</f>
        <v>399.56408405114621</v>
      </c>
      <c r="BD94">
        <f>E94*BB94/100/BC94</f>
        <v>1.9426441791922192E-4</v>
      </c>
    </row>
    <row r="95" spans="1:56" x14ac:dyDescent="0.25">
      <c r="A95" s="1" t="s">
        <v>9</v>
      </c>
      <c r="B95" s="1" t="s">
        <v>153</v>
      </c>
    </row>
    <row r="96" spans="1:56" x14ac:dyDescent="0.25">
      <c r="A96" s="1">
        <v>46</v>
      </c>
      <c r="B96" s="1" t="s">
        <v>154</v>
      </c>
      <c r="C96" s="1">
        <v>27714.499988097697</v>
      </c>
      <c r="D96" s="1">
        <v>0</v>
      </c>
      <c r="E96">
        <f>(R96-S96*(1000-T96)/(1000-U96))*AK96</f>
        <v>7.9790643639126163E-2</v>
      </c>
      <c r="F96">
        <f>IF(AV96&lt;&gt;0,1/(1/AV96-1/N96),0)</f>
        <v>1.0059889866669499E-3</v>
      </c>
      <c r="G96">
        <f>((AY96-AL96/2)*S96-E96)/(AY96+AL96/2)</f>
        <v>265.98702877663578</v>
      </c>
      <c r="H96">
        <f>AL96*1000</f>
        <v>1.2747395864764213E-2</v>
      </c>
      <c r="I96">
        <f>(AQ96-AW96)</f>
        <v>1.2251080291271845</v>
      </c>
      <c r="J96">
        <f>(P96+AP96*D96)</f>
        <v>22.972497940063477</v>
      </c>
      <c r="K96" s="1">
        <v>6</v>
      </c>
      <c r="L96">
        <f>(K96*AE96+AF96)</f>
        <v>1.4200000166893005</v>
      </c>
      <c r="M96" s="1">
        <v>1</v>
      </c>
      <c r="N96">
        <f>L96*(M96+1)*(M96+1)/(M96*M96+1)</f>
        <v>2.8400000333786011</v>
      </c>
      <c r="O96" s="1">
        <v>19.709592819213867</v>
      </c>
      <c r="P96" s="1">
        <v>22.972497940063477</v>
      </c>
      <c r="Q96" s="1">
        <v>19.124412536621094</v>
      </c>
      <c r="R96" s="1">
        <v>399.78240966796875</v>
      </c>
      <c r="S96" s="1">
        <v>399.68057250976562</v>
      </c>
      <c r="T96" s="1">
        <v>16.069097518920898</v>
      </c>
      <c r="U96" s="1">
        <v>16.084144592285156</v>
      </c>
      <c r="V96" s="1">
        <v>68.920295715332031</v>
      </c>
      <c r="W96" s="1">
        <v>68.984832763671875</v>
      </c>
      <c r="X96" s="1">
        <v>500.12509155273438</v>
      </c>
      <c r="Y96" s="1">
        <v>-7.2676986455917358E-2</v>
      </c>
      <c r="Z96" s="1">
        <v>8.7884947657585144E-2</v>
      </c>
      <c r="AA96" s="1">
        <v>98.850357055664062</v>
      </c>
      <c r="AB96" s="1">
        <v>-4.1303434371948242</v>
      </c>
      <c r="AC96" s="1">
        <v>0.14416980743408203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0.18999999761581421</v>
      </c>
      <c r="AJ96" s="1">
        <v>111115</v>
      </c>
      <c r="AK96">
        <f>X96*0.000001/(K96*0.0001)</f>
        <v>0.83354181925455728</v>
      </c>
      <c r="AL96">
        <f>(U96-T96)/(1000-U96)*AK96</f>
        <v>1.2747395864764214E-5</v>
      </c>
      <c r="AM96">
        <f>(P96+273.15)</f>
        <v>296.12249794006345</v>
      </c>
      <c r="AN96">
        <f>(O96+273.15)</f>
        <v>292.85959281921384</v>
      </c>
      <c r="AO96">
        <f>(Y96*AG96+Z96*AH96)*AI96</f>
        <v>-1.380862725334886E-2</v>
      </c>
      <c r="AP96">
        <f>((AO96+0.00000010773*(AN96^4-AM96^4))-AL96*44100)/(L96*51.4+0.00000043092*AM96^3)</f>
        <v>-0.43345587095177179</v>
      </c>
      <c r="AQ96">
        <f>0.61365*EXP(17.502*J96/(240.97+J96))</f>
        <v>2.8150314650095005</v>
      </c>
      <c r="AR96">
        <f>AQ96*1000/AA96</f>
        <v>28.477706594669311</v>
      </c>
      <c r="AS96">
        <f>(AR96-U96)</f>
        <v>12.393562002384154</v>
      </c>
      <c r="AT96">
        <f>IF(D96,P96,(O96+P96)/2)</f>
        <v>21.341045379638672</v>
      </c>
      <c r="AU96">
        <f>0.61365*EXP(17.502*AT96/(240.97+AT96))</f>
        <v>2.5487253978298559</v>
      </c>
      <c r="AV96">
        <f>IF(AS96&lt;&gt;0,(1000-(AR96+U96)/2)/AS96*AL96,0)</f>
        <v>1.0056327699488831E-3</v>
      </c>
      <c r="AW96">
        <f>U96*AA96/1000</f>
        <v>1.589923435882316</v>
      </c>
      <c r="AX96">
        <f>(AU96-AW96)</f>
        <v>0.95880196194753986</v>
      </c>
      <c r="AY96">
        <f>1/(1.6/F96+1.37/N96)</f>
        <v>6.2855247535992416E-4</v>
      </c>
      <c r="AZ96">
        <f>G96*AA96*0.001</f>
        <v>26.292912766745637</v>
      </c>
      <c r="BA96">
        <f>G96/S96</f>
        <v>0.66549901864478733</v>
      </c>
      <c r="BB96">
        <f>(1-AL96*AA96/AQ96/F96)*100</f>
        <v>55.503768044424447</v>
      </c>
      <c r="BC96">
        <f>(S96-E96/(N96/1.35))</f>
        <v>399.64264385918574</v>
      </c>
      <c r="BD96">
        <f>E96*BB96/100/BC96</f>
        <v>1.1081603639430023E-4</v>
      </c>
    </row>
    <row r="97" spans="1:56" x14ac:dyDescent="0.25">
      <c r="A97" s="1" t="s">
        <v>9</v>
      </c>
      <c r="B97" s="1" t="s">
        <v>155</v>
      </c>
    </row>
    <row r="98" spans="1:56" x14ac:dyDescent="0.25">
      <c r="A98" s="1">
        <v>47</v>
      </c>
      <c r="B98" s="1" t="s">
        <v>156</v>
      </c>
      <c r="C98" s="1">
        <v>28314.499994825572</v>
      </c>
      <c r="D98" s="1">
        <v>0</v>
      </c>
      <c r="E98">
        <f>(R98-S98*(1000-T98)/(1000-U98))*AK98</f>
        <v>3.8773873568425737E-2</v>
      </c>
      <c r="F98">
        <f>IF(AV98&lt;&gt;0,1/(1/AV98-1/N98),0)</f>
        <v>5.7955405219391014E-4</v>
      </c>
      <c r="G98">
        <f>((AY98-AL98/2)*S98-E98)/(AY98+AL98/2)</f>
        <v>285.45010507514877</v>
      </c>
      <c r="H98">
        <f>AL98*1000</f>
        <v>7.7471473904000259E-3</v>
      </c>
      <c r="I98">
        <f>(AQ98-AW98)</f>
        <v>1.292183144419923</v>
      </c>
      <c r="J98">
        <f>(P98+AP98*D98)</f>
        <v>23.229827880859375</v>
      </c>
      <c r="K98" s="1">
        <v>6</v>
      </c>
      <c r="L98">
        <f>(K98*AE98+AF98)</f>
        <v>1.4200000166893005</v>
      </c>
      <c r="M98" s="1">
        <v>1</v>
      </c>
      <c r="N98">
        <f>L98*(M98+1)*(M98+1)/(M98*M98+1)</f>
        <v>2.8400000333786011</v>
      </c>
      <c r="O98" s="1">
        <v>19.734794616699219</v>
      </c>
      <c r="P98" s="1">
        <v>23.229827880859375</v>
      </c>
      <c r="Q98" s="1">
        <v>19.12470817565918</v>
      </c>
      <c r="R98" s="1">
        <v>399.89352416992187</v>
      </c>
      <c r="S98" s="1">
        <v>399.84329223632812</v>
      </c>
      <c r="T98" s="1">
        <v>15.841584205627441</v>
      </c>
      <c r="U98" s="1">
        <v>15.850730895996094</v>
      </c>
      <c r="V98" s="1">
        <v>67.844871520996094</v>
      </c>
      <c r="W98" s="1">
        <v>67.884048461914063</v>
      </c>
      <c r="X98" s="1">
        <v>500.13824462890625</v>
      </c>
      <c r="Y98" s="1">
        <v>-0.10550626367330551</v>
      </c>
      <c r="Z98" s="1">
        <v>7.9102016985416412E-2</v>
      </c>
      <c r="AA98" s="1">
        <v>98.859916687011719</v>
      </c>
      <c r="AB98" s="1">
        <v>-4.0961637496948242</v>
      </c>
      <c r="AC98" s="1">
        <v>0.14726543426513672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0.18999999761581421</v>
      </c>
      <c r="AJ98" s="1">
        <v>111115</v>
      </c>
      <c r="AK98">
        <f>X98*0.000001/(K98*0.0001)</f>
        <v>0.83356374104817699</v>
      </c>
      <c r="AL98">
        <f>(U98-T98)/(1000-U98)*AK98</f>
        <v>7.7471473904000258E-6</v>
      </c>
      <c r="AM98">
        <f>(P98+273.15)</f>
        <v>296.37982788085935</v>
      </c>
      <c r="AN98">
        <f>(O98+273.15)</f>
        <v>292.8847946166992</v>
      </c>
      <c r="AO98">
        <f>(Y98*AG98+Z98*AH98)*AI98</f>
        <v>-2.0046189846381512E-2</v>
      </c>
      <c r="AP98">
        <f>((AO98+0.00000010773*(AN98^4-AM98^4))-AL98*44100)/(L98*51.4+0.00000043092*AM98^3)</f>
        <v>-0.4617601486919104</v>
      </c>
      <c r="AQ98">
        <f>0.61365*EXP(17.502*J98/(240.97+J98))</f>
        <v>2.8591850802263394</v>
      </c>
      <c r="AR98">
        <f>AQ98*1000/AA98</f>
        <v>28.921580920186845</v>
      </c>
      <c r="AS98">
        <f>(AR98-U98)</f>
        <v>13.070850024190751</v>
      </c>
      <c r="AT98">
        <f>IF(D98,P98,(O98+P98)/2)</f>
        <v>21.482311248779297</v>
      </c>
      <c r="AU98">
        <f>0.61365*EXP(17.502*AT98/(240.97+AT98))</f>
        <v>2.5708779891058571</v>
      </c>
      <c r="AV98">
        <f>IF(AS98&lt;&gt;0,(1000-(AR98+U98)/2)/AS98*AL98,0)</f>
        <v>5.7943580769870197E-4</v>
      </c>
      <c r="AW98">
        <f>U98*AA98/1000</f>
        <v>1.5670019358064164</v>
      </c>
      <c r="AX98">
        <f>(AU98-AW98)</f>
        <v>1.0038760532994406</v>
      </c>
      <c r="AY98">
        <f>1/(1.6/F98+1.37/N98)</f>
        <v>3.62158001484593E-4</v>
      </c>
      <c r="AZ98">
        <f>G98*AA98*0.001</f>
        <v>28.21957360602795</v>
      </c>
      <c r="BA98">
        <f>G98/S98</f>
        <v>0.7139049488078768</v>
      </c>
      <c r="BB98">
        <f>(1-AL98*AA98/AQ98/F98)*100</f>
        <v>53.780436143228918</v>
      </c>
      <c r="BC98">
        <f>(S98-E98/(N98/1.35))</f>
        <v>399.82486099382737</v>
      </c>
      <c r="BD98">
        <f>E98*BB98/100/BC98</f>
        <v>5.2154731606460691E-5</v>
      </c>
    </row>
    <row r="99" spans="1:56" x14ac:dyDescent="0.25">
      <c r="A99" s="1">
        <v>48</v>
      </c>
      <c r="B99" s="1" t="s">
        <v>157</v>
      </c>
      <c r="C99" s="1">
        <v>28914.999981403351</v>
      </c>
      <c r="D99" s="1">
        <v>0</v>
      </c>
      <c r="E99">
        <f>(R99-S99*(1000-T99)/(1000-U99))*AK99</f>
        <v>-6.7542034955658622E-2</v>
      </c>
      <c r="F99">
        <f>IF(AV99&lt;&gt;0,1/(1/AV99-1/N99),0)</f>
        <v>7.6134449651795973E-4</v>
      </c>
      <c r="G99">
        <f>((AY99-AL99/2)*S99-E99)/(AY99+AL99/2)</f>
        <v>531.8282582995555</v>
      </c>
      <c r="H99">
        <f>AL99*1000</f>
        <v>1.0382318321355236E-2</v>
      </c>
      <c r="I99">
        <f>(AQ99-AW99)</f>
        <v>1.3183095467216603</v>
      </c>
      <c r="J99">
        <f>(P99+AP99*D99)</f>
        <v>23.3399658203125</v>
      </c>
      <c r="K99" s="1">
        <v>6</v>
      </c>
      <c r="L99">
        <f>(K99*AE99+AF99)</f>
        <v>1.4200000166893005</v>
      </c>
      <c r="M99" s="1">
        <v>1</v>
      </c>
      <c r="N99">
        <f>L99*(M99+1)*(M99+1)/(M99*M99+1)</f>
        <v>2.8400000333786011</v>
      </c>
      <c r="O99" s="1">
        <v>19.741008758544922</v>
      </c>
      <c r="P99" s="1">
        <v>23.3399658203125</v>
      </c>
      <c r="Q99" s="1">
        <v>19.123065948486328</v>
      </c>
      <c r="R99" s="1">
        <v>399.94528198242187</v>
      </c>
      <c r="S99" s="1">
        <v>400.02133178710937</v>
      </c>
      <c r="T99" s="1">
        <v>15.766246795654297</v>
      </c>
      <c r="U99" s="1">
        <v>15.778506278991699</v>
      </c>
      <c r="V99" s="1">
        <v>67.500350952148438</v>
      </c>
      <c r="W99" s="1">
        <v>67.552841186523438</v>
      </c>
      <c r="X99" s="1">
        <v>500.11083984375</v>
      </c>
      <c r="Y99" s="1">
        <v>-0.1283642053604126</v>
      </c>
      <c r="Z99" s="1">
        <v>0.13513076305389404</v>
      </c>
      <c r="AA99" s="1">
        <v>98.865997314453125</v>
      </c>
      <c r="AB99" s="1">
        <v>-4.0961637496948242</v>
      </c>
      <c r="AC99" s="1">
        <v>0.14726543426513672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0.18999999761581421</v>
      </c>
      <c r="AJ99" s="1">
        <v>111115</v>
      </c>
      <c r="AK99">
        <f>X99*0.000001/(K99*0.0001)</f>
        <v>0.83351806640624992</v>
      </c>
      <c r="AL99">
        <f>(U99-T99)/(1000-U99)*AK99</f>
        <v>1.0382318321355235E-5</v>
      </c>
      <c r="AM99">
        <f>(P99+273.15)</f>
        <v>296.48996582031248</v>
      </c>
      <c r="AN99">
        <f>(O99+273.15)</f>
        <v>292.8910087585449</v>
      </c>
      <c r="AO99">
        <f>(Y99*AG99+Z99*AH99)*AI99</f>
        <v>-2.4389198712434279E-2</v>
      </c>
      <c r="AP99">
        <f>((AO99+0.00000010773*(AN99^4-AM99^4))-AL99*44100)/(L99*51.4+0.00000043092*AM99^3)</f>
        <v>-0.47700359208397813</v>
      </c>
      <c r="AQ99">
        <f>0.61365*EXP(17.502*J99/(240.97+J99))</f>
        <v>2.8782673061265354</v>
      </c>
      <c r="AR99">
        <f>AQ99*1000/AA99</f>
        <v>29.112813144158356</v>
      </c>
      <c r="AS99">
        <f>(AR99-U99)</f>
        <v>13.334306865166656</v>
      </c>
      <c r="AT99">
        <f>IF(D99,P99,(O99+P99)/2)</f>
        <v>21.540487289428711</v>
      </c>
      <c r="AU99">
        <f>0.61365*EXP(17.502*AT99/(240.97+AT99))</f>
        <v>2.58004975077103</v>
      </c>
      <c r="AV99">
        <f>IF(AS99&lt;&gt;0,(1000-(AR99+U99)/2)/AS99*AL99,0)</f>
        <v>7.6114045071288346E-4</v>
      </c>
      <c r="AW99">
        <f>U99*AA99/1000</f>
        <v>1.559957759404875</v>
      </c>
      <c r="AX99">
        <f>(AU99-AW99)</f>
        <v>1.020091991366155</v>
      </c>
      <c r="AY99">
        <f>1/(1.6/F99+1.37/N99)</f>
        <v>4.7573110972878602E-4</v>
      </c>
      <c r="AZ99">
        <f>G99*AA99*0.001</f>
        <v>52.579731156794139</v>
      </c>
      <c r="BA99">
        <f>G99/S99</f>
        <v>1.3294997442351237</v>
      </c>
      <c r="BB99">
        <f>(1-AL99*AA99/AQ99/F99)*100</f>
        <v>53.158698397227511</v>
      </c>
      <c r="BC99">
        <f>(S99-E99/(N99/1.35))</f>
        <v>400.05343803574266</v>
      </c>
      <c r="BD99">
        <f>E99*BB99/100/BC99</f>
        <v>-8.9749176584305891E-5</v>
      </c>
    </row>
    <row r="100" spans="1:56" x14ac:dyDescent="0.25">
      <c r="A100" s="1" t="s">
        <v>9</v>
      </c>
      <c r="B100" s="1" t="s">
        <v>158</v>
      </c>
    </row>
    <row r="101" spans="1:56" x14ac:dyDescent="0.25">
      <c r="A101" s="1">
        <v>49</v>
      </c>
      <c r="B101" s="1" t="s">
        <v>159</v>
      </c>
      <c r="C101" s="1">
        <v>29514.499988120049</v>
      </c>
      <c r="D101" s="1">
        <v>0</v>
      </c>
      <c r="E101">
        <f>(R101-S101*(1000-T101)/(1000-U101))*AK101</f>
        <v>4.5078262435285399E-2</v>
      </c>
      <c r="F101">
        <f>IF(AV101&lt;&gt;0,1/(1/AV101-1/N101),0)</f>
        <v>1.447857708227696E-3</v>
      </c>
      <c r="G101">
        <f>((AY101-AL101/2)*S101-E101)/(AY101+AL101/2)</f>
        <v>341.94151813215086</v>
      </c>
      <c r="H101">
        <f>AL101*1000</f>
        <v>1.9716466557971005E-2</v>
      </c>
      <c r="I101">
        <f>(AQ101-AW101)</f>
        <v>1.3170771900574747</v>
      </c>
      <c r="J101">
        <f>(P101+AP101*D101)</f>
        <v>23.243240356445313</v>
      </c>
      <c r="K101" s="1">
        <v>6</v>
      </c>
      <c r="L101">
        <f>(K101*AE101+AF101)</f>
        <v>1.4200000166893005</v>
      </c>
      <c r="M101" s="1">
        <v>1</v>
      </c>
      <c r="N101">
        <f>L101*(M101+1)*(M101+1)/(M101*M101+1)</f>
        <v>2.8400000333786011</v>
      </c>
      <c r="O101" s="1">
        <v>19.729774475097656</v>
      </c>
      <c r="P101" s="1">
        <v>23.243240356445313</v>
      </c>
      <c r="Q101" s="1">
        <v>19.122892379760742</v>
      </c>
      <c r="R101" s="1">
        <v>399.92678833007812</v>
      </c>
      <c r="S101" s="1">
        <v>399.86325073242187</v>
      </c>
      <c r="T101" s="1">
        <v>15.597197532653809</v>
      </c>
      <c r="U101" s="1">
        <v>15.620481491088867</v>
      </c>
      <c r="V101" s="1">
        <v>66.827110290527344</v>
      </c>
      <c r="W101" s="1">
        <v>66.926864624023437</v>
      </c>
      <c r="X101" s="1">
        <v>500.1336669921875</v>
      </c>
      <c r="Y101" s="1">
        <v>-4.8648066818714142E-2</v>
      </c>
      <c r="Z101" s="1">
        <v>0.14171847701072693</v>
      </c>
      <c r="AA101" s="1">
        <v>98.871841430664063</v>
      </c>
      <c r="AB101" s="1">
        <v>-4.0861539840698242</v>
      </c>
      <c r="AC101" s="1">
        <v>0.15291690826416016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0.18999999761581421</v>
      </c>
      <c r="AJ101" s="1">
        <v>111115</v>
      </c>
      <c r="AK101">
        <f>X101*0.000001/(K101*0.0001)</f>
        <v>0.83355611165364563</v>
      </c>
      <c r="AL101">
        <f>(U101-T101)/(1000-U101)*AK101</f>
        <v>1.9716466557971004E-5</v>
      </c>
      <c r="AM101">
        <f>(P101+273.15)</f>
        <v>296.39324035644529</v>
      </c>
      <c r="AN101">
        <f>(O101+273.15)</f>
        <v>292.87977447509763</v>
      </c>
      <c r="AO101">
        <f>(Y101*AG101+Z101*AH101)*AI101</f>
        <v>-9.2431325795696573E-3</v>
      </c>
      <c r="AP101">
        <f>((AO101+0.00000010773*(AN101^4-AM101^4))-AL101*44100)/(L101*51.4+0.00000043092*AM101^3)</f>
        <v>-0.47032428124127346</v>
      </c>
      <c r="AQ101">
        <f>0.61365*EXP(17.502*J101/(240.97+J101))</f>
        <v>2.861502959115036</v>
      </c>
      <c r="AR101">
        <f>AQ101*1000/AA101</f>
        <v>28.941536009741707</v>
      </c>
      <c r="AS101">
        <f>(AR101-U101)</f>
        <v>13.32105451865284</v>
      </c>
      <c r="AT101">
        <f>IF(D101,P101,(O101+P101)/2)</f>
        <v>21.486507415771484</v>
      </c>
      <c r="AU101">
        <f>0.61365*EXP(17.502*AT101/(240.97+AT101))</f>
        <v>2.5715385805277147</v>
      </c>
      <c r="AV101">
        <f>IF(AS101&lt;&gt;0,(1000-(AR101+U101)/2)/AS101*AL101,0)</f>
        <v>1.4471199533845226E-3</v>
      </c>
      <c r="AW101">
        <f>U101*AA101/1000</f>
        <v>1.5444257690575613</v>
      </c>
      <c r="AX101">
        <f>(AU101-AW101)</f>
        <v>1.0271128114701533</v>
      </c>
      <c r="AY101">
        <f>1/(1.6/F101+1.37/N101)</f>
        <v>9.0451622460567028E-4</v>
      </c>
      <c r="AZ101">
        <f>G101*AA101*0.001</f>
        <v>33.808387559322561</v>
      </c>
      <c r="BA101">
        <f>G101/S101</f>
        <v>0.85514614685351331</v>
      </c>
      <c r="BB101">
        <f>(1-AL101*AA101/AQ101/F101)*100</f>
        <v>52.947616591300587</v>
      </c>
      <c r="BC101">
        <f>(S101-E101/(N101/1.35))</f>
        <v>399.84182268538933</v>
      </c>
      <c r="BD101">
        <f>E101*BB101/100/BC101</f>
        <v>5.969326920319521E-5</v>
      </c>
    </row>
    <row r="102" spans="1:56" x14ac:dyDescent="0.25">
      <c r="A102" s="1" t="s">
        <v>9</v>
      </c>
      <c r="B102" s="1" t="s">
        <v>160</v>
      </c>
    </row>
    <row r="103" spans="1:56" x14ac:dyDescent="0.25">
      <c r="A103" s="1">
        <v>50</v>
      </c>
      <c r="B103" s="1" t="s">
        <v>161</v>
      </c>
      <c r="C103" s="1">
        <v>30114.499994847924</v>
      </c>
      <c r="D103" s="1">
        <v>0</v>
      </c>
      <c r="E103">
        <f>(R103-S103*(1000-T103)/(1000-U103))*AK103</f>
        <v>3.6439530594727682E-2</v>
      </c>
      <c r="F103">
        <f>IF(AV103&lt;&gt;0,1/(1/AV103-1/N103),0)</f>
        <v>2.3926070081186956E-4</v>
      </c>
      <c r="G103">
        <f>((AY103-AL103/2)*S103-E103)/(AY103+AL103/2)</f>
        <v>150.30625757423064</v>
      </c>
      <c r="H103">
        <f>AL103*1000</f>
        <v>3.2684361851870272E-3</v>
      </c>
      <c r="I103">
        <f>(AQ103-AW103)</f>
        <v>1.3207325874951943</v>
      </c>
      <c r="J103">
        <f>(P103+AP103*D103)</f>
        <v>23.217435836791992</v>
      </c>
      <c r="K103" s="1">
        <v>6</v>
      </c>
      <c r="L103">
        <f>(K103*AE103+AF103)</f>
        <v>1.4200000166893005</v>
      </c>
      <c r="M103" s="1">
        <v>1</v>
      </c>
      <c r="N103">
        <f>L103*(M103+1)*(M103+1)/(M103*M103+1)</f>
        <v>2.8400000333786011</v>
      </c>
      <c r="O103" s="1">
        <v>19.727136611938477</v>
      </c>
      <c r="P103" s="1">
        <v>23.217435836791992</v>
      </c>
      <c r="Q103" s="1">
        <v>19.124155044555664</v>
      </c>
      <c r="R103" s="1">
        <v>400.06460571289062</v>
      </c>
      <c r="S103" s="1">
        <v>400.01931762695312</v>
      </c>
      <c r="T103" s="1">
        <v>15.534745216369629</v>
      </c>
      <c r="U103" s="1">
        <v>15.538605690002441</v>
      </c>
      <c r="V103" s="1">
        <v>66.569633483886719</v>
      </c>
      <c r="W103" s="1">
        <v>66.586174011230469</v>
      </c>
      <c r="X103" s="1">
        <v>500.09136962890625</v>
      </c>
      <c r="Y103" s="1">
        <v>-0.11956588178873062</v>
      </c>
      <c r="Z103" s="1">
        <v>8.7885325774550438E-3</v>
      </c>
      <c r="AA103" s="1">
        <v>98.870674133300781</v>
      </c>
      <c r="AB103" s="1">
        <v>-4.0800199508666992</v>
      </c>
      <c r="AC103" s="1">
        <v>0.14250850677490234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0.18999999761581421</v>
      </c>
      <c r="AJ103" s="1">
        <v>111115</v>
      </c>
      <c r="AK103">
        <f>X103*0.000001/(K103*0.0001)</f>
        <v>0.83348561604817695</v>
      </c>
      <c r="AL103">
        <f>(U103-T103)/(1000-U103)*AK103</f>
        <v>3.2684361851870272E-6</v>
      </c>
      <c r="AM103">
        <f>(P103+273.15)</f>
        <v>296.36743583679197</v>
      </c>
      <c r="AN103">
        <f>(O103+273.15)</f>
        <v>292.87713661193845</v>
      </c>
      <c r="AO103">
        <f>(Y103*AG103+Z103*AH103)*AI103</f>
        <v>-2.2717517254791542E-2</v>
      </c>
      <c r="AP103">
        <f>((AO103+0.00000010773*(AN103^4-AM103^4))-AL103*44100)/(L103*51.4+0.00000043092*AM103^3)</f>
        <v>-0.45878767485532501</v>
      </c>
      <c r="AQ103">
        <f>0.61365*EXP(17.502*J103/(240.97+J103))</f>
        <v>2.857045007157279</v>
      </c>
      <c r="AR103">
        <f>AQ103*1000/AA103</f>
        <v>28.896788984217043</v>
      </c>
      <c r="AS103">
        <f>(AR103-U103)</f>
        <v>13.358183294214601</v>
      </c>
      <c r="AT103">
        <f>IF(D103,P103,(O103+P103)/2)</f>
        <v>21.472286224365234</v>
      </c>
      <c r="AU103">
        <f>0.61365*EXP(17.502*AT103/(240.97+AT103))</f>
        <v>2.5693003776101264</v>
      </c>
      <c r="AV103">
        <f>IF(AS103&lt;&gt;0,(1000-(AR103+U103)/2)/AS103*AL103,0)</f>
        <v>2.3924054557950155E-4</v>
      </c>
      <c r="AW103">
        <f>U103*AA103/1000</f>
        <v>1.5363124196620848</v>
      </c>
      <c r="AX103">
        <f>(AU103-AW103)</f>
        <v>1.0329879579480417</v>
      </c>
      <c r="AY103">
        <f>1/(1.6/F103+1.37/N103)</f>
        <v>1.4952715167823003E-4</v>
      </c>
      <c r="AZ103">
        <f>G103*AA103*0.001</f>
        <v>14.86088101281773</v>
      </c>
      <c r="BA103">
        <f>G103/S103</f>
        <v>0.37574749756061049</v>
      </c>
      <c r="BB103">
        <f>(1-AL103*AA103/AQ103/F103)*100</f>
        <v>52.726358987127874</v>
      </c>
      <c r="BC103">
        <f>(S103-E103/(N103/1.35))</f>
        <v>400.00199601930359</v>
      </c>
      <c r="BD103">
        <f>E103*BB103/100/BC103</f>
        <v>4.8032854600238554E-5</v>
      </c>
    </row>
    <row r="104" spans="1:56" x14ac:dyDescent="0.25">
      <c r="A104" s="1">
        <v>51</v>
      </c>
      <c r="B104" s="1" t="s">
        <v>162</v>
      </c>
      <c r="C104" s="1">
        <v>30714.999981425703</v>
      </c>
      <c r="D104" s="1">
        <v>0</v>
      </c>
      <c r="E104">
        <f>(R104-S104*(1000-T104)/(1000-U104))*AK104</f>
        <v>5.6025994314032761E-2</v>
      </c>
      <c r="F104">
        <f>IF(AV104&lt;&gt;0,1/(1/AV104-1/N104),0)</f>
        <v>9.0220638367155781E-5</v>
      </c>
      <c r="G104">
        <f>((AY104-AL104/2)*S104-E104)/(AY104+AL104/2)</f>
        <v>-591.53546290147392</v>
      </c>
      <c r="H104">
        <f>AL104*1000</f>
        <v>1.2337768991935679E-3</v>
      </c>
      <c r="I104">
        <f>(AQ104-AW104)</f>
        <v>1.3220578569208707</v>
      </c>
      <c r="J104">
        <f>(P104+AP104*D104)</f>
        <v>23.235458374023438</v>
      </c>
      <c r="K104" s="1">
        <v>6</v>
      </c>
      <c r="L104">
        <f>(K104*AE104+AF104)</f>
        <v>1.4200000166893005</v>
      </c>
      <c r="M104" s="1">
        <v>1</v>
      </c>
      <c r="N104">
        <f>L104*(M104+1)*(M104+1)/(M104*M104+1)</f>
        <v>2.8400000333786011</v>
      </c>
      <c r="O104" s="1">
        <v>19.7314453125</v>
      </c>
      <c r="P104" s="1">
        <v>23.235458374023438</v>
      </c>
      <c r="Q104" s="1">
        <v>19.122255325317383</v>
      </c>
      <c r="R104" s="1">
        <v>400.0455322265625</v>
      </c>
      <c r="S104" s="1">
        <v>399.97772216796875</v>
      </c>
      <c r="T104" s="1">
        <v>15.554974555969238</v>
      </c>
      <c r="U104" s="1">
        <v>15.556431770324707</v>
      </c>
      <c r="V104" s="1">
        <v>66.639595031738281</v>
      </c>
      <c r="W104" s="1">
        <v>66.645835876464844</v>
      </c>
      <c r="X104" s="1">
        <v>500.09817504882812</v>
      </c>
      <c r="Y104" s="1">
        <v>-9.8467350006103516E-2</v>
      </c>
      <c r="Z104" s="1">
        <v>0</v>
      </c>
      <c r="AA104" s="1">
        <v>98.872291564941406</v>
      </c>
      <c r="AB104" s="1">
        <v>-4.0800199508666992</v>
      </c>
      <c r="AC104" s="1">
        <v>0.14250850677490234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0.18999999761581421</v>
      </c>
      <c r="AJ104" s="1">
        <v>111115</v>
      </c>
      <c r="AK104">
        <f>X104*0.000001/(K104*0.0001)</f>
        <v>0.8334969584147135</v>
      </c>
      <c r="AL104">
        <f>(U104-T104)/(1000-U104)*AK104</f>
        <v>1.2337768991935679E-6</v>
      </c>
      <c r="AM104">
        <f>(P104+273.15)</f>
        <v>296.38545837402341</v>
      </c>
      <c r="AN104">
        <f>(O104+273.15)</f>
        <v>292.88144531249998</v>
      </c>
      <c r="AO104">
        <f>(Y104*AG104+Z104*AH104)*AI104</f>
        <v>-1.8708796266395211E-2</v>
      </c>
      <c r="AP104">
        <f>((AO104+0.00000010773*(AN104^4-AM104^4))-AL104*44100)/(L104*51.4+0.00000043092*AM104^3)</f>
        <v>-0.45951042655583796</v>
      </c>
      <c r="AQ104">
        <f>0.61365*EXP(17.502*J104/(240.97+J104))</f>
        <v>2.8601579146265328</v>
      </c>
      <c r="AR104">
        <f>AQ104*1000/AA104</f>
        <v>28.927800391355557</v>
      </c>
      <c r="AS104">
        <f>(AR104-U104)</f>
        <v>13.37136862103085</v>
      </c>
      <c r="AT104">
        <f>IF(D104,P104,(O104+P104)/2)</f>
        <v>21.483451843261719</v>
      </c>
      <c r="AU104">
        <f>0.61365*EXP(17.502*AT104/(240.97+AT104))</f>
        <v>2.5710575351593548</v>
      </c>
      <c r="AV104">
        <f>IF(AS104&lt;&gt;0,(1000-(AR104+U104)/2)/AS104*AL104,0)</f>
        <v>9.0217772344297574E-5</v>
      </c>
      <c r="AW104">
        <f>U104*AA104/1000</f>
        <v>1.538100057705662</v>
      </c>
      <c r="AX104">
        <f>(AU104-AW104)</f>
        <v>1.0329574774536927</v>
      </c>
      <c r="AY104">
        <f>1/(1.6/F104+1.37/N104)</f>
        <v>5.6386365202423185E-5</v>
      </c>
      <c r="AZ104">
        <f>G104*AA104*0.001</f>
        <v>-58.486466758997111</v>
      </c>
      <c r="BA104">
        <f>G104/S104</f>
        <v>-1.4789210251391487</v>
      </c>
      <c r="BB104">
        <f>(1-AL104*AA104/AQ104/F104)*100</f>
        <v>52.726764595344697</v>
      </c>
      <c r="BC104">
        <f>(S104-E104/(N104/1.35))</f>
        <v>399.95109009351978</v>
      </c>
      <c r="BD104">
        <f>E104*BB104/100/BC104</f>
        <v>7.3860766643375859E-5</v>
      </c>
    </row>
    <row r="105" spans="1:56" x14ac:dyDescent="0.25">
      <c r="A105" s="1" t="s">
        <v>9</v>
      </c>
      <c r="B105" s="1" t="s">
        <v>163</v>
      </c>
    </row>
    <row r="106" spans="1:56" x14ac:dyDescent="0.25">
      <c r="A106" s="1">
        <v>52</v>
      </c>
      <c r="B106" s="1" t="s">
        <v>164</v>
      </c>
      <c r="C106" s="1">
        <v>31314.999988131225</v>
      </c>
      <c r="D106" s="1">
        <v>0</v>
      </c>
      <c r="E106">
        <f>(R106-S106*(1000-T106)/(1000-U106))*AK106</f>
        <v>4.4152767255667635E-2</v>
      </c>
      <c r="F106">
        <f>IF(AV106&lt;&gt;0,1/(1/AV106-1/N106),0)</f>
        <v>-4.5192355361874987E-4</v>
      </c>
      <c r="G106">
        <f>((AY106-AL106/2)*S106-E106)/(AY106+AL106/2)</f>
        <v>545.67946610312981</v>
      </c>
      <c r="H106">
        <f>AL106*1000</f>
        <v>-6.2752198209203606E-3</v>
      </c>
      <c r="I106">
        <f>(AQ106-AW106)</f>
        <v>1.3418741881800544</v>
      </c>
      <c r="J106">
        <f>(P106+AP106*D106)</f>
        <v>23.415725708007813</v>
      </c>
      <c r="K106" s="1">
        <v>6</v>
      </c>
      <c r="L106">
        <f>(K106*AE106+AF106)</f>
        <v>1.4200000166893005</v>
      </c>
      <c r="M106" s="1">
        <v>1</v>
      </c>
      <c r="N106">
        <f>L106*(M106+1)*(M106+1)/(M106*M106+1)</f>
        <v>2.8400000333786011</v>
      </c>
      <c r="O106" s="1">
        <v>19.745952606201172</v>
      </c>
      <c r="P106" s="1">
        <v>23.415725708007813</v>
      </c>
      <c r="Q106" s="1">
        <v>19.122016906738281</v>
      </c>
      <c r="R106" s="1">
        <v>399.93362426757812</v>
      </c>
      <c r="S106" s="1">
        <v>399.8836669921875</v>
      </c>
      <c r="T106" s="1">
        <v>15.679736137390137</v>
      </c>
      <c r="U106" s="1">
        <v>15.67232608795166</v>
      </c>
      <c r="V106" s="1">
        <v>67.114723205566406</v>
      </c>
      <c r="W106" s="1">
        <v>67.0830078125</v>
      </c>
      <c r="X106" s="1">
        <v>500.14828491210937</v>
      </c>
      <c r="Y106" s="1">
        <v>-0.13949538767337799</v>
      </c>
      <c r="Z106" s="1">
        <v>0.1647871732711792</v>
      </c>
      <c r="AA106" s="1">
        <v>98.873878479003906</v>
      </c>
      <c r="AB106" s="1">
        <v>-4.0016202926635742</v>
      </c>
      <c r="AC106" s="1">
        <v>0.13592243194580078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0.18999999761581421</v>
      </c>
      <c r="AJ106" s="1">
        <v>111115</v>
      </c>
      <c r="AK106">
        <f>X106*0.000001/(K106*0.0001)</f>
        <v>0.8335804748535155</v>
      </c>
      <c r="AL106">
        <f>(U106-T106)/(1000-U106)*AK106</f>
        <v>-6.2752198209203606E-6</v>
      </c>
      <c r="AM106">
        <f>(P106+273.15)</f>
        <v>296.56572570800779</v>
      </c>
      <c r="AN106">
        <f>(O106+273.15)</f>
        <v>292.89595260620115</v>
      </c>
      <c r="AO106">
        <f>(Y106*AG106+Z106*AH106)*AI106</f>
        <v>-2.6504123325358897E-2</v>
      </c>
      <c r="AP106">
        <f>((AO106+0.00000010773*(AN106^4-AM106^4))-AL106*44100)/(L106*51.4+0.00000043092*AM106^3)</f>
        <v>-0.47772879268286556</v>
      </c>
      <c r="AQ106">
        <f>0.61365*EXP(17.502*J106/(240.97+J106))</f>
        <v>2.8914578532835096</v>
      </c>
      <c r="AR106">
        <f>AQ106*1000/AA106</f>
        <v>29.2439003886908</v>
      </c>
      <c r="AS106">
        <f>(AR106-U106)</f>
        <v>13.57157430073914</v>
      </c>
      <c r="AT106">
        <f>IF(D106,P106,(O106+P106)/2)</f>
        <v>21.580839157104492</v>
      </c>
      <c r="AU106">
        <f>0.61365*EXP(17.502*AT106/(240.97+AT106))</f>
        <v>2.5864282513209949</v>
      </c>
      <c r="AV106">
        <f>IF(AS106&lt;&gt;0,(1000-(AR106+U106)/2)/AS106*AL106,0)</f>
        <v>-4.5199547875979912E-4</v>
      </c>
      <c r="AW106">
        <f>U106*AA106/1000</f>
        <v>1.5495836651034551</v>
      </c>
      <c r="AX106">
        <f>(AU106-AW106)</f>
        <v>1.0368445862175397</v>
      </c>
      <c r="AY106">
        <f>1/(1.6/F106+1.37/N106)</f>
        <v>-2.8249071131989078E-4</v>
      </c>
      <c r="AZ106">
        <f>G106*AA106*0.001</f>
        <v>53.953445219968593</v>
      </c>
      <c r="BA106">
        <f>G106/S106</f>
        <v>1.3645955340151232</v>
      </c>
      <c r="BB106">
        <f>(1-AL106*AA106/AQ106/F106)*100</f>
        <v>52.518036363342091</v>
      </c>
      <c r="BC106">
        <f>(S106-E106/(N106/1.35))</f>
        <v>399.86267888123871</v>
      </c>
      <c r="BD106">
        <f>E106*BB106/100/BC106</f>
        <v>5.799032414735643E-5</v>
      </c>
    </row>
    <row r="107" spans="1:56" x14ac:dyDescent="0.25">
      <c r="A107" s="1" t="s">
        <v>9</v>
      </c>
      <c r="B107" s="1" t="s">
        <v>165</v>
      </c>
    </row>
    <row r="108" spans="1:56" x14ac:dyDescent="0.25">
      <c r="A108" s="1">
        <v>53</v>
      </c>
      <c r="B108" s="1" t="s">
        <v>166</v>
      </c>
      <c r="C108" s="1">
        <v>31914.999994859099</v>
      </c>
      <c r="D108" s="1">
        <v>0</v>
      </c>
      <c r="E108">
        <f>(R108-S108*(1000-T108)/(1000-U108))*AK108</f>
        <v>-4.4367263946086213E-2</v>
      </c>
      <c r="F108">
        <f>IF(AV108&lt;&gt;0,1/(1/AV108-1/N108),0)</f>
        <v>-1.3341485383820144E-4</v>
      </c>
      <c r="G108">
        <f>((AY108-AL108/2)*S108-E108)/(AY108+AL108/2)</f>
        <v>-135.04659979497654</v>
      </c>
      <c r="H108">
        <f>AL108*1000</f>
        <v>-1.827504486774832E-3</v>
      </c>
      <c r="I108">
        <f>(AQ108-AW108)</f>
        <v>1.3239994260815802</v>
      </c>
      <c r="J108">
        <f>(P108+AP108*D108)</f>
        <v>23.331205368041992</v>
      </c>
      <c r="K108" s="1">
        <v>6</v>
      </c>
      <c r="L108">
        <f>(K108*AE108+AF108)</f>
        <v>1.4200000166893005</v>
      </c>
      <c r="M108" s="1">
        <v>1</v>
      </c>
      <c r="N108">
        <f>L108*(M108+1)*(M108+1)/(M108*M108+1)</f>
        <v>2.8400000333786011</v>
      </c>
      <c r="O108" s="1">
        <v>19.737386703491211</v>
      </c>
      <c r="P108" s="1">
        <v>23.331205368041992</v>
      </c>
      <c r="Q108" s="1">
        <v>19.123245239257812</v>
      </c>
      <c r="R108" s="1">
        <v>399.86215209960937</v>
      </c>
      <c r="S108" s="1">
        <v>399.916259765625</v>
      </c>
      <c r="T108" s="1">
        <v>15.706077575683594</v>
      </c>
      <c r="U108" s="1">
        <v>15.703919410705566</v>
      </c>
      <c r="V108" s="1">
        <v>67.264884948730469</v>
      </c>
      <c r="W108" s="1">
        <v>67.255638122558594</v>
      </c>
      <c r="X108" s="1">
        <v>500.09304809570312</v>
      </c>
      <c r="Y108" s="1">
        <v>-0.20396319031715393</v>
      </c>
      <c r="Z108" s="1">
        <v>0.11424972862005234</v>
      </c>
      <c r="AA108" s="1">
        <v>98.876335144042969</v>
      </c>
      <c r="AB108" s="1">
        <v>-3.9088773727416992</v>
      </c>
      <c r="AC108" s="1">
        <v>0.13711166381835938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0.18999999761581421</v>
      </c>
      <c r="AJ108" s="1">
        <v>111115</v>
      </c>
      <c r="AK108">
        <f>X108*0.000001/(K108*0.0001)</f>
        <v>0.83348841349283831</v>
      </c>
      <c r="AL108">
        <f>(U108-T108)/(1000-U108)*AK108</f>
        <v>-1.8275044867748319E-6</v>
      </c>
      <c r="AM108">
        <f>(P108+273.15)</f>
        <v>296.48120536804197</v>
      </c>
      <c r="AN108">
        <f>(O108+273.15)</f>
        <v>292.88738670349119</v>
      </c>
      <c r="AO108">
        <f>(Y108*AG108+Z108*AH108)*AI108</f>
        <v>-3.8753005673973107E-2</v>
      </c>
      <c r="AP108">
        <f>((AO108+0.00000010773*(AN108^4-AM108^4))-AL108*44100)/(L108*51.4+0.00000043092*AM108^3)</f>
        <v>-0.47008365475260749</v>
      </c>
      <c r="AQ108">
        <f>0.61365*EXP(17.502*J108/(240.97+J108))</f>
        <v>2.8767454248095454</v>
      </c>
      <c r="AR108">
        <f>AQ108*1000/AA108</f>
        <v>29.094377543612485</v>
      </c>
      <c r="AS108">
        <f>(AR108-U108)</f>
        <v>13.390458132906918</v>
      </c>
      <c r="AT108">
        <f>IF(D108,P108,(O108+P108)/2)</f>
        <v>21.534296035766602</v>
      </c>
      <c r="AU108">
        <f>0.61365*EXP(17.502*AT108/(240.97+AT108))</f>
        <v>2.5790723065494294</v>
      </c>
      <c r="AV108">
        <f>IF(AS108&lt;&gt;0,(1000-(AR108+U108)/2)/AS108*AL108,0)</f>
        <v>-1.3342112157032257E-4</v>
      </c>
      <c r="AW108">
        <f>U108*AA108/1000</f>
        <v>1.5527459987279653</v>
      </c>
      <c r="AX108">
        <f>(AU108-AW108)</f>
        <v>1.0263263078214642</v>
      </c>
      <c r="AY108">
        <f>1/(1.6/F108+1.37/N108)</f>
        <v>-8.3387637842242084E-5</v>
      </c>
      <c r="AZ108">
        <f>G108*AA108*0.001</f>
        <v>-13.352912861391546</v>
      </c>
      <c r="BA108">
        <f>G108/S108</f>
        <v>-0.33768719449947343</v>
      </c>
      <c r="BB108">
        <f>(1-AL108*AA108/AQ108/F108)*100</f>
        <v>52.919052222261506</v>
      </c>
      <c r="BC108">
        <f>(S108-E108/(N108/1.35))</f>
        <v>399.93734983802756</v>
      </c>
      <c r="BD108">
        <f>E108*BB108/100/BC108</f>
        <v>-5.8706033799360639E-5</v>
      </c>
    </row>
    <row r="109" spans="1:56" x14ac:dyDescent="0.25">
      <c r="A109" s="1">
        <v>54</v>
      </c>
      <c r="B109" s="1" t="s">
        <v>167</v>
      </c>
      <c r="C109" s="1">
        <v>32515.499981436878</v>
      </c>
      <c r="D109" s="1">
        <v>0</v>
      </c>
      <c r="E109">
        <f>(R109-S109*(1000-T109)/(1000-U109))*AK109</f>
        <v>-0.14956178634075554</v>
      </c>
      <c r="F109">
        <f>IF(AV109&lt;&gt;0,1/(1/AV109-1/N109),0)</f>
        <v>4.5722592096836089E-4</v>
      </c>
      <c r="G109">
        <f>((AY109-AL109/2)*S109-E109)/(AY109+AL109/2)</f>
        <v>909.30604316508845</v>
      </c>
      <c r="H109">
        <f>AL109*1000</f>
        <v>6.2188571501285862E-3</v>
      </c>
      <c r="I109">
        <f>(AQ109-AW109)</f>
        <v>1.3151954011966596</v>
      </c>
      <c r="J109">
        <f>(P109+AP109*D109)</f>
        <v>23.25909423828125</v>
      </c>
      <c r="K109" s="1">
        <v>6</v>
      </c>
      <c r="L109">
        <f>(K109*AE109+AF109)</f>
        <v>1.4200000166893005</v>
      </c>
      <c r="M109" s="1">
        <v>1</v>
      </c>
      <c r="N109">
        <f>L109*(M109+1)*(M109+1)/(M109*M109+1)</f>
        <v>2.8400000333786011</v>
      </c>
      <c r="O109" s="1">
        <v>19.731464385986328</v>
      </c>
      <c r="P109" s="1">
        <v>23.25909423828125</v>
      </c>
      <c r="Q109" s="1">
        <v>19.123203277587891</v>
      </c>
      <c r="R109" s="1">
        <v>399.93606567382812</v>
      </c>
      <c r="S109" s="1">
        <v>400.11251831054687</v>
      </c>
      <c r="T109" s="1">
        <v>15.657415390014648</v>
      </c>
      <c r="U109" s="1">
        <v>15.664759635925293</v>
      </c>
      <c r="V109" s="1">
        <v>67.088722229003906</v>
      </c>
      <c r="W109" s="1">
        <v>67.120185852050781</v>
      </c>
      <c r="X109" s="1">
        <v>500.10092163085937</v>
      </c>
      <c r="Y109" s="1">
        <v>-0.10784479230642319</v>
      </c>
      <c r="Z109" s="1">
        <v>0.1010691225528717</v>
      </c>
      <c r="AA109" s="1">
        <v>98.887535095214844</v>
      </c>
      <c r="AB109" s="1">
        <v>-3.9088773727416992</v>
      </c>
      <c r="AC109" s="1">
        <v>0.13711166381835938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0.18999999761581421</v>
      </c>
      <c r="AJ109" s="1">
        <v>111115</v>
      </c>
      <c r="AK109">
        <f>X109*0.000001/(K109*0.0001)</f>
        <v>0.83350153605143218</v>
      </c>
      <c r="AL109">
        <f>(U109-T109)/(1000-U109)*AK109</f>
        <v>6.218857150128586E-6</v>
      </c>
      <c r="AM109">
        <f>(P109+273.15)</f>
        <v>296.40909423828123</v>
      </c>
      <c r="AN109">
        <f>(O109+273.15)</f>
        <v>292.88146438598631</v>
      </c>
      <c r="AO109">
        <f>(Y109*AG109+Z109*AH109)*AI109</f>
        <v>-2.0490510281098384E-2</v>
      </c>
      <c r="AP109">
        <f>((AO109+0.00000010773*(AN109^4-AM109^4))-AL109*44100)/(L109*51.4+0.00000043092*AM109^3)</f>
        <v>-0.46527451824506638</v>
      </c>
      <c r="AQ109">
        <f>0.61365*EXP(17.502*J109/(240.97+J109))</f>
        <v>2.8642448694523268</v>
      </c>
      <c r="AR109">
        <f>AQ109*1000/AA109</f>
        <v>28.964670488494431</v>
      </c>
      <c r="AS109">
        <f>(AR109-U109)</f>
        <v>13.299910852569138</v>
      </c>
      <c r="AT109">
        <f>IF(D109,P109,(O109+P109)/2)</f>
        <v>21.495279312133789</v>
      </c>
      <c r="AU109">
        <f>0.61365*EXP(17.502*AT109/(240.97+AT109))</f>
        <v>2.5729199969428089</v>
      </c>
      <c r="AV109">
        <f>IF(AS109&lt;&gt;0,(1000-(AR109+U109)/2)/AS109*AL109,0)</f>
        <v>4.5715232171171982E-4</v>
      </c>
      <c r="AW109">
        <f>U109*AA109/1000</f>
        <v>1.5490494682556673</v>
      </c>
      <c r="AX109">
        <f>(AU109-AW109)</f>
        <v>1.0238705286871417</v>
      </c>
      <c r="AY109">
        <f>1/(1.6/F109+1.37/N109)</f>
        <v>2.8572681259162716E-4</v>
      </c>
      <c r="AZ109">
        <f>G109*AA109*0.001</f>
        <v>89.919033255778629</v>
      </c>
      <c r="BA109">
        <f>G109/S109</f>
        <v>2.2726258278660794</v>
      </c>
      <c r="BB109">
        <f>(1-AL109*AA109/AQ109/F109)*100</f>
        <v>53.041831978825016</v>
      </c>
      <c r="BC109">
        <f>(S109-E109/(N109/1.35))</f>
        <v>400.18361282082401</v>
      </c>
      <c r="BD109">
        <f>E109*BB109/100/BC109</f>
        <v>-1.9823478241951835E-4</v>
      </c>
    </row>
    <row r="110" spans="1:56" x14ac:dyDescent="0.25">
      <c r="A110" s="1" t="s">
        <v>9</v>
      </c>
      <c r="B110" s="1" t="s">
        <v>168</v>
      </c>
    </row>
    <row r="111" spans="1:56" x14ac:dyDescent="0.25">
      <c r="A111" s="1">
        <v>55</v>
      </c>
      <c r="B111" s="1" t="s">
        <v>169</v>
      </c>
      <c r="C111" s="1">
        <v>33115.499988142401</v>
      </c>
      <c r="D111" s="1">
        <v>0</v>
      </c>
      <c r="E111">
        <f>(R111-S111*(1000-T111)/(1000-U111))*AK111</f>
        <v>0.10924673644535882</v>
      </c>
      <c r="F111">
        <f>IF(AV111&lt;&gt;0,1/(1/AV111-1/N111),0)</f>
        <v>3.2156184794358627E-4</v>
      </c>
      <c r="G111">
        <f>((AY111-AL111/2)*S111-E111)/(AY111+AL111/2)</f>
        <v>-146.61264356406622</v>
      </c>
      <c r="H111">
        <f>AL111*1000</f>
        <v>4.3849468378011338E-3</v>
      </c>
      <c r="I111">
        <f>(AQ111-AW111)</f>
        <v>1.318487288122304</v>
      </c>
      <c r="J111">
        <f>(P111+AP111*D111)</f>
        <v>23.304529190063477</v>
      </c>
      <c r="K111" s="1">
        <v>6</v>
      </c>
      <c r="L111">
        <f>(K111*AE111+AF111)</f>
        <v>1.4200000166893005</v>
      </c>
      <c r="M111" s="1">
        <v>1</v>
      </c>
      <c r="N111">
        <f>L111*(M111+1)*(M111+1)/(M111*M111+1)</f>
        <v>2.8400000333786011</v>
      </c>
      <c r="O111" s="1">
        <v>19.732812881469727</v>
      </c>
      <c r="P111" s="1">
        <v>23.304529190063477</v>
      </c>
      <c r="Q111" s="1">
        <v>19.124675750732422</v>
      </c>
      <c r="R111" s="1">
        <v>399.91595458984375</v>
      </c>
      <c r="S111" s="1">
        <v>399.78277587890625</v>
      </c>
      <c r="T111" s="1">
        <v>15.705378532409668</v>
      </c>
      <c r="U111" s="1">
        <v>15.710556983947754</v>
      </c>
      <c r="V111" s="1">
        <v>67.290771484375</v>
      </c>
      <c r="W111" s="1">
        <v>67.312957763671875</v>
      </c>
      <c r="X111" s="1">
        <v>500.078857421875</v>
      </c>
      <c r="Y111" s="1">
        <v>4.0441770106554031E-2</v>
      </c>
      <c r="Z111" s="1">
        <v>0.10216762870550156</v>
      </c>
      <c r="AA111" s="1">
        <v>98.890716552734375</v>
      </c>
      <c r="AB111" s="1">
        <v>-4.1282682418823242</v>
      </c>
      <c r="AC111" s="1">
        <v>0.13965702056884766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0.18999999761581421</v>
      </c>
      <c r="AJ111" s="1">
        <v>111115</v>
      </c>
      <c r="AK111">
        <f>X111*0.000001/(K111*0.0001)</f>
        <v>0.8334647623697915</v>
      </c>
      <c r="AL111">
        <f>(U111-T111)/(1000-U111)*AK111</f>
        <v>4.3849468378011336E-6</v>
      </c>
      <c r="AM111">
        <f>(P111+273.15)</f>
        <v>296.45452919006345</v>
      </c>
      <c r="AN111">
        <f>(O111+273.15)</f>
        <v>292.8828128814697</v>
      </c>
      <c r="AO111">
        <f>(Y111*AG111+Z111*AH111)*AI111</f>
        <v>7.6839362238245723E-3</v>
      </c>
      <c r="AP111">
        <f>((AO111+0.00000010773*(AN111^4-AM111^4))-AL111*44100)/(L111*51.4+0.00000043092*AM111^3)</f>
        <v>-0.46983354201866762</v>
      </c>
      <c r="AQ111">
        <f>0.61365*EXP(17.502*J111/(240.97+J111))</f>
        <v>2.8721155257074629</v>
      </c>
      <c r="AR111">
        <f>AQ111*1000/AA111</f>
        <v>29.04332808809087</v>
      </c>
      <c r="AS111">
        <f>(AR111-U111)</f>
        <v>13.332771104143117</v>
      </c>
      <c r="AT111">
        <f>IF(D111,P111,(O111+P111)/2)</f>
        <v>21.518671035766602</v>
      </c>
      <c r="AU111">
        <f>0.61365*EXP(17.502*AT111/(240.97+AT111))</f>
        <v>2.5766069509709273</v>
      </c>
      <c r="AV111">
        <f>IF(AS111&lt;&gt;0,(1000-(AR111+U111)/2)/AS111*AL111,0)</f>
        <v>3.2152544290331664E-4</v>
      </c>
      <c r="AW111">
        <f>U111*AA111/1000</f>
        <v>1.5536282375851589</v>
      </c>
      <c r="AX111">
        <f>(AU111-AW111)</f>
        <v>1.0229787133857684</v>
      </c>
      <c r="AY111">
        <f>1/(1.6/F111+1.37/N111)</f>
        <v>2.0095667226284041E-4</v>
      </c>
      <c r="AZ111">
        <f>G111*AA111*0.001</f>
        <v>-14.498629377741148</v>
      </c>
      <c r="BA111">
        <f>G111/S111</f>
        <v>-0.36673076583087966</v>
      </c>
      <c r="BB111">
        <f>(1-AL111*AA111/AQ111/F111)*100</f>
        <v>53.048071433162747</v>
      </c>
      <c r="BC111">
        <f>(S111-E111/(N111/1.35))</f>
        <v>399.73084521254435</v>
      </c>
      <c r="BD111">
        <f>E111*BB111/100/BC111</f>
        <v>1.4498077264244678E-4</v>
      </c>
    </row>
    <row r="112" spans="1:56" x14ac:dyDescent="0.25">
      <c r="A112" s="1" t="s">
        <v>9</v>
      </c>
      <c r="B112" s="1" t="s">
        <v>170</v>
      </c>
    </row>
    <row r="113" spans="1:56" x14ac:dyDescent="0.25">
      <c r="A113" s="1">
        <v>56</v>
      </c>
      <c r="B113" s="1" t="s">
        <v>171</v>
      </c>
      <c r="C113" s="1">
        <v>33715.499994870275</v>
      </c>
      <c r="D113" s="1">
        <v>0</v>
      </c>
      <c r="E113">
        <f>(R113-S113*(1000-T113)/(1000-U113))*AK113</f>
        <v>5.7797412810706196E-2</v>
      </c>
      <c r="F113">
        <f>IF(AV113&lt;&gt;0,1/(1/AV113-1/N113),0)</f>
        <v>-2.7855794726159129E-4</v>
      </c>
      <c r="G113">
        <f>((AY113-AL113/2)*S113-E113)/(AY113+AL113/2)</f>
        <v>719.58757302065862</v>
      </c>
      <c r="H113">
        <f>AL113*1000</f>
        <v>-3.8243367652614981E-3</v>
      </c>
      <c r="I113">
        <f>(AQ113-AW113)</f>
        <v>1.3270278763371919</v>
      </c>
      <c r="J113">
        <f>(P113+AP113*D113)</f>
        <v>23.396350860595703</v>
      </c>
      <c r="K113" s="1">
        <v>6</v>
      </c>
      <c r="L113">
        <f>(K113*AE113+AF113)</f>
        <v>1.4200000166893005</v>
      </c>
      <c r="M113" s="1">
        <v>1</v>
      </c>
      <c r="N113">
        <f>L113*(M113+1)*(M113+1)/(M113*M113+1)</f>
        <v>2.8400000333786011</v>
      </c>
      <c r="O113" s="1">
        <v>19.741558074951172</v>
      </c>
      <c r="P113" s="1">
        <v>23.396350860595703</v>
      </c>
      <c r="Q113" s="1">
        <v>19.123022079467773</v>
      </c>
      <c r="R113" s="1">
        <v>399.99716186523437</v>
      </c>
      <c r="S113" s="1">
        <v>399.92965698242187</v>
      </c>
      <c r="T113" s="1">
        <v>15.789867401123047</v>
      </c>
      <c r="U113" s="1">
        <v>15.785351753234863</v>
      </c>
      <c r="V113" s="1">
        <v>67.617233276367187</v>
      </c>
      <c r="W113" s="1">
        <v>67.597900390625</v>
      </c>
      <c r="X113" s="1">
        <v>500.12335205078125</v>
      </c>
      <c r="Y113" s="1">
        <v>-0.13890933990478516</v>
      </c>
      <c r="Z113" s="1">
        <v>4.5041847974061966E-2</v>
      </c>
      <c r="AA113" s="1">
        <v>98.892417907714844</v>
      </c>
      <c r="AB113" s="1">
        <v>-4.0668058395385742</v>
      </c>
      <c r="AC113" s="1">
        <v>0.14310741424560547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0.18999999761581421</v>
      </c>
      <c r="AJ113" s="1">
        <v>111115</v>
      </c>
      <c r="AK113">
        <f>X113*0.000001/(K113*0.0001)</f>
        <v>0.83353892008463526</v>
      </c>
      <c r="AL113">
        <f>(U113-T113)/(1000-U113)*AK113</f>
        <v>-3.8243367652614979E-6</v>
      </c>
      <c r="AM113">
        <f>(P113+273.15)</f>
        <v>296.54635086059568</v>
      </c>
      <c r="AN113">
        <f>(O113+273.15)</f>
        <v>292.89155807495115</v>
      </c>
      <c r="AO113">
        <f>(Y113*AG113+Z113*AH113)*AI113</f>
        <v>-2.6392774250723505E-2</v>
      </c>
      <c r="AP113">
        <f>((AO113+0.00000010773*(AN113^4-AM113^4))-AL113*44100)/(L113*51.4+0.00000043092*AM113^3)</f>
        <v>-0.47700286197918768</v>
      </c>
      <c r="AQ113">
        <f>0.61365*EXP(17.502*J113/(240.97+J113))</f>
        <v>2.8880794787383732</v>
      </c>
      <c r="AR113">
        <f>AQ113*1000/AA113</f>
        <v>29.20425589587154</v>
      </c>
      <c r="AS113">
        <f>(AR113-U113)</f>
        <v>13.418904142636677</v>
      </c>
      <c r="AT113">
        <f>IF(D113,P113,(O113+P113)/2)</f>
        <v>21.568954467773438</v>
      </c>
      <c r="AU113">
        <f>0.61365*EXP(17.502*AT113/(240.97+AT113))</f>
        <v>2.5845481819578264</v>
      </c>
      <c r="AV113">
        <f>IF(AS113&lt;&gt;0,(1000-(AR113+U113)/2)/AS113*AL113,0)</f>
        <v>-2.785852719589794E-4</v>
      </c>
      <c r="AW113">
        <f>U113*AA113/1000</f>
        <v>1.5610516024011813</v>
      </c>
      <c r="AX113">
        <f>(AU113-AW113)</f>
        <v>1.0234965795566451</v>
      </c>
      <c r="AY113">
        <f>1/(1.6/F113+1.37/N113)</f>
        <v>-1.7411333981488645E-4</v>
      </c>
      <c r="AZ113">
        <f>G113*AA113*0.001</f>
        <v>71.161754992357245</v>
      </c>
      <c r="BA113">
        <f>G113/S113</f>
        <v>1.7992853504542343</v>
      </c>
      <c r="BB113">
        <f>(1-AL113*AA113/AQ113/F113)*100</f>
        <v>52.989547663984936</v>
      </c>
      <c r="BC113">
        <f>(S113-E113/(N113/1.35))</f>
        <v>399.90218286045803</v>
      </c>
      <c r="BD113">
        <f>E113*BB113/100/BC113</f>
        <v>7.658519738704738E-5</v>
      </c>
    </row>
    <row r="114" spans="1:56" x14ac:dyDescent="0.25">
      <c r="A114" s="1">
        <v>57</v>
      </c>
      <c r="B114" s="1" t="s">
        <v>172</v>
      </c>
      <c r="C114" s="1">
        <v>34315.999981448054</v>
      </c>
      <c r="D114" s="1">
        <v>0</v>
      </c>
      <c r="E114">
        <f>(R114-S114*(1000-T114)/(1000-U114))*AK114</f>
        <v>7.9359634520776434E-2</v>
      </c>
      <c r="F114">
        <f>IF(AV114&lt;&gt;0,1/(1/AV114-1/N114),0)</f>
        <v>2.8983009180340665E-4</v>
      </c>
      <c r="G114">
        <f>((AY114-AL114/2)*S114-E114)/(AY114+AL114/2)</f>
        <v>-42.267042615687785</v>
      </c>
      <c r="H114">
        <f>AL114*1000</f>
        <v>3.9595018870592453E-3</v>
      </c>
      <c r="I114">
        <f>(AQ114-AW114)</f>
        <v>1.3208194196506715</v>
      </c>
      <c r="J114">
        <f>(P114+AP114*D114)</f>
        <v>23.400346755981445</v>
      </c>
      <c r="K114" s="1">
        <v>6</v>
      </c>
      <c r="L114">
        <f>(K114*AE114+AF114)</f>
        <v>1.4200000166893005</v>
      </c>
      <c r="M114" s="1">
        <v>1</v>
      </c>
      <c r="N114">
        <f>L114*(M114+1)*(M114+1)/(M114*M114+1)</f>
        <v>2.8400000333786011</v>
      </c>
      <c r="O114" s="1">
        <v>19.744203567504883</v>
      </c>
      <c r="P114" s="1">
        <v>23.400346755981445</v>
      </c>
      <c r="Q114" s="1">
        <v>19.122051239013672</v>
      </c>
      <c r="R114" s="1">
        <v>399.87896728515625</v>
      </c>
      <c r="S114" s="1">
        <v>399.7818603515625</v>
      </c>
      <c r="T114" s="1">
        <v>15.849177360534668</v>
      </c>
      <c r="U114" s="1">
        <v>15.853852272033691</v>
      </c>
      <c r="V114" s="1">
        <v>67.865737915039063</v>
      </c>
      <c r="W114" s="1">
        <v>67.885749816894531</v>
      </c>
      <c r="X114" s="1">
        <v>500.12435913085937</v>
      </c>
      <c r="Y114" s="1">
        <v>-0.1629415899515152</v>
      </c>
      <c r="Z114" s="1">
        <v>1.5380288474261761E-2</v>
      </c>
      <c r="AA114" s="1">
        <v>98.900665283203125</v>
      </c>
      <c r="AB114" s="1">
        <v>-4.0668058395385742</v>
      </c>
      <c r="AC114" s="1">
        <v>0.14310741424560547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0.18999999761581421</v>
      </c>
      <c r="AJ114" s="1">
        <v>111115</v>
      </c>
      <c r="AK114">
        <f>X114*0.000001/(K114*0.0001)</f>
        <v>0.83354059855143225</v>
      </c>
      <c r="AL114">
        <f>(U114-T114)/(1000-U114)*AK114</f>
        <v>3.9595018870592454E-6</v>
      </c>
      <c r="AM114">
        <f>(P114+273.15)</f>
        <v>296.55034675598142</v>
      </c>
      <c r="AN114">
        <f>(O114+273.15)</f>
        <v>292.89420356750486</v>
      </c>
      <c r="AO114">
        <f>(Y114*AG114+Z114*AH114)*AI114</f>
        <v>-3.0958901702304864E-2</v>
      </c>
      <c r="AP114">
        <f>((AO114+0.00000010773*(AN114^4-AM114^4))-AL114*44100)/(L114*51.4+0.00000043092*AM114^3)</f>
        <v>-0.4813231184464577</v>
      </c>
      <c r="AQ114">
        <f>0.61365*EXP(17.502*J114/(240.97+J114))</f>
        <v>2.8887759566564251</v>
      </c>
      <c r="AR114">
        <f>AQ114*1000/AA114</f>
        <v>29.208862734991559</v>
      </c>
      <c r="AS114">
        <f>(AR114-U114)</f>
        <v>13.355010462957868</v>
      </c>
      <c r="AT114">
        <f>IF(D114,P114,(O114+P114)/2)</f>
        <v>21.572275161743164</v>
      </c>
      <c r="AU114">
        <f>0.61365*EXP(17.502*AT114/(240.97+AT114))</f>
        <v>2.5850733705317306</v>
      </c>
      <c r="AV114">
        <f>IF(AS114&lt;&gt;0,(1000-(AR114+U114)/2)/AS114*AL114,0)</f>
        <v>2.8980051683530388E-4</v>
      </c>
      <c r="AW114">
        <f>U114*AA114/1000</f>
        <v>1.5679565370057535</v>
      </c>
      <c r="AX114">
        <f>(AU114-AW114)</f>
        <v>1.017116833525977</v>
      </c>
      <c r="AY114">
        <f>1/(1.6/F114+1.37/N114)</f>
        <v>1.8112797991593871E-4</v>
      </c>
      <c r="AZ114">
        <f>G114*AA114*0.001</f>
        <v>-4.1802386342450202</v>
      </c>
      <c r="BA114">
        <f>G114/S114</f>
        <v>-0.10572526371886595</v>
      </c>
      <c r="BB114">
        <f>(1-AL114*AA114/AQ114/F114)*100</f>
        <v>53.228377894693288</v>
      </c>
      <c r="BC114">
        <f>(S114-E114/(N114/1.35))</f>
        <v>399.74413658207521</v>
      </c>
      <c r="BD114">
        <f>E114*BB114/100/BC114</f>
        <v>1.0567220952818975E-4</v>
      </c>
    </row>
    <row r="115" spans="1:56" x14ac:dyDescent="0.25">
      <c r="A115" s="1" t="s">
        <v>9</v>
      </c>
      <c r="B115" s="1" t="s">
        <v>173</v>
      </c>
    </row>
    <row r="116" spans="1:56" x14ac:dyDescent="0.25">
      <c r="A116" s="1">
        <v>58</v>
      </c>
      <c r="B116" s="1" t="s">
        <v>174</v>
      </c>
      <c r="C116" s="1">
        <v>34915.999988153577</v>
      </c>
      <c r="D116" s="1">
        <v>0</v>
      </c>
      <c r="E116">
        <f>(R116-S116*(1000-T116)/(1000-U116))*AK116</f>
        <v>0.13679544478963643</v>
      </c>
      <c r="F116">
        <f>IF(AV116&lt;&gt;0,1/(1/AV116-1/N116),0)</f>
        <v>8.6538772039906182E-4</v>
      </c>
      <c r="G116">
        <f>((AY116-AL116/2)*S116-E116)/(AY116+AL116/2)</f>
        <v>140.96280276635503</v>
      </c>
      <c r="H116">
        <f>AL116*1000</f>
        <v>1.1670813077246643E-2</v>
      </c>
      <c r="I116">
        <f>(AQ116-AW116)</f>
        <v>1.3043180463353359</v>
      </c>
      <c r="J116">
        <f>(P116+AP116*D116)</f>
        <v>23.29057502746582</v>
      </c>
      <c r="K116" s="1">
        <v>6</v>
      </c>
      <c r="L116">
        <f>(K116*AE116+AF116)</f>
        <v>1.4200000166893005</v>
      </c>
      <c r="M116" s="1">
        <v>1</v>
      </c>
      <c r="N116">
        <f>L116*(M116+1)*(M116+1)/(M116*M116+1)</f>
        <v>2.8400000333786011</v>
      </c>
      <c r="O116" s="1">
        <v>19.731542587280273</v>
      </c>
      <c r="P116" s="1">
        <v>23.29057502746582</v>
      </c>
      <c r="Q116" s="1">
        <v>19.122371673583984</v>
      </c>
      <c r="R116" s="1">
        <v>399.95278930664062</v>
      </c>
      <c r="S116" s="1">
        <v>399.7830810546875</v>
      </c>
      <c r="T116" s="1">
        <v>15.813642501831055</v>
      </c>
      <c r="U116" s="1">
        <v>15.827422142028809</v>
      </c>
      <c r="V116" s="1">
        <v>67.768333435058594</v>
      </c>
      <c r="W116" s="1">
        <v>67.827384948730469</v>
      </c>
      <c r="X116" s="1">
        <v>500.13327026367187</v>
      </c>
      <c r="Y116" s="1">
        <v>-9.2607893049716949E-2</v>
      </c>
      <c r="Z116" s="1">
        <v>0.22191749513149261</v>
      </c>
      <c r="AA116" s="1">
        <v>98.902915954589844</v>
      </c>
      <c r="AB116" s="1">
        <v>-4.1404752731323242</v>
      </c>
      <c r="AC116" s="1">
        <v>0.13740921020507813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0.18999999761581421</v>
      </c>
      <c r="AJ116" s="1">
        <v>111115</v>
      </c>
      <c r="AK116">
        <f>X116*0.000001/(K116*0.0001)</f>
        <v>0.83355545043945301</v>
      </c>
      <c r="AL116">
        <f>(U116-T116)/(1000-U116)*AK116</f>
        <v>1.1670813077246644E-5</v>
      </c>
      <c r="AM116">
        <f>(P116+273.15)</f>
        <v>296.4405750274658</v>
      </c>
      <c r="AN116">
        <f>(O116+273.15)</f>
        <v>292.88154258728025</v>
      </c>
      <c r="AO116">
        <f>(Y116*AG116+Z116*AH116)*AI116</f>
        <v>-1.7595499458651798E-2</v>
      </c>
      <c r="AP116">
        <f>((AO116+0.00000010773*(AN116^4-AM116^4))-AL116*44100)/(L116*51.4+0.00000043092*AM116^3)</f>
        <v>-0.47226104176402073</v>
      </c>
      <c r="AQ116">
        <f>0.61365*EXP(17.502*J116/(240.97+J116))</f>
        <v>2.8696962482262256</v>
      </c>
      <c r="AR116">
        <f>AQ116*1000/AA116</f>
        <v>29.015284539677417</v>
      </c>
      <c r="AS116">
        <f>(AR116-U116)</f>
        <v>13.187862397648608</v>
      </c>
      <c r="AT116">
        <f>IF(D116,P116,(O116+P116)/2)</f>
        <v>21.511058807373047</v>
      </c>
      <c r="AU116">
        <f>0.61365*EXP(17.502*AT116/(240.97+AT116))</f>
        <v>2.5754066202296118</v>
      </c>
      <c r="AV116">
        <f>IF(AS116&lt;&gt;0,(1000-(AR116+U116)/2)/AS116*AL116,0)</f>
        <v>8.6512410498769626E-4</v>
      </c>
      <c r="AW116">
        <f>U116*AA116/1000</f>
        <v>1.5653782018908897</v>
      </c>
      <c r="AX116">
        <f>(AU116-AW116)</f>
        <v>1.010028418338722</v>
      </c>
      <c r="AY116">
        <f>1/(1.6/F116+1.37/N116)</f>
        <v>5.4072624363656107E-4</v>
      </c>
      <c r="AZ116">
        <f>G116*AA116*0.001</f>
        <v>13.941632234724237</v>
      </c>
      <c r="BA116">
        <f>G116/S116</f>
        <v>0.35259822000089169</v>
      </c>
      <c r="BB116">
        <f>(1-AL116*AA116/AQ116/F116)*100</f>
        <v>53.52027486746789</v>
      </c>
      <c r="BC116">
        <f>(S116-E116/(N116/1.35))</f>
        <v>399.71805505176656</v>
      </c>
      <c r="BD116">
        <f>E116*BB116/100/BC116</f>
        <v>1.8316234939176569E-4</v>
      </c>
    </row>
    <row r="117" spans="1:56" x14ac:dyDescent="0.25">
      <c r="A117" s="1" t="s">
        <v>9</v>
      </c>
      <c r="B117" s="1" t="s">
        <v>175</v>
      </c>
    </row>
    <row r="118" spans="1:56" x14ac:dyDescent="0.25">
      <c r="A118" s="1">
        <v>59</v>
      </c>
      <c r="B118" s="1" t="s">
        <v>176</v>
      </c>
      <c r="C118" s="1">
        <v>35515.999994881451</v>
      </c>
      <c r="D118" s="1">
        <v>0</v>
      </c>
      <c r="E118">
        <f>(R118-S118*(1000-T118)/(1000-U118))*AK118</f>
        <v>5.6348366247519946E-2</v>
      </c>
      <c r="F118">
        <f>IF(AV118&lt;&gt;0,1/(1/AV118-1/N118),0)</f>
        <v>-5.8068134994572358E-5</v>
      </c>
      <c r="G118">
        <f>((AY118-AL118/2)*S118-E118)/(AY118+AL118/2)</f>
        <v>1927.4456321637354</v>
      </c>
      <c r="H118">
        <f>AL118*1000</f>
        <v>-7.8174782506102846E-4</v>
      </c>
      <c r="I118">
        <f>(AQ118-AW118)</f>
        <v>1.3017345589495612</v>
      </c>
      <c r="J118">
        <f>(P118+AP118*D118)</f>
        <v>23.2264404296875</v>
      </c>
      <c r="K118" s="1">
        <v>6</v>
      </c>
      <c r="L118">
        <f>(K118*AE118+AF118)</f>
        <v>1.4200000166893005</v>
      </c>
      <c r="M118" s="1">
        <v>1</v>
      </c>
      <c r="N118">
        <f>L118*(M118+1)*(M118+1)/(M118*M118+1)</f>
        <v>2.8400000333786011</v>
      </c>
      <c r="O118" s="1">
        <v>19.724746704101563</v>
      </c>
      <c r="P118" s="1">
        <v>23.2264404296875</v>
      </c>
      <c r="Q118" s="1">
        <v>19.124164581298828</v>
      </c>
      <c r="R118" s="1">
        <v>399.99179077148437</v>
      </c>
      <c r="S118" s="1">
        <v>399.924560546875</v>
      </c>
      <c r="T118" s="1">
        <v>15.742355346679687</v>
      </c>
      <c r="U118" s="1">
        <v>15.741432189941406</v>
      </c>
      <c r="V118" s="1">
        <v>67.490943908691406</v>
      </c>
      <c r="W118" s="1">
        <v>67.486984252929688</v>
      </c>
      <c r="X118" s="1">
        <v>500.09405517578125</v>
      </c>
      <c r="Y118" s="1">
        <v>-9.2606402933597565E-2</v>
      </c>
      <c r="Z118" s="1">
        <v>5.0534859299659729E-2</v>
      </c>
      <c r="AA118" s="1">
        <v>98.902397155761719</v>
      </c>
      <c r="AB118" s="1">
        <v>-4.1236600875854492</v>
      </c>
      <c r="AC118" s="1">
        <v>0.13791942596435547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0.18999999761581421</v>
      </c>
      <c r="AJ118" s="1">
        <v>111115</v>
      </c>
      <c r="AK118">
        <f>X118*0.000001/(K118*0.0001)</f>
        <v>0.8334900919596353</v>
      </c>
      <c r="AL118">
        <f>(U118-T118)/(1000-U118)*AK118</f>
        <v>-7.8174782506102843E-7</v>
      </c>
      <c r="AM118">
        <f>(P118+273.15)</f>
        <v>296.37644042968748</v>
      </c>
      <c r="AN118">
        <f>(O118+273.15)</f>
        <v>292.87474670410154</v>
      </c>
      <c r="AO118">
        <f>(Y118*AG118+Z118*AH118)*AI118</f>
        <v>-1.7595216336592667E-2</v>
      </c>
      <c r="AP118">
        <f>((AO118+0.00000010773*(AN118^4-AM118^4))-AL118*44100)/(L118*51.4+0.00000043092*AM118^3)</f>
        <v>-0.45810695614494501</v>
      </c>
      <c r="AQ118">
        <f>0.61365*EXP(17.502*J118/(240.97+J118))</f>
        <v>2.8585999371996382</v>
      </c>
      <c r="AR118">
        <f>AQ118*1000/AA118</f>
        <v>28.903242180243815</v>
      </c>
      <c r="AS118">
        <f>(AR118-U118)</f>
        <v>13.161809990302409</v>
      </c>
      <c r="AT118">
        <f>IF(D118,P118,(O118+P118)/2)</f>
        <v>21.475593566894531</v>
      </c>
      <c r="AU118">
        <f>0.61365*EXP(17.502*AT118/(240.97+AT118))</f>
        <v>2.5698207516131997</v>
      </c>
      <c r="AV118">
        <f>IF(AS118&lt;&gt;0,(1000-(AR118+U118)/2)/AS118*AL118,0)</f>
        <v>-5.8069322310490427E-5</v>
      </c>
      <c r="AW118">
        <f>U118*AA118/1000</f>
        <v>1.556865378250077</v>
      </c>
      <c r="AX118">
        <f>(AU118-AW118)</f>
        <v>1.0129553733631227</v>
      </c>
      <c r="AY118">
        <f>1/(1.6/F118+1.37/N118)</f>
        <v>-3.6293219769274407E-5</v>
      </c>
      <c r="AZ118">
        <f>G118*AA118*0.001</f>
        <v>190.62899340839598</v>
      </c>
      <c r="BA118">
        <f>G118/S118</f>
        <v>4.8195230358647105</v>
      </c>
      <c r="BB118">
        <f>(1-AL118*AA118/AQ118/F118)*100</f>
        <v>53.421849265329804</v>
      </c>
      <c r="BC118">
        <f>(S118-E118/(N118/1.35))</f>
        <v>399.89777523224819</v>
      </c>
      <c r="BD118">
        <f>E118*BB118/100/BC118</f>
        <v>7.5275085645934328E-5</v>
      </c>
    </row>
    <row r="119" spans="1:56" x14ac:dyDescent="0.25">
      <c r="A119" s="1">
        <v>60</v>
      </c>
      <c r="B119" s="1" t="s">
        <v>177</v>
      </c>
      <c r="C119" s="1">
        <v>36116.49998145923</v>
      </c>
      <c r="D119" s="1">
        <v>0</v>
      </c>
      <c r="E119">
        <f>(R119-S119*(1000-T119)/(1000-U119))*AK119</f>
        <v>3.2668804473652682E-2</v>
      </c>
      <c r="F119">
        <f>IF(AV119&lt;&gt;0,1/(1/AV119-1/N119),0)</f>
        <v>1.1632027117865933E-4</v>
      </c>
      <c r="G119">
        <f>((AY119-AL119/2)*S119-E119)/(AY119+AL119/2)</f>
        <v>-53.244493287098827</v>
      </c>
      <c r="H119">
        <f>AL119*1000</f>
        <v>1.5741094461677822E-3</v>
      </c>
      <c r="I119">
        <f>(AQ119-AW119)</f>
        <v>1.3086603302757243</v>
      </c>
      <c r="J119">
        <f>(P119+AP119*D119)</f>
        <v>23.267669677734375</v>
      </c>
      <c r="K119" s="1">
        <v>6</v>
      </c>
      <c r="L119">
        <f>(K119*AE119+AF119)</f>
        <v>1.4200000166893005</v>
      </c>
      <c r="M119" s="1">
        <v>1</v>
      </c>
      <c r="N119">
        <f>L119*(M119+1)*(M119+1)/(M119*M119+1)</f>
        <v>2.8400000333786011</v>
      </c>
      <c r="O119" s="1">
        <v>19.728294372558594</v>
      </c>
      <c r="P119" s="1">
        <v>23.267669677734375</v>
      </c>
      <c r="Q119" s="1">
        <v>19.124134063720703</v>
      </c>
      <c r="R119" s="1">
        <v>399.92764282226562</v>
      </c>
      <c r="S119" s="1">
        <v>399.8876953125</v>
      </c>
      <c r="T119" s="1">
        <v>15.740083694458008</v>
      </c>
      <c r="U119" s="1">
        <v>15.741942405700684</v>
      </c>
      <c r="V119" s="1">
        <v>67.472969055175781</v>
      </c>
      <c r="W119" s="1">
        <v>67.480941772460938</v>
      </c>
      <c r="X119" s="1">
        <v>500.13037109375</v>
      </c>
      <c r="Y119" s="1">
        <v>-7.5022377073764801E-2</v>
      </c>
      <c r="Z119" s="1">
        <v>7.9097479581832886E-2</v>
      </c>
      <c r="AA119" s="1">
        <v>98.912101745605469</v>
      </c>
      <c r="AB119" s="1">
        <v>-4.1236600875854492</v>
      </c>
      <c r="AC119" s="1">
        <v>0.13791942596435547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0.18999999761581421</v>
      </c>
      <c r="AJ119" s="1">
        <v>111115</v>
      </c>
      <c r="AK119">
        <f>X119*0.000001/(K119*0.0001)</f>
        <v>0.83355061848958334</v>
      </c>
      <c r="AL119">
        <f>(U119-T119)/(1000-U119)*AK119</f>
        <v>1.5741094461677823E-6</v>
      </c>
      <c r="AM119">
        <f>(P119+273.15)</f>
        <v>296.41766967773435</v>
      </c>
      <c r="AN119">
        <f>(O119+273.15)</f>
        <v>292.87829437255857</v>
      </c>
      <c r="AO119">
        <f>(Y119*AG119+Z119*AH119)*AI119</f>
        <v>-1.4254251465148027E-2</v>
      </c>
      <c r="AP119">
        <f>((AO119+0.00000010773*(AN119^4-AM119^4))-AL119*44100)/(L119*51.4+0.00000043092*AM119^3)</f>
        <v>-0.46431304641875154</v>
      </c>
      <c r="AQ119">
        <f>0.61365*EXP(17.502*J119/(240.97+J119))</f>
        <v>2.8657289391818517</v>
      </c>
      <c r="AR119">
        <f>AQ119*1000/AA119</f>
        <v>28.972480501448572</v>
      </c>
      <c r="AS119">
        <f>(AR119-U119)</f>
        <v>13.230538095747889</v>
      </c>
      <c r="AT119">
        <f>IF(D119,P119,(O119+P119)/2)</f>
        <v>21.497982025146484</v>
      </c>
      <c r="AU119">
        <f>0.61365*EXP(17.502*AT119/(240.97+AT119))</f>
        <v>2.5733457567007254</v>
      </c>
      <c r="AV119">
        <f>IF(AS119&lt;&gt;0,(1000-(AR119+U119)/2)/AS119*AL119,0)</f>
        <v>1.1631550714655561E-4</v>
      </c>
      <c r="AW119">
        <f>U119*AA119/1000</f>
        <v>1.5570686089061274</v>
      </c>
      <c r="AX119">
        <f>(AU119-AW119)</f>
        <v>1.016277147794598</v>
      </c>
      <c r="AY119">
        <f>1/(1.6/F119+1.37/N119)</f>
        <v>7.2697619970096432E-5</v>
      </c>
      <c r="AZ119">
        <f>G119*AA119*0.001</f>
        <v>-5.2665247374067272</v>
      </c>
      <c r="BA119">
        <f>G119/S119</f>
        <v>-0.1331486162520952</v>
      </c>
      <c r="BB119">
        <f>(1-AL119*AA119/AQ119/F119)*100</f>
        <v>53.291723777838264</v>
      </c>
      <c r="BC119">
        <f>(S119-E119/(N119/1.35))</f>
        <v>399.87216612745738</v>
      </c>
      <c r="BD119">
        <f>E119*BB119/100/BC119</f>
        <v>4.3538336789542322E-5</v>
      </c>
    </row>
    <row r="120" spans="1:56" x14ac:dyDescent="0.25">
      <c r="A120" s="1" t="s">
        <v>9</v>
      </c>
      <c r="B120" s="1" t="s">
        <v>178</v>
      </c>
    </row>
    <row r="121" spans="1:56" x14ac:dyDescent="0.25">
      <c r="A121" s="1">
        <v>61</v>
      </c>
      <c r="B121" s="1" t="s">
        <v>179</v>
      </c>
      <c r="C121" s="1">
        <v>36716.499988164753</v>
      </c>
      <c r="D121" s="1">
        <v>0</v>
      </c>
      <c r="E121">
        <f>(R121-S121*(1000-T121)/(1000-U121))*AK121</f>
        <v>0.13519297243943237</v>
      </c>
      <c r="F121">
        <f>IF(AV121&lt;&gt;0,1/(1/AV121-1/N121),0)</f>
        <v>9.2048698970025218E-4</v>
      </c>
      <c r="G121">
        <f>((AY121-AL121/2)*S121-E121)/(AY121+AL121/2)</f>
        <v>158.68517742627668</v>
      </c>
      <c r="H121">
        <f>AL121*1000</f>
        <v>1.2537674753212481E-2</v>
      </c>
      <c r="I121">
        <f>(AQ121-AW121)</f>
        <v>1.3173745459953674</v>
      </c>
      <c r="J121">
        <f>(P121+AP121*D121)</f>
        <v>23.373598098754883</v>
      </c>
      <c r="K121" s="1">
        <v>6</v>
      </c>
      <c r="L121">
        <f>(K121*AE121+AF121)</f>
        <v>1.4200000166893005</v>
      </c>
      <c r="M121" s="1">
        <v>1</v>
      </c>
      <c r="N121">
        <f>L121*(M121+1)*(M121+1)/(M121*M121+1)</f>
        <v>2.8400000333786011</v>
      </c>
      <c r="O121" s="1">
        <v>19.738731384277344</v>
      </c>
      <c r="P121" s="1">
        <v>23.373598098754883</v>
      </c>
      <c r="Q121" s="1">
        <v>19.122901916503906</v>
      </c>
      <c r="R121" s="1">
        <v>400.00003051757812</v>
      </c>
      <c r="S121" s="1">
        <v>399.83181762695312</v>
      </c>
      <c r="T121" s="1">
        <v>15.824844360351562</v>
      </c>
      <c r="U121" s="1">
        <v>15.839648246765137</v>
      </c>
      <c r="V121" s="1">
        <v>67.792778015136719</v>
      </c>
      <c r="W121" s="1">
        <v>67.856201171875</v>
      </c>
      <c r="X121" s="1">
        <v>500.10174560546875</v>
      </c>
      <c r="Y121" s="1">
        <v>-0.17642244696617126</v>
      </c>
      <c r="Z121" s="1">
        <v>9.777473658323288E-2</v>
      </c>
      <c r="AA121" s="1">
        <v>98.912673950195313</v>
      </c>
      <c r="AB121" s="1">
        <v>-4.2565031051635742</v>
      </c>
      <c r="AC121" s="1">
        <v>0.14408969879150391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0.18999999761581421</v>
      </c>
      <c r="AJ121" s="1">
        <v>111115</v>
      </c>
      <c r="AK121">
        <f>X121*0.000001/(K121*0.0001)</f>
        <v>0.83350290934244775</v>
      </c>
      <c r="AL121">
        <f>(U121-T121)/(1000-U121)*AK121</f>
        <v>1.253767475321248E-5</v>
      </c>
      <c r="AM121">
        <f>(P121+273.15)</f>
        <v>296.52359809875486</v>
      </c>
      <c r="AN121">
        <f>(O121+273.15)</f>
        <v>292.88873138427732</v>
      </c>
      <c r="AO121">
        <f>(Y121*AG121+Z121*AH121)*AI121</f>
        <v>-3.3520264502948649E-2</v>
      </c>
      <c r="AP121">
        <f>((AO121+0.00000010773*(AN121^4-AM121^4))-AL121*44100)/(L121*51.4+0.00000043092*AM121^3)</f>
        <v>-0.48299734092082547</v>
      </c>
      <c r="AQ121">
        <f>0.61365*EXP(17.502*J121/(240.97+J121))</f>
        <v>2.8841165085134302</v>
      </c>
      <c r="AR121">
        <f>AQ121*1000/AA121</f>
        <v>29.158209897001125</v>
      </c>
      <c r="AS121">
        <f>(AR121-U121)</f>
        <v>13.318561650235988</v>
      </c>
      <c r="AT121">
        <f>IF(D121,P121,(O121+P121)/2)</f>
        <v>21.556164741516113</v>
      </c>
      <c r="AU121">
        <f>0.61365*EXP(17.502*AT121/(240.97+AT121))</f>
        <v>2.582526279206268</v>
      </c>
      <c r="AV121">
        <f>IF(AS121&lt;&gt;0,(1000-(AR121+U121)/2)/AS121*AL121,0)</f>
        <v>9.2018874260318181E-4</v>
      </c>
      <c r="AW121">
        <f>U121*AA121/1000</f>
        <v>1.5667419625180627</v>
      </c>
      <c r="AX121">
        <f>(AU121-AW121)</f>
        <v>1.0157843166882052</v>
      </c>
      <c r="AY121">
        <f>1/(1.6/F121+1.37/N121)</f>
        <v>5.7514475233025786E-4</v>
      </c>
      <c r="AZ121">
        <f>G121*AA121*0.001</f>
        <v>15.695975215494199</v>
      </c>
      <c r="BA121">
        <f>G121/S121</f>
        <v>0.39687981403804001</v>
      </c>
      <c r="BB121">
        <f>(1-AL121*AA121/AQ121/F121)*100</f>
        <v>53.286921746947783</v>
      </c>
      <c r="BC121">
        <f>(S121-E121/(N121/1.35))</f>
        <v>399.7675533626404</v>
      </c>
      <c r="BD121">
        <f>E121*BB121/100/BC121</f>
        <v>1.8020515378301186E-4</v>
      </c>
    </row>
    <row r="122" spans="1:56" x14ac:dyDescent="0.25">
      <c r="A122" s="1" t="s">
        <v>9</v>
      </c>
      <c r="B122" s="1" t="s">
        <v>180</v>
      </c>
    </row>
    <row r="123" spans="1:56" x14ac:dyDescent="0.25">
      <c r="A123" s="1">
        <v>62</v>
      </c>
      <c r="B123" s="1" t="s">
        <v>181</v>
      </c>
      <c r="C123" s="1">
        <v>37316.499994892627</v>
      </c>
      <c r="D123" s="1">
        <v>0</v>
      </c>
      <c r="E123">
        <f>(R123-S123*(1000-T123)/(1000-U123))*AK123</f>
        <v>0.12582162757495555</v>
      </c>
      <c r="F123">
        <f>IF(AV123&lt;&gt;0,1/(1/AV123-1/N123),0)</f>
        <v>9.1527259325342031E-4</v>
      </c>
      <c r="G123">
        <f>((AY123-AL123/2)*S123-E123)/(AY123+AL123/2)</f>
        <v>173.65240148399397</v>
      </c>
      <c r="H123">
        <f>AL123*1000</f>
        <v>1.246495198213712E-2</v>
      </c>
      <c r="I123">
        <f>(AQ123-AW123)</f>
        <v>1.3171324891090028</v>
      </c>
      <c r="J123">
        <f>(P123+AP123*D123)</f>
        <v>23.391399383544922</v>
      </c>
      <c r="K123" s="1">
        <v>6</v>
      </c>
      <c r="L123">
        <f>(K123*AE123+AF123)</f>
        <v>1.4200000166893005</v>
      </c>
      <c r="M123" s="1">
        <v>1</v>
      </c>
      <c r="N123">
        <f>L123*(M123+1)*(M123+1)/(M123*M123+1)</f>
        <v>2.8400000333786011</v>
      </c>
      <c r="O123" s="1">
        <v>19.741058349609375</v>
      </c>
      <c r="P123" s="1">
        <v>23.391399383544922</v>
      </c>
      <c r="Q123" s="1">
        <v>19.123334884643555</v>
      </c>
      <c r="R123" s="1">
        <v>400.07122802734375</v>
      </c>
      <c r="S123" s="1">
        <v>399.914306640625</v>
      </c>
      <c r="T123" s="1">
        <v>15.858912467956543</v>
      </c>
      <c r="U123" s="1">
        <v>15.873628616333008</v>
      </c>
      <c r="V123" s="1">
        <v>67.928108215332031</v>
      </c>
      <c r="W123" s="1">
        <v>67.991142272949219</v>
      </c>
      <c r="X123" s="1">
        <v>500.14804077148437</v>
      </c>
      <c r="Y123" s="1">
        <v>-9.0260207653045654E-2</v>
      </c>
      <c r="Z123" s="1">
        <v>5.4928142577409744E-2</v>
      </c>
      <c r="AA123" s="1">
        <v>98.911483764648437</v>
      </c>
      <c r="AB123" s="1">
        <v>-4.0595426559448242</v>
      </c>
      <c r="AC123" s="1">
        <v>0.14843940734863281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0.18999999761581421</v>
      </c>
      <c r="AJ123" s="1">
        <v>111115</v>
      </c>
      <c r="AK123">
        <f>X123*0.000001/(K123*0.0001)</f>
        <v>0.83358006795247386</v>
      </c>
      <c r="AL123">
        <f>(U123-T123)/(1000-U123)*AK123</f>
        <v>1.2464951982137121E-5</v>
      </c>
      <c r="AM123">
        <f>(P123+273.15)</f>
        <v>296.5413993835449</v>
      </c>
      <c r="AN123">
        <f>(O123+273.15)</f>
        <v>292.89105834960935</v>
      </c>
      <c r="AO123">
        <f>(Y123*AG123+Z123*AH123)*AI123</f>
        <v>-1.714943923888157E-2</v>
      </c>
      <c r="AP123">
        <f>((AO123+0.00000010773*(AN123^4-AM123^4))-AL123*44100)/(L123*51.4+0.00000043092*AM123^3)</f>
        <v>-0.48482894130155718</v>
      </c>
      <c r="AQ123">
        <f>0.61365*EXP(17.502*J123/(240.97+J123))</f>
        <v>2.8872166482794839</v>
      </c>
      <c r="AR123">
        <f>AQ123*1000/AA123</f>
        <v>29.189903319511142</v>
      </c>
      <c r="AS123">
        <f>(AR123-U123)</f>
        <v>13.316274703178134</v>
      </c>
      <c r="AT123">
        <f>IF(D123,P123,(O123+P123)/2)</f>
        <v>21.566228866577148</v>
      </c>
      <c r="AU123">
        <f>0.61365*EXP(17.502*AT123/(240.97+AT123))</f>
        <v>2.5841171808435024</v>
      </c>
      <c r="AV123">
        <f>IF(AS123&lt;&gt;0,(1000-(AR123+U123)/2)/AS123*AL123,0)</f>
        <v>9.1497771507869979E-4</v>
      </c>
      <c r="AW123">
        <f>U123*AA123/1000</f>
        <v>1.5700841591704811</v>
      </c>
      <c r="AX123">
        <f>(AU123-AW123)</f>
        <v>1.0140330216730213</v>
      </c>
      <c r="AY123">
        <f>1/(1.6/F123+1.37/N123)</f>
        <v>5.718875575764429E-4</v>
      </c>
      <c r="AZ123">
        <f>G123*AA123*0.001</f>
        <v>17.176216690076284</v>
      </c>
      <c r="BA123">
        <f>G123/S123</f>
        <v>0.43422402899940071</v>
      </c>
      <c r="BB123">
        <f>(1-AL123*AA123/AQ123/F123)*100</f>
        <v>53.344000767257249</v>
      </c>
      <c r="BC123">
        <f>(S123-E123/(N123/1.35))</f>
        <v>399.85449706483985</v>
      </c>
      <c r="BD123">
        <f>E123*BB123/100/BC123</f>
        <v>1.6785678408432663E-4</v>
      </c>
    </row>
    <row r="124" spans="1:56" x14ac:dyDescent="0.25">
      <c r="A124" s="1">
        <v>63</v>
      </c>
      <c r="B124" s="1" t="s">
        <v>182</v>
      </c>
      <c r="C124" s="1">
        <v>37916.999981470406</v>
      </c>
      <c r="D124" s="1">
        <v>0</v>
      </c>
      <c r="E124">
        <f>(R124-S124*(1000-T124)/(1000-U124))*AK124</f>
        <v>9.4361062742234422E-2</v>
      </c>
      <c r="F124">
        <f>IF(AV124&lt;&gt;0,1/(1/AV124-1/N124),0)</f>
        <v>8.3291042205373654E-4</v>
      </c>
      <c r="G124">
        <f>((AY124-AL124/2)*S124-E124)/(AY124+AL124/2)</f>
        <v>212.045895593865</v>
      </c>
      <c r="H124">
        <f>AL124*1000</f>
        <v>1.1245970397696699E-2</v>
      </c>
      <c r="I124">
        <f>(AQ124-AW124)</f>
        <v>1.3058999994422911</v>
      </c>
      <c r="J124">
        <f>(P124+AP124*D124)</f>
        <v>23.303766250610352</v>
      </c>
      <c r="K124" s="1">
        <v>6</v>
      </c>
      <c r="L124">
        <f>(K124*AE124+AF124)</f>
        <v>1.4200000166893005</v>
      </c>
      <c r="M124" s="1">
        <v>1</v>
      </c>
      <c r="N124">
        <f>L124*(M124+1)*(M124+1)/(M124*M124+1)</f>
        <v>2.8400000333786011</v>
      </c>
      <c r="O124" s="1">
        <v>19.735269546508789</v>
      </c>
      <c r="P124" s="1">
        <v>23.303766250610352</v>
      </c>
      <c r="Q124" s="1">
        <v>19.125391006469727</v>
      </c>
      <c r="R124" s="1">
        <v>400.087646484375</v>
      </c>
      <c r="S124" s="1">
        <v>399.96905517578125</v>
      </c>
      <c r="T124" s="1">
        <v>15.820209503173828</v>
      </c>
      <c r="U124" s="1">
        <v>15.833486557006836</v>
      </c>
      <c r="V124" s="1">
        <v>67.785354614257813</v>
      </c>
      <c r="W124" s="1">
        <v>67.842247009277344</v>
      </c>
      <c r="X124" s="1">
        <v>500.16702270507812</v>
      </c>
      <c r="Y124" s="1">
        <v>-5.5095728486776352E-2</v>
      </c>
      <c r="Z124" s="1">
        <v>0.10766274482011795</v>
      </c>
      <c r="AA124" s="1">
        <v>98.909561157226563</v>
      </c>
      <c r="AB124" s="1">
        <v>-4.0595426559448242</v>
      </c>
      <c r="AC124" s="1">
        <v>0.14843940734863281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0.18999999761581421</v>
      </c>
      <c r="AJ124" s="1">
        <v>111115</v>
      </c>
      <c r="AK124">
        <f>X124*0.000001/(K124*0.0001)</f>
        <v>0.83361170450846345</v>
      </c>
      <c r="AL124">
        <f>(U124-T124)/(1000-U124)*AK124</f>
        <v>1.1245970397696699E-5</v>
      </c>
      <c r="AM124">
        <f>(P124+273.15)</f>
        <v>296.45376625061033</v>
      </c>
      <c r="AN124">
        <f>(O124+273.15)</f>
        <v>292.88526954650877</v>
      </c>
      <c r="AO124">
        <f>(Y124*AG124+Z124*AH124)*AI124</f>
        <v>-1.0468188281129054E-2</v>
      </c>
      <c r="AP124">
        <f>((AO124+0.00000010773*(AN124^4-AM124^4))-AL124*44100)/(L124*51.4+0.00000043092*AM124^3)</f>
        <v>-0.47322487608581715</v>
      </c>
      <c r="AQ124">
        <f>0.61365*EXP(17.502*J124/(240.97+J124))</f>
        <v>2.8719832063846833</v>
      </c>
      <c r="AR124">
        <f>AQ124*1000/AA124</f>
        <v>29.036456868101773</v>
      </c>
      <c r="AS124">
        <f>(AR124-U124)</f>
        <v>13.202970311094937</v>
      </c>
      <c r="AT124">
        <f>IF(D124,P124,(O124+P124)/2)</f>
        <v>21.51951789855957</v>
      </c>
      <c r="AU124">
        <f>0.61365*EXP(17.502*AT124/(240.97+AT124))</f>
        <v>2.5767405184135579</v>
      </c>
      <c r="AV124">
        <f>IF(AS124&lt;&gt;0,(1000-(AR124+U124)/2)/AS124*AL124,0)</f>
        <v>8.326662191087237E-4</v>
      </c>
      <c r="AW124">
        <f>U124*AA124/1000</f>
        <v>1.5660832069423922</v>
      </c>
      <c r="AX124">
        <f>(AU124-AW124)</f>
        <v>1.0106573114711657</v>
      </c>
      <c r="AY124">
        <f>1/(1.6/F124+1.37/N124)</f>
        <v>5.2043832154308623E-4</v>
      </c>
      <c r="AZ124">
        <f>G124*AA124*0.001</f>
        <v>20.973366478380267</v>
      </c>
      <c r="BA124">
        <f>G124/S124</f>
        <v>0.53015575292611961</v>
      </c>
      <c r="BB124">
        <f>(1-AL124*AA124/AQ124/F124)*100</f>
        <v>53.499778830653753</v>
      </c>
      <c r="BC124">
        <f>(S124-E124/(N124/1.35))</f>
        <v>399.92420044577955</v>
      </c>
      <c r="BD124">
        <f>E124*BB124/100/BC124</f>
        <v>1.2623132036790596E-4</v>
      </c>
    </row>
    <row r="125" spans="1:56" x14ac:dyDescent="0.25">
      <c r="A125" s="1" t="s">
        <v>9</v>
      </c>
      <c r="B125" s="1" t="s">
        <v>183</v>
      </c>
    </row>
    <row r="126" spans="1:56" x14ac:dyDescent="0.25">
      <c r="A126" s="1">
        <v>64</v>
      </c>
      <c r="B126" s="1" t="s">
        <v>184</v>
      </c>
      <c r="C126" s="1">
        <v>38516.999988175929</v>
      </c>
      <c r="D126" s="1">
        <v>0</v>
      </c>
      <c r="E126">
        <f>(R126-S126*(1000-T126)/(1000-U126))*AK126</f>
        <v>0.10067476820519963</v>
      </c>
      <c r="F126">
        <f>IF(AV126&lt;&gt;0,1/(1/AV126-1/N126),0)</f>
        <v>1.3209032052166466E-3</v>
      </c>
      <c r="G126">
        <f>((AY126-AL126/2)*S126-E126)/(AY126+AL126/2)</f>
        <v>270.68017201669107</v>
      </c>
      <c r="H126">
        <f>AL126*1000</f>
        <v>1.7836412825400879E-2</v>
      </c>
      <c r="I126">
        <f>(AQ126-AW126)</f>
        <v>1.3063823414337996</v>
      </c>
      <c r="J126">
        <f>(P126+AP126*D126)</f>
        <v>23.304719924926758</v>
      </c>
      <c r="K126" s="1">
        <v>6</v>
      </c>
      <c r="L126">
        <f>(K126*AE126+AF126)</f>
        <v>1.4200000166893005</v>
      </c>
      <c r="M126" s="1">
        <v>1</v>
      </c>
      <c r="N126">
        <f>L126*(M126+1)*(M126+1)/(M126*M126+1)</f>
        <v>2.8400000333786011</v>
      </c>
      <c r="O126" s="1">
        <v>19.734115600585938</v>
      </c>
      <c r="P126" s="1">
        <v>23.304719924926758</v>
      </c>
      <c r="Q126" s="1">
        <v>19.124366760253906</v>
      </c>
      <c r="R126" s="1">
        <v>400.0517578125</v>
      </c>
      <c r="S126" s="1">
        <v>399.92242431640625</v>
      </c>
      <c r="T126" s="1">
        <v>15.807528495788574</v>
      </c>
      <c r="U126" s="1">
        <v>15.828587532043457</v>
      </c>
      <c r="V126" s="1">
        <v>67.743125915527344</v>
      </c>
      <c r="W126" s="1">
        <v>67.8333740234375</v>
      </c>
      <c r="X126" s="1">
        <v>500.13934326171875</v>
      </c>
      <c r="Y126" s="1">
        <v>-0.17935296893119812</v>
      </c>
      <c r="Z126" s="1">
        <v>2.8563393279910088E-2</v>
      </c>
      <c r="AA126" s="1">
        <v>98.920150756835938</v>
      </c>
      <c r="AB126" s="1">
        <v>-4.1678800582885742</v>
      </c>
      <c r="AC126" s="1">
        <v>0.15253639221191406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0.18999999761581421</v>
      </c>
      <c r="AJ126" s="1">
        <v>111115</v>
      </c>
      <c r="AK126">
        <f>X126*0.000001/(K126*0.0001)</f>
        <v>0.83356557210286453</v>
      </c>
      <c r="AL126">
        <f>(U126-T126)/(1000-U126)*AK126</f>
        <v>1.7836412825400878E-5</v>
      </c>
      <c r="AM126">
        <f>(P126+273.15)</f>
        <v>296.45471992492674</v>
      </c>
      <c r="AN126">
        <f>(O126+273.15)</f>
        <v>292.88411560058591</v>
      </c>
      <c r="AO126">
        <f>(Y126*AG126+Z126*AH126)*AI126</f>
        <v>-3.4077063669316843E-2</v>
      </c>
      <c r="AP126">
        <f>((AO126+0.00000010773*(AN126^4-AM126^4))-AL126*44100)/(L126*51.4+0.00000043092*AM126^3)</f>
        <v>-0.47723123456521982</v>
      </c>
      <c r="AQ126">
        <f>0.61365*EXP(17.502*J126/(240.97+J126))</f>
        <v>2.872148606371312</v>
      </c>
      <c r="AR126">
        <f>AQ126*1000/AA126</f>
        <v>29.035020512975009</v>
      </c>
      <c r="AS126">
        <f>(AR126-U126)</f>
        <v>13.206432980931552</v>
      </c>
      <c r="AT126">
        <f>IF(D126,P126,(O126+P126)/2)</f>
        <v>21.519417762756348</v>
      </c>
      <c r="AU126">
        <f>0.61365*EXP(17.502*AT126/(240.97+AT126))</f>
        <v>2.5767247246499347</v>
      </c>
      <c r="AV126">
        <f>IF(AS126&lt;&gt;0,(1000-(AR126+U126)/2)/AS126*AL126,0)</f>
        <v>1.3202891298212606E-3</v>
      </c>
      <c r="AW126">
        <f>U126*AA126/1000</f>
        <v>1.5657662649375124</v>
      </c>
      <c r="AX126">
        <f>(AU126-AW126)</f>
        <v>1.0109584597124224</v>
      </c>
      <c r="AY126">
        <f>1/(1.6/F126+1.37/N126)</f>
        <v>8.2523585501168223E-4</v>
      </c>
      <c r="AZ126">
        <f>G126*AA126*0.001</f>
        <v>26.775723422777368</v>
      </c>
      <c r="BA126">
        <f>G126/S126</f>
        <v>0.67683169424512513</v>
      </c>
      <c r="BB126">
        <f>(1-AL126*AA126/AQ126/F126)*100</f>
        <v>53.493422053086448</v>
      </c>
      <c r="BC126">
        <f>(S126-E126/(N126/1.35))</f>
        <v>399.87456835320921</v>
      </c>
      <c r="BD126">
        <f>E126*BB126/100/BC126</f>
        <v>1.3467817890685249E-4</v>
      </c>
    </row>
    <row r="127" spans="1:56" x14ac:dyDescent="0.25">
      <c r="A127" s="1" t="s">
        <v>9</v>
      </c>
      <c r="B127" s="1" t="s">
        <v>185</v>
      </c>
    </row>
    <row r="128" spans="1:56" x14ac:dyDescent="0.25">
      <c r="A128" s="1">
        <v>65</v>
      </c>
      <c r="B128" s="1" t="s">
        <v>186</v>
      </c>
      <c r="C128" s="1">
        <v>39116.999994903803</v>
      </c>
      <c r="D128" s="1">
        <v>0</v>
      </c>
      <c r="E128">
        <f>(R128-S128*(1000-T128)/(1000-U128))*AK128</f>
        <v>5.8602181524420489E-2</v>
      </c>
      <c r="F128">
        <f>IF(AV128&lt;&gt;0,1/(1/AV128-1/N128),0)</f>
        <v>1.0095770618194918E-3</v>
      </c>
      <c r="G128">
        <f>((AY128-AL128/2)*S128-E128)/(AY128+AL128/2)</f>
        <v>299.37388759484793</v>
      </c>
      <c r="H128">
        <f>AL128*1000</f>
        <v>1.3752773921185806E-2</v>
      </c>
      <c r="I128">
        <f>(AQ128-AW128)</f>
        <v>1.317819066361942</v>
      </c>
      <c r="J128">
        <f>(P128+AP128*D128)</f>
        <v>23.374744415283203</v>
      </c>
      <c r="K128" s="1">
        <v>6</v>
      </c>
      <c r="L128">
        <f>(K128*AE128+AF128)</f>
        <v>1.4200000166893005</v>
      </c>
      <c r="M128" s="1">
        <v>1</v>
      </c>
      <c r="N128">
        <f>L128*(M128+1)*(M128+1)/(M128*M128+1)</f>
        <v>2.8400000333786011</v>
      </c>
      <c r="O128" s="1">
        <v>19.740137100219727</v>
      </c>
      <c r="P128" s="1">
        <v>23.374744415283203</v>
      </c>
      <c r="Q128" s="1">
        <v>19.122562408447266</v>
      </c>
      <c r="R128" s="1">
        <v>399.97598266601562</v>
      </c>
      <c r="S128" s="1">
        <v>399.89907836914062</v>
      </c>
      <c r="T128" s="1">
        <v>15.818035125732422</v>
      </c>
      <c r="U128" s="1">
        <v>15.834273338317871</v>
      </c>
      <c r="V128" s="1">
        <v>67.770103454589844</v>
      </c>
      <c r="W128" s="1">
        <v>67.839668273925781</v>
      </c>
      <c r="X128" s="1">
        <v>500.116943359375</v>
      </c>
      <c r="Y128" s="1">
        <v>-0.13070277869701385</v>
      </c>
      <c r="Z128" s="1">
        <v>6.9210149347782135E-2</v>
      </c>
      <c r="AA128" s="1">
        <v>98.930778503417969</v>
      </c>
      <c r="AB128" s="1">
        <v>-4.2338285446166992</v>
      </c>
      <c r="AC128" s="1">
        <v>0.15184116363525391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0.18999999761581421</v>
      </c>
      <c r="AJ128" s="1">
        <v>111115</v>
      </c>
      <c r="AK128">
        <f>X128*0.000001/(K128*0.0001)</f>
        <v>0.83352823893229155</v>
      </c>
      <c r="AL128">
        <f>(U128-T128)/(1000-U128)*AK128</f>
        <v>1.3752773921185806E-5</v>
      </c>
      <c r="AM128">
        <f>(P128+273.15)</f>
        <v>296.52474441528318</v>
      </c>
      <c r="AN128">
        <f>(O128+273.15)</f>
        <v>292.8901371002197</v>
      </c>
      <c r="AO128">
        <f>(Y128*AG128+Z128*AH128)*AI128</f>
        <v>-2.4833527640812925E-2</v>
      </c>
      <c r="AP128">
        <f>((AO128+0.00000010773*(AN128^4-AM128^4))-AL128*44100)/(L128*51.4+0.00000043092*AM128^3)</f>
        <v>-0.48350189936526283</v>
      </c>
      <c r="AQ128">
        <f>0.61365*EXP(17.502*J128/(240.97+J128))</f>
        <v>2.8843160547576439</v>
      </c>
      <c r="AR128">
        <f>AQ128*1000/AA128</f>
        <v>29.154890908474894</v>
      </c>
      <c r="AS128">
        <f>(AR128-U128)</f>
        <v>13.320617570157022</v>
      </c>
      <c r="AT128">
        <f>IF(D128,P128,(O128+P128)/2)</f>
        <v>21.557440757751465</v>
      </c>
      <c r="AU128">
        <f>0.61365*EXP(17.502*AT128/(240.97+AT128))</f>
        <v>2.5827279399031706</v>
      </c>
      <c r="AV128">
        <f>IF(AS128&lt;&gt;0,(1000-(AR128+U128)/2)/AS128*AL128,0)</f>
        <v>1.0092182999765166E-3</v>
      </c>
      <c r="AW128">
        <f>U128*AA128/1000</f>
        <v>1.5664969883957018</v>
      </c>
      <c r="AX128">
        <f>(AU128-AW128)</f>
        <v>1.0162309515074688</v>
      </c>
      <c r="AY128">
        <f>1/(1.6/F128+1.37/N128)</f>
        <v>6.3079366018658025E-4</v>
      </c>
      <c r="AZ128">
        <f>G128*AA128*0.001</f>
        <v>29.617291763353048</v>
      </c>
      <c r="BA128">
        <f>G128/S128</f>
        <v>0.74862359977359227</v>
      </c>
      <c r="BB128">
        <f>(1-AL128*AA128/AQ128/F128)*100</f>
        <v>53.276065282040008</v>
      </c>
      <c r="BC128">
        <f>(S128-E128/(N128/1.35))</f>
        <v>399.87122169867297</v>
      </c>
      <c r="BD128">
        <f>E128*BB128/100/BC128</f>
        <v>7.8077477926572834E-5</v>
      </c>
    </row>
    <row r="129" spans="1:56" x14ac:dyDescent="0.25">
      <c r="A129" s="1">
        <v>66</v>
      </c>
      <c r="B129" s="1" t="s">
        <v>187</v>
      </c>
      <c r="C129" s="1">
        <v>39717.499981481582</v>
      </c>
      <c r="D129" s="1">
        <v>0</v>
      </c>
      <c r="E129">
        <f>(R129-S129*(1000-T129)/(1000-U129))*AK129</f>
        <v>0.12189053918609252</v>
      </c>
      <c r="F129">
        <f>IF(AV129&lt;&gt;0,1/(1/AV129-1/N129),0)</f>
        <v>1.2268796091899146E-3</v>
      </c>
      <c r="G129">
        <f>((AY129-AL129/2)*S129-E129)/(AY129+AL129/2)</f>
        <v>233.90026118668854</v>
      </c>
      <c r="H129">
        <f>AL129*1000</f>
        <v>1.6761972528971786E-2</v>
      </c>
      <c r="I129">
        <f>(AQ129-AW129)</f>
        <v>1.3218030513292811</v>
      </c>
      <c r="J129">
        <f>(P129+AP129*D129)</f>
        <v>23.38212776184082</v>
      </c>
      <c r="K129" s="1">
        <v>6</v>
      </c>
      <c r="L129">
        <f>(K129*AE129+AF129)</f>
        <v>1.4200000166893005</v>
      </c>
      <c r="M129" s="1">
        <v>1</v>
      </c>
      <c r="N129">
        <f>L129*(M129+1)*(M129+1)/(M129*M129+1)</f>
        <v>2.8400000333786011</v>
      </c>
      <c r="O129" s="1">
        <v>19.740968704223633</v>
      </c>
      <c r="P129" s="1">
        <v>23.38212776184082</v>
      </c>
      <c r="Q129" s="1">
        <v>19.123876571655273</v>
      </c>
      <c r="R129" s="1">
        <v>400.00271606445312</v>
      </c>
      <c r="S129" s="1">
        <v>399.84844970703125</v>
      </c>
      <c r="T129" s="1">
        <v>15.787127494812012</v>
      </c>
      <c r="U129" s="1">
        <v>15.806918144226074</v>
      </c>
      <c r="V129" s="1">
        <v>67.634536743164062</v>
      </c>
      <c r="W129" s="1">
        <v>67.719322204589844</v>
      </c>
      <c r="X129" s="1">
        <v>500.14581298828125</v>
      </c>
      <c r="Y129" s="1">
        <v>-6.5645389258861542E-2</v>
      </c>
      <c r="Z129" s="1">
        <v>0.10985896736383438</v>
      </c>
      <c r="AA129" s="1">
        <v>98.9312744140625</v>
      </c>
      <c r="AB129" s="1">
        <v>-4.2338285446166992</v>
      </c>
      <c r="AC129" s="1">
        <v>0.15184116363525391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0.18999999761581421</v>
      </c>
      <c r="AJ129" s="1">
        <v>111115</v>
      </c>
      <c r="AK129">
        <f>X129*0.000001/(K129*0.0001)</f>
        <v>0.83357635498046856</v>
      </c>
      <c r="AL129">
        <f>(U129-T129)/(1000-U129)*AK129</f>
        <v>1.6761972528971787E-5</v>
      </c>
      <c r="AM129">
        <f>(P129+273.15)</f>
        <v>296.5321277618408</v>
      </c>
      <c r="AN129">
        <f>(O129+273.15)</f>
        <v>292.89096870422361</v>
      </c>
      <c r="AO129">
        <f>(Y129*AG129+Z129*AH129)*AI129</f>
        <v>-1.2472623802672889E-2</v>
      </c>
      <c r="AP129">
        <f>((AO129+0.00000010773*(AN129^4-AM129^4))-AL129*44100)/(L129*51.4+0.00000043092*AM129^3)</f>
        <v>-0.48580399019002007</v>
      </c>
      <c r="AQ129">
        <f>0.61365*EXP(17.502*J129/(240.97+J129))</f>
        <v>2.8856016078963345</v>
      </c>
      <c r="AR129">
        <f>AQ129*1000/AA129</f>
        <v>29.167739170316025</v>
      </c>
      <c r="AS129">
        <f>(AR129-U129)</f>
        <v>13.360821026089951</v>
      </c>
      <c r="AT129">
        <f>IF(D129,P129,(O129+P129)/2)</f>
        <v>21.561548233032227</v>
      </c>
      <c r="AU129">
        <f>0.61365*EXP(17.502*AT129/(240.97+AT129))</f>
        <v>2.5833771759903734</v>
      </c>
      <c r="AV129">
        <f>IF(AS129&lt;&gt;0,(1000-(AR129+U129)/2)/AS129*AL129,0)</f>
        <v>1.2263498262399626E-3</v>
      </c>
      <c r="AW129">
        <f>U129*AA129/1000</f>
        <v>1.5637985565670534</v>
      </c>
      <c r="AX129">
        <f>(AU129-AW129)</f>
        <v>1.0195786194233201</v>
      </c>
      <c r="AY129">
        <f>1/(1.6/F129+1.37/N129)</f>
        <v>7.6651622148701782E-4</v>
      </c>
      <c r="AZ129">
        <f>G129*AA129*0.001</f>
        <v>23.140050924981178</v>
      </c>
      <c r="BA129">
        <f>G129/S129</f>
        <v>0.58497228476955987</v>
      </c>
      <c r="BB129">
        <f>(1-AL129*AA129/AQ129/F129)*100</f>
        <v>53.159620145810457</v>
      </c>
      <c r="BC129">
        <f>(S129-E129/(N129/1.35))</f>
        <v>399.79050878239491</v>
      </c>
      <c r="BD129">
        <f>E129*BB129/100/BC129</f>
        <v>1.6207625294145151E-4</v>
      </c>
    </row>
    <row r="130" spans="1:56" x14ac:dyDescent="0.25">
      <c r="A130" s="1" t="s">
        <v>9</v>
      </c>
      <c r="B130" s="1" t="s">
        <v>188</v>
      </c>
    </row>
    <row r="131" spans="1:56" x14ac:dyDescent="0.25">
      <c r="A131" s="1">
        <v>67</v>
      </c>
      <c r="B131" s="1" t="s">
        <v>189</v>
      </c>
      <c r="C131" s="1">
        <v>40317.499988187104</v>
      </c>
      <c r="D131" s="1">
        <v>0</v>
      </c>
      <c r="E131">
        <f>(R131-S131*(1000-T131)/(1000-U131))*AK131</f>
        <v>0.26498079501444821</v>
      </c>
      <c r="F131">
        <f>IF(AV131&lt;&gt;0,1/(1/AV131-1/N131),0)</f>
        <v>7.9560650528090167E-4</v>
      </c>
      <c r="G131">
        <f>((AY131-AL131/2)*S131-E131)/(AY131+AL131/2)</f>
        <v>-136.19672913964047</v>
      </c>
      <c r="H131">
        <f>AL131*1000</f>
        <v>1.0895799541477284E-2</v>
      </c>
      <c r="I131">
        <f>(AQ131-AW131)</f>
        <v>1.3248624977627976</v>
      </c>
      <c r="J131">
        <f>(P131+AP131*D131)</f>
        <v>23.354568481445313</v>
      </c>
      <c r="K131" s="1">
        <v>6</v>
      </c>
      <c r="L131">
        <f>(K131*AE131+AF131)</f>
        <v>1.4200000166893005</v>
      </c>
      <c r="M131" s="1">
        <v>1</v>
      </c>
      <c r="N131">
        <f>L131*(M131+1)*(M131+1)/(M131*M131+1)</f>
        <v>2.8400000333786011</v>
      </c>
      <c r="O131" s="1">
        <v>19.735589981079102</v>
      </c>
      <c r="P131" s="1">
        <v>23.354568481445313</v>
      </c>
      <c r="Q131" s="1">
        <v>19.122940063476562</v>
      </c>
      <c r="R131" s="1">
        <v>400.03005981445312</v>
      </c>
      <c r="S131" s="1">
        <v>399.70693969726562</v>
      </c>
      <c r="T131" s="1">
        <v>15.714509010314941</v>
      </c>
      <c r="U131" s="1">
        <v>15.727375030517578</v>
      </c>
      <c r="V131" s="1">
        <v>67.346504211425781</v>
      </c>
      <c r="W131" s="1">
        <v>67.401649475097656</v>
      </c>
      <c r="X131" s="1">
        <v>500.12841796875</v>
      </c>
      <c r="Y131" s="1">
        <v>-0.16294178366661072</v>
      </c>
      <c r="Z131" s="1">
        <v>8.1295914947986603E-2</v>
      </c>
      <c r="AA131" s="1">
        <v>98.932159423828125</v>
      </c>
      <c r="AB131" s="1">
        <v>-4.2365140914916992</v>
      </c>
      <c r="AC131" s="1">
        <v>0.14799308776855469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0.18999999761581421</v>
      </c>
      <c r="AJ131" s="1">
        <v>111115</v>
      </c>
      <c r="AK131">
        <f>X131*0.000001/(K131*0.0001)</f>
        <v>0.8335473632812499</v>
      </c>
      <c r="AL131">
        <f>(U131-T131)/(1000-U131)*AK131</f>
        <v>1.0895799541477284E-5</v>
      </c>
      <c r="AM131">
        <f>(P131+273.15)</f>
        <v>296.50456848144529</v>
      </c>
      <c r="AN131">
        <f>(O131+273.15)</f>
        <v>292.88558998107908</v>
      </c>
      <c r="AO131">
        <f>(Y131*AG131+Z131*AH131)*AI131</f>
        <v>-3.0958938508172551E-2</v>
      </c>
      <c r="AP131">
        <f>((AO131+0.00000010773*(AN131^4-AM131^4))-AL131*44100)/(L131*51.4+0.00000043092*AM131^3)</f>
        <v>-0.4799851419130115</v>
      </c>
      <c r="AQ131">
        <f>0.61365*EXP(17.502*J131/(240.97+J131))</f>
        <v>2.8808056716002963</v>
      </c>
      <c r="AR131">
        <f>AQ131*1000/AA131</f>
        <v>29.119001226475252</v>
      </c>
      <c r="AS131">
        <f>(AR131-U131)</f>
        <v>13.391626195957674</v>
      </c>
      <c r="AT131">
        <f>IF(D131,P131,(O131+P131)/2)</f>
        <v>21.545079231262207</v>
      </c>
      <c r="AU131">
        <f>0.61365*EXP(17.502*AT131/(240.97+AT131))</f>
        <v>2.580774913088383</v>
      </c>
      <c r="AV131">
        <f>IF(AS131&lt;&gt;0,(1000-(AR131+U131)/2)/AS131*AL131,0)</f>
        <v>7.9538368400422889E-4</v>
      </c>
      <c r="AW131">
        <f>U131*AA131/1000</f>
        <v>1.5559431738374987</v>
      </c>
      <c r="AX131">
        <f>(AU131-AW131)</f>
        <v>1.0248317392508843</v>
      </c>
      <c r="AY131">
        <f>1/(1.6/F131+1.37/N131)</f>
        <v>4.9713481680083822E-4</v>
      </c>
      <c r="AZ131">
        <f>G131*AA131*0.001</f>
        <v>-13.474236520246848</v>
      </c>
      <c r="BA131">
        <f>G131/S131</f>
        <v>-0.34074146734303545</v>
      </c>
      <c r="BB131">
        <f>(1-AL131*AA131/AQ131/F131)*100</f>
        <v>52.96899010963525</v>
      </c>
      <c r="BC131">
        <f>(S131-E131/(N131/1.35))</f>
        <v>399.58098051801733</v>
      </c>
      <c r="BD131">
        <f>E131*BB131/100/BC131</f>
        <v>3.5126209190856905E-4</v>
      </c>
    </row>
    <row r="132" spans="1:56" x14ac:dyDescent="0.25">
      <c r="A132" s="1" t="s">
        <v>9</v>
      </c>
      <c r="B132" s="1" t="s">
        <v>190</v>
      </c>
    </row>
    <row r="133" spans="1:56" x14ac:dyDescent="0.25">
      <c r="A133" s="1">
        <v>68</v>
      </c>
      <c r="B133" s="1" t="s">
        <v>191</v>
      </c>
      <c r="C133" s="1">
        <v>40917.499994914979</v>
      </c>
      <c r="D133" s="1">
        <v>0</v>
      </c>
      <c r="E133">
        <f>(R133-S133*(1000-T133)/(1000-U133))*AK133</f>
        <v>0.29734553764030031</v>
      </c>
      <c r="F133">
        <f>IF(AV133&lt;&gt;0,1/(1/AV133-1/N133),0)</f>
        <v>1.0284309911614263E-3</v>
      </c>
      <c r="G133">
        <f>((AY133-AL133/2)*S133-E133)/(AY133+AL133/2)</f>
        <v>-66.695468713158419</v>
      </c>
      <c r="H133">
        <f>AL133*1000</f>
        <v>1.4089868402103505E-2</v>
      </c>
      <c r="I133">
        <f>(AQ133-AW133)</f>
        <v>1.3255795871750151</v>
      </c>
      <c r="J133">
        <f>(P133+AP133*D133)</f>
        <v>23.330722808837891</v>
      </c>
      <c r="K133" s="1">
        <v>6</v>
      </c>
      <c r="L133">
        <f>(K133*AE133+AF133)</f>
        <v>1.4200000166893005</v>
      </c>
      <c r="M133" s="1">
        <v>1</v>
      </c>
      <c r="N133">
        <f>L133*(M133+1)*(M133+1)/(M133*M133+1)</f>
        <v>2.8400000333786011</v>
      </c>
      <c r="O133" s="1">
        <v>19.736804962158203</v>
      </c>
      <c r="P133" s="1">
        <v>23.330722808837891</v>
      </c>
      <c r="Q133" s="1">
        <v>19.122562408447266</v>
      </c>
      <c r="R133" s="1">
        <v>400.06304931640625</v>
      </c>
      <c r="S133" s="1">
        <v>399.6995849609375</v>
      </c>
      <c r="T133" s="1">
        <v>15.661312103271484</v>
      </c>
      <c r="U133" s="1">
        <v>15.677949905395508</v>
      </c>
      <c r="V133" s="1">
        <v>67.114700317382813</v>
      </c>
      <c r="W133" s="1">
        <v>67.185997009277344</v>
      </c>
      <c r="X133" s="1">
        <v>500.1490478515625</v>
      </c>
      <c r="Y133" s="1">
        <v>-5.861088284291327E-4</v>
      </c>
      <c r="Z133" s="1">
        <v>0.20103821158409119</v>
      </c>
      <c r="AA133" s="1">
        <v>98.933982849121094</v>
      </c>
      <c r="AB133" s="1">
        <v>-4.2160978317260742</v>
      </c>
      <c r="AC133" s="1">
        <v>0.15214061737060547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0.18999999761581421</v>
      </c>
      <c r="AJ133" s="1">
        <v>111115</v>
      </c>
      <c r="AK133">
        <f>X133*0.000001/(K133*0.0001)</f>
        <v>0.83358174641927085</v>
      </c>
      <c r="AL133">
        <f>(U133-T133)/(1000-U133)*AK133</f>
        <v>1.4089868402103506E-5</v>
      </c>
      <c r="AM133">
        <f>(P133+273.15)</f>
        <v>296.48072280883787</v>
      </c>
      <c r="AN133">
        <f>(O133+273.15)</f>
        <v>292.88680496215818</v>
      </c>
      <c r="AO133">
        <f>(Y133*AG133+Z133*AH133)*AI133</f>
        <v>-1.1136067600414287E-4</v>
      </c>
      <c r="AP133">
        <f>((AO133+0.00000010773*(AN133^4-AM133^4))-AL133*44100)/(L133*51.4+0.00000043092*AM133^3)</f>
        <v>-0.47797054491277136</v>
      </c>
      <c r="AQ133">
        <f>0.61365*EXP(17.502*J133/(240.97+J133))</f>
        <v>2.8766616142247941</v>
      </c>
      <c r="AR133">
        <f>AQ133*1000/AA133</f>
        <v>29.076577444696998</v>
      </c>
      <c r="AS133">
        <f>(AR133-U133)</f>
        <v>13.39862753930149</v>
      </c>
      <c r="AT133">
        <f>IF(D133,P133,(O133+P133)/2)</f>
        <v>21.533763885498047</v>
      </c>
      <c r="AU133">
        <f>0.61365*EXP(17.502*AT133/(240.97+AT133))</f>
        <v>2.5789883084541132</v>
      </c>
      <c r="AV133">
        <f>IF(AS133&lt;&gt;0,(1000-(AR133+U133)/2)/AS133*AL133,0)</f>
        <v>1.0280587068577504E-3</v>
      </c>
      <c r="AW133">
        <f>U133*AA133/1000</f>
        <v>1.5510820270497789</v>
      </c>
      <c r="AX133">
        <f>(AU133-AW133)</f>
        <v>1.0279062814043343</v>
      </c>
      <c r="AY133">
        <f>1/(1.6/F133+1.37/N133)</f>
        <v>6.4257012883623234E-4</v>
      </c>
      <c r="AZ133">
        <f>G133*AA133*0.001</f>
        <v>-6.5984483577817077</v>
      </c>
      <c r="BA133">
        <f>G133/S133</f>
        <v>-0.16686399291527046</v>
      </c>
      <c r="BB133">
        <f>(1-AL133*AA133/AQ133/F133)*100</f>
        <v>52.881821145037492</v>
      </c>
      <c r="BC133">
        <f>(S133-E133/(N133/1.35))</f>
        <v>399.5582411330866</v>
      </c>
      <c r="BD133">
        <f>E133*BB133/100/BC133</f>
        <v>3.9353896180887172E-4</v>
      </c>
    </row>
    <row r="134" spans="1:56" x14ac:dyDescent="0.25">
      <c r="A134" s="1">
        <v>69</v>
      </c>
      <c r="B134" s="1" t="s">
        <v>192</v>
      </c>
      <c r="C134" s="1">
        <v>41517.999981492758</v>
      </c>
      <c r="D134" s="1">
        <v>0</v>
      </c>
      <c r="E134">
        <f>(R134-S134*(1000-T134)/(1000-U134))*AK134</f>
        <v>0.10363836603019599</v>
      </c>
      <c r="F134">
        <f>IF(AV134&lt;&gt;0,1/(1/AV134-1/N134),0)</f>
        <v>1.1170651554344353E-3</v>
      </c>
      <c r="G134">
        <f>((AY134-AL134/2)*S134-E134)/(AY134+AL134/2)</f>
        <v>244.28234459903436</v>
      </c>
      <c r="H134">
        <f>AL134*1000</f>
        <v>1.5286212376640714E-2</v>
      </c>
      <c r="I134">
        <f>(AQ134-AW134)</f>
        <v>1.3241793397917612</v>
      </c>
      <c r="J134">
        <f>(P134+AP134*D134)</f>
        <v>23.308673858642578</v>
      </c>
      <c r="K134" s="1">
        <v>6</v>
      </c>
      <c r="L134">
        <f>(K134*AE134+AF134)</f>
        <v>1.4200000166893005</v>
      </c>
      <c r="M134" s="1">
        <v>1</v>
      </c>
      <c r="N134">
        <f>L134*(M134+1)*(M134+1)/(M134*M134+1)</f>
        <v>2.8400000333786011</v>
      </c>
      <c r="O134" s="1">
        <v>19.734935760498047</v>
      </c>
      <c r="P134" s="1">
        <v>23.308673858642578</v>
      </c>
      <c r="Q134" s="1">
        <v>19.122631072998047</v>
      </c>
      <c r="R134" s="1">
        <v>399.9615478515625</v>
      </c>
      <c r="S134" s="1">
        <v>399.82986450195313</v>
      </c>
      <c r="T134" s="1">
        <v>15.634526252746582</v>
      </c>
      <c r="U134" s="1">
        <v>15.652580261230469</v>
      </c>
      <c r="V134" s="1">
        <v>67.011268615722656</v>
      </c>
      <c r="W134" s="1">
        <v>67.088653564453125</v>
      </c>
      <c r="X134" s="1">
        <v>500.06436157226562</v>
      </c>
      <c r="Y134" s="1">
        <v>-2.5789115577936172E-2</v>
      </c>
      <c r="Z134" s="1">
        <v>1.7577337101101875E-2</v>
      </c>
      <c r="AA134" s="1">
        <v>98.939285278320313</v>
      </c>
      <c r="AB134" s="1">
        <v>-4.2160978317260742</v>
      </c>
      <c r="AC134" s="1">
        <v>0.15214061737060547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0.18999999761581421</v>
      </c>
      <c r="AJ134" s="1">
        <v>111115</v>
      </c>
      <c r="AK134">
        <f>X134*0.000001/(K134*0.0001)</f>
        <v>0.83344060262044251</v>
      </c>
      <c r="AL134">
        <f>(U134-T134)/(1000-U134)*AK134</f>
        <v>1.5286212376640714E-5</v>
      </c>
      <c r="AM134">
        <f>(P134+273.15)</f>
        <v>296.45867385864256</v>
      </c>
      <c r="AN134">
        <f>(O134+273.15)</f>
        <v>292.88493576049802</v>
      </c>
      <c r="AO134">
        <f>(Y134*AG134+Z134*AH134)*AI134</f>
        <v>-4.8999318983218298E-3</v>
      </c>
      <c r="AP134">
        <f>((AO134+0.00000010773*(AN134^4-AM134^4))-AL134*44100)/(L134*51.4+0.00000043092*AM134^3)</f>
        <v>-0.47596849726198076</v>
      </c>
      <c r="AQ134">
        <f>0.61365*EXP(17.502*J134/(240.97+J134))</f>
        <v>2.872834443599448</v>
      </c>
      <c r="AR134">
        <f>AQ134*1000/AA134</f>
        <v>29.036337138660802</v>
      </c>
      <c r="AS134">
        <f>(AR134-U134)</f>
        <v>13.383756877430333</v>
      </c>
      <c r="AT134">
        <f>IF(D134,P134,(O134+P134)/2)</f>
        <v>21.521804809570313</v>
      </c>
      <c r="AU134">
        <f>0.61365*EXP(17.502*AT134/(240.97+AT134))</f>
        <v>2.5771012409633718</v>
      </c>
      <c r="AV134">
        <f>IF(AS134&lt;&gt;0,(1000-(AR134+U134)/2)/AS134*AL134,0)</f>
        <v>1.1166259498268489E-3</v>
      </c>
      <c r="AW134">
        <f>U134*AA134/1000</f>
        <v>1.5486551038076868</v>
      </c>
      <c r="AX134">
        <f>(AU134-AW134)</f>
        <v>1.028446137155685</v>
      </c>
      <c r="AY134">
        <f>1/(1.6/F134+1.37/N134)</f>
        <v>6.9793066523532118E-4</v>
      </c>
      <c r="AZ134">
        <f>G134*AA134*0.001</f>
        <v>24.169120580740813</v>
      </c>
      <c r="BA134">
        <f>G134/S134</f>
        <v>0.61096572889402334</v>
      </c>
      <c r="BB134">
        <f>(1-AL134*AA134/AQ134/F134)*100</f>
        <v>52.871940972349371</v>
      </c>
      <c r="BC134">
        <f>(S134-E134/(N134/1.35))</f>
        <v>399.78059978628539</v>
      </c>
      <c r="BD134">
        <f>E134*BB134/100/BC134</f>
        <v>1.3706421907787731E-4</v>
      </c>
    </row>
    <row r="135" spans="1:56" x14ac:dyDescent="0.25">
      <c r="A135" s="1" t="s">
        <v>9</v>
      </c>
      <c r="B135" s="1" t="s">
        <v>193</v>
      </c>
    </row>
    <row r="136" spans="1:56" x14ac:dyDescent="0.25">
      <c r="A136" s="1">
        <v>70</v>
      </c>
      <c r="B136" s="1" t="s">
        <v>194</v>
      </c>
      <c r="C136" s="1">
        <v>42117.99998819828</v>
      </c>
      <c r="D136" s="1">
        <v>0</v>
      </c>
      <c r="E136">
        <f>(R136-S136*(1000-T136)/(1000-U136))*AK136</f>
        <v>0.38567563373255942</v>
      </c>
      <c r="F136">
        <f>IF(AV136&lt;&gt;0,1/(1/AV136-1/N136),0)</f>
        <v>9.8002553391138498E-4</v>
      </c>
      <c r="G136">
        <f>((AY136-AL136/2)*S136-E136)/(AY136+AL136/2)</f>
        <v>-232.13899408585766</v>
      </c>
      <c r="H136">
        <f>AL136*1000</f>
        <v>1.3351871092831438E-2</v>
      </c>
      <c r="I136">
        <f>(AQ136-AW136)</f>
        <v>1.318160477785784</v>
      </c>
      <c r="J136">
        <f>(P136+AP136*D136)</f>
        <v>23.279375076293945</v>
      </c>
      <c r="K136" s="1">
        <v>6</v>
      </c>
      <c r="L136">
        <f>(K136*AE136+AF136)</f>
        <v>1.4200000166893005</v>
      </c>
      <c r="M136" s="1">
        <v>1</v>
      </c>
      <c r="N136">
        <f>L136*(M136+1)*(M136+1)/(M136*M136+1)</f>
        <v>2.8400000333786011</v>
      </c>
      <c r="O136" s="1">
        <v>19.729320526123047</v>
      </c>
      <c r="P136" s="1">
        <v>23.279375076293945</v>
      </c>
      <c r="Q136" s="1">
        <v>19.123703002929688</v>
      </c>
      <c r="R136" s="1">
        <v>399.99923706054687</v>
      </c>
      <c r="S136" s="1">
        <v>399.53012084960937</v>
      </c>
      <c r="T136" s="1">
        <v>15.648085594177246</v>
      </c>
      <c r="U136" s="1">
        <v>15.663853645324707</v>
      </c>
      <c r="V136" s="1">
        <v>67.085182189941406</v>
      </c>
      <c r="W136" s="1">
        <v>67.152778625488281</v>
      </c>
      <c r="X136" s="1">
        <v>500.10223388671875</v>
      </c>
      <c r="Y136" s="1">
        <v>-6.0367397964000702E-2</v>
      </c>
      <c r="Z136" s="1">
        <v>0.18125852942466736</v>
      </c>
      <c r="AA136" s="1">
        <v>98.9281005859375</v>
      </c>
      <c r="AB136" s="1">
        <v>-4.4155607223510742</v>
      </c>
      <c r="AC136" s="1">
        <v>0.14944362640380859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0.18999999761581421</v>
      </c>
      <c r="AJ136" s="1">
        <v>111115</v>
      </c>
      <c r="AK136">
        <f>X136*0.000001/(K136*0.0001)</f>
        <v>0.83350372314453103</v>
      </c>
      <c r="AL136">
        <f>(U136-T136)/(1000-U136)*AK136</f>
        <v>1.3351871092831439E-5</v>
      </c>
      <c r="AM136">
        <f>(P136+273.15)</f>
        <v>296.42937507629392</v>
      </c>
      <c r="AN136">
        <f>(O136+273.15)</f>
        <v>292.87932052612302</v>
      </c>
      <c r="AO136">
        <f>(Y136*AG136+Z136*AH136)*AI136</f>
        <v>-1.1469805469233041E-2</v>
      </c>
      <c r="AP136">
        <f>((AO136+0.00000010773*(AN136^4-AM136^4))-AL136*44100)/(L136*51.4+0.00000043092*AM136^3)</f>
        <v>-0.47186854328471561</v>
      </c>
      <c r="AQ136">
        <f>0.61365*EXP(17.502*J136/(240.97+J136))</f>
        <v>2.8677557667738705</v>
      </c>
      <c r="AR136">
        <f>AQ136*1000/AA136</f>
        <v>28.988282902315404</v>
      </c>
      <c r="AS136">
        <f>(AR136-U136)</f>
        <v>13.324429256990697</v>
      </c>
      <c r="AT136">
        <f>IF(D136,P136,(O136+P136)/2)</f>
        <v>21.504347801208496</v>
      </c>
      <c r="AU136">
        <f>0.61365*EXP(17.502*AT136/(240.97+AT136))</f>
        <v>2.5743488043983636</v>
      </c>
      <c r="AV136">
        <f>IF(AS136&lt;&gt;0,(1000-(AR136+U136)/2)/AS136*AL136,0)</f>
        <v>9.7968746394003648E-4</v>
      </c>
      <c r="AW136">
        <f>U136*AA136/1000</f>
        <v>1.5495952889880864</v>
      </c>
      <c r="AX136">
        <f>(AU136-AW136)</f>
        <v>1.0247535154102771</v>
      </c>
      <c r="AY136">
        <f>1/(1.6/F136+1.37/N136)</f>
        <v>6.1233502946458278E-4</v>
      </c>
      <c r="AZ136">
        <f>G136*AA136*0.001</f>
        <v>-22.965069756844077</v>
      </c>
      <c r="BA136">
        <f>G136/S136</f>
        <v>-0.58103001994495207</v>
      </c>
      <c r="BB136">
        <f>(1-AL136*AA136/AQ136/F136)*100</f>
        <v>53.001689233068674</v>
      </c>
      <c r="BC136">
        <f>(S136-E136/(N136/1.35))</f>
        <v>399.34678912446162</v>
      </c>
      <c r="BD136">
        <f>E136*BB136/100/BC136</f>
        <v>5.1187240364887682E-4</v>
      </c>
    </row>
    <row r="137" spans="1:56" x14ac:dyDescent="0.25">
      <c r="A137" s="1" t="s">
        <v>9</v>
      </c>
      <c r="B137" s="1" t="s">
        <v>195</v>
      </c>
    </row>
    <row r="138" spans="1:56" x14ac:dyDescent="0.25">
      <c r="A138" s="1">
        <v>71</v>
      </c>
      <c r="B138" s="1" t="s">
        <v>196</v>
      </c>
      <c r="C138" s="1">
        <v>42717.999994926155</v>
      </c>
      <c r="D138" s="1">
        <v>0</v>
      </c>
      <c r="E138">
        <f>(R138-S138*(1000-T138)/(1000-U138))*AK138</f>
        <v>0.20381100313450523</v>
      </c>
      <c r="F138">
        <f>IF(AV138&lt;&gt;0,1/(1/AV138-1/N138),0)</f>
        <v>1.6045746456653624E-3</v>
      </c>
      <c r="G138">
        <f>((AY138-AL138/2)*S138-E138)/(AY138+AL138/2)</f>
        <v>190.00111377915402</v>
      </c>
      <c r="H138">
        <f>AL138*1000</f>
        <v>2.1962708066800445E-2</v>
      </c>
      <c r="I138">
        <f>(AQ138-AW138)</f>
        <v>1.3245289324844678</v>
      </c>
      <c r="J138">
        <f>(P138+AP138*D138)</f>
        <v>23.335321426391602</v>
      </c>
      <c r="K138" s="1">
        <v>6</v>
      </c>
      <c r="L138">
        <f>(K138*AE138+AF138)</f>
        <v>1.4200000166893005</v>
      </c>
      <c r="M138" s="1">
        <v>1</v>
      </c>
      <c r="N138">
        <f>L138*(M138+1)*(M138+1)/(M138*M138+1)</f>
        <v>2.8400000333786011</v>
      </c>
      <c r="O138" s="1">
        <v>19.737493515014648</v>
      </c>
      <c r="P138" s="1">
        <v>23.335321426391602</v>
      </c>
      <c r="Q138" s="1">
        <v>19.123041152954102</v>
      </c>
      <c r="R138" s="1">
        <v>400.04580688476562</v>
      </c>
      <c r="S138" s="1">
        <v>399.79074096679687</v>
      </c>
      <c r="T138" s="1">
        <v>15.671436309814453</v>
      </c>
      <c r="U138" s="1">
        <v>15.697373390197754</v>
      </c>
      <c r="V138" s="1">
        <v>67.152091979980469</v>
      </c>
      <c r="W138" s="1">
        <v>67.263229370117187</v>
      </c>
      <c r="X138" s="1">
        <v>500.08599853515625</v>
      </c>
      <c r="Y138" s="1">
        <v>-0.16938367486000061</v>
      </c>
      <c r="Z138" s="1">
        <v>6.7012034356594086E-2</v>
      </c>
      <c r="AA138" s="1">
        <v>98.92938232421875</v>
      </c>
      <c r="AB138" s="1">
        <v>-4.3507108688354492</v>
      </c>
      <c r="AC138" s="1">
        <v>0.15691089630126953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0.18999999761581421</v>
      </c>
      <c r="AJ138" s="1">
        <v>111115</v>
      </c>
      <c r="AK138">
        <f>X138*0.000001/(K138*0.0001)</f>
        <v>0.83347666422526023</v>
      </c>
      <c r="AL138">
        <f>(U138-T138)/(1000-U138)*AK138</f>
        <v>2.1962708066800444E-5</v>
      </c>
      <c r="AM138">
        <f>(P138+273.15)</f>
        <v>296.48532142639158</v>
      </c>
      <c r="AN138">
        <f>(O138+273.15)</f>
        <v>292.88749351501463</v>
      </c>
      <c r="AO138">
        <f>(Y138*AG138+Z138*AH138)*AI138</f>
        <v>-3.2182897819557965E-2</v>
      </c>
      <c r="AP138">
        <f>((AO138+0.00000010773*(AN138^4-AM138^4))-AL138*44100)/(L138*51.4+0.00000043092*AM138^3)</f>
        <v>-0.48299560118726353</v>
      </c>
      <c r="AQ138">
        <f>0.61365*EXP(17.502*J138/(240.97+J138))</f>
        <v>2.8774603860893593</v>
      </c>
      <c r="AR138">
        <f>AQ138*1000/AA138</f>
        <v>29.086003758308443</v>
      </c>
      <c r="AS138">
        <f>(AR138-U138)</f>
        <v>13.38863036811069</v>
      </c>
      <c r="AT138">
        <f>IF(D138,P138,(O138+P138)/2)</f>
        <v>21.536407470703125</v>
      </c>
      <c r="AU138">
        <f>0.61365*EXP(17.502*AT138/(240.97+AT138))</f>
        <v>2.5794056129213647</v>
      </c>
      <c r="AV138">
        <f>IF(AS138&lt;&gt;0,(1000-(AR138+U138)/2)/AS138*AL138,0)</f>
        <v>1.603668587241104E-3</v>
      </c>
      <c r="AW138">
        <f>U138*AA138/1000</f>
        <v>1.5529314536048915</v>
      </c>
      <c r="AX138">
        <f>(AU138-AW138)</f>
        <v>1.0264741593164732</v>
      </c>
      <c r="AY138">
        <f>1/(1.6/F138+1.37/N138)</f>
        <v>1.0023742313503322E-3</v>
      </c>
      <c r="AZ138">
        <f>G138*AA138*0.001</f>
        <v>18.796692827085316</v>
      </c>
      <c r="BA138">
        <f>G138/S138</f>
        <v>0.47525141107490998</v>
      </c>
      <c r="BB138">
        <f>(1-AL138*AA138/AQ138/F138)*100</f>
        <v>52.941085250528161</v>
      </c>
      <c r="BC138">
        <f>(S138-E138/(N138/1.35))</f>
        <v>399.69385897700892</v>
      </c>
      <c r="BD138">
        <f>E138*BB138/100/BC138</f>
        <v>2.6995600381641492E-4</v>
      </c>
    </row>
    <row r="139" spans="1:56" x14ac:dyDescent="0.25">
      <c r="A139" s="1">
        <v>72</v>
      </c>
      <c r="B139" s="1" t="s">
        <v>197</v>
      </c>
      <c r="C139" s="1">
        <v>43318.499981503934</v>
      </c>
      <c r="D139" s="1">
        <v>0</v>
      </c>
      <c r="E139">
        <f>(R139-S139*(1000-T139)/(1000-U139))*AK139</f>
        <v>0.2599666559816321</v>
      </c>
      <c r="F139">
        <f>IF(AV139&lt;&gt;0,1/(1/AV139-1/N139),0)</f>
        <v>1.4081415704826794E-3</v>
      </c>
      <c r="G139">
        <f>((AY139-AL139/2)*S139-E139)/(AY139+AL139/2)</f>
        <v>98.699360730415208</v>
      </c>
      <c r="H139">
        <f>AL139*1000</f>
        <v>1.9313177484816011E-2</v>
      </c>
      <c r="I139">
        <f>(AQ139-AW139)</f>
        <v>1.327038521748932</v>
      </c>
      <c r="J139">
        <f>(P139+AP139*D139)</f>
        <v>23.341907501220703</v>
      </c>
      <c r="K139" s="1">
        <v>6</v>
      </c>
      <c r="L139">
        <f>(K139*AE139+AF139)</f>
        <v>1.4200000166893005</v>
      </c>
      <c r="M139" s="1">
        <v>1</v>
      </c>
      <c r="N139">
        <f>L139*(M139+1)*(M139+1)/(M139*M139+1)</f>
        <v>2.8400000333786011</v>
      </c>
      <c r="O139" s="1">
        <v>19.735443115234375</v>
      </c>
      <c r="P139" s="1">
        <v>23.341907501220703</v>
      </c>
      <c r="Q139" s="1">
        <v>19.124540328979492</v>
      </c>
      <c r="R139" s="1">
        <v>400.00357055664062</v>
      </c>
      <c r="S139" s="1">
        <v>399.68243408203125</v>
      </c>
      <c r="T139" s="1">
        <v>15.661820411682129</v>
      </c>
      <c r="U139" s="1">
        <v>15.684626579284668</v>
      </c>
      <c r="V139" s="1">
        <v>67.114913940429688</v>
      </c>
      <c r="W139" s="1">
        <v>67.212646484375</v>
      </c>
      <c r="X139" s="1">
        <v>500.1346435546875</v>
      </c>
      <c r="Y139" s="1">
        <v>-3.0477257445454597E-2</v>
      </c>
      <c r="Z139" s="1">
        <v>0.27244165539741516</v>
      </c>
      <c r="AA139" s="1">
        <v>98.922737121582031</v>
      </c>
      <c r="AB139" s="1">
        <v>-4.3507108688354492</v>
      </c>
      <c r="AC139" s="1">
        <v>0.15691089630126953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0.18999999761581421</v>
      </c>
      <c r="AJ139" s="1">
        <v>111115</v>
      </c>
      <c r="AK139">
        <f>X139*0.000001/(K139*0.0001)</f>
        <v>0.8335577392578124</v>
      </c>
      <c r="AL139">
        <f>(U139-T139)/(1000-U139)*AK139</f>
        <v>1.9313177484816011E-5</v>
      </c>
      <c r="AM139">
        <f>(P139+273.15)</f>
        <v>296.49190750122068</v>
      </c>
      <c r="AN139">
        <f>(O139+273.15)</f>
        <v>292.88544311523435</v>
      </c>
      <c r="AO139">
        <f>(Y139*AG139+Z139*AH139)*AI139</f>
        <v>-5.7906788419729294E-3</v>
      </c>
      <c r="AP139">
        <f>((AO139+0.00000010773*(AN139^4-AM139^4))-AL139*44100)/(L139*51.4+0.00000043092*AM139^3)</f>
        <v>-0.48243242436774608</v>
      </c>
      <c r="AQ139">
        <f>0.61365*EXP(17.502*J139/(240.97+J139))</f>
        <v>2.8786047137016877</v>
      </c>
      <c r="AR139">
        <f>AQ139*1000/AA139</f>
        <v>29.099525523274878</v>
      </c>
      <c r="AS139">
        <f>(AR139-U139)</f>
        <v>13.41489894399021</v>
      </c>
      <c r="AT139">
        <f>IF(D139,P139,(O139+P139)/2)</f>
        <v>21.538675308227539</v>
      </c>
      <c r="AU139">
        <f>0.61365*EXP(17.502*AT139/(240.97+AT139))</f>
        <v>2.579763650660011</v>
      </c>
      <c r="AV139">
        <f>IF(AS139&lt;&gt;0,(1000-(AR139+U139)/2)/AS139*AL139,0)</f>
        <v>1.4074437254141662E-3</v>
      </c>
      <c r="AW139">
        <f>U139*AA139/1000</f>
        <v>1.5515661919527557</v>
      </c>
      <c r="AX139">
        <f>(AU139-AW139)</f>
        <v>1.0281974587072553</v>
      </c>
      <c r="AY139">
        <f>1/(1.6/F139+1.37/N139)</f>
        <v>8.7971499879502247E-4</v>
      </c>
      <c r="AZ139">
        <f>G139*AA139*0.001</f>
        <v>9.7636109156030599</v>
      </c>
      <c r="BA139">
        <f>G139/S139</f>
        <v>0.24694445468213408</v>
      </c>
      <c r="BB139">
        <f>(1-AL139*AA139/AQ139/F139)*100</f>
        <v>52.867388439571819</v>
      </c>
      <c r="BC139">
        <f>(S139-E139/(N139/1.35))</f>
        <v>399.55885838433744</v>
      </c>
      <c r="BD139">
        <f>E139*BB139/100/BC139</f>
        <v>3.4397330692884553E-4</v>
      </c>
    </row>
    <row r="140" spans="1:56" x14ac:dyDescent="0.25">
      <c r="A140" s="1" t="s">
        <v>9</v>
      </c>
      <c r="B140" s="1" t="s">
        <v>198</v>
      </c>
    </row>
    <row r="141" spans="1:56" x14ac:dyDescent="0.25">
      <c r="A141" s="1">
        <v>73</v>
      </c>
      <c r="B141" s="1" t="s">
        <v>199</v>
      </c>
      <c r="C141" s="1">
        <v>43918.499988209456</v>
      </c>
      <c r="D141" s="1">
        <v>0</v>
      </c>
      <c r="E141">
        <f>(R141-S141*(1000-T141)/(1000-U141))*AK141</f>
        <v>0.19346285540572189</v>
      </c>
      <c r="F141">
        <f>IF(AV141&lt;&gt;0,1/(1/AV141-1/N141),0)</f>
        <v>1.3367591139418443E-3</v>
      </c>
      <c r="G141">
        <f>((AY141-AL141/2)*S141-E141)/(AY141+AL141/2)</f>
        <v>161.95589770241972</v>
      </c>
      <c r="H141">
        <f>AL141*1000</f>
        <v>1.8378219526411166E-2</v>
      </c>
      <c r="I141">
        <f>(AQ141-AW141)</f>
        <v>1.3302105137164597</v>
      </c>
      <c r="J141">
        <f>(P141+AP141*D141)</f>
        <v>23.339195251464844</v>
      </c>
      <c r="K141" s="1">
        <v>6</v>
      </c>
      <c r="L141">
        <f>(K141*AE141+AF141)</f>
        <v>1.4200000166893005</v>
      </c>
      <c r="M141" s="1">
        <v>1</v>
      </c>
      <c r="N141">
        <f>L141*(M141+1)*(M141+1)/(M141*M141+1)</f>
        <v>2.8400000333786011</v>
      </c>
      <c r="O141" s="1">
        <v>19.737863540649414</v>
      </c>
      <c r="P141" s="1">
        <v>23.339195251464844</v>
      </c>
      <c r="Q141" s="1">
        <v>19.123311996459961</v>
      </c>
      <c r="R141" s="1">
        <v>400.03155517578125</v>
      </c>
      <c r="S141" s="1">
        <v>399.7906494140625</v>
      </c>
      <c r="T141" s="1">
        <v>15.626247406005859</v>
      </c>
      <c r="U141" s="1">
        <v>15.647950172424316</v>
      </c>
      <c r="V141" s="1">
        <v>66.951766967773437</v>
      </c>
      <c r="W141" s="1">
        <v>67.044754028320312</v>
      </c>
      <c r="X141" s="1">
        <v>500.13821411132812</v>
      </c>
      <c r="Y141" s="1">
        <v>-0.13832882046699524</v>
      </c>
      <c r="Z141" s="1">
        <v>4.3945048004388809E-2</v>
      </c>
      <c r="AA141" s="1">
        <v>98.921768188476563</v>
      </c>
      <c r="AB141" s="1">
        <v>-4.2105741500854492</v>
      </c>
      <c r="AC141" s="1">
        <v>0.15964984893798828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0.18999999761581421</v>
      </c>
      <c r="AJ141" s="1">
        <v>111115</v>
      </c>
      <c r="AK141">
        <f>X141*0.000001/(K141*0.0001)</f>
        <v>0.83356369018554677</v>
      </c>
      <c r="AL141">
        <f>(U141-T141)/(1000-U141)*AK141</f>
        <v>1.8378219526411165E-5</v>
      </c>
      <c r="AM141">
        <f>(P141+273.15)</f>
        <v>296.48919525146482</v>
      </c>
      <c r="AN141">
        <f>(O141+273.15)</f>
        <v>292.88786354064939</v>
      </c>
      <c r="AO141">
        <f>(Y141*AG141+Z141*AH141)*AI141</f>
        <v>-2.6282475558927487E-2</v>
      </c>
      <c r="AP141">
        <f>((AO141+0.00000010773*(AN141^4-AM141^4))-AL141*44100)/(L141*51.4+0.00000043092*AM141^3)</f>
        <v>-0.4815150749932352</v>
      </c>
      <c r="AQ141">
        <f>0.61365*EXP(17.502*J141/(240.97+J141))</f>
        <v>2.8781334132978498</v>
      </c>
      <c r="AR141">
        <f>AQ141*1000/AA141</f>
        <v>29.095046176430206</v>
      </c>
      <c r="AS141">
        <f>(AR141-U141)</f>
        <v>13.447096004005889</v>
      </c>
      <c r="AT141">
        <f>IF(D141,P141,(O141+P141)/2)</f>
        <v>21.538529396057129</v>
      </c>
      <c r="AU141">
        <f>0.61365*EXP(17.502*AT141/(240.97+AT141))</f>
        <v>2.5797406132805794</v>
      </c>
      <c r="AV141">
        <f>IF(AS141&lt;&gt;0,(1000-(AR141+U141)/2)/AS141*AL141,0)</f>
        <v>1.3361302110488722E-3</v>
      </c>
      <c r="AW141">
        <f>U141*AA141/1000</f>
        <v>1.5479228995813901</v>
      </c>
      <c r="AX141">
        <f>(AU141-AW141)</f>
        <v>1.0318177136991893</v>
      </c>
      <c r="AY141">
        <f>1/(1.6/F141+1.37/N141)</f>
        <v>8.3513786213671175E-4</v>
      </c>
      <c r="AZ141">
        <f>G141*AA141*0.001</f>
        <v>16.020963769275387</v>
      </c>
      <c r="BA141">
        <f>G141/S141</f>
        <v>0.40510176498570949</v>
      </c>
      <c r="BB141">
        <f>(1-AL141*AA141/AQ141/F141)*100</f>
        <v>52.746799360247628</v>
      </c>
      <c r="BC141">
        <f>(S141-E141/(N141/1.35))</f>
        <v>399.6986864381019</v>
      </c>
      <c r="BD141">
        <f>E141*BB141/100/BC141</f>
        <v>2.5530597832791493E-4</v>
      </c>
    </row>
    <row r="142" spans="1:56" x14ac:dyDescent="0.25">
      <c r="A142" s="1" t="s">
        <v>9</v>
      </c>
      <c r="B142" s="1" t="s">
        <v>200</v>
      </c>
    </row>
    <row r="143" spans="1:56" x14ac:dyDescent="0.25">
      <c r="A143" s="1">
        <v>74</v>
      </c>
      <c r="B143" s="1" t="s">
        <v>201</v>
      </c>
      <c r="C143" s="1">
        <v>44518.49999493733</v>
      </c>
      <c r="D143" s="1">
        <v>0</v>
      </c>
      <c r="E143">
        <f>(R143-S143*(1000-T143)/(1000-U143))*AK143</f>
        <v>0.37281728371664385</v>
      </c>
      <c r="F143">
        <f>IF(AV143&lt;&gt;0,1/(1/AV143-1/N143),0)</f>
        <v>7.4698746264176546E-4</v>
      </c>
      <c r="G143">
        <f>((AY143-AL143/2)*S143-E143)/(AY143+AL143/2)</f>
        <v>-399.18335419050453</v>
      </c>
      <c r="H143">
        <f>AL143*1000</f>
        <v>1.0273722443796041E-2</v>
      </c>
      <c r="I143">
        <f>(AQ143-AW143)</f>
        <v>1.3304593060342993</v>
      </c>
      <c r="J143">
        <f>(P143+AP143*D143)</f>
        <v>23.316476821899414</v>
      </c>
      <c r="K143" s="1">
        <v>6</v>
      </c>
      <c r="L143">
        <f>(K143*AE143+AF143)</f>
        <v>1.4200000166893005</v>
      </c>
      <c r="M143" s="1">
        <v>1</v>
      </c>
      <c r="N143">
        <f>L143*(M143+1)*(M143+1)/(M143*M143+1)</f>
        <v>2.8400000333786011</v>
      </c>
      <c r="O143" s="1">
        <v>19.733175277709961</v>
      </c>
      <c r="P143" s="1">
        <v>23.316476821899414</v>
      </c>
      <c r="Q143" s="1">
        <v>19.123979568481445</v>
      </c>
      <c r="R143" s="1">
        <v>400.00381469726562</v>
      </c>
      <c r="S143" s="1">
        <v>399.5516357421875</v>
      </c>
      <c r="T143" s="1">
        <v>15.593812942504883</v>
      </c>
      <c r="U143" s="1">
        <v>15.605945587158203</v>
      </c>
      <c r="V143" s="1">
        <v>66.830558776855469</v>
      </c>
      <c r="W143" s="1">
        <v>66.882560729980469</v>
      </c>
      <c r="X143" s="1">
        <v>500.14114379882813</v>
      </c>
      <c r="Y143" s="1">
        <v>-0.23620656132698059</v>
      </c>
      <c r="Z143" s="1">
        <v>2.5267604738473892E-2</v>
      </c>
      <c r="AA143" s="1">
        <v>98.919288635253906</v>
      </c>
      <c r="AB143" s="1">
        <v>-4.3715848922729492</v>
      </c>
      <c r="AC143" s="1">
        <v>0.14808368682861328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0.18999999761581421</v>
      </c>
      <c r="AJ143" s="1">
        <v>111115</v>
      </c>
      <c r="AK143">
        <f>X143*0.000001/(K143*0.0001)</f>
        <v>0.83356857299804665</v>
      </c>
      <c r="AL143">
        <f>(U143-T143)/(1000-U143)*AK143</f>
        <v>1.0273722443796041E-5</v>
      </c>
      <c r="AM143">
        <f>(P143+273.15)</f>
        <v>296.46647682189939</v>
      </c>
      <c r="AN143">
        <f>(O143+273.15)</f>
        <v>292.88317527770994</v>
      </c>
      <c r="AO143">
        <f>(Y143*AG143+Z143*AH143)*AI143</f>
        <v>-4.4879246088965985E-2</v>
      </c>
      <c r="AP143">
        <f>((AO143+0.00000010773*(AN143^4-AM143^4))-AL143*44100)/(L143*51.4+0.00000043092*AM143^3)</f>
        <v>-0.47508005733349062</v>
      </c>
      <c r="AQ143">
        <f>0.61365*EXP(17.502*J143/(240.97+J143))</f>
        <v>2.8741883419964687</v>
      </c>
      <c r="AR143">
        <f>AQ143*1000/AA143</f>
        <v>29.055893766022646</v>
      </c>
      <c r="AS143">
        <f>(AR143-U143)</f>
        <v>13.449948178864442</v>
      </c>
      <c r="AT143">
        <f>IF(D143,P143,(O143+P143)/2)</f>
        <v>21.524826049804688</v>
      </c>
      <c r="AU143">
        <f>0.61365*EXP(17.502*AT143/(240.97+AT143))</f>
        <v>2.5775778596408516</v>
      </c>
      <c r="AV143">
        <f>IF(AS143&lt;&gt;0,(1000-(AR143+U143)/2)/AS143*AL143,0)</f>
        <v>7.4679103886124215E-4</v>
      </c>
      <c r="AW143">
        <f>U143*AA143/1000</f>
        <v>1.5437290359621694</v>
      </c>
      <c r="AX143">
        <f>(AU143-AW143)</f>
        <v>1.0338488236786822</v>
      </c>
      <c r="AY143">
        <f>1/(1.6/F143+1.37/N143)</f>
        <v>4.667620427637485E-4</v>
      </c>
      <c r="AZ143">
        <f>G143*AA143*0.001</f>
        <v>-39.486933431559308</v>
      </c>
      <c r="BA143">
        <f>G143/S143</f>
        <v>-0.99907826293590596</v>
      </c>
      <c r="BB143">
        <f>(1-AL143*AA143/AQ143/F143)*100</f>
        <v>52.665229382044288</v>
      </c>
      <c r="BC143">
        <f>(S143-E143/(N143/1.35))</f>
        <v>399.37441626081352</v>
      </c>
      <c r="BD143">
        <f>E143*BB143/100/BC143</f>
        <v>4.9163158592776049E-4</v>
      </c>
    </row>
    <row r="144" spans="1:56" x14ac:dyDescent="0.25">
      <c r="A144" s="1">
        <v>75</v>
      </c>
      <c r="B144" s="1" t="s">
        <v>202</v>
      </c>
      <c r="C144" s="1">
        <v>45118.99998151511</v>
      </c>
      <c r="D144" s="1">
        <v>0</v>
      </c>
      <c r="E144">
        <f>(R144-S144*(1000-T144)/(1000-U144))*AK144</f>
        <v>0.23010526215549332</v>
      </c>
      <c r="F144">
        <f>IF(AV144&lt;&gt;0,1/(1/AV144-1/N144),0)</f>
        <v>8.7997841562744295E-4</v>
      </c>
      <c r="G144">
        <f>((AY144-AL144/2)*S144-E144)/(AY144+AL144/2)</f>
        <v>-22.967760755952234</v>
      </c>
      <c r="H144">
        <f>AL144*1000</f>
        <v>1.2093071009388025E-2</v>
      </c>
      <c r="I144">
        <f>(AQ144-AW144)</f>
        <v>1.3295163217773451</v>
      </c>
      <c r="J144">
        <f>(P144+AP144*D144)</f>
        <v>23.297626495361328</v>
      </c>
      <c r="K144" s="1">
        <v>6</v>
      </c>
      <c r="L144">
        <f>(K144*AE144+AF144)</f>
        <v>1.4200000166893005</v>
      </c>
      <c r="M144" s="1">
        <v>1</v>
      </c>
      <c r="N144">
        <f>L144*(M144+1)*(M144+1)/(M144*M144+1)</f>
        <v>2.8400000333786011</v>
      </c>
      <c r="O144" s="1">
        <v>19.732734680175781</v>
      </c>
      <c r="P144" s="1">
        <v>23.297626495361328</v>
      </c>
      <c r="Q144" s="1">
        <v>19.122770309448242</v>
      </c>
      <c r="R144" s="1">
        <v>399.95111083984375</v>
      </c>
      <c r="S144" s="1">
        <v>399.66925048828125</v>
      </c>
      <c r="T144" s="1">
        <v>15.567821502685547</v>
      </c>
      <c r="U144" s="1">
        <v>15.582103729248047</v>
      </c>
      <c r="V144" s="1">
        <v>66.722366333007813</v>
      </c>
      <c r="W144" s="1">
        <v>66.783576965332031</v>
      </c>
      <c r="X144" s="1">
        <v>500.11679077148437</v>
      </c>
      <c r="Y144" s="1">
        <v>-0.17231929302215576</v>
      </c>
      <c r="Z144" s="1">
        <v>0.10326752066612244</v>
      </c>
      <c r="AA144" s="1">
        <v>98.921318054199219</v>
      </c>
      <c r="AB144" s="1">
        <v>-4.3715848922729492</v>
      </c>
      <c r="AC144" s="1">
        <v>0.14808368682861328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0.18999999761581421</v>
      </c>
      <c r="AJ144" s="1">
        <v>111115</v>
      </c>
      <c r="AK144">
        <f>X144*0.000001/(K144*0.0001)</f>
        <v>0.83352798461914046</v>
      </c>
      <c r="AL144">
        <f>(U144-T144)/(1000-U144)*AK144</f>
        <v>1.2093071009388025E-5</v>
      </c>
      <c r="AM144">
        <f>(P144+273.15)</f>
        <v>296.44762649536131</v>
      </c>
      <c r="AN144">
        <f>(O144+273.15)</f>
        <v>292.88273468017576</v>
      </c>
      <c r="AO144">
        <f>(Y144*AG144+Z144*AH144)*AI144</f>
        <v>-3.2740665263368385E-2</v>
      </c>
      <c r="AP144">
        <f>((AO144+0.00000010773*(AN144^4-AM144^4))-AL144*44100)/(L144*51.4+0.00000043092*AM144^3)</f>
        <v>-0.47344424066739726</v>
      </c>
      <c r="AQ144">
        <f>0.61365*EXP(17.502*J144/(240.97+J144))</f>
        <v>2.8709185607318148</v>
      </c>
      <c r="AR144">
        <f>AQ144*1000/AA144</f>
        <v>29.022243306127724</v>
      </c>
      <c r="AS144">
        <f>(AR144-U144)</f>
        <v>13.440139576879677</v>
      </c>
      <c r="AT144">
        <f>IF(D144,P144,(O144+P144)/2)</f>
        <v>21.515180587768555</v>
      </c>
      <c r="AU144">
        <f>0.61365*EXP(17.502*AT144/(240.97+AT144))</f>
        <v>2.5760565004891958</v>
      </c>
      <c r="AV144">
        <f>IF(AS144&lt;&gt;0,(1000-(AR144+U144)/2)/AS144*AL144,0)</f>
        <v>8.7970583740916029E-4</v>
      </c>
      <c r="AW144">
        <f>U144*AA144/1000</f>
        <v>1.5414022389544697</v>
      </c>
      <c r="AX144">
        <f>(AU144-AW144)</f>
        <v>1.0346542615347261</v>
      </c>
      <c r="AY144">
        <f>1/(1.6/F144+1.37/N144)</f>
        <v>5.4984063133444187E-4</v>
      </c>
      <c r="AZ144">
        <f>G144*AA144*0.001</f>
        <v>-2.2720011667323061</v>
      </c>
      <c r="BA144">
        <f>G144/S144</f>
        <v>-5.7466919779022817E-2</v>
      </c>
      <c r="BB144">
        <f>(1-AL144*AA144/AQ144/F144)*100</f>
        <v>52.64851488895215</v>
      </c>
      <c r="BC144">
        <f>(S144-E144/(N144/1.35))</f>
        <v>399.55986946706332</v>
      </c>
      <c r="BD144">
        <f>E144*BB144/100/BC144</f>
        <v>3.0320112820084828E-4</v>
      </c>
    </row>
    <row r="145" spans="1:56" x14ac:dyDescent="0.25">
      <c r="A145" s="1" t="s">
        <v>9</v>
      </c>
      <c r="B145" s="1" t="s">
        <v>203</v>
      </c>
    </row>
    <row r="146" spans="1:56" x14ac:dyDescent="0.25">
      <c r="A146" s="1">
        <v>76</v>
      </c>
      <c r="B146" s="1" t="s">
        <v>204</v>
      </c>
      <c r="C146" s="1">
        <v>45718.999988220632</v>
      </c>
      <c r="D146" s="1">
        <v>0</v>
      </c>
      <c r="E146">
        <f>(R146-S146*(1000-T146)/(1000-U146))*AK146</f>
        <v>0.28746746415187463</v>
      </c>
      <c r="F146">
        <f>IF(AV146&lt;&gt;0,1/(1/AV146-1/N146),0)</f>
        <v>2.780662388737312E-3</v>
      </c>
      <c r="G146">
        <f>((AY146-AL146/2)*S146-E146)/(AY146+AL146/2)</f>
        <v>227.35861101673851</v>
      </c>
      <c r="H146">
        <f>AL146*1000</f>
        <v>3.4965167255311749E-2</v>
      </c>
      <c r="I146">
        <f>(AQ146-AW146)</f>
        <v>1.2183025736035309</v>
      </c>
      <c r="J146">
        <f>(P146+AP146*D146)</f>
        <v>22.480131149291992</v>
      </c>
      <c r="K146" s="1">
        <v>6</v>
      </c>
      <c r="L146">
        <f>(K146*AE146+AF146)</f>
        <v>1.4200000166893005</v>
      </c>
      <c r="M146" s="1">
        <v>1</v>
      </c>
      <c r="N146">
        <f>L146*(M146+1)*(M146+1)/(M146*M146+1)</f>
        <v>2.8400000333786011</v>
      </c>
      <c r="O146" s="1">
        <v>19.648731231689453</v>
      </c>
      <c r="P146" s="1">
        <v>22.480131149291992</v>
      </c>
      <c r="Q146" s="1">
        <v>19.12217903137207</v>
      </c>
      <c r="R146" s="1">
        <v>399.57669067382812</v>
      </c>
      <c r="S146" s="1">
        <v>399.215087890625</v>
      </c>
      <c r="T146" s="1">
        <v>15.263700485229492</v>
      </c>
      <c r="U146" s="1">
        <v>15.305004119873047</v>
      </c>
      <c r="V146" s="1">
        <v>65.75726318359375</v>
      </c>
      <c r="W146" s="1">
        <v>65.935203552246094</v>
      </c>
      <c r="X146" s="1">
        <v>500.15005493164063</v>
      </c>
      <c r="Y146" s="1">
        <v>-0.10022654384374619</v>
      </c>
      <c r="Z146" s="1">
        <v>9.3380220234394073E-2</v>
      </c>
      <c r="AA146" s="1">
        <v>98.915802001953125</v>
      </c>
      <c r="AB146" s="1">
        <v>-4.4501371383666992</v>
      </c>
      <c r="AC146" s="1">
        <v>0.15253925323486328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0.18999999761581421</v>
      </c>
      <c r="AJ146" s="1">
        <v>111115</v>
      </c>
      <c r="AK146">
        <f>X146*0.000001/(K146*0.0001)</f>
        <v>0.83358342488606763</v>
      </c>
      <c r="AL146">
        <f>(U146-T146)/(1000-U146)*AK146</f>
        <v>3.4965167255311748E-5</v>
      </c>
      <c r="AM146">
        <f>(P146+273.15)</f>
        <v>295.63013114929197</v>
      </c>
      <c r="AN146">
        <f>(O146+273.15)</f>
        <v>292.79873123168943</v>
      </c>
      <c r="AO146">
        <f>(Y146*AG146+Z146*AH146)*AI146</f>
        <v>-1.9043043091353073E-2</v>
      </c>
      <c r="AP146">
        <f>((AO146+0.00000010773*(AN146^4-AM146^4))-AL146*44100)/(L146*51.4+0.00000043092*AM146^3)</f>
        <v>-0.38795181013173619</v>
      </c>
      <c r="AQ146">
        <f>0.61365*EXP(17.502*J146/(240.97+J146))</f>
        <v>2.7322093307639701</v>
      </c>
      <c r="AR146">
        <f>AQ146*1000/AA146</f>
        <v>27.621565770755435</v>
      </c>
      <c r="AS146">
        <f>(AR146-U146)</f>
        <v>12.316561650882388</v>
      </c>
      <c r="AT146">
        <f>IF(D146,P146,(O146+P146)/2)</f>
        <v>21.064431190490723</v>
      </c>
      <c r="AU146">
        <f>0.61365*EXP(17.502*AT146/(240.97+AT146))</f>
        <v>2.5058317617683268</v>
      </c>
      <c r="AV146">
        <f>IF(AS146&lt;&gt;0,(1000-(AR146+U146)/2)/AS146*AL146,0)</f>
        <v>2.7779424872930499E-3</v>
      </c>
      <c r="AW146">
        <f>U146*AA146/1000</f>
        <v>1.5139067571604392</v>
      </c>
      <c r="AX146">
        <f>(AU146-AW146)</f>
        <v>0.99192500460788757</v>
      </c>
      <c r="AY146">
        <f>1/(1.6/F146+1.37/N146)</f>
        <v>1.7364582160083678E-3</v>
      </c>
      <c r="AZ146">
        <f>G146*AA146*0.001</f>
        <v>22.489359350770783</v>
      </c>
      <c r="BA146">
        <f>G146/S146</f>
        <v>0.56951407377425856</v>
      </c>
      <c r="BB146">
        <f>(1-AL146*AA146/AQ146/F146)*100</f>
        <v>54.476142651535774</v>
      </c>
      <c r="BC146">
        <f>(S146-E146/(N146/1.35))</f>
        <v>399.07843962582081</v>
      </c>
      <c r="BD146">
        <f>E146*BB146/100/BC146</f>
        <v>3.9240703154737756E-4</v>
      </c>
    </row>
    <row r="147" spans="1:56" x14ac:dyDescent="0.25">
      <c r="A147" s="1" t="s">
        <v>9</v>
      </c>
      <c r="B147" s="1" t="s">
        <v>205</v>
      </c>
    </row>
    <row r="148" spans="1:56" x14ac:dyDescent="0.25">
      <c r="A148" s="1">
        <v>77</v>
      </c>
      <c r="B148" s="1" t="s">
        <v>206</v>
      </c>
      <c r="C148" s="1">
        <v>46318.999994926155</v>
      </c>
      <c r="D148" s="1">
        <v>0</v>
      </c>
      <c r="E148">
        <f>(R148-S148*(1000-T148)/(1000-U148))*AK148</f>
        <v>0.41793260836622875</v>
      </c>
      <c r="F148">
        <f>IF(AV148&lt;&gt;0,1/(1/AV148-1/N148),0)</f>
        <v>5.8235145196434022E-3</v>
      </c>
      <c r="G148">
        <f>((AY148-AL148/2)*S148-E148)/(AY148+AL148/2)</f>
        <v>278.69758462306481</v>
      </c>
      <c r="H148">
        <f>AL148*1000</f>
        <v>5.96400377763531E-2</v>
      </c>
      <c r="I148">
        <f>(AQ148-AW148)</f>
        <v>0.99593002404066677</v>
      </c>
      <c r="J148">
        <f>(P148+AP148*D148)</f>
        <v>20.138010025024414</v>
      </c>
      <c r="K148" s="1">
        <v>6</v>
      </c>
      <c r="L148">
        <f>(K148*AE148+AF148)</f>
        <v>1.4200000166893005</v>
      </c>
      <c r="M148" s="1">
        <v>1</v>
      </c>
      <c r="N148">
        <f>L148*(M148+1)*(M148+1)/(M148*M148+1)</f>
        <v>2.8400000333786011</v>
      </c>
      <c r="O148" s="1">
        <v>19.425685882568359</v>
      </c>
      <c r="P148" s="1">
        <v>20.138010025024414</v>
      </c>
      <c r="Q148" s="1">
        <v>19.127462387084961</v>
      </c>
      <c r="R148" s="1">
        <v>399.81979370117187</v>
      </c>
      <c r="S148" s="1">
        <v>399.2899169921875</v>
      </c>
      <c r="T148" s="1">
        <v>13.787705421447754</v>
      </c>
      <c r="U148" s="1">
        <v>13.85825252532959</v>
      </c>
      <c r="V148" s="1">
        <v>60.228206634521484</v>
      </c>
      <c r="W148" s="1">
        <v>60.536376953125</v>
      </c>
      <c r="X148" s="1">
        <v>500.20648193359375</v>
      </c>
      <c r="Y148" s="1">
        <v>-7.8535296022891998E-2</v>
      </c>
      <c r="Z148" s="1">
        <v>1.0985235683619976E-2</v>
      </c>
      <c r="AA148" s="1">
        <v>98.916748046875</v>
      </c>
      <c r="AB148" s="1">
        <v>-4.8058195114135742</v>
      </c>
      <c r="AC148" s="1">
        <v>0.16870307922363281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0.18999999761581421</v>
      </c>
      <c r="AJ148" s="1">
        <v>111115</v>
      </c>
      <c r="AK148">
        <f>X148*0.000001/(K148*0.0001)</f>
        <v>0.83367746988932279</v>
      </c>
      <c r="AL148">
        <f>(U148-T148)/(1000-U148)*AK148</f>
        <v>5.9640037776353102E-5</v>
      </c>
      <c r="AM148">
        <f>(P148+273.15)</f>
        <v>293.28801002502439</v>
      </c>
      <c r="AN148">
        <f>(O148+273.15)</f>
        <v>292.57568588256834</v>
      </c>
      <c r="AO148">
        <f>(Y148*AG148+Z148*AH148)*AI148</f>
        <v>-1.4921706057106743E-2</v>
      </c>
      <c r="AP148">
        <f>((AO148+0.00000010773*(AN148^4-AM148^4))-AL148*44100)/(L148*51.4+0.00000043092*AM148^3)</f>
        <v>-0.12354911685658077</v>
      </c>
      <c r="AQ148">
        <f>0.61365*EXP(17.502*J148/(240.97+J148))</f>
        <v>2.3667432974586631</v>
      </c>
      <c r="AR148">
        <f>AQ148*1000/AA148</f>
        <v>23.926618537207702</v>
      </c>
      <c r="AS148">
        <f>(AR148-U148)</f>
        <v>10.068366011878112</v>
      </c>
      <c r="AT148">
        <f>IF(D148,P148,(O148+P148)/2)</f>
        <v>19.781847953796387</v>
      </c>
      <c r="AU148">
        <f>0.61365*EXP(17.502*AT148/(240.97+AT148))</f>
        <v>2.3150992903386967</v>
      </c>
      <c r="AV148">
        <f>IF(AS148&lt;&gt;0,(1000-(AR148+U148)/2)/AS148*AL148,0)</f>
        <v>5.8115976453925215E-3</v>
      </c>
      <c r="AW148">
        <f>U148*AA148/1000</f>
        <v>1.3708132734179963</v>
      </c>
      <c r="AX148">
        <f>(AU148-AW148)</f>
        <v>0.94428601692070036</v>
      </c>
      <c r="AY148">
        <f>1/(1.6/F148+1.37/N148)</f>
        <v>3.6333173085101576E-3</v>
      </c>
      <c r="AZ148">
        <f>G148*AA148*0.001</f>
        <v>27.567858759432326</v>
      </c>
      <c r="BA148">
        <f>G148/S148</f>
        <v>0.69798302627440956</v>
      </c>
      <c r="BB148">
        <f>(1-AL148*AA148/AQ148/F148)*100</f>
        <v>57.197274736572659</v>
      </c>
      <c r="BC148">
        <f>(S148-E148/(N148/1.35))</f>
        <v>399.09125184617932</v>
      </c>
      <c r="BD148">
        <f>E148*BB148/100/BC148</f>
        <v>5.9897595127715554E-4</v>
      </c>
    </row>
    <row r="149" spans="1:56" x14ac:dyDescent="0.25">
      <c r="A149" s="1">
        <v>78</v>
      </c>
      <c r="B149" s="1" t="s">
        <v>207</v>
      </c>
      <c r="C149" s="1">
        <v>46919.499981503934</v>
      </c>
      <c r="D149" s="1">
        <v>0</v>
      </c>
      <c r="E149">
        <f>(R149-S149*(1000-T149)/(1000-U149))*AK149</f>
        <v>0.34288656293203357</v>
      </c>
      <c r="F149">
        <f>IF(AV149&lt;&gt;0,1/(1/AV149-1/N149),0)</f>
        <v>5.5662238837697695E-3</v>
      </c>
      <c r="G149">
        <f>((AY149-AL149/2)*S149-E149)/(AY149+AL149/2)</f>
        <v>296.01876854863178</v>
      </c>
      <c r="H149">
        <f>AL149*1000</f>
        <v>5.2843122610072298E-2</v>
      </c>
      <c r="I149">
        <f>(AQ149-AW149)</f>
        <v>0.92472803185645835</v>
      </c>
      <c r="J149">
        <f>(P149+AP149*D149)</f>
        <v>18.632305145263672</v>
      </c>
      <c r="K149" s="1">
        <v>6</v>
      </c>
      <c r="L149">
        <f>(K149*AE149+AF149)</f>
        <v>1.4200000166893005</v>
      </c>
      <c r="M149" s="1">
        <v>1</v>
      </c>
      <c r="N149">
        <f>L149*(M149+1)*(M149+1)/(M149*M149+1)</f>
        <v>2.8400000333786011</v>
      </c>
      <c r="O149" s="1">
        <v>19.293758392333984</v>
      </c>
      <c r="P149" s="1">
        <v>18.632305145263672</v>
      </c>
      <c r="Q149" s="1">
        <v>19.136219024658203</v>
      </c>
      <c r="R149" s="1">
        <v>400.47821044921875</v>
      </c>
      <c r="S149" s="1">
        <v>400.04156494140625</v>
      </c>
      <c r="T149" s="1">
        <v>12.376806259155273</v>
      </c>
      <c r="U149" s="1">
        <v>12.43940258026123</v>
      </c>
      <c r="V149" s="1">
        <v>54.506084442138672</v>
      </c>
      <c r="W149" s="1">
        <v>54.781757354736328</v>
      </c>
      <c r="X149" s="1">
        <v>500.212646484375</v>
      </c>
      <c r="Y149" s="1">
        <v>-0.13714922964572906</v>
      </c>
      <c r="Z149" s="1">
        <v>0.10765962302684784</v>
      </c>
      <c r="AA149" s="1">
        <v>98.908302307128906</v>
      </c>
      <c r="AB149" s="1">
        <v>-4.8058195114135742</v>
      </c>
      <c r="AC149" s="1">
        <v>0.16870307922363281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0.18999999761581421</v>
      </c>
      <c r="AJ149" s="1">
        <v>111115</v>
      </c>
      <c r="AK149">
        <f>X149*0.000001/(K149*0.0001)</f>
        <v>0.83368774414062496</v>
      </c>
      <c r="AL149">
        <f>(U149-T149)/(1000-U149)*AK149</f>
        <v>5.2843122610072298E-5</v>
      </c>
      <c r="AM149">
        <f>(P149+273.15)</f>
        <v>291.78230514526365</v>
      </c>
      <c r="AN149">
        <f>(O149+273.15)</f>
        <v>292.44375839233396</v>
      </c>
      <c r="AO149">
        <f>(Y149*AG149+Z149*AH149)*AI149</f>
        <v>-2.6058353305699278E-2</v>
      </c>
      <c r="AP149">
        <f>((AO149+0.00000010773*(AN149^4-AM149^4))-AL149*44100)/(L149*51.4+0.00000043092*AM149^3)</f>
        <v>5.6735140772937898E-2</v>
      </c>
      <c r="AQ149">
        <f>0.61365*EXP(17.502*J149/(240.97+J149))</f>
        <v>2.1550882227850154</v>
      </c>
      <c r="AR149">
        <f>AQ149*1000/AA149</f>
        <v>21.788749503485167</v>
      </c>
      <c r="AS149">
        <f>(AR149-U149)</f>
        <v>9.349346923223937</v>
      </c>
      <c r="AT149">
        <f>IF(D149,P149,(O149+P149)/2)</f>
        <v>18.963031768798828</v>
      </c>
      <c r="AU149">
        <f>0.61365*EXP(17.502*AT149/(240.97+AT149))</f>
        <v>2.2000984403810309</v>
      </c>
      <c r="AV149">
        <f>IF(AS149&lt;&gt;0,(1000-(AR149+U149)/2)/AS149*AL149,0)</f>
        <v>5.5553357702896582E-3</v>
      </c>
      <c r="AW149">
        <f>U149*AA149/1000</f>
        <v>1.2303601909285571</v>
      </c>
      <c r="AX149">
        <f>(AU149-AW149)</f>
        <v>0.96973824945247378</v>
      </c>
      <c r="AY149">
        <f>1/(1.6/F149+1.37/N149)</f>
        <v>3.4730614464661635E-3</v>
      </c>
      <c r="AZ149">
        <f>G149*AA149*0.001</f>
        <v>29.278713848192098</v>
      </c>
      <c r="BA149">
        <f>G149/S149</f>
        <v>0.73997002934429923</v>
      </c>
      <c r="BB149">
        <f>(1-AL149*AA149/AQ149/F149)*100</f>
        <v>56.429203758502751</v>
      </c>
      <c r="BC149">
        <f>(S149-E149/(N149/1.35))</f>
        <v>399.87857309122393</v>
      </c>
      <c r="BD149">
        <f>E149*BB149/100/BC149</f>
        <v>4.8386727941360263E-4</v>
      </c>
    </row>
    <row r="150" spans="1:56" x14ac:dyDescent="0.25">
      <c r="A150" s="1" t="s">
        <v>9</v>
      </c>
      <c r="B150" s="1" t="s">
        <v>208</v>
      </c>
    </row>
    <row r="151" spans="1:56" x14ac:dyDescent="0.25">
      <c r="A151" s="1">
        <v>79</v>
      </c>
      <c r="B151" s="1" t="s">
        <v>209</v>
      </c>
      <c r="C151" s="1">
        <v>47519.499988209456</v>
      </c>
      <c r="D151" s="1">
        <v>0</v>
      </c>
      <c r="E151">
        <f>(R151-S151*(1000-T151)/(1000-U151))*AK151</f>
        <v>1.0210052593571106</v>
      </c>
      <c r="F151">
        <f>IF(AV151&lt;&gt;0,1/(1/AV151-1/N151),0)</f>
        <v>6.2851441896506367E-3</v>
      </c>
      <c r="G151">
        <f>((AY151-AL151/2)*S151-E151)/(AY151+AL151/2)</f>
        <v>135.15530207971244</v>
      </c>
      <c r="H151">
        <f>AL151*1000</f>
        <v>6.095928120654396E-2</v>
      </c>
      <c r="I151">
        <f>(AQ151-AW151)</f>
        <v>0.94526391406679622</v>
      </c>
      <c r="J151">
        <f>(P151+AP151*D151)</f>
        <v>18.444429397583008</v>
      </c>
      <c r="K151" s="1">
        <v>6</v>
      </c>
      <c r="L151">
        <f>(K151*AE151+AF151)</f>
        <v>1.4200000166893005</v>
      </c>
      <c r="M151" s="1">
        <v>1</v>
      </c>
      <c r="N151">
        <f>L151*(M151+1)*(M151+1)/(M151*M151+1)</f>
        <v>2.8400000333786011</v>
      </c>
      <c r="O151" s="1">
        <v>19.278835296630859</v>
      </c>
      <c r="P151" s="1">
        <v>18.444429397583008</v>
      </c>
      <c r="Q151" s="1">
        <v>19.136629104614258</v>
      </c>
      <c r="R151" s="1">
        <v>400.97564697265625</v>
      </c>
      <c r="S151" s="1">
        <v>399.72171020507812</v>
      </c>
      <c r="T151" s="1">
        <v>11.905375480651855</v>
      </c>
      <c r="U151" s="1">
        <v>11.977621078491211</v>
      </c>
      <c r="V151" s="1">
        <v>52.475616455078125</v>
      </c>
      <c r="W151" s="1">
        <v>52.794055938720703</v>
      </c>
      <c r="X151" s="1">
        <v>500.20321655273438</v>
      </c>
      <c r="Y151" s="1">
        <v>-0.15297363698482513</v>
      </c>
      <c r="Z151" s="1">
        <v>7.5800925493240356E-2</v>
      </c>
      <c r="AA151" s="1">
        <v>98.902503967285156</v>
      </c>
      <c r="AB151" s="1">
        <v>-5.8020048141479492</v>
      </c>
      <c r="AC151" s="1">
        <v>0.19268989562988281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0.18999999761581421</v>
      </c>
      <c r="AJ151" s="1">
        <v>111115</v>
      </c>
      <c r="AK151">
        <f>X151*0.000001/(K151*0.0001)</f>
        <v>0.8336720275878905</v>
      </c>
      <c r="AL151">
        <f>(U151-T151)/(1000-U151)*AK151</f>
        <v>6.0959281206543962E-5</v>
      </c>
      <c r="AM151">
        <f>(P151+273.15)</f>
        <v>291.59442939758299</v>
      </c>
      <c r="AN151">
        <f>(O151+273.15)</f>
        <v>292.42883529663084</v>
      </c>
      <c r="AO151">
        <f>(Y151*AG151+Z151*AH151)*AI151</f>
        <v>-2.9064990662399204E-2</v>
      </c>
      <c r="AP151">
        <f>((AO151+0.00000010773*(AN151^4-AM151^4))-AL151*44100)/(L151*51.4+0.00000043092*AM151^3)</f>
        <v>7.4526358923951722E-2</v>
      </c>
      <c r="AQ151">
        <f>0.61365*EXP(17.502*J151/(240.97+J151))</f>
        <v>2.1298806303009115</v>
      </c>
      <c r="AR151">
        <f>AQ151*1000/AA151</f>
        <v>21.535153761177074</v>
      </c>
      <c r="AS151">
        <f>(AR151-U151)</f>
        <v>9.5575326826858635</v>
      </c>
      <c r="AT151">
        <f>IF(D151,P151,(O151+P151)/2)</f>
        <v>18.861632347106934</v>
      </c>
      <c r="AU151">
        <f>0.61365*EXP(17.502*AT151/(240.97+AT151))</f>
        <v>2.1862116931719839</v>
      </c>
      <c r="AV151">
        <f>IF(AS151&lt;&gt;0,(1000-(AR151+U151)/2)/AS151*AL151,0)</f>
        <v>6.2712653844641348E-3</v>
      </c>
      <c r="AW151">
        <f>U151*AA151/1000</f>
        <v>1.1846167162341152</v>
      </c>
      <c r="AX151">
        <f>(AU151-AW151)</f>
        <v>1.0015949769378687</v>
      </c>
      <c r="AY151">
        <f>1/(1.6/F151+1.37/N151)</f>
        <v>3.9207854308056034E-3</v>
      </c>
      <c r="AZ151">
        <f>G151*AA151*0.001</f>
        <v>13.367197800138383</v>
      </c>
      <c r="BA151">
        <f>G151/S151</f>
        <v>0.33812349599517799</v>
      </c>
      <c r="BB151">
        <f>(1-AL151*AA151/AQ151/F151)*100</f>
        <v>54.962257346170908</v>
      </c>
      <c r="BC151">
        <f>(S151-E151/(N151/1.35))</f>
        <v>399.23637320369352</v>
      </c>
      <c r="BD151">
        <f>E151*BB151/100/BC151</f>
        <v>1.4056022342420259E-3</v>
      </c>
    </row>
    <row r="152" spans="1:56" x14ac:dyDescent="0.25">
      <c r="A152" s="1" t="s">
        <v>9</v>
      </c>
      <c r="B152" s="1" t="s">
        <v>210</v>
      </c>
    </row>
    <row r="153" spans="1:56" x14ac:dyDescent="0.25">
      <c r="A153" s="1">
        <v>80</v>
      </c>
      <c r="B153" s="1" t="s">
        <v>211</v>
      </c>
      <c r="C153" s="1">
        <v>48119.49999493733</v>
      </c>
      <c r="D153" s="1">
        <v>0</v>
      </c>
      <c r="E153">
        <f>(R153-S153*(1000-T153)/(1000-U153))*AK153</f>
        <v>1.3318013622924645</v>
      </c>
      <c r="F153">
        <f>IF(AV153&lt;&gt;0,1/(1/AV153-1/N153),0)</f>
        <v>7.7687987877441212E-3</v>
      </c>
      <c r="G153">
        <f>((AY153-AL153/2)*S153-E153)/(AY153+AL153/2)</f>
        <v>120.49734337777792</v>
      </c>
      <c r="H153">
        <f>AL153*1000</f>
        <v>7.467829826671879E-2</v>
      </c>
      <c r="I153">
        <f>(AQ153-AW153)</f>
        <v>0.93737777726783533</v>
      </c>
      <c r="J153">
        <f>(P153+AP153*D153)</f>
        <v>18.353353500366211</v>
      </c>
      <c r="K153" s="1">
        <v>6</v>
      </c>
      <c r="L153">
        <f>(K153*AE153+AF153)</f>
        <v>1.4200000166893005</v>
      </c>
      <c r="M153" s="1">
        <v>1</v>
      </c>
      <c r="N153">
        <f>L153*(M153+1)*(M153+1)/(M153*M153+1)</f>
        <v>2.8400000333786011</v>
      </c>
      <c r="O153" s="1">
        <v>19.273033142089844</v>
      </c>
      <c r="P153" s="1">
        <v>18.353353500366211</v>
      </c>
      <c r="Q153" s="1">
        <v>19.137983322143555</v>
      </c>
      <c r="R153" s="1">
        <v>401.06802368164062</v>
      </c>
      <c r="S153" s="1">
        <v>399.4346923828125</v>
      </c>
      <c r="T153" s="1">
        <v>11.846702575683594</v>
      </c>
      <c r="U153" s="1">
        <v>11.935213088989258</v>
      </c>
      <c r="V153" s="1">
        <v>52.233837127685547</v>
      </c>
      <c r="W153" s="1">
        <v>52.624095916748047</v>
      </c>
      <c r="X153" s="1">
        <v>500.19140625</v>
      </c>
      <c r="Y153" s="1">
        <v>-0.16410720348358154</v>
      </c>
      <c r="Z153" s="1">
        <v>7.470124214887619E-2</v>
      </c>
      <c r="AA153" s="1">
        <v>98.898643493652344</v>
      </c>
      <c r="AB153" s="1">
        <v>-6.4065885543823242</v>
      </c>
      <c r="AC153" s="1">
        <v>0.22084236145019531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0.18999999761581421</v>
      </c>
      <c r="AJ153" s="1">
        <v>111115</v>
      </c>
      <c r="AK153">
        <f>X153*0.000001/(K153*0.0001)</f>
        <v>0.83365234374999986</v>
      </c>
      <c r="AL153">
        <f>(U153-T153)/(1000-U153)*AK153</f>
        <v>7.4678298266718784E-5</v>
      </c>
      <c r="AM153">
        <f>(P153+273.15)</f>
        <v>291.50335350036619</v>
      </c>
      <c r="AN153">
        <f>(O153+273.15)</f>
        <v>292.42303314208982</v>
      </c>
      <c r="AO153">
        <f>(Y153*AG153+Z153*AH153)*AI153</f>
        <v>-3.118036827061843E-2</v>
      </c>
      <c r="AP153">
        <f>((AO153+0.00000010773*(AN153^4-AM153^4))-AL153*44100)/(L153*51.4+0.00000043092*AM153^3)</f>
        <v>7.815643936479931E-2</v>
      </c>
      <c r="AQ153">
        <f>0.61365*EXP(17.502*J153/(240.97+J153))</f>
        <v>2.1177541615765572</v>
      </c>
      <c r="AR153">
        <f>AQ153*1000/AA153</f>
        <v>21.413379261490903</v>
      </c>
      <c r="AS153">
        <f>(AR153-U153)</f>
        <v>9.4781661725016448</v>
      </c>
      <c r="AT153">
        <f>IF(D153,P153,(O153+P153)/2)</f>
        <v>18.813193321228027</v>
      </c>
      <c r="AU153">
        <f>0.61365*EXP(17.502*AT153/(240.97+AT153))</f>
        <v>2.1796050908712941</v>
      </c>
      <c r="AV153">
        <f>IF(AS153&lt;&gt;0,(1000-(AR153+U153)/2)/AS153*AL153,0)</f>
        <v>7.7476052716403086E-3</v>
      </c>
      <c r="AW153">
        <f>U153*AA153/1000</f>
        <v>1.1803763843087218</v>
      </c>
      <c r="AX153">
        <f>(AU153-AW153)</f>
        <v>0.99922870656257223</v>
      </c>
      <c r="AY153">
        <f>1/(1.6/F153+1.37/N153)</f>
        <v>4.844152950240278E-3</v>
      </c>
      <c r="AZ153">
        <f>G153*AA153*0.001</f>
        <v>11.91702380465107</v>
      </c>
      <c r="BA153">
        <f>G153/S153</f>
        <v>0.3016696988910893</v>
      </c>
      <c r="BB153">
        <f>(1-AL153*AA153/AQ153/F153)*100</f>
        <v>55.109408231754188</v>
      </c>
      <c r="BC153">
        <f>(S153-E153/(N153/1.35))</f>
        <v>398.80161779902249</v>
      </c>
      <c r="BD153">
        <f>E153*BB153/100/BC153</f>
        <v>1.8403833305202226E-3</v>
      </c>
    </row>
    <row r="154" spans="1:56" x14ac:dyDescent="0.25">
      <c r="A154" s="1">
        <v>81</v>
      </c>
      <c r="B154" s="1" t="s">
        <v>212</v>
      </c>
      <c r="C154" s="1">
        <v>48719.99998151511</v>
      </c>
      <c r="D154" s="1">
        <v>0</v>
      </c>
      <c r="E154">
        <f>(R154-S154*(1000-T154)/(1000-U154))*AK154</f>
        <v>1.3633714590185908</v>
      </c>
      <c r="F154">
        <f>IF(AV154&lt;&gt;0,1/(1/AV154-1/N154),0)</f>
        <v>8.714921326817851E-3</v>
      </c>
      <c r="G154">
        <f>((AY154-AL154/2)*S154-E154)/(AY154+AL154/2)</f>
        <v>144.44400607586905</v>
      </c>
      <c r="H154">
        <f>AL154*1000</f>
        <v>8.2866819482256729E-2</v>
      </c>
      <c r="I154">
        <f>(AQ154-AW154)</f>
        <v>0.92750056950181348</v>
      </c>
      <c r="J154">
        <f>(P154+AP154*D154)</f>
        <v>18.34614372253418</v>
      </c>
      <c r="K154" s="1">
        <v>6</v>
      </c>
      <c r="L154">
        <f>(K154*AE154+AF154)</f>
        <v>1.4200000166893005</v>
      </c>
      <c r="M154" s="1">
        <v>1</v>
      </c>
      <c r="N154">
        <f>L154*(M154+1)*(M154+1)/(M154*M154+1)</f>
        <v>2.8400000333786011</v>
      </c>
      <c r="O154" s="1">
        <v>19.273326873779297</v>
      </c>
      <c r="P154" s="1">
        <v>18.34614372253418</v>
      </c>
      <c r="Q154" s="1">
        <v>19.139541625976563</v>
      </c>
      <c r="R154" s="1">
        <v>401.23141479492187</v>
      </c>
      <c r="S154" s="1">
        <v>399.556396484375</v>
      </c>
      <c r="T154" s="1">
        <v>11.927303314208984</v>
      </c>
      <c r="U154" s="1">
        <v>12.025503158569336</v>
      </c>
      <c r="V154" s="1">
        <v>52.587821960449219</v>
      </c>
      <c r="W154" s="1">
        <v>53.020790100097656</v>
      </c>
      <c r="X154" s="1">
        <v>500.2266845703125</v>
      </c>
      <c r="Y154" s="1">
        <v>-4.9232680350542068E-2</v>
      </c>
      <c r="Z154" s="1">
        <v>1.7576945945620537E-2</v>
      </c>
      <c r="AA154" s="1">
        <v>98.897834777832031</v>
      </c>
      <c r="AB154" s="1">
        <v>-6.4065885543823242</v>
      </c>
      <c r="AC154" s="1">
        <v>0.22084236145019531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0.18999999761581421</v>
      </c>
      <c r="AJ154" s="1">
        <v>111115</v>
      </c>
      <c r="AK154">
        <f>X154*0.000001/(K154*0.0001)</f>
        <v>0.83371114095052068</v>
      </c>
      <c r="AL154">
        <f>(U154-T154)/(1000-U154)*AK154</f>
        <v>8.2866819482256727E-5</v>
      </c>
      <c r="AM154">
        <f>(P154+273.15)</f>
        <v>291.49614372253416</v>
      </c>
      <c r="AN154">
        <f>(O154+273.15)</f>
        <v>292.42332687377927</v>
      </c>
      <c r="AO154">
        <f>(Y154*AG154+Z154*AH154)*AI154</f>
        <v>-9.3542091492231361E-3</v>
      </c>
      <c r="AP154">
        <f>((AO154+0.00000010773*(AN154^4-AM154^4))-AL154*44100)/(L154*51.4+0.00000043092*AM154^3)</f>
        <v>7.5059349073586815E-2</v>
      </c>
      <c r="AQ154">
        <f>0.61365*EXP(17.502*J154/(240.97+J154))</f>
        <v>2.1167967939983008</v>
      </c>
      <c r="AR154">
        <f>AQ154*1000/AA154</f>
        <v>21.403873995356481</v>
      </c>
      <c r="AS154">
        <f>(AR154-U154)</f>
        <v>9.3783708367871448</v>
      </c>
      <c r="AT154">
        <f>IF(D154,P154,(O154+P154)/2)</f>
        <v>18.809735298156738</v>
      </c>
      <c r="AU154">
        <f>0.61365*EXP(17.502*AT154/(240.97+AT154))</f>
        <v>2.1791341210158572</v>
      </c>
      <c r="AV154">
        <f>IF(AS154&lt;&gt;0,(1000-(AR154+U154)/2)/AS154*AL154,0)</f>
        <v>8.6882602340303209E-3</v>
      </c>
      <c r="AW154">
        <f>U154*AA154/1000</f>
        <v>1.1892962244964873</v>
      </c>
      <c r="AX154">
        <f>(AU154-AW154)</f>
        <v>0.98983789651936993</v>
      </c>
      <c r="AY154">
        <f>1/(1.6/F154+1.37/N154)</f>
        <v>5.4325517015382076E-3</v>
      </c>
      <c r="AZ154">
        <f>G154*AA154*0.001</f>
        <v>14.285199447539464</v>
      </c>
      <c r="BA154">
        <f>G154/S154</f>
        <v>0.36151093399281287</v>
      </c>
      <c r="BB154">
        <f>(1-AL154*AA154/AQ154/F154)*100</f>
        <v>55.575268263881604</v>
      </c>
      <c r="BC154">
        <f>(S154-E154/(N154/1.35))</f>
        <v>398.90831498858518</v>
      </c>
      <c r="BD154">
        <f>E154*BB154/100/BC154</f>
        <v>1.8994273052554949E-3</v>
      </c>
    </row>
    <row r="155" spans="1:56" x14ac:dyDescent="0.25">
      <c r="A155" s="1" t="s">
        <v>9</v>
      </c>
      <c r="B155" s="1" t="s">
        <v>213</v>
      </c>
    </row>
    <row r="156" spans="1:56" x14ac:dyDescent="0.25">
      <c r="A156" s="1">
        <v>82</v>
      </c>
      <c r="B156" s="1" t="s">
        <v>214</v>
      </c>
      <c r="C156" s="1">
        <v>49319.999988220632</v>
      </c>
      <c r="D156" s="1">
        <v>0</v>
      </c>
      <c r="E156">
        <f>(R156-S156*(1000-T156)/(1000-U156))*AK156</f>
        <v>1.8058362248656041</v>
      </c>
      <c r="F156">
        <f>IF(AV156&lt;&gt;0,1/(1/AV156-1/N156),0)</f>
        <v>7.6994335218050656E-3</v>
      </c>
      <c r="G156">
        <f>((AY156-AL156/2)*S156-E156)/(AY156+AL156/2)</f>
        <v>19.855928913896189</v>
      </c>
      <c r="H156">
        <f>AL156*1000</f>
        <v>7.2437190985499361E-2</v>
      </c>
      <c r="I156">
        <f>(AQ156-AW156)</f>
        <v>0.91733540395246171</v>
      </c>
      <c r="J156">
        <f>(P156+AP156*D156)</f>
        <v>18.371660232543945</v>
      </c>
      <c r="K156" s="1">
        <v>6</v>
      </c>
      <c r="L156">
        <f>(K156*AE156+AF156)</f>
        <v>1.4200000166893005</v>
      </c>
      <c r="M156" s="1">
        <v>1</v>
      </c>
      <c r="N156">
        <f>L156*(M156+1)*(M156+1)/(M156*M156+1)</f>
        <v>2.8400000333786011</v>
      </c>
      <c r="O156" s="1">
        <v>19.277746200561523</v>
      </c>
      <c r="P156" s="1">
        <v>18.371660232543945</v>
      </c>
      <c r="Q156" s="1">
        <v>19.140102386474609</v>
      </c>
      <c r="R156" s="1">
        <v>401.35491943359375</v>
      </c>
      <c r="S156" s="1">
        <v>399.15435791015625</v>
      </c>
      <c r="T156" s="1">
        <v>12.076163291931152</v>
      </c>
      <c r="U156" s="1">
        <v>12.161986351013184</v>
      </c>
      <c r="V156" s="1">
        <v>53.232032775878906</v>
      </c>
      <c r="W156" s="1">
        <v>53.610340118408203</v>
      </c>
      <c r="X156" s="1">
        <v>500.25863647460937</v>
      </c>
      <c r="Y156" s="1">
        <v>-1.2894515879452229E-2</v>
      </c>
      <c r="Z156" s="1">
        <v>0.10766082257032394</v>
      </c>
      <c r="AA156" s="1">
        <v>98.902542114257813</v>
      </c>
      <c r="AB156" s="1">
        <v>-6.7798185348510742</v>
      </c>
      <c r="AC156" s="1">
        <v>0.21496868133544922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0.18999999761581421</v>
      </c>
      <c r="AJ156" s="1">
        <v>111115</v>
      </c>
      <c r="AK156">
        <f>X156*0.000001/(K156*0.0001)</f>
        <v>0.83376439412434888</v>
      </c>
      <c r="AL156">
        <f>(U156-T156)/(1000-U156)*AK156</f>
        <v>7.2437190985499359E-5</v>
      </c>
      <c r="AM156">
        <f>(P156+273.15)</f>
        <v>291.52166023254392</v>
      </c>
      <c r="AN156">
        <f>(O156+273.15)</f>
        <v>292.4277462005615</v>
      </c>
      <c r="AO156">
        <f>(Y156*AG156+Z156*AH156)*AI156</f>
        <v>-2.4499579863530019E-3</v>
      </c>
      <c r="AP156">
        <f>((AO156+0.00000010773*(AN156^4-AM156^4))-AL156*44100)/(L156*51.4+0.00000043092*AM156^3)</f>
        <v>7.7950468120017269E-2</v>
      </c>
      <c r="AQ156">
        <f>0.61365*EXP(17.502*J156/(240.97+J156))</f>
        <v>2.1201867712265718</v>
      </c>
      <c r="AR156">
        <f>AQ156*1000/AA156</f>
        <v>21.437131199086995</v>
      </c>
      <c r="AS156">
        <f>(AR156-U156)</f>
        <v>9.2751448480738112</v>
      </c>
      <c r="AT156">
        <f>IF(D156,P156,(O156+P156)/2)</f>
        <v>18.824703216552734</v>
      </c>
      <c r="AU156">
        <f>0.61365*EXP(17.502*AT156/(240.97+AT156))</f>
        <v>2.1811733386979681</v>
      </c>
      <c r="AV156">
        <f>IF(AS156&lt;&gt;0,(1000-(AR156+U156)/2)/AS156*AL156,0)</f>
        <v>7.6786162701091834E-3</v>
      </c>
      <c r="AW156">
        <f>U156*AA156/1000</f>
        <v>1.2028513672741101</v>
      </c>
      <c r="AX156">
        <f>(AU156-AW156)</f>
        <v>0.97832197142385802</v>
      </c>
      <c r="AY156">
        <f>1/(1.6/F156+1.37/N156)</f>
        <v>4.8010011372057147E-3</v>
      </c>
      <c r="AZ156">
        <f>G156*AA156*0.001</f>
        <v>1.9638018456243274</v>
      </c>
      <c r="BA156">
        <f>G156/S156</f>
        <v>4.9744988424667194E-2</v>
      </c>
      <c r="BB156">
        <f>(1-AL156*AA156/AQ156/F156)*100</f>
        <v>56.112973067647843</v>
      </c>
      <c r="BC156">
        <f>(S156-E156/(N156/1.35))</f>
        <v>398.29594985560834</v>
      </c>
      <c r="BD156">
        <f>E156*BB156/100/BC156</f>
        <v>2.5441092104301166E-3</v>
      </c>
    </row>
    <row r="157" spans="1:56" x14ac:dyDescent="0.25">
      <c r="A157" s="1" t="s">
        <v>9</v>
      </c>
      <c r="B157" s="1" t="s">
        <v>215</v>
      </c>
    </row>
    <row r="158" spans="1:56" x14ac:dyDescent="0.25">
      <c r="A158" s="1">
        <v>83</v>
      </c>
      <c r="B158" s="1" t="s">
        <v>216</v>
      </c>
      <c r="C158" s="1">
        <v>49919.999994948506</v>
      </c>
      <c r="D158" s="1">
        <v>0</v>
      </c>
      <c r="E158">
        <f>(R158-S158*(1000-T158)/(1000-U158))*AK158</f>
        <v>1.5691107591283184</v>
      </c>
      <c r="F158">
        <f>IF(AV158&lt;&gt;0,1/(1/AV158-1/N158),0)</f>
        <v>7.967062218189009E-3</v>
      </c>
      <c r="G158">
        <f>((AY158-AL158/2)*S158-E158)/(AY158+AL158/2)</f>
        <v>80.010870739264192</v>
      </c>
      <c r="H158">
        <f>AL158*1000</f>
        <v>7.352941297216449E-2</v>
      </c>
      <c r="I158">
        <f>(AQ158-AW158)</f>
        <v>0.89992343966878163</v>
      </c>
      <c r="J158">
        <f>(P158+AP158*D158)</f>
        <v>18.364921569824219</v>
      </c>
      <c r="K158" s="1">
        <v>6</v>
      </c>
      <c r="L158">
        <f>(K158*AE158+AF158)</f>
        <v>1.4200000166893005</v>
      </c>
      <c r="M158" s="1">
        <v>1</v>
      </c>
      <c r="N158">
        <f>L158*(M158+1)*(M158+1)/(M158*M158+1)</f>
        <v>2.8400000333786011</v>
      </c>
      <c r="O158" s="1">
        <v>19.274362564086914</v>
      </c>
      <c r="P158" s="1">
        <v>18.364921569824219</v>
      </c>
      <c r="Q158" s="1">
        <v>19.136751174926758</v>
      </c>
      <c r="R158" s="1">
        <v>401.3536376953125</v>
      </c>
      <c r="S158" s="1">
        <v>399.435791015625</v>
      </c>
      <c r="T158" s="1">
        <v>12.241530418395996</v>
      </c>
      <c r="U158" s="1">
        <v>12.328662872314453</v>
      </c>
      <c r="V158" s="1">
        <v>53.973751068115234</v>
      </c>
      <c r="W158" s="1">
        <v>54.357917785644531</v>
      </c>
      <c r="X158" s="1">
        <v>500.086181640625</v>
      </c>
      <c r="Y158" s="1">
        <v>-2.7546867728233337E-2</v>
      </c>
      <c r="Z158" s="1">
        <v>0.15050266683101654</v>
      </c>
      <c r="AA158" s="1">
        <v>98.905097961425781</v>
      </c>
      <c r="AB158" s="1">
        <v>-6.7582120895385742</v>
      </c>
      <c r="AC158" s="1">
        <v>0.20259475708007813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0.18999999761581421</v>
      </c>
      <c r="AJ158" s="1">
        <v>111115</v>
      </c>
      <c r="AK158">
        <f>X158*0.000001/(K158*0.0001)</f>
        <v>0.83347696940104166</v>
      </c>
      <c r="AL158">
        <f>(U158-T158)/(1000-U158)*AK158</f>
        <v>7.3529412972164488E-5</v>
      </c>
      <c r="AM158">
        <f>(P158+273.15)</f>
        <v>291.5149215698242</v>
      </c>
      <c r="AN158">
        <f>(O158+273.15)</f>
        <v>292.42436256408689</v>
      </c>
      <c r="AO158">
        <f>(Y158*AG158+Z158*AH158)*AI158</f>
        <v>-5.2339048026874835E-3</v>
      </c>
      <c r="AP158">
        <f>((AO158+0.00000010773*(AN158^4-AM158^4))-AL158*44100)/(L158*51.4+0.00000043092*AM158^3)</f>
        <v>7.7766221670028196E-2</v>
      </c>
      <c r="AQ158">
        <f>0.61365*EXP(17.502*J158/(240.97+J158))</f>
        <v>2.1192910487884355</v>
      </c>
      <c r="AR158">
        <f>AQ158*1000/AA158</f>
        <v>21.427520850492311</v>
      </c>
      <c r="AS158">
        <f>(AR158-U158)</f>
        <v>9.0988579781778576</v>
      </c>
      <c r="AT158">
        <f>IF(D158,P158,(O158+P158)/2)</f>
        <v>18.819642066955566</v>
      </c>
      <c r="AU158">
        <f>0.61365*EXP(17.502*AT158/(240.97+AT158))</f>
        <v>2.1804836244233083</v>
      </c>
      <c r="AV158">
        <f>IF(AS158&lt;&gt;0,(1000-(AR158+U158)/2)/AS158*AL158,0)</f>
        <v>7.9447747133626258E-3</v>
      </c>
      <c r="AW158">
        <f>U158*AA158/1000</f>
        <v>1.2193676091196539</v>
      </c>
      <c r="AX158">
        <f>(AU158-AW158)</f>
        <v>0.96111601530365443</v>
      </c>
      <c r="AY158">
        <f>1/(1.6/F158+1.37/N158)</f>
        <v>4.9674817905586439E-3</v>
      </c>
      <c r="AZ158">
        <f>G158*AA158*0.001</f>
        <v>7.9134830084459011</v>
      </c>
      <c r="BA158">
        <f>G158/S158</f>
        <v>0.20030971820483245</v>
      </c>
      <c r="BB158">
        <f>(1-AL158*AA158/AQ158/F158)*100</f>
        <v>56.92840410349158</v>
      </c>
      <c r="BC158">
        <f>(S158-E158/(N158/1.35))</f>
        <v>398.68991091001698</v>
      </c>
      <c r="BD158">
        <f>E158*BB158/100/BC158</f>
        <v>2.2405124618002726E-3</v>
      </c>
    </row>
    <row r="159" spans="1:56" x14ac:dyDescent="0.25">
      <c r="A159" s="1">
        <v>84</v>
      </c>
      <c r="B159" s="1" t="s">
        <v>217</v>
      </c>
      <c r="C159" s="1">
        <v>50520.499981526285</v>
      </c>
      <c r="D159" s="1">
        <v>0</v>
      </c>
      <c r="E159">
        <f>(R159-S159*(1000-T159)/(1000-U159))*AK159</f>
        <v>1.5821359788547877</v>
      </c>
      <c r="F159">
        <f>IF(AV159&lt;&gt;0,1/(1/AV159-1/N159),0)</f>
        <v>7.243416201960764E-3</v>
      </c>
      <c r="G159">
        <f>((AY159-AL159/2)*S159-E159)/(AY159+AL159/2)</f>
        <v>45.907204949005951</v>
      </c>
      <c r="H159">
        <f>AL159*1000</f>
        <v>6.5939241557385175E-2</v>
      </c>
      <c r="I159">
        <f>(AQ159-AW159)</f>
        <v>0.88724644478679382</v>
      </c>
      <c r="J159">
        <f>(P159+AP159*D159)</f>
        <v>18.402799606323242</v>
      </c>
      <c r="K159" s="1">
        <v>6</v>
      </c>
      <c r="L159">
        <f>(K159*AE159+AF159)</f>
        <v>1.4200000166893005</v>
      </c>
      <c r="M159" s="1">
        <v>1</v>
      </c>
      <c r="N159">
        <f>L159*(M159+1)*(M159+1)/(M159*M159+1)</f>
        <v>2.8400000333786011</v>
      </c>
      <c r="O159" s="1">
        <v>19.285972595214844</v>
      </c>
      <c r="P159" s="1">
        <v>18.402799606323242</v>
      </c>
      <c r="Q159" s="1">
        <v>19.138391494750977</v>
      </c>
      <c r="R159" s="1">
        <v>401.32772827148437</v>
      </c>
      <c r="S159" s="1">
        <v>399.39892578125</v>
      </c>
      <c r="T159" s="1">
        <v>12.430771827697754</v>
      </c>
      <c r="U159" s="1">
        <v>12.508853912353516</v>
      </c>
      <c r="V159" s="1">
        <v>54.763835906982422</v>
      </c>
      <c r="W159" s="1">
        <v>55.107826232910156</v>
      </c>
      <c r="X159" s="1">
        <v>500.35357666015625</v>
      </c>
      <c r="Y159" s="1">
        <v>-8.9676685631275177E-2</v>
      </c>
      <c r="Z159" s="1">
        <v>0.12414119392633438</v>
      </c>
      <c r="AA159" s="1">
        <v>98.896652221679688</v>
      </c>
      <c r="AB159" s="1">
        <v>-6.7582120895385742</v>
      </c>
      <c r="AC159" s="1">
        <v>0.20259475708007813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0.18999999761581421</v>
      </c>
      <c r="AJ159" s="1">
        <v>111115</v>
      </c>
      <c r="AK159">
        <f>X159*0.000001/(K159*0.0001)</f>
        <v>0.83392262776692694</v>
      </c>
      <c r="AL159">
        <f>(U159-T159)/(1000-U159)*AK159</f>
        <v>6.5939241557385172E-5</v>
      </c>
      <c r="AM159">
        <f>(P159+273.15)</f>
        <v>291.55279960632322</v>
      </c>
      <c r="AN159">
        <f>(O159+273.15)</f>
        <v>292.43597259521482</v>
      </c>
      <c r="AO159">
        <f>(Y159*AG159+Z159*AH159)*AI159</f>
        <v>-1.7038570056136404E-2</v>
      </c>
      <c r="AP159">
        <f>((AO159+0.00000010773*(AN159^4-AM159^4))-AL159*44100)/(L159*51.4+0.00000043092*AM159^3)</f>
        <v>7.8283416012721416E-2</v>
      </c>
      <c r="AQ159">
        <f>0.61365*EXP(17.502*J159/(240.97+J159))</f>
        <v>2.1243302198486167</v>
      </c>
      <c r="AR159">
        <f>AQ159*1000/AA159</f>
        <v>21.480304662759156</v>
      </c>
      <c r="AS159">
        <f>(AR159-U159)</f>
        <v>8.9714507504056407</v>
      </c>
      <c r="AT159">
        <f>IF(D159,P159,(O159+P159)/2)</f>
        <v>18.844386100769043</v>
      </c>
      <c r="AU159">
        <f>0.61365*EXP(17.502*AT159/(240.97+AT159))</f>
        <v>2.1838574663773045</v>
      </c>
      <c r="AV159">
        <f>IF(AS159&lt;&gt;0,(1000-(AR159+U159)/2)/AS159*AL159,0)</f>
        <v>7.224988877706999E-3</v>
      </c>
      <c r="AW159">
        <f>U159*AA159/1000</f>
        <v>1.2370837750618229</v>
      </c>
      <c r="AX159">
        <f>(AU159-AW159)</f>
        <v>0.94677369131548161</v>
      </c>
      <c r="AY159">
        <f>1/(1.6/F159+1.37/N159)</f>
        <v>4.5172700207968663E-3</v>
      </c>
      <c r="AZ159">
        <f>G159*AA159*0.001</f>
        <v>4.5400688823112141</v>
      </c>
      <c r="BA159">
        <f>G159/S159</f>
        <v>0.11494073214946311</v>
      </c>
      <c r="BB159">
        <f>(1-AL159*AA159/AQ159/F159)*100</f>
        <v>57.620086056367548</v>
      </c>
      <c r="BC159">
        <f>(S159-E159/(N159/1.35))</f>
        <v>398.64685410999971</v>
      </c>
      <c r="BD159">
        <f>E159*BB159/100/BC159</f>
        <v>2.2868062375160088E-3</v>
      </c>
    </row>
    <row r="160" spans="1:56" x14ac:dyDescent="0.25">
      <c r="A160" s="1" t="s">
        <v>9</v>
      </c>
      <c r="B160" s="1" t="s">
        <v>218</v>
      </c>
    </row>
    <row r="161" spans="1:56" x14ac:dyDescent="0.25">
      <c r="A161" s="1">
        <v>85</v>
      </c>
      <c r="B161" s="1" t="s">
        <v>219</v>
      </c>
      <c r="C161" s="1">
        <v>51120.499988231808</v>
      </c>
      <c r="D161" s="1">
        <v>0</v>
      </c>
      <c r="E161">
        <f>(R161-S161*(1000-T161)/(1000-U161))*AK161</f>
        <v>1.7661859077552637</v>
      </c>
      <c r="F161">
        <f>IF(AV161&lt;&gt;0,1/(1/AV161-1/N161),0)</f>
        <v>7.8710892549208929E-3</v>
      </c>
      <c r="G161">
        <f>((AY161-AL161/2)*S161-E161)/(AY161+AL161/2)</f>
        <v>34.513814547433959</v>
      </c>
      <c r="H161">
        <f>AL161*1000</f>
        <v>6.9942416489546771E-2</v>
      </c>
      <c r="I161">
        <f>(AQ161-AW161)</f>
        <v>0.86626516325314307</v>
      </c>
      <c r="J161">
        <f>(P161+AP161*D161)</f>
        <v>18.337587356567383</v>
      </c>
      <c r="K161" s="1">
        <v>6</v>
      </c>
      <c r="L161">
        <f>(K161*AE161+AF161)</f>
        <v>1.4200000166893005</v>
      </c>
      <c r="M161" s="1">
        <v>1</v>
      </c>
      <c r="N161">
        <f>L161*(M161+1)*(M161+1)/(M161*M161+1)</f>
        <v>2.8400000333786011</v>
      </c>
      <c r="O161" s="1">
        <v>19.272754669189453</v>
      </c>
      <c r="P161" s="1">
        <v>18.337587356567383</v>
      </c>
      <c r="Q161" s="1">
        <v>19.141124725341797</v>
      </c>
      <c r="R161" s="1">
        <v>399.61813354492187</v>
      </c>
      <c r="S161" s="1">
        <v>397.46636962890625</v>
      </c>
      <c r="T161" s="1">
        <v>12.550126075744629</v>
      </c>
      <c r="U161" s="1">
        <v>12.632957458496094</v>
      </c>
      <c r="V161" s="1">
        <v>55.336898803710938</v>
      </c>
      <c r="W161" s="1">
        <v>55.702121734619141</v>
      </c>
      <c r="X161" s="1">
        <v>500.23675537109375</v>
      </c>
      <c r="Y161" s="1">
        <v>-0.13129037618637085</v>
      </c>
      <c r="Z161" s="1">
        <v>5.2732143551111221E-2</v>
      </c>
      <c r="AA161" s="1">
        <v>98.89971923828125</v>
      </c>
      <c r="AB161" s="1">
        <v>-6.8738126754760742</v>
      </c>
      <c r="AC161" s="1">
        <v>0.20590782165527344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0.18999999761581421</v>
      </c>
      <c r="AJ161" s="1">
        <v>111115</v>
      </c>
      <c r="AK161">
        <f>X161*0.000001/(K161*0.0001)</f>
        <v>0.83372792561848952</v>
      </c>
      <c r="AL161">
        <f>(U161-T161)/(1000-U161)*AK161</f>
        <v>6.9942416489546778E-5</v>
      </c>
      <c r="AM161">
        <f>(P161+273.15)</f>
        <v>291.48758735656736</v>
      </c>
      <c r="AN161">
        <f>(O161+273.15)</f>
        <v>292.42275466918943</v>
      </c>
      <c r="AO161">
        <f>(Y161*AG161+Z161*AH161)*AI161</f>
        <v>-2.4945171162389812E-2</v>
      </c>
      <c r="AP161">
        <f>((AO161+0.00000010773*(AN161^4-AM161^4))-AL161*44100)/(L161*51.4+0.00000043092*AM161^3)</f>
        <v>8.2704554051271362E-2</v>
      </c>
      <c r="AQ161">
        <f>0.61365*EXP(17.502*J161/(240.97+J161))</f>
        <v>2.1156611090475579</v>
      </c>
      <c r="AR161">
        <f>AQ161*1000/AA161</f>
        <v>21.391982963573938</v>
      </c>
      <c r="AS161">
        <f>(AR161-U161)</f>
        <v>8.7590255050778438</v>
      </c>
      <c r="AT161">
        <f>IF(D161,P161,(O161+P161)/2)</f>
        <v>18.805171012878418</v>
      </c>
      <c r="AU161">
        <f>0.61365*EXP(17.502*AT161/(240.97+AT161))</f>
        <v>2.1785126189869635</v>
      </c>
      <c r="AV161">
        <f>IF(AS161&lt;&gt;0,(1000-(AR161+U161)/2)/AS161*AL161,0)</f>
        <v>7.8493347430799078E-3</v>
      </c>
      <c r="AW161">
        <f>U161*AA161/1000</f>
        <v>1.2493959457944148</v>
      </c>
      <c r="AX161">
        <f>(AU161-AW161)</f>
        <v>0.92911667319254865</v>
      </c>
      <c r="AY161">
        <f>1/(1.6/F161+1.37/N161)</f>
        <v>4.9077840940777006E-3</v>
      </c>
      <c r="AZ161">
        <f>G161*AA161*0.001</f>
        <v>3.4134065685833259</v>
      </c>
      <c r="BA161">
        <f>G161/S161</f>
        <v>8.6834553020568056E-2</v>
      </c>
      <c r="BB161">
        <f>(1-AL161*AA161/AQ161/F161)*100</f>
        <v>58.461122948443368</v>
      </c>
      <c r="BC161">
        <f>(S161-E161/(N161/1.35))</f>
        <v>396.6268094361435</v>
      </c>
      <c r="BD161">
        <f>E161*BB161/100/BC161</f>
        <v>2.603283717756658E-3</v>
      </c>
    </row>
    <row r="162" spans="1:56" x14ac:dyDescent="0.25">
      <c r="A162" s="1" t="s">
        <v>9</v>
      </c>
      <c r="B162" s="1" t="s">
        <v>220</v>
      </c>
    </row>
    <row r="163" spans="1:56" x14ac:dyDescent="0.25">
      <c r="A163" s="1">
        <v>86</v>
      </c>
      <c r="B163" s="1" t="s">
        <v>221</v>
      </c>
      <c r="C163" s="1">
        <v>51720.499994959682</v>
      </c>
      <c r="D163" s="1">
        <v>0</v>
      </c>
      <c r="E163">
        <f>(R163-S163*(1000-T163)/(1000-U163))*AK163</f>
        <v>1.8672672920070548</v>
      </c>
      <c r="F163">
        <f>IF(AV163&lt;&gt;0,1/(1/AV163-1/N163),0)</f>
        <v>8.055620993872371E-3</v>
      </c>
      <c r="G163">
        <f>((AY163-AL163/2)*S163-E163)/(AY163+AL163/2)</f>
        <v>22.688792992089297</v>
      </c>
      <c r="H163">
        <f>AL163*1000</f>
        <v>7.0750815868693556E-2</v>
      </c>
      <c r="I163">
        <f>(AQ163-AW163)</f>
        <v>0.85622601726260306</v>
      </c>
      <c r="J163">
        <f>(P163+AP163*D163)</f>
        <v>18.342401504516602</v>
      </c>
      <c r="K163" s="1">
        <v>6</v>
      </c>
      <c r="L163">
        <f>(K163*AE163+AF163)</f>
        <v>1.4200000166893005</v>
      </c>
      <c r="M163" s="1">
        <v>1</v>
      </c>
      <c r="N163">
        <f>L163*(M163+1)*(M163+1)/(M163*M163+1)</f>
        <v>2.8400000333786011</v>
      </c>
      <c r="O163" s="1">
        <v>19.274391174316406</v>
      </c>
      <c r="P163" s="1">
        <v>18.342401504516602</v>
      </c>
      <c r="Q163" s="1">
        <v>19.140478134155273</v>
      </c>
      <c r="R163" s="1">
        <v>399.69699096679687</v>
      </c>
      <c r="S163" s="1">
        <v>397.42343139648437</v>
      </c>
      <c r="T163" s="1">
        <v>12.656907081604004</v>
      </c>
      <c r="U163" s="1">
        <v>12.740693092346191</v>
      </c>
      <c r="V163" s="1">
        <v>55.803054809570313</v>
      </c>
      <c r="W163" s="1">
        <v>56.172458648681641</v>
      </c>
      <c r="X163" s="1">
        <v>500.19854736328125</v>
      </c>
      <c r="Y163" s="1">
        <v>-0.1400836706161499</v>
      </c>
      <c r="Z163" s="1">
        <v>0.20763507485389709</v>
      </c>
      <c r="AA163" s="1">
        <v>98.901527404785156</v>
      </c>
      <c r="AB163" s="1">
        <v>-6.9812650680541992</v>
      </c>
      <c r="AC163" s="1">
        <v>0.20743751525878906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0.18999999761581421</v>
      </c>
      <c r="AJ163" s="1">
        <v>111115</v>
      </c>
      <c r="AK163">
        <f>X163*0.000001/(K163*0.0001)</f>
        <v>0.83366424560546859</v>
      </c>
      <c r="AL163">
        <f>(U163-T163)/(1000-U163)*AK163</f>
        <v>7.0750815868693553E-5</v>
      </c>
      <c r="AM163">
        <f>(P163+273.15)</f>
        <v>291.49240150451658</v>
      </c>
      <c r="AN163">
        <f>(O163+273.15)</f>
        <v>292.42439117431638</v>
      </c>
      <c r="AO163">
        <f>(Y163*AG163+Z163*AH163)*AI163</f>
        <v>-2.6615897083082984E-2</v>
      </c>
      <c r="AP163">
        <f>((AO163+0.00000010773*(AN163^4-AM163^4))-AL163*44100)/(L163*51.4+0.00000043092*AM163^3)</f>
        <v>8.1854573856519106E-2</v>
      </c>
      <c r="AQ163">
        <f>0.61365*EXP(17.502*J163/(240.97+J163))</f>
        <v>2.1163000242912369</v>
      </c>
      <c r="AR163">
        <f>AQ163*1000/AA163</f>
        <v>21.398051979820522</v>
      </c>
      <c r="AS163">
        <f>(AR163-U163)</f>
        <v>8.6573588874743308</v>
      </c>
      <c r="AT163">
        <f>IF(D163,P163,(O163+P163)/2)</f>
        <v>18.808396339416504</v>
      </c>
      <c r="AU163">
        <f>0.61365*EXP(17.502*AT163/(240.97+AT163))</f>
        <v>2.1789517837908612</v>
      </c>
      <c r="AV163">
        <f>IF(AS163&lt;&gt;0,(1000-(AR163+U163)/2)/AS163*AL163,0)</f>
        <v>8.0328359652521303E-3</v>
      </c>
      <c r="AW163">
        <f>U163*AA163/1000</f>
        <v>1.2600740070286338</v>
      </c>
      <c r="AX163">
        <f>(AU163-AW163)</f>
        <v>0.91887777676222737</v>
      </c>
      <c r="AY163">
        <f>1/(1.6/F163+1.37/N163)</f>
        <v>5.0225646108858126E-3</v>
      </c>
      <c r="AZ163">
        <f>G163*AA163*0.001</f>
        <v>2.2439562818886172</v>
      </c>
      <c r="BA163">
        <f>G163/S163</f>
        <v>5.708972143983658E-2</v>
      </c>
      <c r="BB163">
        <f>(1-AL163*AA163/AQ163/F163)*100</f>
        <v>58.955195719128696</v>
      </c>
      <c r="BC163">
        <f>(S163-E163/(N163/1.35))</f>
        <v>396.53582195473001</v>
      </c>
      <c r="BD163">
        <f>E163*BB163/100/BC163</f>
        <v>2.7761705895204361E-3</v>
      </c>
    </row>
    <row r="164" spans="1:56" x14ac:dyDescent="0.25">
      <c r="A164" s="1">
        <v>87</v>
      </c>
      <c r="B164" s="1" t="s">
        <v>222</v>
      </c>
      <c r="C164" s="1">
        <v>52320.999981537461</v>
      </c>
      <c r="D164" s="1">
        <v>0</v>
      </c>
      <c r="E164">
        <f>(R164-S164*(1000-T164)/(1000-U164))*AK164</f>
        <v>1.8448026605769265</v>
      </c>
      <c r="F164">
        <f>IF(AV164&lt;&gt;0,1/(1/AV164-1/N164),0)</f>
        <v>8.7095531659167318E-3</v>
      </c>
      <c r="G164">
        <f>((AY164-AL164/2)*S164-E164)/(AY164+AL164/2)</f>
        <v>54.437816780651957</v>
      </c>
      <c r="H164">
        <f>AL164*1000</f>
        <v>7.5242536967670762E-2</v>
      </c>
      <c r="I164">
        <f>(AQ164-AW164)</f>
        <v>0.84234352409366542</v>
      </c>
      <c r="J164">
        <f>(P164+AP164*D164)</f>
        <v>18.33544921875</v>
      </c>
      <c r="K164" s="1">
        <v>6</v>
      </c>
      <c r="L164">
        <f>(K164*AE164+AF164)</f>
        <v>1.4200000166893005</v>
      </c>
      <c r="M164" s="1">
        <v>1</v>
      </c>
      <c r="N164">
        <f>L164*(M164+1)*(M164+1)/(M164*M164+1)</f>
        <v>2.8400000333786011</v>
      </c>
      <c r="O164" s="1">
        <v>19.276473999023438</v>
      </c>
      <c r="P164" s="1">
        <v>18.33544921875</v>
      </c>
      <c r="Q164" s="1">
        <v>19.139074325561523</v>
      </c>
      <c r="R164" s="1">
        <v>399.60906982421875</v>
      </c>
      <c r="S164" s="1">
        <v>397.3603515625</v>
      </c>
      <c r="T164" s="1">
        <v>12.782846450805664</v>
      </c>
      <c r="U164" s="1">
        <v>12.871938705444336</v>
      </c>
      <c r="V164" s="1">
        <v>56.350090026855469</v>
      </c>
      <c r="W164" s="1">
        <v>56.742832183837891</v>
      </c>
      <c r="X164" s="1">
        <v>500.20523071289062</v>
      </c>
      <c r="Y164" s="1">
        <v>-0.20045517385005951</v>
      </c>
      <c r="Z164" s="1">
        <v>0.27025613188743591</v>
      </c>
      <c r="AA164" s="1">
        <v>98.899932861328125</v>
      </c>
      <c r="AB164" s="1">
        <v>-6.9812650680541992</v>
      </c>
      <c r="AC164" s="1">
        <v>0.20743751525878906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0.18999999761581421</v>
      </c>
      <c r="AJ164" s="1">
        <v>111115</v>
      </c>
      <c r="AK164">
        <f>X164*0.000001/(K164*0.0001)</f>
        <v>0.83367538452148426</v>
      </c>
      <c r="AL164">
        <f>(U164-T164)/(1000-U164)*AK164</f>
        <v>7.5242536967670763E-5</v>
      </c>
      <c r="AM164">
        <f>(P164+273.15)</f>
        <v>291.48544921874998</v>
      </c>
      <c r="AN164">
        <f>(O164+273.15)</f>
        <v>292.42647399902341</v>
      </c>
      <c r="AO164">
        <f>(Y164*AG164+Z164*AH164)*AI164</f>
        <v>-3.808648255358893E-2</v>
      </c>
      <c r="AP164">
        <f>((AO164+0.00000010773*(AN164^4-AM164^4))-AL164*44100)/(L164*51.4+0.00000043092*AM164^3)</f>
        <v>8.050564353519199E-2</v>
      </c>
      <c r="AQ164">
        <f>0.61365*EXP(17.502*J164/(240.97+J164))</f>
        <v>2.115377397857241</v>
      </c>
      <c r="AR164">
        <f>AQ164*1000/AA164</f>
        <v>21.389068087875277</v>
      </c>
      <c r="AS164">
        <f>(AR164-U164)</f>
        <v>8.5171293824309409</v>
      </c>
      <c r="AT164">
        <f>IF(D164,P164,(O164+P164)/2)</f>
        <v>18.805961608886719</v>
      </c>
      <c r="AU164">
        <f>0.61365*EXP(17.502*AT164/(240.97+AT164))</f>
        <v>2.178620260422989</v>
      </c>
      <c r="AV164">
        <f>IF(AS164&lt;&gt;0,(1000-(AR164+U164)/2)/AS164*AL164,0)</f>
        <v>8.6829248578897469E-3</v>
      </c>
      <c r="AW164">
        <f>U164*AA164/1000</f>
        <v>1.2730338737635756</v>
      </c>
      <c r="AX164">
        <f>(AU164-AW164)</f>
        <v>0.90558638665941338</v>
      </c>
      <c r="AY164">
        <f>1/(1.6/F164+1.37/N164)</f>
        <v>5.4292141575153791E-3</v>
      </c>
      <c r="AZ164">
        <f>G164*AA164*0.001</f>
        <v>5.3838964247237602</v>
      </c>
      <c r="BA164">
        <f>G164/S164</f>
        <v>0.13699861238443048</v>
      </c>
      <c r="BB164">
        <f>(1-AL164*AA164/AQ164/F164)*100</f>
        <v>59.609828913771288</v>
      </c>
      <c r="BC164">
        <f>(S164-E164/(N164/1.35))</f>
        <v>396.48342073063094</v>
      </c>
      <c r="BD164">
        <f>E164*BB164/100/BC164</f>
        <v>2.7735931750692976E-3</v>
      </c>
    </row>
    <row r="165" spans="1:56" x14ac:dyDescent="0.25">
      <c r="A165" s="1" t="s">
        <v>9</v>
      </c>
      <c r="B165" s="1" t="s">
        <v>223</v>
      </c>
    </row>
    <row r="166" spans="1:56" x14ac:dyDescent="0.25">
      <c r="A166" s="1">
        <v>88</v>
      </c>
      <c r="B166" s="1" t="s">
        <v>224</v>
      </c>
      <c r="C166" s="1">
        <v>52920.999988242984</v>
      </c>
      <c r="D166" s="1">
        <v>0</v>
      </c>
      <c r="E166">
        <f>(R166-S166*(1000-T166)/(1000-U166))*AK166</f>
        <v>1.9842319722760946</v>
      </c>
      <c r="F166">
        <f>IF(AV166&lt;&gt;0,1/(1/AV166-1/N166),0)</f>
        <v>8.63359904463676E-3</v>
      </c>
      <c r="G166">
        <f>((AY166-AL166/2)*S166-E166)/(AY166+AL166/2)</f>
        <v>25.633706736723152</v>
      </c>
      <c r="H166">
        <f>AL166*1000</f>
        <v>7.3372471506397863E-2</v>
      </c>
      <c r="I166">
        <f>(AQ166-AW166)</f>
        <v>0.82859420686464524</v>
      </c>
      <c r="J166">
        <f>(P166+AP166*D166)</f>
        <v>18.284502029418945</v>
      </c>
      <c r="K166" s="1">
        <v>6</v>
      </c>
      <c r="L166">
        <f>(K166*AE166+AF166)</f>
        <v>1.4200000166893005</v>
      </c>
      <c r="M166" s="1">
        <v>1</v>
      </c>
      <c r="N166">
        <f>L166*(M166+1)*(M166+1)/(M166*M166+1)</f>
        <v>2.8400000333786011</v>
      </c>
      <c r="O166" s="1">
        <v>19.267536163330078</v>
      </c>
      <c r="P166" s="1">
        <v>18.284502029418945</v>
      </c>
      <c r="Q166" s="1">
        <v>19.139951705932617</v>
      </c>
      <c r="R166" s="1">
        <v>399.6109619140625</v>
      </c>
      <c r="S166" s="1">
        <v>397.19589233398437</v>
      </c>
      <c r="T166" s="1">
        <v>12.856096267700195</v>
      </c>
      <c r="U166" s="1">
        <v>12.942968368530273</v>
      </c>
      <c r="V166" s="1">
        <v>56.703395843505859</v>
      </c>
      <c r="W166" s="1">
        <v>57.086559295654297</v>
      </c>
      <c r="X166" s="1">
        <v>500.20303344726562</v>
      </c>
      <c r="Y166" s="1">
        <v>-0.11956299841403961</v>
      </c>
      <c r="Z166" s="1">
        <v>2.1970802918076515E-2</v>
      </c>
      <c r="AA166" s="1">
        <v>98.897933959960938</v>
      </c>
      <c r="AB166" s="1">
        <v>-7.1507291793823242</v>
      </c>
      <c r="AC166" s="1">
        <v>0.20582962036132813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0.18999999761581421</v>
      </c>
      <c r="AJ166" s="1">
        <v>111115</v>
      </c>
      <c r="AK166">
        <f>X166*0.000001/(K166*0.0001)</f>
        <v>0.8336717224121093</v>
      </c>
      <c r="AL166">
        <f>(U166-T166)/(1000-U166)*AK166</f>
        <v>7.3372471506397865E-5</v>
      </c>
      <c r="AM166">
        <f>(P166+273.15)</f>
        <v>291.43450202941892</v>
      </c>
      <c r="AN166">
        <f>(O166+273.15)</f>
        <v>292.41753616333006</v>
      </c>
      <c r="AO166">
        <f>(Y166*AG166+Z166*AH166)*AI166</f>
        <v>-2.2716969413607124E-2</v>
      </c>
      <c r="AP166">
        <f>((AO166+0.00000010773*(AN166^4-AM166^4))-AL166*44100)/(L166*51.4+0.00000043092*AM166^3)</f>
        <v>8.7027117324004172E-2</v>
      </c>
      <c r="AQ166">
        <f>0.61365*EXP(17.502*J166/(240.97+J166))</f>
        <v>2.1086270378214156</v>
      </c>
      <c r="AR166">
        <f>AQ166*1000/AA166</f>
        <v>21.321244573977637</v>
      </c>
      <c r="AS166">
        <f>(AR166-U166)</f>
        <v>8.3782762054473636</v>
      </c>
      <c r="AT166">
        <f>IF(D166,P166,(O166+P166)/2)</f>
        <v>18.776019096374512</v>
      </c>
      <c r="AU166">
        <f>0.61365*EXP(17.502*AT166/(240.97+AT166))</f>
        <v>2.1745467742655471</v>
      </c>
      <c r="AV166">
        <f>IF(AS166&lt;&gt;0,(1000-(AR166+U166)/2)/AS166*AL166,0)</f>
        <v>8.6074324531821237E-3</v>
      </c>
      <c r="AW166">
        <f>U166*AA166/1000</f>
        <v>1.2800328309567703</v>
      </c>
      <c r="AX166">
        <f>(AU166-AW166)</f>
        <v>0.89451394330877676</v>
      </c>
      <c r="AY166">
        <f>1/(1.6/F166+1.37/N166)</f>
        <v>5.3819900844230941E-3</v>
      </c>
      <c r="AZ166">
        <f>G166*AA166*0.001</f>
        <v>2.5351206359974521</v>
      </c>
      <c r="BA166">
        <f>G166/S166</f>
        <v>6.4536686384382105E-2</v>
      </c>
      <c r="BB166">
        <f>(1-AL166*AA166/AQ166/F166)*100</f>
        <v>60.140786890000399</v>
      </c>
      <c r="BC166">
        <f>(S166-E166/(N166/1.35))</f>
        <v>396.25268348500913</v>
      </c>
      <c r="BD166">
        <f>E166*BB166/100/BC166</f>
        <v>3.0115448338533801E-3</v>
      </c>
    </row>
    <row r="167" spans="1:56" x14ac:dyDescent="0.25">
      <c r="A167" s="1" t="s">
        <v>9</v>
      </c>
      <c r="B167" s="1" t="s">
        <v>225</v>
      </c>
    </row>
    <row r="168" spans="1:56" x14ac:dyDescent="0.25">
      <c r="A168" s="1">
        <v>89</v>
      </c>
      <c r="B168" s="1" t="s">
        <v>226</v>
      </c>
      <c r="C168" s="1">
        <v>53520.999994970858</v>
      </c>
      <c r="D168" s="1">
        <v>0</v>
      </c>
      <c r="E168">
        <f>(R168-S168*(1000-T168)/(1000-U168))*AK168</f>
        <v>1.8823353286510411</v>
      </c>
      <c r="F168">
        <f>IF(AV168&lt;&gt;0,1/(1/AV168-1/N168),0)</f>
        <v>8.2507035490895116E-3</v>
      </c>
      <c r="G168">
        <f>((AY168-AL168/2)*S168-E168)/(AY168+AL168/2)</f>
        <v>28.545607309534539</v>
      </c>
      <c r="H168">
        <f>AL168*1000</f>
        <v>6.9707763160332406E-2</v>
      </c>
      <c r="I168">
        <f>(AQ168-AW168)</f>
        <v>0.82361844052825584</v>
      </c>
      <c r="J168">
        <f>(P168+AP168*D168)</f>
        <v>18.313770294189453</v>
      </c>
      <c r="K168" s="1">
        <v>6</v>
      </c>
      <c r="L168">
        <f>(K168*AE168+AF168)</f>
        <v>1.4200000166893005</v>
      </c>
      <c r="M168" s="1">
        <v>1</v>
      </c>
      <c r="N168">
        <f>L168*(M168+1)*(M168+1)/(M168*M168+1)</f>
        <v>2.8400000333786011</v>
      </c>
      <c r="O168" s="1">
        <v>19.271265029907227</v>
      </c>
      <c r="P168" s="1">
        <v>18.313770294189453</v>
      </c>
      <c r="Q168" s="1">
        <v>19.141395568847656</v>
      </c>
      <c r="R168" s="1">
        <v>399.65841674804687</v>
      </c>
      <c r="S168" s="1">
        <v>397.36737060546875</v>
      </c>
      <c r="T168" s="1">
        <v>12.949294090270996</v>
      </c>
      <c r="U168" s="1">
        <v>13.031817436218262</v>
      </c>
      <c r="V168" s="1">
        <v>57.104053497314453</v>
      </c>
      <c r="W168" s="1">
        <v>57.467967987060547</v>
      </c>
      <c r="X168" s="1">
        <v>500.21731567382812</v>
      </c>
      <c r="Y168" s="1">
        <v>-2.6374960318207741E-2</v>
      </c>
      <c r="Z168" s="1">
        <v>0.12633579969406128</v>
      </c>
      <c r="AA168" s="1">
        <v>98.902877807617188</v>
      </c>
      <c r="AB168" s="1">
        <v>-7.1049528121948242</v>
      </c>
      <c r="AC168" s="1">
        <v>0.20131301879882813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0.18999999761581421</v>
      </c>
      <c r="AJ168" s="1">
        <v>111115</v>
      </c>
      <c r="AK168">
        <f>X168*0.000001/(K168*0.0001)</f>
        <v>0.83369552612304676</v>
      </c>
      <c r="AL168">
        <f>(U168-T168)/(1000-U168)*AK168</f>
        <v>6.9707763160332402E-5</v>
      </c>
      <c r="AM168">
        <f>(P168+273.15)</f>
        <v>291.46377029418943</v>
      </c>
      <c r="AN168">
        <f>(O168+273.15)</f>
        <v>292.4212650299072</v>
      </c>
      <c r="AO168">
        <f>(Y168*AG168+Z168*AH168)*AI168</f>
        <v>-5.0112423975766651E-3</v>
      </c>
      <c r="AP168">
        <f>((AO168+0.00000010773*(AN168^4-AM168^4))-AL168*44100)/(L168*51.4+0.00000043092*AM168^3)</f>
        <v>8.5915237604828734E-2</v>
      </c>
      <c r="AQ168">
        <f>0.61365*EXP(17.502*J168/(240.97+J168))</f>
        <v>2.1125026880337257</v>
      </c>
      <c r="AR168">
        <f>AQ168*1000/AA168</f>
        <v>21.359365216277126</v>
      </c>
      <c r="AS168">
        <f>(AR168-U168)</f>
        <v>8.3275477800588646</v>
      </c>
      <c r="AT168">
        <f>IF(D168,P168,(O168+P168)/2)</f>
        <v>18.79251766204834</v>
      </c>
      <c r="AU168">
        <f>0.61365*EXP(17.502*AT168/(240.97+AT168))</f>
        <v>2.1767904710825081</v>
      </c>
      <c r="AV168">
        <f>IF(AS168&lt;&gt;0,(1000-(AR168+U168)/2)/AS168*AL168,0)</f>
        <v>8.2268032273332924E-3</v>
      </c>
      <c r="AW168">
        <f>U168*AA168/1000</f>
        <v>1.2888842475054698</v>
      </c>
      <c r="AX168">
        <f>(AU168-AW168)</f>
        <v>0.8879062235770383</v>
      </c>
      <c r="AY168">
        <f>1/(1.6/F168+1.37/N168)</f>
        <v>5.1438939833506857E-3</v>
      </c>
      <c r="AZ168">
        <f>G168*AA168*0.001</f>
        <v>2.8232427116791188</v>
      </c>
      <c r="BA168">
        <f>G168/S168</f>
        <v>7.1836817567681996E-2</v>
      </c>
      <c r="BB168">
        <f>(1-AL168*AA168/AQ168/F168)*100</f>
        <v>60.444960523643147</v>
      </c>
      <c r="BC168">
        <f>(S168-E168/(N168/1.35))</f>
        <v>396.47259854074599</v>
      </c>
      <c r="BD168">
        <f>E168*BB168/100/BC168</f>
        <v>2.8697490079097597E-3</v>
      </c>
    </row>
    <row r="169" spans="1:56" x14ac:dyDescent="0.25">
      <c r="A169" s="1">
        <v>90</v>
      </c>
      <c r="B169" s="1" t="s">
        <v>227</v>
      </c>
      <c r="C169" s="1">
        <v>54121.499981548637</v>
      </c>
      <c r="D169" s="1">
        <v>0</v>
      </c>
      <c r="E169">
        <f>(R169-S169*(1000-T169)/(1000-U169))*AK169</f>
        <v>2.0387492167022323</v>
      </c>
      <c r="F169">
        <f>IF(AV169&lt;&gt;0,1/(1/AV169-1/N169),0)</f>
        <v>7.6445777591837363E-3</v>
      </c>
      <c r="G169">
        <f>((AY169-AL169/2)*S169-E169)/(AY169+AL169/2)</f>
        <v>-32.857872177935455</v>
      </c>
      <c r="H169">
        <f>AL169*1000</f>
        <v>6.4363191612703555E-2</v>
      </c>
      <c r="I169">
        <f>(AQ169-AW169)</f>
        <v>0.82045120190724719</v>
      </c>
      <c r="J169">
        <f>(P169+AP169*D169)</f>
        <v>18.367576599121094</v>
      </c>
      <c r="K169" s="1">
        <v>6</v>
      </c>
      <c r="L169">
        <f>(K169*AE169+AF169)</f>
        <v>1.4200000166893005</v>
      </c>
      <c r="M169" s="1">
        <v>1</v>
      </c>
      <c r="N169">
        <f>L169*(M169+1)*(M169+1)/(M169*M169+1)</f>
        <v>2.8400000333786011</v>
      </c>
      <c r="O169" s="1">
        <v>19.276542663574219</v>
      </c>
      <c r="P169" s="1">
        <v>18.367576599121094</v>
      </c>
      <c r="Q169" s="1">
        <v>19.142845153808594</v>
      </c>
      <c r="R169" s="1">
        <v>399.769287109375</v>
      </c>
      <c r="S169" s="1">
        <v>397.29345703125</v>
      </c>
      <c r="T169" s="1">
        <v>13.060930252075195</v>
      </c>
      <c r="U169" s="1">
        <v>13.137109756469727</v>
      </c>
      <c r="V169" s="1">
        <v>57.57275390625</v>
      </c>
      <c r="W169" s="1">
        <v>57.908554077148437</v>
      </c>
      <c r="X169" s="1">
        <v>500.27349853515625</v>
      </c>
      <c r="Y169" s="1">
        <v>-8.0884672701358795E-2</v>
      </c>
      <c r="Z169" s="1">
        <v>6.8112701177597046E-2</v>
      </c>
      <c r="AA169" s="1">
        <v>98.894866943359375</v>
      </c>
      <c r="AB169" s="1">
        <v>-7.1049528121948242</v>
      </c>
      <c r="AC169" s="1">
        <v>0.20131301879882813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0.18999999761581421</v>
      </c>
      <c r="AJ169" s="1">
        <v>111115</v>
      </c>
      <c r="AK169">
        <f>X169*0.000001/(K169*0.0001)</f>
        <v>0.83378916422526039</v>
      </c>
      <c r="AL169">
        <f>(U169-T169)/(1000-U169)*AK169</f>
        <v>6.4363191612703548E-5</v>
      </c>
      <c r="AM169">
        <f>(P169+273.15)</f>
        <v>291.51757659912107</v>
      </c>
      <c r="AN169">
        <f>(O169+273.15)</f>
        <v>292.4265426635742</v>
      </c>
      <c r="AO169">
        <f>(Y169*AG169+Z169*AH169)*AI169</f>
        <v>-1.5368087620414084E-2</v>
      </c>
      <c r="AP169">
        <f>((AO169+0.00000010773*(AN169^4-AM169^4))-AL169*44100)/(L169*51.4+0.00000043092*AM169^3)</f>
        <v>8.2418448195448982E-2</v>
      </c>
      <c r="AQ169">
        <f>0.61365*EXP(17.502*J169/(240.97+J169))</f>
        <v>2.1196439232936291</v>
      </c>
      <c r="AR169">
        <f>AQ169*1000/AA169</f>
        <v>21.433305780244641</v>
      </c>
      <c r="AS169">
        <f>(AR169-U169)</f>
        <v>8.2961960237749146</v>
      </c>
      <c r="AT169">
        <f>IF(D169,P169,(O169+P169)/2)</f>
        <v>18.822059631347656</v>
      </c>
      <c r="AU169">
        <f>0.61365*EXP(17.502*AT169/(240.97+AT169))</f>
        <v>2.1808130570715369</v>
      </c>
      <c r="AV169">
        <f>IF(AS169&lt;&gt;0,(1000-(AR169+U169)/2)/AS169*AL169,0)</f>
        <v>7.6240556867005205E-3</v>
      </c>
      <c r="AW169">
        <f>U169*AA169/1000</f>
        <v>1.2991927213863819</v>
      </c>
      <c r="AX169">
        <f>(AU169-AW169)</f>
        <v>0.88162033568515508</v>
      </c>
      <c r="AY169">
        <f>1/(1.6/F169+1.37/N169)</f>
        <v>4.7668743443409706E-3</v>
      </c>
      <c r="AZ169">
        <f>G169*AA169*0.001</f>
        <v>-3.2494748970788367</v>
      </c>
      <c r="BA169">
        <f>G169/S169</f>
        <v>-8.2704287212439415E-2</v>
      </c>
      <c r="BB169">
        <f>(1-AL169*AA169/AQ169/F169)*100</f>
        <v>60.717880807553762</v>
      </c>
      <c r="BC169">
        <f>(S169-E169/(N169/1.35))</f>
        <v>396.32433329526407</v>
      </c>
      <c r="BD169">
        <f>E169*BB169/100/BC169</f>
        <v>3.1234148785912806E-3</v>
      </c>
    </row>
    <row r="170" spans="1:56" x14ac:dyDescent="0.25">
      <c r="A170" s="1" t="s">
        <v>9</v>
      </c>
      <c r="B170" s="1" t="s">
        <v>228</v>
      </c>
    </row>
    <row r="171" spans="1:56" x14ac:dyDescent="0.25">
      <c r="A171" s="1">
        <v>91</v>
      </c>
      <c r="B171" s="1" t="s">
        <v>229</v>
      </c>
      <c r="C171" s="1">
        <v>54721.49998825416</v>
      </c>
      <c r="D171" s="1">
        <v>0</v>
      </c>
      <c r="E171">
        <f>(R171-S171*(1000-T171)/(1000-U171))*AK171</f>
        <v>2.1447028351829798</v>
      </c>
      <c r="F171">
        <f>IF(AV171&lt;&gt;0,1/(1/AV171-1/N171),0)</f>
        <v>9.2346227228242116E-3</v>
      </c>
      <c r="G171">
        <f>((AY171-AL171/2)*S171-E171)/(AY171+AL171/2)</f>
        <v>21.645284087096609</v>
      </c>
      <c r="H171">
        <f>AL171*1000</f>
        <v>7.6323829809952767E-2</v>
      </c>
      <c r="I171">
        <f>(AQ171-AW171)</f>
        <v>0.80580029055645985</v>
      </c>
      <c r="J171">
        <f>(P171+AP171*D171)</f>
        <v>18.314296722412109</v>
      </c>
      <c r="K171" s="1">
        <v>6</v>
      </c>
      <c r="L171">
        <f>(K171*AE171+AF171)</f>
        <v>1.4200000166893005</v>
      </c>
      <c r="M171" s="1">
        <v>1</v>
      </c>
      <c r="N171">
        <f>L171*(M171+1)*(M171+1)/(M171*M171+1)</f>
        <v>2.8400000333786011</v>
      </c>
      <c r="O171" s="1">
        <v>19.270366668701172</v>
      </c>
      <c r="P171" s="1">
        <v>18.314296722412109</v>
      </c>
      <c r="Q171" s="1">
        <v>19.139450073242188</v>
      </c>
      <c r="R171" s="1">
        <v>399.65829467773437</v>
      </c>
      <c r="S171" s="1">
        <v>397.04934692382812</v>
      </c>
      <c r="T171" s="1">
        <v>13.124114036560059</v>
      </c>
      <c r="U171" s="1">
        <v>13.214455604553223</v>
      </c>
      <c r="V171" s="1">
        <v>57.870445251464844</v>
      </c>
      <c r="W171" s="1">
        <v>58.268806457519531</v>
      </c>
      <c r="X171" s="1">
        <v>500.20330810546875</v>
      </c>
      <c r="Y171" s="1">
        <v>-7.1504309773445129E-2</v>
      </c>
      <c r="Z171" s="1">
        <v>1.0985546745359898E-2</v>
      </c>
      <c r="AA171" s="1">
        <v>98.889595031738281</v>
      </c>
      <c r="AB171" s="1">
        <v>-7.2773160934448242</v>
      </c>
      <c r="AC171" s="1">
        <v>0.20782852172851563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0.18999999761581421</v>
      </c>
      <c r="AJ171" s="1">
        <v>111115</v>
      </c>
      <c r="AK171">
        <f>X171*0.000001/(K171*0.0001)</f>
        <v>0.83367218017578115</v>
      </c>
      <c r="AL171">
        <f>(U171-T171)/(1000-U171)*AK171</f>
        <v>7.6323829809952761E-5</v>
      </c>
      <c r="AM171">
        <f>(P171+273.15)</f>
        <v>291.46429672241209</v>
      </c>
      <c r="AN171">
        <f>(O171+273.15)</f>
        <v>292.42036666870115</v>
      </c>
      <c r="AO171">
        <f>(Y171*AG171+Z171*AH171)*AI171</f>
        <v>-1.3585818686475015E-2</v>
      </c>
      <c r="AP171">
        <f>((AO171+0.00000010773*(AN171^4-AM171^4))-AL171*44100)/(L171*51.4+0.00000043092*AM171^3)</f>
        <v>8.2142186360036673E-2</v>
      </c>
      <c r="AQ171">
        <f>0.61365*EXP(17.502*J171/(240.97+J171))</f>
        <v>2.1125724538556123</v>
      </c>
      <c r="AR171">
        <f>AQ171*1000/AA171</f>
        <v>21.36293968215351</v>
      </c>
      <c r="AS171">
        <f>(AR171-U171)</f>
        <v>8.1484840776002869</v>
      </c>
      <c r="AT171">
        <f>IF(D171,P171,(O171+P171)/2)</f>
        <v>18.792331695556641</v>
      </c>
      <c r="AU171">
        <f>0.61365*EXP(17.502*AT171/(240.97+AT171))</f>
        <v>2.176765169551576</v>
      </c>
      <c r="AV171">
        <f>IF(AS171&lt;&gt;0,(1000-(AR171+U171)/2)/AS171*AL171,0)</f>
        <v>9.2046924899280604E-3</v>
      </c>
      <c r="AW171">
        <f>U171*AA171/1000</f>
        <v>1.3067721632991525</v>
      </c>
      <c r="AX171">
        <f>(AU171-AW171)</f>
        <v>0.86999300625242348</v>
      </c>
      <c r="AY171">
        <f>1/(1.6/F171+1.37/N171)</f>
        <v>5.7556143844998808E-3</v>
      </c>
      <c r="AZ171">
        <f>G171*AA171*0.001</f>
        <v>2.1404933777199124</v>
      </c>
      <c r="BA171">
        <f>G171/S171</f>
        <v>5.4515349930166601E-2</v>
      </c>
      <c r="BB171">
        <f>(1-AL171*AA171/AQ171/F171)*100</f>
        <v>61.311670053929234</v>
      </c>
      <c r="BC171">
        <f>(S171-E171/(N171/1.35))</f>
        <v>396.02985791204367</v>
      </c>
      <c r="BD171">
        <f>E171*BB171/100/BC171</f>
        <v>3.3203383524600281E-3</v>
      </c>
    </row>
    <row r="172" spans="1:56" x14ac:dyDescent="0.25">
      <c r="A172" s="1" t="s">
        <v>9</v>
      </c>
      <c r="B172" s="1" t="s">
        <v>230</v>
      </c>
    </row>
    <row r="173" spans="1:56" x14ac:dyDescent="0.25">
      <c r="A173" s="1">
        <v>92</v>
      </c>
      <c r="B173" s="1" t="s">
        <v>231</v>
      </c>
      <c r="C173" s="1">
        <v>55321.499994982034</v>
      </c>
      <c r="D173" s="1">
        <v>0</v>
      </c>
      <c r="E173">
        <f>(R173-S173*(1000-T173)/(1000-U173))*AK173</f>
        <v>1.9512040921916476</v>
      </c>
      <c r="F173">
        <f>IF(AV173&lt;&gt;0,1/(1/AV173-1/N173),0)</f>
        <v>9.6663107581060649E-3</v>
      </c>
      <c r="G173">
        <f>((AY173-AL173/2)*S173-E173)/(AY173+AL173/2)</f>
        <v>70.26248976957902</v>
      </c>
      <c r="H173">
        <f>AL173*1000</f>
        <v>7.962686889414701E-2</v>
      </c>
      <c r="I173">
        <f>(AQ173-AW173)</f>
        <v>0.80314774879918693</v>
      </c>
      <c r="J173">
        <f>(P173+AP173*D173)</f>
        <v>18.349691390991211</v>
      </c>
      <c r="K173" s="1">
        <v>6</v>
      </c>
      <c r="L173">
        <f>(K173*AE173+AF173)</f>
        <v>1.4200000166893005</v>
      </c>
      <c r="M173" s="1">
        <v>1</v>
      </c>
      <c r="N173">
        <f>L173*(M173+1)*(M173+1)/(M173*M173+1)</f>
        <v>2.8400000333786011</v>
      </c>
      <c r="O173" s="1">
        <v>19.274965286254883</v>
      </c>
      <c r="P173" s="1">
        <v>18.349691390991211</v>
      </c>
      <c r="Q173" s="1">
        <v>19.139328002929688</v>
      </c>
      <c r="R173" s="1">
        <v>399.64193725585937</v>
      </c>
      <c r="S173" s="1">
        <v>397.2635498046875</v>
      </c>
      <c r="T173" s="1">
        <v>13.195382118225098</v>
      </c>
      <c r="U173" s="1">
        <v>13.289624214172363</v>
      </c>
      <c r="V173" s="1">
        <v>58.164260864257813</v>
      </c>
      <c r="W173" s="1">
        <v>58.579673767089844</v>
      </c>
      <c r="X173" s="1">
        <v>500.21377563476562</v>
      </c>
      <c r="Y173" s="1">
        <v>-4.7473937273025513E-2</v>
      </c>
      <c r="Z173" s="1">
        <v>9.1179579496383667E-2</v>
      </c>
      <c r="AA173" s="1">
        <v>98.883163452148438</v>
      </c>
      <c r="AB173" s="1">
        <v>-7.1033658981323242</v>
      </c>
      <c r="AC173" s="1">
        <v>0.21057987213134766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0.18999999761581421</v>
      </c>
      <c r="AJ173" s="1">
        <v>111115</v>
      </c>
      <c r="AK173">
        <f>X173*0.000001/(K173*0.0001)</f>
        <v>0.83368962605794261</v>
      </c>
      <c r="AL173">
        <f>(U173-T173)/(1000-U173)*AK173</f>
        <v>7.9626868894147008E-5</v>
      </c>
      <c r="AM173">
        <f>(P173+273.15)</f>
        <v>291.49969139099119</v>
      </c>
      <c r="AN173">
        <f>(O173+273.15)</f>
        <v>292.42496528625486</v>
      </c>
      <c r="AO173">
        <f>(Y173*AG173+Z173*AH173)*AI173</f>
        <v>-9.0200479686881607E-3</v>
      </c>
      <c r="AP173">
        <f>((AO173+0.00000010773*(AN173^4-AM173^4))-AL173*44100)/(L173*51.4+0.00000043092*AM173^3)</f>
        <v>7.6529267094980133E-2</v>
      </c>
      <c r="AQ173">
        <f>0.61365*EXP(17.502*J173/(240.97+J173))</f>
        <v>2.1172678321868226</v>
      </c>
      <c r="AR173">
        <f>AQ173*1000/AA173</f>
        <v>21.411813278115957</v>
      </c>
      <c r="AS173">
        <f>(AR173-U173)</f>
        <v>8.1221890639435941</v>
      </c>
      <c r="AT173">
        <f>IF(D173,P173,(O173+P173)/2)</f>
        <v>18.812328338623047</v>
      </c>
      <c r="AU173">
        <f>0.61365*EXP(17.502*AT173/(240.97+AT173))</f>
        <v>2.1794872750945617</v>
      </c>
      <c r="AV173">
        <f>IF(AS173&lt;&gt;0,(1000-(AR173+U173)/2)/AS173*AL173,0)</f>
        <v>9.6335218093701793E-3</v>
      </c>
      <c r="AW173">
        <f>U173*AA173/1000</f>
        <v>1.3141200833876356</v>
      </c>
      <c r="AX173">
        <f>(AU173-AW173)</f>
        <v>0.86536719170692611</v>
      </c>
      <c r="AY173">
        <f>1/(1.6/F173+1.37/N173)</f>
        <v>6.023888452560514E-3</v>
      </c>
      <c r="AZ173">
        <f>G173*AA173*0.001</f>
        <v>6.9477772604401897</v>
      </c>
      <c r="BA173">
        <f>G173/S173</f>
        <v>0.17686618821214078</v>
      </c>
      <c r="BB173">
        <f>(1-AL173*AA173/AQ173/F173)*100</f>
        <v>61.527940281687755</v>
      </c>
      <c r="BC173">
        <f>(S173-E173/(N173/1.35))</f>
        <v>396.33604082810308</v>
      </c>
      <c r="BD173">
        <f>E173*BB173/100/BC173</f>
        <v>3.0290853340239504E-3</v>
      </c>
    </row>
    <row r="174" spans="1:56" x14ac:dyDescent="0.25">
      <c r="A174" s="1">
        <v>93</v>
      </c>
      <c r="B174" s="1" t="s">
        <v>232</v>
      </c>
      <c r="C174" s="1">
        <v>55921.999981559813</v>
      </c>
      <c r="D174" s="1">
        <v>0</v>
      </c>
      <c r="E174">
        <f>(R174-S174*(1000-T174)/(1000-U174))*AK174</f>
        <v>1.9208794048229552</v>
      </c>
      <c r="F174">
        <f>IF(AV174&lt;&gt;0,1/(1/AV174-1/N174),0)</f>
        <v>8.8864621455409486E-3</v>
      </c>
      <c r="G174">
        <f>((AY174-AL174/2)*S174-E174)/(AY174+AL174/2)</f>
        <v>47.639112785763452</v>
      </c>
      <c r="H174">
        <f>AL174*1000</f>
        <v>7.2674266431820733E-2</v>
      </c>
      <c r="I174">
        <f>(AQ174-AW174)</f>
        <v>0.7970016984238637</v>
      </c>
      <c r="J174">
        <f>(P174+AP174*D174)</f>
        <v>18.355663299560547</v>
      </c>
      <c r="K174" s="1">
        <v>6</v>
      </c>
      <c r="L174">
        <f>(K174*AE174+AF174)</f>
        <v>1.4200000166893005</v>
      </c>
      <c r="M174" s="1">
        <v>1</v>
      </c>
      <c r="N174">
        <f>L174*(M174+1)*(M174+1)/(M174*M174+1)</f>
        <v>2.8400000333786011</v>
      </c>
      <c r="O174" s="1">
        <v>19.273204803466797</v>
      </c>
      <c r="P174" s="1">
        <v>18.355663299560547</v>
      </c>
      <c r="Q174" s="1">
        <v>19.137842178344727</v>
      </c>
      <c r="R174" s="1">
        <v>399.67633056640625</v>
      </c>
      <c r="S174" s="1">
        <v>397.33749389648437</v>
      </c>
      <c r="T174" s="1">
        <v>13.275387763977051</v>
      </c>
      <c r="U174" s="1">
        <v>13.36139965057373</v>
      </c>
      <c r="V174" s="1">
        <v>58.516319274902344</v>
      </c>
      <c r="W174" s="1">
        <v>58.895450592041016</v>
      </c>
      <c r="X174" s="1">
        <v>500.18600463867187</v>
      </c>
      <c r="Y174" s="1">
        <v>-0.12367051094770432</v>
      </c>
      <c r="Z174" s="1">
        <v>0.10436541587114334</v>
      </c>
      <c r="AA174" s="1">
        <v>98.871322631835938</v>
      </c>
      <c r="AB174" s="1">
        <v>-7.1033658981323242</v>
      </c>
      <c r="AC174" s="1">
        <v>0.21057987213134766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0.18999999761581421</v>
      </c>
      <c r="AJ174" s="1">
        <v>111115</v>
      </c>
      <c r="AK174">
        <f>X174*0.000001/(K174*0.0001)</f>
        <v>0.83364334106445304</v>
      </c>
      <c r="AL174">
        <f>(U174-T174)/(1000-U174)*AK174</f>
        <v>7.2674266431820727E-5</v>
      </c>
      <c r="AM174">
        <f>(P174+273.15)</f>
        <v>291.50566329956052</v>
      </c>
      <c r="AN174">
        <f>(O174+273.15)</f>
        <v>292.42320480346677</v>
      </c>
      <c r="AO174">
        <f>(Y174*AG174+Z174*AH174)*AI174</f>
        <v>-2.3497396785210345E-2</v>
      </c>
      <c r="AP174">
        <f>((AO174+0.00000010773*(AN174^4-AM174^4))-AL174*44100)/(L174*51.4+0.00000043092*AM174^3)</f>
        <v>7.9031810925613247E-2</v>
      </c>
      <c r="AQ174">
        <f>0.61365*EXP(17.502*J174/(240.97+J174))</f>
        <v>2.118060954088639</v>
      </c>
      <c r="AR174">
        <f>AQ174*1000/AA174</f>
        <v>21.422399313657372</v>
      </c>
      <c r="AS174">
        <f>(AR174-U174)</f>
        <v>8.060999663083642</v>
      </c>
      <c r="AT174">
        <f>IF(D174,P174,(O174+P174)/2)</f>
        <v>18.814434051513672</v>
      </c>
      <c r="AU174">
        <f>0.61365*EXP(17.502*AT174/(240.97+AT174))</f>
        <v>2.1797740954671361</v>
      </c>
      <c r="AV174">
        <f>IF(AS174&lt;&gt;0,(1000-(AR174+U174)/2)/AS174*AL174,0)</f>
        <v>8.8587428209598532E-3</v>
      </c>
      <c r="AW174">
        <f>U174*AA174/1000</f>
        <v>1.3210592556647753</v>
      </c>
      <c r="AX174">
        <f>(AU174-AW174)</f>
        <v>0.85871483980236074</v>
      </c>
      <c r="AY174">
        <f>1/(1.6/F174+1.37/N174)</f>
        <v>5.5391980166034187E-3</v>
      </c>
      <c r="AZ174">
        <f>G174*AA174*0.001</f>
        <v>4.7101420901356388</v>
      </c>
      <c r="BA174">
        <f>G174/S174</f>
        <v>0.11989584048208284</v>
      </c>
      <c r="BB174">
        <f>(1-AL174*AA174/AQ174/F174)*100</f>
        <v>61.824595171058824</v>
      </c>
      <c r="BC174">
        <f>(S174-E174/(N174/1.35))</f>
        <v>396.42439982393751</v>
      </c>
      <c r="BD174">
        <f>E174*BB174/100/BC174</f>
        <v>2.9957185185459567E-3</v>
      </c>
    </row>
    <row r="175" spans="1:56" x14ac:dyDescent="0.25">
      <c r="A175" s="1" t="s">
        <v>9</v>
      </c>
      <c r="B175" s="1" t="s">
        <v>233</v>
      </c>
    </row>
    <row r="176" spans="1:56" x14ac:dyDescent="0.25">
      <c r="A176" s="1">
        <v>94</v>
      </c>
      <c r="B176" s="1" t="s">
        <v>234</v>
      </c>
      <c r="C176" s="1">
        <v>56521.999988265336</v>
      </c>
      <c r="D176" s="1">
        <v>0</v>
      </c>
      <c r="E176">
        <f>(R176-S176*(1000-T176)/(1000-U176))*AK176</f>
        <v>1.9128417727643217</v>
      </c>
      <c r="F176">
        <f>IF(AV176&lt;&gt;0,1/(1/AV176-1/N176),0)</f>
        <v>9.0211314449157587E-3</v>
      </c>
      <c r="G176">
        <f>((AY176-AL176/2)*S176-E176)/(AY176+AL176/2)</f>
        <v>54.254976123307721</v>
      </c>
      <c r="H176">
        <f>AL176*1000</f>
        <v>7.3034790902222146E-2</v>
      </c>
      <c r="I176">
        <f>(AQ176-AW176)</f>
        <v>0.78891435196376003</v>
      </c>
      <c r="J176">
        <f>(P176+AP176*D176)</f>
        <v>18.328445434570313</v>
      </c>
      <c r="K176" s="1">
        <v>6</v>
      </c>
      <c r="L176">
        <f>(K176*AE176+AF176)</f>
        <v>1.4200000166893005</v>
      </c>
      <c r="M176" s="1">
        <v>1</v>
      </c>
      <c r="N176">
        <f>L176*(M176+1)*(M176+1)/(M176*M176+1)</f>
        <v>2.8400000333786011</v>
      </c>
      <c r="O176" s="1">
        <v>19.273466110229492</v>
      </c>
      <c r="P176" s="1">
        <v>18.328445434570313</v>
      </c>
      <c r="Q176" s="1">
        <v>19.141223907470703</v>
      </c>
      <c r="R176" s="1">
        <v>399.70413208007812</v>
      </c>
      <c r="S176" s="1">
        <v>397.37496948242187</v>
      </c>
      <c r="T176" s="1">
        <v>13.322202682495117</v>
      </c>
      <c r="U176" s="1">
        <v>13.408629417419434</v>
      </c>
      <c r="V176" s="1">
        <v>58.713088989257813</v>
      </c>
      <c r="W176" s="1">
        <v>59.093982696533203</v>
      </c>
      <c r="X176" s="1">
        <v>500.2305908203125</v>
      </c>
      <c r="Y176" s="1">
        <v>3.3993665128946304E-2</v>
      </c>
      <c r="Z176" s="1">
        <v>3.7350654602050781E-2</v>
      </c>
      <c r="AA176" s="1">
        <v>98.856781005859375</v>
      </c>
      <c r="AB176" s="1">
        <v>-7.0220670700073242</v>
      </c>
      <c r="AC176" s="1">
        <v>0.20242404937744141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0.18999999761581421</v>
      </c>
      <c r="AJ176" s="1">
        <v>111115</v>
      </c>
      <c r="AK176">
        <f>X176*0.000001/(K176*0.0001)</f>
        <v>0.83371765136718734</v>
      </c>
      <c r="AL176">
        <f>(U176-T176)/(1000-U176)*AK176</f>
        <v>7.3034790902222152E-5</v>
      </c>
      <c r="AM176">
        <f>(P176+273.15)</f>
        <v>291.47844543457029</v>
      </c>
      <c r="AN176">
        <f>(O176+273.15)</f>
        <v>292.42346611022947</v>
      </c>
      <c r="AO176">
        <f>(Y176*AG176+Z176*AH176)*AI176</f>
        <v>6.4587962934525844E-3</v>
      </c>
      <c r="AP176">
        <f>((AO176+0.00000010773*(AN176^4-AM176^4))-AL176*44100)/(L176*51.4+0.00000043092*AM176^3)</f>
        <v>8.2708615916071898E-2</v>
      </c>
      <c r="AQ176">
        <f>0.61365*EXP(17.502*J176/(240.97+J176))</f>
        <v>2.1144482938703169</v>
      </c>
      <c r="AR176">
        <f>AQ176*1000/AA176</f>
        <v>21.389006119317102</v>
      </c>
      <c r="AS176">
        <f>(AR176-U176)</f>
        <v>7.9803767018976686</v>
      </c>
      <c r="AT176">
        <f>IF(D176,P176,(O176+P176)/2)</f>
        <v>18.800955772399902</v>
      </c>
      <c r="AU176">
        <f>0.61365*EXP(17.502*AT176/(240.97+AT176))</f>
        <v>2.1779387831632953</v>
      </c>
      <c r="AV176">
        <f>IF(AS176&lt;&gt;0,(1000-(AR176+U176)/2)/AS176*AL176,0)</f>
        <v>8.9925669633488092E-3</v>
      </c>
      <c r="AW176">
        <f>U176*AA176/1000</f>
        <v>1.3255339419065568</v>
      </c>
      <c r="AX176">
        <f>(AU176-AW176)</f>
        <v>0.85240484125673843</v>
      </c>
      <c r="AY176">
        <f>1/(1.6/F176+1.37/N176)</f>
        <v>5.6229137311339999E-3</v>
      </c>
      <c r="AZ176">
        <f>G176*AA176*0.001</f>
        <v>5.363472293099961</v>
      </c>
      <c r="BA176">
        <f>G176/S176</f>
        <v>0.13653345150041646</v>
      </c>
      <c r="BB176">
        <f>(1-AL176*AA176/AQ176/F176)*100</f>
        <v>62.148928807771753</v>
      </c>
      <c r="BC176">
        <f>(S176-E176/(N176/1.35))</f>
        <v>396.46569611521005</v>
      </c>
      <c r="BD176">
        <f>E176*BB176/100/BC176</f>
        <v>2.9985208889678006E-3</v>
      </c>
    </row>
    <row r="177" spans="1:56" x14ac:dyDescent="0.25">
      <c r="A177" s="1" t="s">
        <v>9</v>
      </c>
      <c r="B177" s="1" t="s">
        <v>235</v>
      </c>
    </row>
    <row r="178" spans="1:56" x14ac:dyDescent="0.25">
      <c r="A178" s="1">
        <v>95</v>
      </c>
      <c r="B178" s="1" t="s">
        <v>236</v>
      </c>
      <c r="C178" s="1">
        <v>57121.99999499321</v>
      </c>
      <c r="D178" s="1">
        <v>0</v>
      </c>
      <c r="E178">
        <f>(R178-S178*(1000-T178)/(1000-U178))*AK178</f>
        <v>1.9560841607703787</v>
      </c>
      <c r="F178">
        <f>IF(AV178&lt;&gt;0,1/(1/AV178-1/N178),0)</f>
        <v>7.8085395763335275E-3</v>
      </c>
      <c r="G178">
        <f>((AY178-AL178/2)*S178-E178)/(AY178+AL178/2)</f>
        <v>-6.846647639092982</v>
      </c>
      <c r="H178">
        <f>AL178*1000</f>
        <v>6.302028354890335E-2</v>
      </c>
      <c r="I178">
        <f>(AQ178-AW178)</f>
        <v>0.78601411714828084</v>
      </c>
      <c r="J178">
        <f>(P178+AP178*D178)</f>
        <v>18.326480865478516</v>
      </c>
      <c r="K178" s="1">
        <v>6</v>
      </c>
      <c r="L178">
        <f>(K178*AE178+AF178)</f>
        <v>1.4200000166893005</v>
      </c>
      <c r="M178" s="1">
        <v>1</v>
      </c>
      <c r="N178">
        <f>L178*(M178+1)*(M178+1)/(M178*M178+1)</f>
        <v>2.8400000333786011</v>
      </c>
      <c r="O178" s="1">
        <v>19.273452758789063</v>
      </c>
      <c r="P178" s="1">
        <v>18.326480865478516</v>
      </c>
      <c r="Q178" s="1">
        <v>19.139324188232422</v>
      </c>
      <c r="R178" s="1">
        <v>399.81039428710937</v>
      </c>
      <c r="S178" s="1">
        <v>397.4339599609375</v>
      </c>
      <c r="T178" s="1">
        <v>13.3623046875</v>
      </c>
      <c r="U178" s="1">
        <v>13.436883926391602</v>
      </c>
      <c r="V178" s="1">
        <v>58.883068084716797</v>
      </c>
      <c r="W178" s="1">
        <v>59.211711883544922</v>
      </c>
      <c r="X178" s="1">
        <v>500.19406127929687</v>
      </c>
      <c r="Y178" s="1">
        <v>-8.6159080266952515E-2</v>
      </c>
      <c r="Z178" s="1">
        <v>7.6900837011635303E-3</v>
      </c>
      <c r="AA178" s="1">
        <v>98.845359802246094</v>
      </c>
      <c r="AB178" s="1">
        <v>-7.0006437301635742</v>
      </c>
      <c r="AC178" s="1">
        <v>0.19607162475585938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0.18999999761581421</v>
      </c>
      <c r="AJ178" s="1">
        <v>111115</v>
      </c>
      <c r="AK178">
        <f>X178*0.000001/(K178*0.0001)</f>
        <v>0.83365676879882811</v>
      </c>
      <c r="AL178">
        <f>(U178-T178)/(1000-U178)*AK178</f>
        <v>6.3020283548903354E-5</v>
      </c>
      <c r="AM178">
        <f>(P178+273.15)</f>
        <v>291.47648086547849</v>
      </c>
      <c r="AN178">
        <f>(O178+273.15)</f>
        <v>292.42345275878904</v>
      </c>
      <c r="AO178">
        <f>(Y178*AG178+Z178*AH178)*AI178</f>
        <v>-1.6370225045301723E-2</v>
      </c>
      <c r="AP178">
        <f>((AO178+0.00000010773*(AN178^4-AM178^4))-AL178*44100)/(L178*51.4+0.00000043092*AM178^3)</f>
        <v>8.7963862665717388E-2</v>
      </c>
      <c r="AQ178">
        <f>0.61365*EXP(17.502*J178/(240.97+J178))</f>
        <v>2.1141877434734759</v>
      </c>
      <c r="AR178">
        <f>AQ178*1000/AA178</f>
        <v>21.388841597655198</v>
      </c>
      <c r="AS178">
        <f>(AR178-U178)</f>
        <v>7.951957671263596</v>
      </c>
      <c r="AT178">
        <f>IF(D178,P178,(O178+P178)/2)</f>
        <v>18.799966812133789</v>
      </c>
      <c r="AU178">
        <f>0.61365*EXP(17.502*AT178/(240.97+AT178))</f>
        <v>2.17780417164703</v>
      </c>
      <c r="AV178">
        <f>IF(AS178&lt;&gt;0,(1000-(AR178+U178)/2)/AS178*AL178,0)</f>
        <v>7.7871289763043611E-3</v>
      </c>
      <c r="AW178">
        <f>U178*AA178/1000</f>
        <v>1.3281736263251951</v>
      </c>
      <c r="AX178">
        <f>(AU178-AW178)</f>
        <v>0.84963054532183491</v>
      </c>
      <c r="AY178">
        <f>1/(1.6/F178+1.37/N178)</f>
        <v>4.8688747007730425E-3</v>
      </c>
      <c r="AZ178">
        <f>G178*AA178*0.001</f>
        <v>-0.67675934932534465</v>
      </c>
      <c r="BA178">
        <f>G178/S178</f>
        <v>-1.7227132879550397E-2</v>
      </c>
      <c r="BB178">
        <f>(1-AL178*AA178/AQ178/F178)*100</f>
        <v>62.266831678514393</v>
      </c>
      <c r="BC178">
        <f>(S178-E178/(N178/1.35))</f>
        <v>396.50413123347141</v>
      </c>
      <c r="BD178">
        <f>E178*BB178/100/BC178</f>
        <v>3.0718258296274573E-3</v>
      </c>
    </row>
    <row r="179" spans="1:56" x14ac:dyDescent="0.25">
      <c r="A179" s="1">
        <v>96</v>
      </c>
      <c r="B179" s="1" t="s">
        <v>237</v>
      </c>
      <c r="C179" s="1">
        <v>57722.499981570989</v>
      </c>
      <c r="D179" s="1">
        <v>0</v>
      </c>
      <c r="E179">
        <f>(R179-S179*(1000-T179)/(1000-U179))*AK179</f>
        <v>1.8515830687221404</v>
      </c>
      <c r="F179">
        <f>IF(AV179&lt;&gt;0,1/(1/AV179-1/N179),0)</f>
        <v>8.6662556654257678E-3</v>
      </c>
      <c r="G179">
        <f>((AY179-AL179/2)*S179-E179)/(AY179+AL179/2)</f>
        <v>51.782115701182661</v>
      </c>
      <c r="H179">
        <f>AL179*1000</f>
        <v>6.9382419328040026E-2</v>
      </c>
      <c r="I179">
        <f>(AQ179-AW179)</f>
        <v>0.77996179088558626</v>
      </c>
      <c r="J179">
        <f>(P179+AP179*D179)</f>
        <v>18.331764221191406</v>
      </c>
      <c r="K179" s="1">
        <v>6</v>
      </c>
      <c r="L179">
        <f>(K179*AE179+AF179)</f>
        <v>1.4200000166893005</v>
      </c>
      <c r="M179" s="1">
        <v>1</v>
      </c>
      <c r="N179">
        <f>L179*(M179+1)*(M179+1)/(M179*M179+1)</f>
        <v>2.8400000333786011</v>
      </c>
      <c r="O179" s="1">
        <v>19.273895263671875</v>
      </c>
      <c r="P179" s="1">
        <v>18.331764221191406</v>
      </c>
      <c r="Q179" s="1">
        <v>19.139829635620117</v>
      </c>
      <c r="R179" s="1">
        <v>399.66082763671875</v>
      </c>
      <c r="S179" s="1">
        <v>397.40673828125</v>
      </c>
      <c r="T179" s="1">
        <v>13.422446250915527</v>
      </c>
      <c r="U179" s="1">
        <v>13.504548072814941</v>
      </c>
      <c r="V179" s="1">
        <v>59.149326324462891</v>
      </c>
      <c r="W179" s="1">
        <v>59.511127471923828</v>
      </c>
      <c r="X179" s="1">
        <v>500.19918823242187</v>
      </c>
      <c r="Y179" s="1">
        <v>-0.11253370344638824</v>
      </c>
      <c r="Z179" s="1">
        <v>8.7886199355125427E-2</v>
      </c>
      <c r="AA179" s="1">
        <v>98.85015869140625</v>
      </c>
      <c r="AB179" s="1">
        <v>-7.0006437301635742</v>
      </c>
      <c r="AC179" s="1">
        <v>0.19607162475585938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0.18999999761581421</v>
      </c>
      <c r="AJ179" s="1">
        <v>111115</v>
      </c>
      <c r="AK179">
        <f>X179*0.000001/(K179*0.0001)</f>
        <v>0.83366531372070296</v>
      </c>
      <c r="AL179">
        <f>(U179-T179)/(1000-U179)*AK179</f>
        <v>6.9382419328040031E-5</v>
      </c>
      <c r="AM179">
        <f>(P179+273.15)</f>
        <v>291.48176422119138</v>
      </c>
      <c r="AN179">
        <f>(O179+273.15)</f>
        <v>292.42389526367185</v>
      </c>
      <c r="AO179">
        <f>(Y179*AG179+Z179*AH179)*AI179</f>
        <v>-2.138140338651251E-2</v>
      </c>
      <c r="AP179">
        <f>((AO179+0.00000010773*(AN179^4-AM179^4))-AL179*44100)/(L179*51.4+0.00000043092*AM179^3)</f>
        <v>8.3932710281537329E-2</v>
      </c>
      <c r="AQ179">
        <f>0.61365*EXP(17.502*J179/(240.97+J179))</f>
        <v>2.1148885109390676</v>
      </c>
      <c r="AR179">
        <f>AQ179*1000/AA179</f>
        <v>21.394892420369274</v>
      </c>
      <c r="AS179">
        <f>(AR179-U179)</f>
        <v>7.8903443475543327</v>
      </c>
      <c r="AT179">
        <f>IF(D179,P179,(O179+P179)/2)</f>
        <v>18.802829742431641</v>
      </c>
      <c r="AU179">
        <f>0.61365*EXP(17.502*AT179/(240.97+AT179))</f>
        <v>2.1781938770683138</v>
      </c>
      <c r="AV179">
        <f>IF(AS179&lt;&gt;0,(1000-(AR179+U179)/2)/AS179*AL179,0)</f>
        <v>8.6398910513790558E-3</v>
      </c>
      <c r="AW179">
        <f>U179*AA179/1000</f>
        <v>1.3349267200534813</v>
      </c>
      <c r="AX179">
        <f>(AU179-AW179)</f>
        <v>0.84326715701483246</v>
      </c>
      <c r="AY179">
        <f>1/(1.6/F179+1.37/N179)</f>
        <v>5.4022944299977893E-3</v>
      </c>
      <c r="AZ179">
        <f>G179*AA179*0.001</f>
        <v>5.1186703544386658</v>
      </c>
      <c r="BA179">
        <f>G179/S179</f>
        <v>0.13030004454664221</v>
      </c>
      <c r="BB179">
        <f>(1-AL179*AA179/AQ179/F179)*100</f>
        <v>62.579650863969704</v>
      </c>
      <c r="BC179">
        <f>(S179-E179/(N179/1.35))</f>
        <v>396.52658436808218</v>
      </c>
      <c r="BD179">
        <f>E179*BB179/100/BC179</f>
        <v>2.9221602423183221E-3</v>
      </c>
    </row>
    <row r="180" spans="1:56" x14ac:dyDescent="0.25">
      <c r="A180" s="1" t="s">
        <v>9</v>
      </c>
      <c r="B180" s="1" t="s">
        <v>238</v>
      </c>
    </row>
    <row r="181" spans="1:56" x14ac:dyDescent="0.25">
      <c r="A181" s="1">
        <v>97</v>
      </c>
      <c r="B181" s="1" t="s">
        <v>239</v>
      </c>
      <c r="C181" s="1">
        <v>58322.499988276511</v>
      </c>
      <c r="D181" s="1">
        <v>0</v>
      </c>
      <c r="E181">
        <f>(R181-S181*(1000-T181)/(1000-U181))*AK181</f>
        <v>2.0684617662456506</v>
      </c>
      <c r="F181">
        <f>IF(AV181&lt;&gt;0,1/(1/AV181-1/N181),0)</f>
        <v>7.9961818671767087E-3</v>
      </c>
      <c r="G181">
        <f>((AY181-AL181/2)*S181-E181)/(AY181+AL181/2)</f>
        <v>-20.133203900423311</v>
      </c>
      <c r="H181">
        <f>AL181*1000</f>
        <v>6.3910821153646574E-2</v>
      </c>
      <c r="I181">
        <f>(AQ181-AW181)</f>
        <v>0.77840994990373691</v>
      </c>
      <c r="J181">
        <f>(P181+AP181*D181)</f>
        <v>18.35999870300293</v>
      </c>
      <c r="K181" s="1">
        <v>6</v>
      </c>
      <c r="L181">
        <f>(K181*AE181+AF181)</f>
        <v>1.4200000166893005</v>
      </c>
      <c r="M181" s="1">
        <v>1</v>
      </c>
      <c r="N181">
        <f>L181*(M181+1)*(M181+1)/(M181*M181+1)</f>
        <v>2.8400000333786011</v>
      </c>
      <c r="O181" s="1">
        <v>19.275951385498047</v>
      </c>
      <c r="P181" s="1">
        <v>18.35999870300293</v>
      </c>
      <c r="Q181" s="1">
        <v>19.140651702880859</v>
      </c>
      <c r="R181" s="1">
        <v>399.68267822265625</v>
      </c>
      <c r="S181" s="1">
        <v>397.171142578125</v>
      </c>
      <c r="T181" s="1">
        <v>13.483047485351563</v>
      </c>
      <c r="U181" s="1">
        <v>13.55866813659668</v>
      </c>
      <c r="V181" s="1">
        <v>59.406581878662109</v>
      </c>
      <c r="W181" s="1">
        <v>59.739765167236328</v>
      </c>
      <c r="X181" s="1">
        <v>500.21475219726562</v>
      </c>
      <c r="Y181" s="1">
        <v>-9.6709266304969788E-2</v>
      </c>
      <c r="Z181" s="1">
        <v>4.723912850022316E-2</v>
      </c>
      <c r="AA181" s="1">
        <v>98.846504211425781</v>
      </c>
      <c r="AB181" s="1">
        <v>-7.2758817672729492</v>
      </c>
      <c r="AC181" s="1">
        <v>0.19453811645507813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0.18999999761581421</v>
      </c>
      <c r="AJ181" s="1">
        <v>111115</v>
      </c>
      <c r="AK181">
        <f>X181*0.000001/(K181*0.0001)</f>
        <v>0.83369125366210939</v>
      </c>
      <c r="AL181">
        <f>(U181-T181)/(1000-U181)*AK181</f>
        <v>6.3910821153646575E-5</v>
      </c>
      <c r="AM181">
        <f>(P181+273.15)</f>
        <v>291.50999870300291</v>
      </c>
      <c r="AN181">
        <f>(O181+273.15)</f>
        <v>292.42595138549802</v>
      </c>
      <c r="AO181">
        <f>(Y181*AG181+Z181*AH181)*AI181</f>
        <v>-1.8374760367371401E-2</v>
      </c>
      <c r="AP181">
        <f>((AO181+0.00000010773*(AN181^4-AM181^4))-AL181*44100)/(L181*51.4+0.00000043092*AM181^3)</f>
        <v>8.3512545972958735E-2</v>
      </c>
      <c r="AQ181">
        <f>0.61365*EXP(17.502*J181/(240.97+J181))</f>
        <v>2.1186368969691651</v>
      </c>
      <c r="AR181">
        <f>AQ181*1000/AA181</f>
        <v>21.433604697213656</v>
      </c>
      <c r="AS181">
        <f>(AR181-U181)</f>
        <v>7.8749365606169768</v>
      </c>
      <c r="AT181">
        <f>IF(D181,P181,(O181+P181)/2)</f>
        <v>18.817975044250488</v>
      </c>
      <c r="AU181">
        <f>0.61365*EXP(17.502*AT181/(240.97+AT181))</f>
        <v>2.1802564907603297</v>
      </c>
      <c r="AV181">
        <f>IF(AS181&lt;&gt;0,(1000-(AR181+U181)/2)/AS181*AL181,0)</f>
        <v>7.9737313722951873E-3</v>
      </c>
      <c r="AW181">
        <f>U181*AA181/1000</f>
        <v>1.3402269470654282</v>
      </c>
      <c r="AX181">
        <f>(AU181-AW181)</f>
        <v>0.84002954369490146</v>
      </c>
      <c r="AY181">
        <f>1/(1.6/F181+1.37/N181)</f>
        <v>4.985594293315335E-3</v>
      </c>
      <c r="AZ181">
        <f>G181*AA181*0.001</f>
        <v>-1.9900968241326868</v>
      </c>
      <c r="BA181">
        <f>G181/S181</f>
        <v>-5.0691507368169471E-2</v>
      </c>
      <c r="BB181">
        <f>(1-AL181*AA181/AQ181/F181)*100</f>
        <v>62.709645016432866</v>
      </c>
      <c r="BC181">
        <f>(S181-E181/(N181/1.35))</f>
        <v>396.18789491910661</v>
      </c>
      <c r="BD181">
        <f>E181*BB181/100/BC181</f>
        <v>3.2740147984029922E-3</v>
      </c>
    </row>
    <row r="182" spans="1:56" x14ac:dyDescent="0.25">
      <c r="A182" s="1" t="s">
        <v>9</v>
      </c>
      <c r="B182" s="1" t="s">
        <v>240</v>
      </c>
    </row>
    <row r="183" spans="1:56" x14ac:dyDescent="0.25">
      <c r="A183" s="1">
        <v>98</v>
      </c>
      <c r="B183" s="1" t="s">
        <v>241</v>
      </c>
      <c r="C183" s="1">
        <v>58922.499995004386</v>
      </c>
      <c r="D183" s="1">
        <v>0</v>
      </c>
      <c r="E183">
        <f>(R183-S183*(1000-T183)/(1000-U183))*AK183</f>
        <v>2.2136628646159076</v>
      </c>
      <c r="F183">
        <f>IF(AV183&lt;&gt;0,1/(1/AV183-1/N183),0)</f>
        <v>7.8230708664398501E-3</v>
      </c>
      <c r="G183">
        <f>((AY183-AL183/2)*S183-E183)/(AY183+AL183/2)</f>
        <v>-58.883234743123353</v>
      </c>
      <c r="H183">
        <f>AL183*1000</f>
        <v>6.214490972854389E-2</v>
      </c>
      <c r="I183">
        <f>(AQ183-AW183)</f>
        <v>0.7735938283563748</v>
      </c>
      <c r="J183">
        <f>(P183+AP183*D183)</f>
        <v>18.37055778503418</v>
      </c>
      <c r="K183" s="1">
        <v>6</v>
      </c>
      <c r="L183">
        <f>(K183*AE183+AF183)</f>
        <v>1.4200000166893005</v>
      </c>
      <c r="M183" s="1">
        <v>1</v>
      </c>
      <c r="N183">
        <f>L183*(M183+1)*(M183+1)/(M183*M183+1)</f>
        <v>2.8400000333786011</v>
      </c>
      <c r="O183" s="1">
        <v>19.278282165527344</v>
      </c>
      <c r="P183" s="1">
        <v>18.37055778503418</v>
      </c>
      <c r="Q183" s="1">
        <v>19.141128540039063</v>
      </c>
      <c r="R183" s="1">
        <v>399.76934814453125</v>
      </c>
      <c r="S183" s="1">
        <v>397.08453369140625</v>
      </c>
      <c r="T183" s="1">
        <v>13.547708511352539</v>
      </c>
      <c r="U183" s="1">
        <v>13.621233940124512</v>
      </c>
      <c r="V183" s="1">
        <v>59.684368133544922</v>
      </c>
      <c r="W183" s="1">
        <v>60.008285522460938</v>
      </c>
      <c r="X183" s="1">
        <v>500.22219848632812</v>
      </c>
      <c r="Y183" s="1">
        <v>-0.15766626596450806</v>
      </c>
      <c r="Z183" s="1">
        <v>0.1131548210978508</v>
      </c>
      <c r="AA183" s="1">
        <v>98.849075317382813</v>
      </c>
      <c r="AB183" s="1">
        <v>-7.2422208786010742</v>
      </c>
      <c r="AC183" s="1">
        <v>0.19478893280029297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0.18999999761581421</v>
      </c>
      <c r="AJ183" s="1">
        <v>111115</v>
      </c>
      <c r="AK183">
        <f>X183*0.000001/(K183*0.0001)</f>
        <v>0.83370366414388009</v>
      </c>
      <c r="AL183">
        <f>(U183-T183)/(1000-U183)*AK183</f>
        <v>6.2144909728543887E-5</v>
      </c>
      <c r="AM183">
        <f>(P183+273.15)</f>
        <v>291.52055778503416</v>
      </c>
      <c r="AN183">
        <f>(O183+273.15)</f>
        <v>292.42828216552732</v>
      </c>
      <c r="AO183">
        <f>(Y183*AG183+Z183*AH183)*AI183</f>
        <v>-2.995659015735086E-2</v>
      </c>
      <c r="AP183">
        <f>((AO183+0.00000010773*(AN183^4-AM183^4))-AL183*44100)/(L183*51.4+0.00000043092*AM183^3)</f>
        <v>8.3256671023226606E-2</v>
      </c>
      <c r="AQ183">
        <f>0.61365*EXP(17.502*J183/(240.97+J183))</f>
        <v>2.1200402080194336</v>
      </c>
      <c r="AR183">
        <f>AQ183*1000/AA183</f>
        <v>21.447243701698241</v>
      </c>
      <c r="AS183">
        <f>(AR183-U183)</f>
        <v>7.8260097615737294</v>
      </c>
      <c r="AT183">
        <f>IF(D183,P183,(O183+P183)/2)</f>
        <v>18.824419975280762</v>
      </c>
      <c r="AU183">
        <f>0.61365*EXP(17.502*AT183/(240.97+AT183))</f>
        <v>2.1811347345990866</v>
      </c>
      <c r="AV183">
        <f>IF(AS183&lt;&gt;0,(1000-(AR183+U183)/2)/AS183*AL183,0)</f>
        <v>7.8015806138711031E-3</v>
      </c>
      <c r="AW183">
        <f>U183*AA183/1000</f>
        <v>1.3464463796630588</v>
      </c>
      <c r="AX183">
        <f>(AU183-AW183)</f>
        <v>0.83468835493602778</v>
      </c>
      <c r="AY183">
        <f>1/(1.6/F183+1.37/N183)</f>
        <v>4.8779141053078082E-3</v>
      </c>
      <c r="AZ183">
        <f>G183*AA183*0.001</f>
        <v>-5.8205533060541335</v>
      </c>
      <c r="BA183">
        <f>G183/S183</f>
        <v>-0.14828891519830481</v>
      </c>
      <c r="BB183">
        <f>(1-AL183*AA183/AQ183/F183)*100</f>
        <v>62.961208296978945</v>
      </c>
      <c r="BC183">
        <f>(S183-E183/(N183/1.35))</f>
        <v>396.03226438432591</v>
      </c>
      <c r="BD183">
        <f>E183*BB183/100/BC183</f>
        <v>3.5192811609691013E-3</v>
      </c>
    </row>
    <row r="184" spans="1:56" x14ac:dyDescent="0.25">
      <c r="A184" s="1">
        <v>99</v>
      </c>
      <c r="B184" s="1" t="s">
        <v>242</v>
      </c>
      <c r="C184" s="1">
        <v>59522.999981582165</v>
      </c>
      <c r="D184" s="1">
        <v>0</v>
      </c>
      <c r="E184">
        <f>(R184-S184*(1000-T184)/(1000-U184))*AK184</f>
        <v>1.9649300193768779</v>
      </c>
      <c r="F184">
        <f>IF(AV184&lt;&gt;0,1/(1/AV184-1/N184),0)</f>
        <v>9.0034358109423139E-3</v>
      </c>
      <c r="G184">
        <f>((AY184-AL184/2)*S184-E184)/(AY184+AL184/2)</f>
        <v>44.330830465163729</v>
      </c>
      <c r="H184">
        <f>AL184*1000</f>
        <v>7.0729968305424454E-2</v>
      </c>
      <c r="I184">
        <f>(AQ184-AW184)</f>
        <v>0.76536550220447652</v>
      </c>
      <c r="J184">
        <f>(P184+AP184*D184)</f>
        <v>18.342199325561523</v>
      </c>
      <c r="K184" s="1">
        <v>6</v>
      </c>
      <c r="L184">
        <f>(K184*AE184+AF184)</f>
        <v>1.4200000166893005</v>
      </c>
      <c r="M184" s="1">
        <v>1</v>
      </c>
      <c r="N184">
        <f>L184*(M184+1)*(M184+1)/(M184*M184+1)</f>
        <v>2.8400000333786011</v>
      </c>
      <c r="O184" s="1">
        <v>19.273008346557617</v>
      </c>
      <c r="P184" s="1">
        <v>18.342199325561523</v>
      </c>
      <c r="Q184" s="1">
        <v>19.141317367553711</v>
      </c>
      <c r="R184" s="1">
        <v>399.63973999023437</v>
      </c>
      <c r="S184" s="1">
        <v>397.2490234375</v>
      </c>
      <c r="T184" s="1">
        <v>13.582355499267578</v>
      </c>
      <c r="U184" s="1">
        <v>13.66603946685791</v>
      </c>
      <c r="V184" s="1">
        <v>59.858089447021484</v>
      </c>
      <c r="W184" s="1">
        <v>60.226890563964844</v>
      </c>
      <c r="X184" s="1">
        <v>500.191650390625</v>
      </c>
      <c r="Y184" s="1">
        <v>-7.2677925229072571E-2</v>
      </c>
      <c r="Z184" s="1">
        <v>8.3491787314414978E-2</v>
      </c>
      <c r="AA184" s="1">
        <v>98.8514404296875</v>
      </c>
      <c r="AB184" s="1">
        <v>-7.2422208786010742</v>
      </c>
      <c r="AC184" s="1">
        <v>0.19478893280029297</v>
      </c>
      <c r="AD184" s="1">
        <v>0.66666668653488159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0.18999999761581421</v>
      </c>
      <c r="AJ184" s="1">
        <v>111115</v>
      </c>
      <c r="AK184">
        <f>X184*0.000001/(K184*0.0001)</f>
        <v>0.83365275065104161</v>
      </c>
      <c r="AL184">
        <f>(U184-T184)/(1000-U184)*AK184</f>
        <v>7.0729968305424456E-5</v>
      </c>
      <c r="AM184">
        <f>(P184+273.15)</f>
        <v>291.4921993255615</v>
      </c>
      <c r="AN184">
        <f>(O184+273.15)</f>
        <v>292.42300834655759</v>
      </c>
      <c r="AO184">
        <f>(Y184*AG184+Z184*AH184)*AI184</f>
        <v>-1.3808805620246112E-2</v>
      </c>
      <c r="AP184">
        <f>((AO184+0.00000010773*(AN184^4-AM184^4))-AL184*44100)/(L184*51.4+0.00000043092*AM184^3)</f>
        <v>8.1866354110002232E-2</v>
      </c>
      <c r="AQ184">
        <f>0.61365*EXP(17.502*J184/(240.97+J184))</f>
        <v>2.1162731884723396</v>
      </c>
      <c r="AR184">
        <f>AQ184*1000/AA184</f>
        <v>21.408622669263309</v>
      </c>
      <c r="AS184">
        <f>(AR184-U184)</f>
        <v>7.7425832024053989</v>
      </c>
      <c r="AT184">
        <f>IF(D184,P184,(O184+P184)/2)</f>
        <v>18.80760383605957</v>
      </c>
      <c r="AU184">
        <f>0.61365*EXP(17.502*AT184/(240.97+AT184))</f>
        <v>2.1788438682740159</v>
      </c>
      <c r="AV184">
        <f>IF(AS184&lt;&gt;0,(1000-(AR184+U184)/2)/AS184*AL184,0)</f>
        <v>8.9749831055390382E-3</v>
      </c>
      <c r="AW184">
        <f>U184*AA184/1000</f>
        <v>1.3509076862678631</v>
      </c>
      <c r="AX184">
        <f>(AU184-AW184)</f>
        <v>0.82793618200615282</v>
      </c>
      <c r="AY184">
        <f>1/(1.6/F184+1.37/N184)</f>
        <v>5.6119138184172589E-3</v>
      </c>
      <c r="AZ184">
        <f>G184*AA184*0.001</f>
        <v>4.3821664469257087</v>
      </c>
      <c r="BA184">
        <f>G184/S184</f>
        <v>0.11159456121894883</v>
      </c>
      <c r="BB184">
        <f>(1-AL184*AA184/AQ184/F184)*100</f>
        <v>63.305036242491084</v>
      </c>
      <c r="BC184">
        <f>(S184-E184/(N184/1.35))</f>
        <v>396.31498981250633</v>
      </c>
      <c r="BD184">
        <f>E184*BB184/100/BC184</f>
        <v>3.1386641759238009E-3</v>
      </c>
    </row>
    <row r="185" spans="1:56" x14ac:dyDescent="0.25">
      <c r="A185" s="1" t="s">
        <v>9</v>
      </c>
      <c r="B185" s="1" t="s">
        <v>243</v>
      </c>
    </row>
    <row r="186" spans="1:56" x14ac:dyDescent="0.25">
      <c r="A186" s="1">
        <v>100</v>
      </c>
      <c r="B186" s="1" t="s">
        <v>244</v>
      </c>
      <c r="C186" s="1">
        <v>60122.999988287687</v>
      </c>
      <c r="D186" s="1">
        <v>0</v>
      </c>
      <c r="E186">
        <f>(R186-S186*(1000-T186)/(1000-U186))*AK186</f>
        <v>1.8924858006249936</v>
      </c>
      <c r="F186">
        <f>IF(AV186&lt;&gt;0,1/(1/AV186-1/N186),0)</f>
        <v>7.5468128878626584E-3</v>
      </c>
      <c r="G186">
        <f>((AY186-AL186/2)*S186-E186)/(AY186+AL186/2)</f>
        <v>-7.1361098743547382</v>
      </c>
      <c r="H186">
        <f>AL186*1000</f>
        <v>5.9324540446262258E-2</v>
      </c>
      <c r="I186">
        <f>(AQ186-AW186)</f>
        <v>0.76541771238951073</v>
      </c>
      <c r="J186">
        <f>(P186+AP186*D186)</f>
        <v>18.34619140625</v>
      </c>
      <c r="K186" s="1">
        <v>6</v>
      </c>
      <c r="L186">
        <f>(K186*AE186+AF186)</f>
        <v>1.4200000166893005</v>
      </c>
      <c r="M186" s="1">
        <v>1</v>
      </c>
      <c r="N186">
        <f>L186*(M186+1)*(M186+1)/(M186*M186+1)</f>
        <v>2.8400000333786011</v>
      </c>
      <c r="O186" s="1">
        <v>19.271982192993164</v>
      </c>
      <c r="P186" s="1">
        <v>18.34619140625</v>
      </c>
      <c r="Q186" s="1">
        <v>19.139677047729492</v>
      </c>
      <c r="R186" s="1">
        <v>399.76129150390625</v>
      </c>
      <c r="S186" s="1">
        <v>397.4630126953125</v>
      </c>
      <c r="T186" s="1">
        <v>13.60135555267334</v>
      </c>
      <c r="U186" s="1">
        <v>13.671541213989258</v>
      </c>
      <c r="V186" s="1">
        <v>59.942722320556641</v>
      </c>
      <c r="W186" s="1">
        <v>60.252040863037109</v>
      </c>
      <c r="X186" s="1">
        <v>500.2174072265625</v>
      </c>
      <c r="Y186" s="1">
        <v>3.6338865756988525E-2</v>
      </c>
      <c r="Z186" s="1">
        <v>1.5380023047327995E-2</v>
      </c>
      <c r="AA186" s="1">
        <v>98.846603393554688</v>
      </c>
      <c r="AB186" s="1">
        <v>-6.9505949020385742</v>
      </c>
      <c r="AC186" s="1">
        <v>0.19165611267089844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0.18999999761581421</v>
      </c>
      <c r="AJ186" s="1">
        <v>111115</v>
      </c>
      <c r="AK186">
        <f>X186*0.000001/(K186*0.0001)</f>
        <v>0.8336956787109373</v>
      </c>
      <c r="AL186">
        <f>(U186-T186)/(1000-U186)*AK186</f>
        <v>5.9324540446262256E-5</v>
      </c>
      <c r="AM186">
        <f>(P186+273.15)</f>
        <v>291.49619140624998</v>
      </c>
      <c r="AN186">
        <f>(O186+273.15)</f>
        <v>292.42198219299314</v>
      </c>
      <c r="AO186">
        <f>(Y186*AG186+Z186*AH186)*AI186</f>
        <v>6.9043844071892124E-3</v>
      </c>
      <c r="AP186">
        <f>((AO186+0.00000010773*(AN186^4-AM186^4))-AL186*44100)/(L186*51.4+0.00000043092*AM186^3)</f>
        <v>8.7484155388504251E-2</v>
      </c>
      <c r="AQ186">
        <f>0.61365*EXP(17.502*J186/(240.97+J186))</f>
        <v>2.116803124547344</v>
      </c>
      <c r="AR186">
        <f>AQ186*1000/AA186</f>
        <v>21.415031491971028</v>
      </c>
      <c r="AS186">
        <f>(AR186-U186)</f>
        <v>7.7434902779817705</v>
      </c>
      <c r="AT186">
        <f>IF(D186,P186,(O186+P186)/2)</f>
        <v>18.809086799621582</v>
      </c>
      <c r="AU186">
        <f>0.61365*EXP(17.502*AT186/(240.97+AT186))</f>
        <v>2.1790458078687633</v>
      </c>
      <c r="AV186">
        <f>IF(AS186&lt;&gt;0,(1000-(AR186+U186)/2)/AS186*AL186,0)</f>
        <v>7.5268116770523487E-3</v>
      </c>
      <c r="AW186">
        <f>U186*AA186/1000</f>
        <v>1.3513854121578333</v>
      </c>
      <c r="AX186">
        <f>(AU186-AW186)</f>
        <v>0.82766039571093009</v>
      </c>
      <c r="AY186">
        <f>1/(1.6/F186+1.37/N186)</f>
        <v>4.7060502024790455E-3</v>
      </c>
      <c r="AZ186">
        <f>G186*AA186*0.001</f>
        <v>-0.70538022252317223</v>
      </c>
      <c r="BA186">
        <f>G186/S186</f>
        <v>-1.7954148301656293E-2</v>
      </c>
      <c r="BB186">
        <f>(1-AL186*AA186/AQ186/F186)*100</f>
        <v>63.292730289394861</v>
      </c>
      <c r="BC186">
        <f>(S186-E186/(N186/1.35))</f>
        <v>396.56341558234897</v>
      </c>
      <c r="BD186">
        <f>E186*BB186/100/BC186</f>
        <v>3.0204650416269679E-3</v>
      </c>
    </row>
    <row r="187" spans="1:56" x14ac:dyDescent="0.25">
      <c r="A187" s="1" t="s">
        <v>9</v>
      </c>
      <c r="B187" s="1" t="s">
        <v>245</v>
      </c>
    </row>
    <row r="188" spans="1:56" x14ac:dyDescent="0.25">
      <c r="A188" s="1">
        <v>101</v>
      </c>
      <c r="B188" s="1" t="s">
        <v>246</v>
      </c>
      <c r="C188" s="1">
        <v>60722.999995015562</v>
      </c>
      <c r="D188" s="1">
        <v>0</v>
      </c>
      <c r="E188">
        <f>(R188-S188*(1000-T188)/(1000-U188))*AK188</f>
        <v>2.0610362501475956</v>
      </c>
      <c r="F188">
        <f>IF(AV188&lt;&gt;0,1/(1/AV188-1/N188),0)</f>
        <v>8.7813906515952587E-3</v>
      </c>
      <c r="G188">
        <f>((AY188-AL188/2)*S188-E188)/(AY188+AL188/2)</f>
        <v>18.103653274076027</v>
      </c>
      <c r="H188">
        <f>AL188*1000</f>
        <v>6.8913959496015267E-2</v>
      </c>
      <c r="I188">
        <f>(AQ188-AW188)</f>
        <v>0.76434162371708014</v>
      </c>
      <c r="J188">
        <f>(P188+AP188*D188)</f>
        <v>18.38946533203125</v>
      </c>
      <c r="K188" s="1">
        <v>6</v>
      </c>
      <c r="L188">
        <f>(K188*AE188+AF188)</f>
        <v>1.4200000166893005</v>
      </c>
      <c r="M188" s="1">
        <v>1</v>
      </c>
      <c r="N188">
        <f>L188*(M188+1)*(M188+1)/(M188*M188+1)</f>
        <v>2.8400000333786011</v>
      </c>
      <c r="O188" s="1">
        <v>19.278602600097656</v>
      </c>
      <c r="P188" s="1">
        <v>18.38946533203125</v>
      </c>
      <c r="Q188" s="1">
        <v>19.139854431152344</v>
      </c>
      <c r="R188" s="1">
        <v>399.745361328125</v>
      </c>
      <c r="S188" s="1">
        <v>397.24038696289062</v>
      </c>
      <c r="T188" s="1">
        <v>13.660469055175781</v>
      </c>
      <c r="U188" s="1">
        <v>13.741992950439453</v>
      </c>
      <c r="V188" s="1">
        <v>60.172405242919922</v>
      </c>
      <c r="W188" s="1">
        <v>60.531509399414063</v>
      </c>
      <c r="X188" s="1">
        <v>500.22348022460938</v>
      </c>
      <c r="Y188" s="1">
        <v>-5.1576517522335052E-2</v>
      </c>
      <c r="Z188" s="1">
        <v>0.18016169965267181</v>
      </c>
      <c r="AA188" s="1">
        <v>98.836715698242187</v>
      </c>
      <c r="AB188" s="1">
        <v>-7.0680570602416992</v>
      </c>
      <c r="AC188" s="1">
        <v>0.19715499877929688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0.18999999761581421</v>
      </c>
      <c r="AJ188" s="1">
        <v>111115</v>
      </c>
      <c r="AK188">
        <f>X188*0.000001/(K188*0.0001)</f>
        <v>0.83370580037434883</v>
      </c>
      <c r="AL188">
        <f>(U188-T188)/(1000-U188)*AK188</f>
        <v>6.8913959496015269E-5</v>
      </c>
      <c r="AM188">
        <f>(P188+273.15)</f>
        <v>291.53946533203123</v>
      </c>
      <c r="AN188">
        <f>(O188+273.15)</f>
        <v>292.42860260009763</v>
      </c>
      <c r="AO188">
        <f>(Y188*AG188+Z188*AH188)*AI188</f>
        <v>-9.7995382062756597E-3</v>
      </c>
      <c r="AP188">
        <f>((AO188+0.00000010773*(AN188^4-AM188^4))-AL188*44100)/(L188*51.4+0.00000043092*AM188^3)</f>
        <v>7.7555994950648396E-2</v>
      </c>
      <c r="AQ188">
        <f>0.61365*EXP(17.502*J188/(240.97+J188))</f>
        <v>2.1225550740869128</v>
      </c>
      <c r="AR188">
        <f>AQ188*1000/AA188</f>
        <v>21.475370352929104</v>
      </c>
      <c r="AS188">
        <f>(AR188-U188)</f>
        <v>7.7333774024896513</v>
      </c>
      <c r="AT188">
        <f>IF(D188,P188,(O188+P188)/2)</f>
        <v>18.834033966064453</v>
      </c>
      <c r="AU188">
        <f>0.61365*EXP(17.502*AT188/(240.97+AT188))</f>
        <v>2.1824453992813946</v>
      </c>
      <c r="AV188">
        <f>IF(AS188&lt;&gt;0,(1000-(AR188+U188)/2)/AS188*AL188,0)</f>
        <v>8.7543219473677387E-3</v>
      </c>
      <c r="AW188">
        <f>U188*AA188/1000</f>
        <v>1.3582134503698327</v>
      </c>
      <c r="AX188">
        <f>(AU188-AW188)</f>
        <v>0.82423194891156193</v>
      </c>
      <c r="AY188">
        <f>1/(1.6/F188+1.37/N188)</f>
        <v>5.4738767492624098E-3</v>
      </c>
      <c r="AZ188">
        <f>G188*AA188*0.001</f>
        <v>1.7893056317494036</v>
      </c>
      <c r="BA188">
        <f>G188/S188</f>
        <v>4.5573546568333276E-2</v>
      </c>
      <c r="BB188">
        <f>(1-AL188*AA188/AQ188/F188)*100</f>
        <v>63.457080317569734</v>
      </c>
      <c r="BC188">
        <f>(S188-E188/(N188/1.35))</f>
        <v>396.26066903859567</v>
      </c>
      <c r="BD188">
        <f>E188*BB188/100/BC188</f>
        <v>3.3005380821759041E-3</v>
      </c>
    </row>
    <row r="189" spans="1:56" x14ac:dyDescent="0.25">
      <c r="A189" s="1">
        <v>102</v>
      </c>
      <c r="B189" s="1" t="s">
        <v>247</v>
      </c>
      <c r="C189" s="1">
        <v>61323.499981593341</v>
      </c>
      <c r="D189" s="1">
        <v>0</v>
      </c>
      <c r="E189">
        <f>(R189-S189*(1000-T189)/(1000-U189))*AK189</f>
        <v>1.9088490213174896</v>
      </c>
      <c r="F189">
        <f>IF(AV189&lt;&gt;0,1/(1/AV189-1/N189),0)</f>
        <v>9.6754007415910427E-3</v>
      </c>
      <c r="G189">
        <f>((AY189-AL189/2)*S189-E189)/(AY189+AL189/2)</f>
        <v>77.84901524433495</v>
      </c>
      <c r="H189">
        <f>AL189*1000</f>
        <v>7.4889890663229333E-2</v>
      </c>
      <c r="I189">
        <f>(AQ189-AW189)</f>
        <v>0.75414646898355597</v>
      </c>
      <c r="J189">
        <f>(P189+AP189*D189)</f>
        <v>18.330036163330078</v>
      </c>
      <c r="K189" s="1">
        <v>6</v>
      </c>
      <c r="L189">
        <f>(K189*AE189+AF189)</f>
        <v>1.4200000166893005</v>
      </c>
      <c r="M189" s="1">
        <v>1</v>
      </c>
      <c r="N189">
        <f>L189*(M189+1)*(M189+1)/(M189*M189+1)</f>
        <v>2.8400000333786011</v>
      </c>
      <c r="O189" s="1">
        <v>19.270967483520508</v>
      </c>
      <c r="P189" s="1">
        <v>18.330036163330078</v>
      </c>
      <c r="Q189" s="1">
        <v>19.139986038208008</v>
      </c>
      <c r="R189" s="1">
        <v>399.7088623046875</v>
      </c>
      <c r="S189" s="1">
        <v>397.38336181640625</v>
      </c>
      <c r="T189" s="1">
        <v>13.676375389099121</v>
      </c>
      <c r="U189" s="1">
        <v>13.764974594116211</v>
      </c>
      <c r="V189" s="1">
        <v>60.272365570068359</v>
      </c>
      <c r="W189" s="1">
        <v>60.662822723388672</v>
      </c>
      <c r="X189" s="1">
        <v>500.17852783203125</v>
      </c>
      <c r="Y189" s="1">
        <v>-0.19224601984024048</v>
      </c>
      <c r="Z189" s="1">
        <v>0.21971656382083893</v>
      </c>
      <c r="AA189" s="1">
        <v>98.8387451171875</v>
      </c>
      <c r="AB189" s="1">
        <v>-7.0680570602416992</v>
      </c>
      <c r="AC189" s="1">
        <v>0.19715499877929688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0.18999999761581421</v>
      </c>
      <c r="AJ189" s="1">
        <v>111115</v>
      </c>
      <c r="AK189">
        <f>X189*0.000001/(K189*0.0001)</f>
        <v>0.83363087972005201</v>
      </c>
      <c r="AL189">
        <f>(U189-T189)/(1000-U189)*AK189</f>
        <v>7.4889890663229334E-5</v>
      </c>
      <c r="AM189">
        <f>(P189+273.15)</f>
        <v>291.48003616333006</v>
      </c>
      <c r="AN189">
        <f>(O189+273.15)</f>
        <v>292.42096748352049</v>
      </c>
      <c r="AO189">
        <f>(Y189*AG189+Z189*AH189)*AI189</f>
        <v>-3.6526743311295462E-2</v>
      </c>
      <c r="AP189">
        <f>((AO189+0.00000010773*(AN189^4-AM189^4))-AL189*44100)/(L189*51.4+0.00000043092*AM189^3)</f>
        <v>8.0692005880397502E-2</v>
      </c>
      <c r="AQ189">
        <f>0.61365*EXP(17.502*J189/(240.97+J189))</f>
        <v>2.1146592844359695</v>
      </c>
      <c r="AR189">
        <f>AQ189*1000/AA189</f>
        <v>21.395043835580243</v>
      </c>
      <c r="AS189">
        <f>(AR189-U189)</f>
        <v>7.6300692414640316</v>
      </c>
      <c r="AT189">
        <f>IF(D189,P189,(O189+P189)/2)</f>
        <v>18.800501823425293</v>
      </c>
      <c r="AU189">
        <f>0.61365*EXP(17.502*AT189/(240.97+AT189))</f>
        <v>2.1778769933648072</v>
      </c>
      <c r="AV189">
        <f>IF(AS189&lt;&gt;0,(1000-(AR189+U189)/2)/AS189*AL189,0)</f>
        <v>9.6425502006524111E-3</v>
      </c>
      <c r="AW189">
        <f>U189*AA189/1000</f>
        <v>1.3605128154524135</v>
      </c>
      <c r="AX189">
        <f>(AU189-AW189)</f>
        <v>0.81736417791239369</v>
      </c>
      <c r="AY189">
        <f>1/(1.6/F189+1.37/N189)</f>
        <v>6.0295367066644451E-3</v>
      </c>
      <c r="AZ189">
        <f>G189*AA189*0.001</f>
        <v>7.694498975358866</v>
      </c>
      <c r="BA189">
        <f>G189/S189</f>
        <v>0.19590406324133347</v>
      </c>
      <c r="BB189">
        <f>(1-AL189*AA189/AQ189/F189)*100</f>
        <v>63.822291597504588</v>
      </c>
      <c r="BC189">
        <f>(S189-E189/(N189/1.35))</f>
        <v>396.47598641200779</v>
      </c>
      <c r="BD189">
        <f>E189*BB189/100/BC189</f>
        <v>3.0727489943750698E-3</v>
      </c>
    </row>
    <row r="190" spans="1:56" x14ac:dyDescent="0.25">
      <c r="A190" s="1" t="s">
        <v>9</v>
      </c>
      <c r="B190" s="1" t="s">
        <v>248</v>
      </c>
    </row>
    <row r="191" spans="1:56" x14ac:dyDescent="0.25">
      <c r="A191" s="1">
        <v>103</v>
      </c>
      <c r="B191" s="1" t="s">
        <v>249</v>
      </c>
      <c r="C191" s="1">
        <v>61923.499988298863</v>
      </c>
      <c r="D191" s="1">
        <v>0</v>
      </c>
      <c r="E191">
        <f>(R191-S191*(1000-T191)/(1000-U191))*AK191</f>
        <v>2.0532727211848858</v>
      </c>
      <c r="F191">
        <f>IF(AV191&lt;&gt;0,1/(1/AV191-1/N191),0)</f>
        <v>7.8026406893653352E-3</v>
      </c>
      <c r="G191">
        <f>((AY191-AL191/2)*S191-E191)/(AY191+AL191/2)</f>
        <v>-27.03549138905138</v>
      </c>
      <c r="H191">
        <f>AL191*1000</f>
        <v>6.0565627209156966E-2</v>
      </c>
      <c r="I191">
        <f>(AQ191-AW191)</f>
        <v>0.75574802142167696</v>
      </c>
      <c r="J191">
        <f>(P191+AP191*D191)</f>
        <v>18.355396270751953</v>
      </c>
      <c r="K191" s="1">
        <v>6</v>
      </c>
      <c r="L191">
        <f>(K191*AE191+AF191)</f>
        <v>1.4200000166893005</v>
      </c>
      <c r="M191" s="1">
        <v>1</v>
      </c>
      <c r="N191">
        <f>L191*(M191+1)*(M191+1)/(M191*M191+1)</f>
        <v>2.8400000333786011</v>
      </c>
      <c r="O191" s="1">
        <v>19.273481369018555</v>
      </c>
      <c r="P191" s="1">
        <v>18.355396270751953</v>
      </c>
      <c r="Q191" s="1">
        <v>19.139999389648438</v>
      </c>
      <c r="R191" s="1">
        <v>399.79278564453125</v>
      </c>
      <c r="S191" s="1">
        <v>397.30126953125</v>
      </c>
      <c r="T191" s="1">
        <v>13.711565017700195</v>
      </c>
      <c r="U191" s="1">
        <v>13.783205032348633</v>
      </c>
      <c r="V191" s="1">
        <v>60.416332244873047</v>
      </c>
      <c r="W191" s="1">
        <v>60.731990814208984</v>
      </c>
      <c r="X191" s="1">
        <v>500.2581787109375</v>
      </c>
      <c r="Y191" s="1">
        <v>-0.10315780341625214</v>
      </c>
      <c r="Z191" s="1">
        <v>4.8338301479816437E-2</v>
      </c>
      <c r="AA191" s="1">
        <v>98.836044311523438</v>
      </c>
      <c r="AB191" s="1">
        <v>-7.1232328414916992</v>
      </c>
      <c r="AC191" s="1">
        <v>0.19144439697265625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0.18999999761581421</v>
      </c>
      <c r="AJ191" s="1">
        <v>111115</v>
      </c>
      <c r="AK191">
        <f>X191*0.000001/(K191*0.0001)</f>
        <v>0.83376363118489571</v>
      </c>
      <c r="AL191">
        <f>(U191-T191)/(1000-U191)*AK191</f>
        <v>6.0565627209156967E-5</v>
      </c>
      <c r="AM191">
        <f>(P191+273.15)</f>
        <v>291.50539627075193</v>
      </c>
      <c r="AN191">
        <f>(O191+273.15)</f>
        <v>292.42348136901853</v>
      </c>
      <c r="AO191">
        <f>(Y191*AG191+Z191*AH191)*AI191</f>
        <v>-1.9599982403140537E-2</v>
      </c>
      <c r="AP191">
        <f>((AO191+0.00000010773*(AN191^4-AM191^4))-AL191*44100)/(L191*51.4+0.00000043092*AM191^3)</f>
        <v>8.5530814890283122E-2</v>
      </c>
      <c r="AQ191">
        <f>0.61365*EXP(17.502*J191/(240.97+J191))</f>
        <v>2.1180254847536992</v>
      </c>
      <c r="AR191">
        <f>AQ191*1000/AA191</f>
        <v>21.429686907317432</v>
      </c>
      <c r="AS191">
        <f>(AR191-U191)</f>
        <v>7.6464818749687993</v>
      </c>
      <c r="AT191">
        <f>IF(D191,P191,(O191+P191)/2)</f>
        <v>18.814438819885254</v>
      </c>
      <c r="AU191">
        <f>0.61365*EXP(17.502*AT191/(240.97+AT191))</f>
        <v>2.1797747450073466</v>
      </c>
      <c r="AV191">
        <f>IF(AS191&lt;&gt;0,(1000-(AR191+U191)/2)/AS191*AL191,0)</f>
        <v>7.7812623817031783E-3</v>
      </c>
      <c r="AW191">
        <f>U191*AA191/1000</f>
        <v>1.3622774633320223</v>
      </c>
      <c r="AX191">
        <f>(AU191-AW191)</f>
        <v>0.81749728167532432</v>
      </c>
      <c r="AY191">
        <f>1/(1.6/F191+1.37/N191)</f>
        <v>4.8652051880941566E-3</v>
      </c>
      <c r="AZ191">
        <f>G191*AA191*0.001</f>
        <v>-2.6720810249120928</v>
      </c>
      <c r="BA191">
        <f>G191/S191</f>
        <v>-6.804783538937291E-2</v>
      </c>
      <c r="BB191">
        <f>(1-AL191*AA191/AQ191/F191)*100</f>
        <v>63.778303696719362</v>
      </c>
      <c r="BC191">
        <f>(S191-E191/(N191/1.35))</f>
        <v>396.32524201680593</v>
      </c>
      <c r="BD191">
        <f>E191*BB191/100/BC191</f>
        <v>3.3042117256403764E-3</v>
      </c>
    </row>
    <row r="192" spans="1:56" x14ac:dyDescent="0.25">
      <c r="A192" s="1" t="s">
        <v>9</v>
      </c>
      <c r="B192" s="1" t="s">
        <v>250</v>
      </c>
    </row>
    <row r="193" spans="1:56" x14ac:dyDescent="0.25">
      <c r="A193" s="1">
        <v>104</v>
      </c>
      <c r="B193" s="1" t="s">
        <v>251</v>
      </c>
      <c r="C193" s="1">
        <v>62523.499995026737</v>
      </c>
      <c r="D193" s="1">
        <v>0</v>
      </c>
      <c r="E193">
        <f>(R193-S193*(1000-T193)/(1000-U193))*AK193</f>
        <v>1.8963950808200514</v>
      </c>
      <c r="F193">
        <f>IF(AV193&lt;&gt;0,1/(1/AV193-1/N193),0)</f>
        <v>6.7986598742480761E-3</v>
      </c>
      <c r="G193">
        <f>((AY193-AL193/2)*S193-E193)/(AY193+AL193/2)</f>
        <v>-51.931413430540289</v>
      </c>
      <c r="H193">
        <f>AL193*1000</f>
        <v>5.2697914121275502E-2</v>
      </c>
      <c r="I193">
        <f>(AQ193-AW193)</f>
        <v>0.75439156972400223</v>
      </c>
      <c r="J193">
        <f>(P193+AP193*D193)</f>
        <v>18.346609115600586</v>
      </c>
      <c r="K193" s="1">
        <v>6</v>
      </c>
      <c r="L193">
        <f>(K193*AE193+AF193)</f>
        <v>1.4200000166893005</v>
      </c>
      <c r="M193" s="1">
        <v>1</v>
      </c>
      <c r="N193">
        <f>L193*(M193+1)*(M193+1)/(M193*M193+1)</f>
        <v>2.8400000333786011</v>
      </c>
      <c r="O193" s="1">
        <v>19.274030685424805</v>
      </c>
      <c r="P193" s="1">
        <v>18.346609115600586</v>
      </c>
      <c r="Q193" s="1">
        <v>19.141382217407227</v>
      </c>
      <c r="R193" s="1">
        <v>399.728515625</v>
      </c>
      <c r="S193" s="1">
        <v>397.42877197265625</v>
      </c>
      <c r="T193" s="1">
        <v>13.723245620727539</v>
      </c>
      <c r="U193" s="1">
        <v>13.785582542419434</v>
      </c>
      <c r="V193" s="1">
        <v>60.463714599609375</v>
      </c>
      <c r="W193" s="1">
        <v>60.738368988037109</v>
      </c>
      <c r="X193" s="1">
        <v>500.2310791015625</v>
      </c>
      <c r="Y193" s="1">
        <v>-7.209295779466629E-2</v>
      </c>
      <c r="Z193" s="1">
        <v>0.19005666673183441</v>
      </c>
      <c r="AA193" s="1">
        <v>98.832748413085938</v>
      </c>
      <c r="AB193" s="1">
        <v>-6.8966093063354492</v>
      </c>
      <c r="AC193" s="1">
        <v>0.18329620361328125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0.18999999761581421</v>
      </c>
      <c r="AJ193" s="1">
        <v>111115</v>
      </c>
      <c r="AK193">
        <f>X193*0.000001/(K193*0.0001)</f>
        <v>0.83371846516927073</v>
      </c>
      <c r="AL193">
        <f>(U193-T193)/(1000-U193)*AK193</f>
        <v>5.2697914121275501E-5</v>
      </c>
      <c r="AM193">
        <f>(P193+273.15)</f>
        <v>291.49660911560056</v>
      </c>
      <c r="AN193">
        <f>(O193+273.15)</f>
        <v>292.42403068542478</v>
      </c>
      <c r="AO193">
        <f>(Y193*AG193+Z193*AH193)*AI193</f>
        <v>-1.369766180910359E-2</v>
      </c>
      <c r="AP193">
        <f>((AO193+0.00000010773*(AN193^4-AM193^4))-AL193*44100)/(L193*51.4+0.00000043092*AM193^3)</f>
        <v>9.0941467118557939E-2</v>
      </c>
      <c r="AQ193">
        <f>0.61365*EXP(17.502*J193/(240.97+J193))</f>
        <v>2.1168585808667717</v>
      </c>
      <c r="AR193">
        <f>AQ193*1000/AA193</f>
        <v>21.418594695141447</v>
      </c>
      <c r="AS193">
        <f>(AR193-U193)</f>
        <v>7.6330121527220136</v>
      </c>
      <c r="AT193">
        <f>IF(D193,P193,(O193+P193)/2)</f>
        <v>18.810319900512695</v>
      </c>
      <c r="AU193">
        <f>0.61365*EXP(17.502*AT193/(240.97+AT193))</f>
        <v>2.1792137354101766</v>
      </c>
      <c r="AV193">
        <f>IF(AS193&lt;&gt;0,(1000-(AR193+U193)/2)/AS193*AL193,0)</f>
        <v>6.7824234694066447E-3</v>
      </c>
      <c r="AW193">
        <f>U193*AA193/1000</f>
        <v>1.3624670111427695</v>
      </c>
      <c r="AX193">
        <f>(AU193-AW193)</f>
        <v>0.81674672426740713</v>
      </c>
      <c r="AY193">
        <f>1/(1.6/F193+1.37/N193)</f>
        <v>4.240470423909716E-3</v>
      </c>
      <c r="AZ193">
        <f>G193*AA193*0.001</f>
        <v>-5.1325243183165403</v>
      </c>
      <c r="BA193">
        <f>G193/S193</f>
        <v>-0.13066847971971504</v>
      </c>
      <c r="BB193">
        <f>(1-AL193*AA193/AQ193/F193)*100</f>
        <v>63.810787060226538</v>
      </c>
      <c r="BC193">
        <f>(S193-E193/(N193/1.35))</f>
        <v>396.52731657511481</v>
      </c>
      <c r="BD193">
        <f>E193*BB193/100/BC193</f>
        <v>3.0517560235057903E-3</v>
      </c>
    </row>
    <row r="194" spans="1:56" x14ac:dyDescent="0.25">
      <c r="A194" s="1">
        <v>105</v>
      </c>
      <c r="B194" s="1" t="s">
        <v>252</v>
      </c>
      <c r="C194" s="1">
        <v>63123.999981604517</v>
      </c>
      <c r="D194" s="1">
        <v>0</v>
      </c>
      <c r="E194">
        <f>(R194-S194*(1000-T194)/(1000-U194))*AK194</f>
        <v>1.7654169935801067</v>
      </c>
      <c r="F194">
        <f>IF(AV194&lt;&gt;0,1/(1/AV194-1/N194),0)</f>
        <v>6.2326705213199794E-3</v>
      </c>
      <c r="G194">
        <f>((AY194-AL194/2)*S194-E194)/(AY194+AL194/2)</f>
        <v>-58.706329286490998</v>
      </c>
      <c r="H194">
        <f>AL194*1000</f>
        <v>4.8374031105319723E-2</v>
      </c>
      <c r="I194">
        <f>(AQ194-AW194)</f>
        <v>0.75526299200012836</v>
      </c>
      <c r="J194">
        <f>(P194+AP194*D194)</f>
        <v>18.382999420166016</v>
      </c>
      <c r="K194" s="1">
        <v>6</v>
      </c>
      <c r="L194">
        <f>(K194*AE194+AF194)</f>
        <v>1.4200000166893005</v>
      </c>
      <c r="M194" s="1">
        <v>1</v>
      </c>
      <c r="N194">
        <f>L194*(M194+1)*(M194+1)/(M194*M194+1)</f>
        <v>2.8400000333786011</v>
      </c>
      <c r="O194" s="1">
        <v>19.276727676391602</v>
      </c>
      <c r="P194" s="1">
        <v>18.382999420166016</v>
      </c>
      <c r="Q194" s="1">
        <v>19.140344619750977</v>
      </c>
      <c r="R194" s="1">
        <v>399.59689331054687</v>
      </c>
      <c r="S194" s="1">
        <v>397.4559326171875</v>
      </c>
      <c r="T194" s="1">
        <v>13.76723575592041</v>
      </c>
      <c r="U194" s="1">
        <v>13.824465751647949</v>
      </c>
      <c r="V194" s="1">
        <v>60.652755737304687</v>
      </c>
      <c r="W194" s="1">
        <v>60.904888153076172</v>
      </c>
      <c r="X194" s="1">
        <v>500.142822265625</v>
      </c>
      <c r="Y194" s="1">
        <v>-0.11370743811130524</v>
      </c>
      <c r="Z194" s="1">
        <v>5.0535228103399277E-2</v>
      </c>
      <c r="AA194" s="1">
        <v>98.841560363769531</v>
      </c>
      <c r="AB194" s="1">
        <v>-6.8966093063354492</v>
      </c>
      <c r="AC194" s="1">
        <v>0.18329620361328125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0.18999999761581421</v>
      </c>
      <c r="AJ194" s="1">
        <v>111115</v>
      </c>
      <c r="AK194">
        <f>X194*0.000001/(K194*0.0001)</f>
        <v>0.83357137044270835</v>
      </c>
      <c r="AL194">
        <f>(U194-T194)/(1000-U194)*AK194</f>
        <v>4.8374031105319724E-5</v>
      </c>
      <c r="AM194">
        <f>(P194+273.15)</f>
        <v>291.53299942016599</v>
      </c>
      <c r="AN194">
        <f>(O194+273.15)</f>
        <v>292.42672767639158</v>
      </c>
      <c r="AO194">
        <f>(Y194*AG194+Z194*AH194)*AI194</f>
        <v>-2.1604412970048337E-2</v>
      </c>
      <c r="AP194">
        <f>((AO194+0.00000010773*(AN194^4-AM194^4))-AL194*44100)/(L194*51.4+0.00000043092*AM194^3)</f>
        <v>8.8825877546113319E-2</v>
      </c>
      <c r="AQ194">
        <f>0.61365*EXP(17.502*J194/(240.97+J194))</f>
        <v>2.1216947580885037</v>
      </c>
      <c r="AR194">
        <f>AQ194*1000/AA194</f>
        <v>21.465613758827438</v>
      </c>
      <c r="AS194">
        <f>(AR194-U194)</f>
        <v>7.6411480071794884</v>
      </c>
      <c r="AT194">
        <f>IF(D194,P194,(O194+P194)/2)</f>
        <v>18.829863548278809</v>
      </c>
      <c r="AU194">
        <f>0.61365*EXP(17.502*AT194/(240.97+AT194))</f>
        <v>2.18187676607669</v>
      </c>
      <c r="AV194">
        <f>IF(AS194&lt;&gt;0,(1000-(AR194+U194)/2)/AS194*AL194,0)</f>
        <v>6.219022240989947E-3</v>
      </c>
      <c r="AW194">
        <f>U194*AA194/1000</f>
        <v>1.3664317660883754</v>
      </c>
      <c r="AX194">
        <f>(AU194-AW194)</f>
        <v>0.81544499998831466</v>
      </c>
      <c r="AY194">
        <f>1/(1.6/F194+1.37/N194)</f>
        <v>3.8881128134155749E-3</v>
      </c>
      <c r="AZ194">
        <f>G194*AA194*0.001</f>
        <v>-5.8026251899060313</v>
      </c>
      <c r="BA194">
        <f>G194/S194</f>
        <v>-0.14770525351054306</v>
      </c>
      <c r="BB194">
        <f>(1-AL194*AA194/AQ194/F194)*100</f>
        <v>63.84279932706616</v>
      </c>
      <c r="BC194">
        <f>(S194-E194/(N194/1.35))</f>
        <v>396.61673792939808</v>
      </c>
      <c r="BD194">
        <f>E194*BB194/100/BC194</f>
        <v>2.8417651619582081E-3</v>
      </c>
    </row>
    <row r="195" spans="1:56" x14ac:dyDescent="0.25">
      <c r="A195" s="1" t="s">
        <v>9</v>
      </c>
      <c r="B195" s="1" t="s">
        <v>253</v>
      </c>
    </row>
    <row r="196" spans="1:56" x14ac:dyDescent="0.25">
      <c r="A196" s="1">
        <v>106</v>
      </c>
      <c r="B196" s="1" t="s">
        <v>254</v>
      </c>
      <c r="C196" s="1">
        <v>63723.999988310039</v>
      </c>
      <c r="D196" s="1">
        <v>0</v>
      </c>
      <c r="E196">
        <f>(R196-S196*(1000-T196)/(1000-U196))*AK196</f>
        <v>1.8658657076299154</v>
      </c>
      <c r="F196">
        <f>IF(AV196&lt;&gt;0,1/(1/AV196-1/N196),0)</f>
        <v>9.2087919161231765E-3</v>
      </c>
      <c r="G196">
        <f>((AY196-AL196/2)*S196-E196)/(AY196+AL196/2)</f>
        <v>69.501999672853685</v>
      </c>
      <c r="H196">
        <f>AL196*1000</f>
        <v>7.0586245301340708E-2</v>
      </c>
      <c r="I196">
        <f>(AQ196-AW196)</f>
        <v>0.74672993334393234</v>
      </c>
      <c r="J196">
        <f>(P196+AP196*D196)</f>
        <v>18.33873176574707</v>
      </c>
      <c r="K196" s="1">
        <v>6</v>
      </c>
      <c r="L196">
        <f>(K196*AE196+AF196)</f>
        <v>1.4200000166893005</v>
      </c>
      <c r="M196" s="1">
        <v>1</v>
      </c>
      <c r="N196">
        <f>L196*(M196+1)*(M196+1)/(M196*M196+1)</f>
        <v>2.8400000333786011</v>
      </c>
      <c r="O196" s="1">
        <v>19.273937225341797</v>
      </c>
      <c r="P196" s="1">
        <v>18.33873176574707</v>
      </c>
      <c r="Q196" s="1">
        <v>19.140922546386719</v>
      </c>
      <c r="R196" s="1">
        <v>399.73358154296875</v>
      </c>
      <c r="S196" s="1">
        <v>397.46206665039062</v>
      </c>
      <c r="T196" s="1">
        <v>13.767021179199219</v>
      </c>
      <c r="U196" s="1">
        <v>13.850507736206055</v>
      </c>
      <c r="V196" s="1">
        <v>60.665775299072266</v>
      </c>
      <c r="W196" s="1">
        <v>61.033664703369141</v>
      </c>
      <c r="X196" s="1">
        <v>500.26202392578125</v>
      </c>
      <c r="Y196" s="1">
        <v>-8.2054555416107178E-2</v>
      </c>
      <c r="Z196" s="1">
        <v>3.9548177272081375E-2</v>
      </c>
      <c r="AA196" s="1">
        <v>98.847137451171875</v>
      </c>
      <c r="AB196" s="1">
        <v>-6.7731962203979492</v>
      </c>
      <c r="AC196" s="1">
        <v>0.19768238067626953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0.18999999761581421</v>
      </c>
      <c r="AJ196" s="1">
        <v>111115</v>
      </c>
      <c r="AK196">
        <f>X196*0.000001/(K196*0.0001)</f>
        <v>0.83377003987630194</v>
      </c>
      <c r="AL196">
        <f>(U196-T196)/(1000-U196)*AK196</f>
        <v>7.0586245301340714E-5</v>
      </c>
      <c r="AM196">
        <f>(P196+273.15)</f>
        <v>291.48873176574705</v>
      </c>
      <c r="AN196">
        <f>(O196+273.15)</f>
        <v>292.42393722534177</v>
      </c>
      <c r="AO196">
        <f>(Y196*AG196+Z196*AH196)*AI196</f>
        <v>-1.5590365333427059E-2</v>
      </c>
      <c r="AP196">
        <f>((AO196+0.00000010773*(AN196^4-AM196^4))-AL196*44100)/(L196*51.4+0.00000043092*AM196^3)</f>
        <v>8.2483189331013895E-2</v>
      </c>
      <c r="AQ196">
        <f>0.61365*EXP(17.502*J196/(240.97+J196))</f>
        <v>2.1158129753132116</v>
      </c>
      <c r="AR196">
        <f>AQ196*1000/AA196</f>
        <v>21.404898815186961</v>
      </c>
      <c r="AS196">
        <f>(AR196-U196)</f>
        <v>7.5543910789809061</v>
      </c>
      <c r="AT196">
        <f>IF(D196,P196,(O196+P196)/2)</f>
        <v>18.806334495544434</v>
      </c>
      <c r="AU196">
        <f>0.61365*EXP(17.502*AT196/(240.97+AT196))</f>
        <v>2.1786710314038946</v>
      </c>
      <c r="AV196">
        <f>IF(AS196&lt;&gt;0,(1000-(AR196+U196)/2)/AS196*AL196,0)</f>
        <v>9.1790286190978412E-3</v>
      </c>
      <c r="AW196">
        <f>U196*AA196/1000</f>
        <v>1.3690830419692792</v>
      </c>
      <c r="AX196">
        <f>(AU196-AW196)</f>
        <v>0.80958798943461541</v>
      </c>
      <c r="AY196">
        <f>1/(1.6/F196+1.37/N196)</f>
        <v>5.7395595294382155E-3</v>
      </c>
      <c r="AZ196">
        <f>G196*AA196*0.001</f>
        <v>6.8700737147938709</v>
      </c>
      <c r="BA196">
        <f>G196/S196</f>
        <v>0.17486448520378661</v>
      </c>
      <c r="BB196">
        <f>(1-AL196*AA196/AQ196/F196)*100</f>
        <v>64.190006498360148</v>
      </c>
      <c r="BC196">
        <f>(S196-E196/(N196/1.35))</f>
        <v>396.57512345472321</v>
      </c>
      <c r="BD196">
        <f>E196*BB196/100/BC196</f>
        <v>3.0201070317892923E-3</v>
      </c>
    </row>
    <row r="197" spans="1:56" x14ac:dyDescent="0.25">
      <c r="A197" s="1" t="s">
        <v>9</v>
      </c>
      <c r="B197" s="1" t="s">
        <v>255</v>
      </c>
    </row>
    <row r="198" spans="1:56" x14ac:dyDescent="0.25">
      <c r="A198" s="1">
        <v>107</v>
      </c>
      <c r="B198" s="1" t="s">
        <v>256</v>
      </c>
      <c r="C198" s="1">
        <v>64323.999995037913</v>
      </c>
      <c r="D198" s="1">
        <v>0</v>
      </c>
      <c r="E198">
        <f>(R198-S198*(1000-T198)/(1000-U198))*AK198</f>
        <v>1.9449120393622124</v>
      </c>
      <c r="F198">
        <f>IF(AV198&lt;&gt;0,1/(1/AV198-1/N198),0)</f>
        <v>8.4540740328810822E-3</v>
      </c>
      <c r="G198">
        <f>((AY198-AL198/2)*S198-E198)/(AY198+AL198/2)</f>
        <v>25.721893160179047</v>
      </c>
      <c r="H198">
        <f>AL198*1000</f>
        <v>6.4704229109152508E-2</v>
      </c>
      <c r="I198">
        <f>(AQ198-AW198)</f>
        <v>0.7454514069265723</v>
      </c>
      <c r="J198">
        <f>(P198+AP198*D198)</f>
        <v>18.335811614990234</v>
      </c>
      <c r="K198" s="1">
        <v>6</v>
      </c>
      <c r="L198">
        <f>(K198*AE198+AF198)</f>
        <v>1.4200000166893005</v>
      </c>
      <c r="M198" s="1">
        <v>1</v>
      </c>
      <c r="N198">
        <f>L198*(M198+1)*(M198+1)/(M198*M198+1)</f>
        <v>2.8400000333786011</v>
      </c>
      <c r="O198" s="1">
        <v>19.271533966064453</v>
      </c>
      <c r="P198" s="1">
        <v>18.335811614990234</v>
      </c>
      <c r="Q198" s="1">
        <v>19.141756057739258</v>
      </c>
      <c r="R198" s="1">
        <v>399.7105712890625</v>
      </c>
      <c r="S198" s="1">
        <v>397.34701538085937</v>
      </c>
      <c r="T198" s="1">
        <v>13.782278060913086</v>
      </c>
      <c r="U198" s="1">
        <v>13.858808517456055</v>
      </c>
      <c r="V198" s="1">
        <v>60.745220184326172</v>
      </c>
      <c r="W198" s="1">
        <v>61.082523345947266</v>
      </c>
      <c r="X198" s="1">
        <v>500.25186157226562</v>
      </c>
      <c r="Y198" s="1">
        <v>-3.1063977628946304E-2</v>
      </c>
      <c r="Z198" s="1">
        <v>0.10875912010669708</v>
      </c>
      <c r="AA198" s="1">
        <v>98.852226257324219</v>
      </c>
      <c r="AB198" s="1">
        <v>-6.9689054489135742</v>
      </c>
      <c r="AC198" s="1">
        <v>0.18880367279052734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0.18999999761581421</v>
      </c>
      <c r="AJ198" s="1">
        <v>111115</v>
      </c>
      <c r="AK198">
        <f>X198*0.000001/(K198*0.0001)</f>
        <v>0.83375310262044267</v>
      </c>
      <c r="AL198">
        <f>(U198-T198)/(1000-U198)*AK198</f>
        <v>6.4704229109152503E-5</v>
      </c>
      <c r="AM198">
        <f>(P198+273.15)</f>
        <v>291.48581161499021</v>
      </c>
      <c r="AN198">
        <f>(O198+273.15)</f>
        <v>292.42153396606443</v>
      </c>
      <c r="AO198">
        <f>(Y198*AG198+Z198*AH198)*AI198</f>
        <v>-5.9021556754375037E-3</v>
      </c>
      <c r="AP198">
        <f>((AO198+0.00000010773*(AN198^4-AM198^4))-AL198*44100)/(L198*51.4+0.00000043092*AM198^3)</f>
        <v>8.5762892729341261E-2</v>
      </c>
      <c r="AQ198">
        <f>0.61365*EXP(17.502*J198/(240.97+J198))</f>
        <v>2.1154254821510703</v>
      </c>
      <c r="AR198">
        <f>AQ198*1000/AA198</f>
        <v>21.399876990573421</v>
      </c>
      <c r="AS198">
        <f>(AR198-U198)</f>
        <v>7.5410684731173667</v>
      </c>
      <c r="AT198">
        <f>IF(D198,P198,(O198+P198)/2)</f>
        <v>18.803672790527344</v>
      </c>
      <c r="AU198">
        <f>0.61365*EXP(17.502*AT198/(240.97+AT198))</f>
        <v>2.1783086454143952</v>
      </c>
      <c r="AV198">
        <f>IF(AS198&lt;&gt;0,(1000-(AR198+U198)/2)/AS198*AL198,0)</f>
        <v>8.4289827500103227E-3</v>
      </c>
      <c r="AW198">
        <f>U198*AA198/1000</f>
        <v>1.369974075224498</v>
      </c>
      <c r="AX198">
        <f>(AU198-AW198)</f>
        <v>0.80833457018989718</v>
      </c>
      <c r="AY198">
        <f>1/(1.6/F198+1.37/N198)</f>
        <v>5.2703627823975424E-3</v>
      </c>
      <c r="AZ198">
        <f>G198*AA198*0.001</f>
        <v>2.5426664024367391</v>
      </c>
      <c r="BA198">
        <f>G198/S198</f>
        <v>6.4734079191520952E-2</v>
      </c>
      <c r="BB198">
        <f>(1-AL198*AA198/AQ198/F198)*100</f>
        <v>64.235237638161593</v>
      </c>
      <c r="BC198">
        <f>(S198-E198/(N198/1.35))</f>
        <v>396.42249734484534</v>
      </c>
      <c r="BD198">
        <f>E198*BB198/100/BC198</f>
        <v>3.1514832753065415E-3</v>
      </c>
    </row>
    <row r="199" spans="1:56" x14ac:dyDescent="0.25">
      <c r="A199" s="1">
        <v>108</v>
      </c>
      <c r="B199" s="1" t="s">
        <v>257</v>
      </c>
      <c r="C199" s="1">
        <v>64924.499981615692</v>
      </c>
      <c r="D199" s="1">
        <v>0</v>
      </c>
      <c r="E199">
        <f>(R199-S199*(1000-T199)/(1000-U199))*AK199</f>
        <v>1.9299620616939024</v>
      </c>
      <c r="F199">
        <f>IF(AV199&lt;&gt;0,1/(1/AV199-1/N199),0)</f>
        <v>8.078292058092431E-3</v>
      </c>
      <c r="G199">
        <f>((AY199-AL199/2)*S199-E199)/(AY199+AL199/2)</f>
        <v>11.685009450472242</v>
      </c>
      <c r="H199">
        <f>AL199*1000</f>
        <v>6.1761598961465596E-2</v>
      </c>
      <c r="I199">
        <f>(AQ199-AW199)</f>
        <v>0.74455604795238006</v>
      </c>
      <c r="J199">
        <f>(P199+AP199*D199)</f>
        <v>18.347454071044922</v>
      </c>
      <c r="K199" s="1">
        <v>6</v>
      </c>
      <c r="L199">
        <f>(K199*AE199+AF199)</f>
        <v>1.4200000166893005</v>
      </c>
      <c r="M199" s="1">
        <v>1</v>
      </c>
      <c r="N199">
        <f>L199*(M199+1)*(M199+1)/(M199*M199+1)</f>
        <v>2.8400000333786011</v>
      </c>
      <c r="O199" s="1">
        <v>19.272380828857422</v>
      </c>
      <c r="P199" s="1">
        <v>18.347454071044922</v>
      </c>
      <c r="Q199" s="1">
        <v>19.140996932983398</v>
      </c>
      <c r="R199" s="1">
        <v>399.72003173828125</v>
      </c>
      <c r="S199" s="1">
        <v>397.37554931640625</v>
      </c>
      <c r="T199" s="1">
        <v>13.810068130493164</v>
      </c>
      <c r="U199" s="1">
        <v>13.883124351501465</v>
      </c>
      <c r="V199" s="1">
        <v>60.866134643554688</v>
      </c>
      <c r="W199" s="1">
        <v>61.188121795654297</v>
      </c>
      <c r="X199" s="1">
        <v>500.19686889648437</v>
      </c>
      <c r="Y199" s="1">
        <v>-8.8504858314990997E-2</v>
      </c>
      <c r="Z199" s="1">
        <v>0.24938212335109711</v>
      </c>
      <c r="AA199" s="1">
        <v>98.854888916015625</v>
      </c>
      <c r="AB199" s="1">
        <v>-6.9689054489135742</v>
      </c>
      <c r="AC199" s="1">
        <v>0.18880367279052734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0.18999999761581421</v>
      </c>
      <c r="AJ199" s="1">
        <v>111115</v>
      </c>
      <c r="AK199">
        <f>X199*0.000001/(K199*0.0001)</f>
        <v>0.83366144816080712</v>
      </c>
      <c r="AL199">
        <f>(U199-T199)/(1000-U199)*AK199</f>
        <v>6.1761598961465597E-5</v>
      </c>
      <c r="AM199">
        <f>(P199+273.15)</f>
        <v>291.4974540710449</v>
      </c>
      <c r="AN199">
        <f>(O199+273.15)</f>
        <v>292.4223808288574</v>
      </c>
      <c r="AO199">
        <f>(Y199*AG199+Z199*AH199)*AI199</f>
        <v>-1.6815922868836264E-2</v>
      </c>
      <c r="AP199">
        <f>((AO199+0.00000010773*(AN199^4-AM199^4))-AL199*44100)/(L199*51.4+0.00000043092*AM199^3)</f>
        <v>8.5806103449113741E-2</v>
      </c>
      <c r="AQ199">
        <f>0.61365*EXP(17.502*J199/(240.97+J199))</f>
        <v>2.1169707635272887</v>
      </c>
      <c r="AR199">
        <f>AQ199*1000/AA199</f>
        <v>21.414932399810883</v>
      </c>
      <c r="AS199">
        <f>(AR199-U199)</f>
        <v>7.5318080483094185</v>
      </c>
      <c r="AT199">
        <f>IF(D199,P199,(O199+P199)/2)</f>
        <v>18.809917449951172</v>
      </c>
      <c r="AU199">
        <f>0.61365*EXP(17.502*AT199/(240.97+AT199))</f>
        <v>2.1791589271849396</v>
      </c>
      <c r="AV199">
        <f>IF(AS199&lt;&gt;0,(1000-(AR199+U199)/2)/AS199*AL199,0)</f>
        <v>8.0553787828524202E-3</v>
      </c>
      <c r="AW199">
        <f>U199*AA199/1000</f>
        <v>1.3724147155749087</v>
      </c>
      <c r="AX199">
        <f>(AU199-AW199)</f>
        <v>0.80674421161003096</v>
      </c>
      <c r="AY199">
        <f>1/(1.6/F199+1.37/N199)</f>
        <v>5.0366653521237634E-3</v>
      </c>
      <c r="AZ199">
        <f>G199*AA199*0.001</f>
        <v>1.1551203112090265</v>
      </c>
      <c r="BA199">
        <f>G199/S199</f>
        <v>2.9405456552557468E-2</v>
      </c>
      <c r="BB199">
        <f>(1-AL199*AA199/AQ199/F199)*100</f>
        <v>64.298844483827295</v>
      </c>
      <c r="BC199">
        <f>(S199-E199/(N199/1.35))</f>
        <v>396.45813778377777</v>
      </c>
      <c r="BD199">
        <f>E199*BB199/100/BC199</f>
        <v>3.1300739885990712E-3</v>
      </c>
    </row>
    <row r="200" spans="1:56" x14ac:dyDescent="0.25">
      <c r="A200" s="1" t="s">
        <v>9</v>
      </c>
      <c r="B200" s="1" t="s">
        <v>258</v>
      </c>
    </row>
    <row r="201" spans="1:56" x14ac:dyDescent="0.25">
      <c r="A201" s="1">
        <v>109</v>
      </c>
      <c r="B201" s="1" t="s">
        <v>259</v>
      </c>
      <c r="C201" s="1">
        <v>65524.499988321215</v>
      </c>
      <c r="D201" s="1">
        <v>0</v>
      </c>
      <c r="E201">
        <f>(R201-S201*(1000-T201)/(1000-U201))*AK201</f>
        <v>1.7894771928111273</v>
      </c>
      <c r="F201">
        <f>IF(AV201&lt;&gt;0,1/(1/AV201-1/N201),0)</f>
        <v>8.1100442507967968E-3</v>
      </c>
      <c r="G201">
        <f>((AY201-AL201/2)*S201-E201)/(AY201+AL201/2)</f>
        <v>40.902791092363543</v>
      </c>
      <c r="H201">
        <f>AL201*1000</f>
        <v>6.1940535819774649E-2</v>
      </c>
      <c r="I201">
        <f>(AQ201-AW201)</f>
        <v>0.74381634405465724</v>
      </c>
      <c r="J201">
        <f>(P201+AP201*D201)</f>
        <v>18.356252670288086</v>
      </c>
      <c r="K201" s="1">
        <v>6</v>
      </c>
      <c r="L201">
        <f>(K201*AE201+AF201)</f>
        <v>1.4200000166893005</v>
      </c>
      <c r="M201" s="1">
        <v>1</v>
      </c>
      <c r="N201">
        <f>L201*(M201+1)*(M201+1)/(M201*M201+1)</f>
        <v>2.8400000333786011</v>
      </c>
      <c r="O201" s="1">
        <v>19.272836685180664</v>
      </c>
      <c r="P201" s="1">
        <v>18.356252670288086</v>
      </c>
      <c r="Q201" s="1">
        <v>19.14198112487793</v>
      </c>
      <c r="R201" s="1">
        <v>399.66629028320313</v>
      </c>
      <c r="S201" s="1">
        <v>397.4903564453125</v>
      </c>
      <c r="T201" s="1">
        <v>13.828611373901367</v>
      </c>
      <c r="U201" s="1">
        <v>13.901873588562012</v>
      </c>
      <c r="V201" s="1">
        <v>60.948562622070313</v>
      </c>
      <c r="W201" s="1">
        <v>61.271457672119141</v>
      </c>
      <c r="X201" s="1">
        <v>500.22604370117187</v>
      </c>
      <c r="Y201" s="1">
        <v>3.5165946464985609E-3</v>
      </c>
      <c r="Z201" s="1">
        <v>0.12523484230041504</v>
      </c>
      <c r="AA201" s="1">
        <v>98.85882568359375</v>
      </c>
      <c r="AB201" s="1">
        <v>-6.8126554489135742</v>
      </c>
      <c r="AC201" s="1">
        <v>0.18540000915527344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0.18999999761581421</v>
      </c>
      <c r="AJ201" s="1">
        <v>111115</v>
      </c>
      <c r="AK201">
        <f>X201*0.000001/(K201*0.0001)</f>
        <v>0.83371007283528642</v>
      </c>
      <c r="AL201">
        <f>(U201-T201)/(1000-U201)*AK201</f>
        <v>6.1940535819774651E-5</v>
      </c>
      <c r="AM201">
        <f>(P201+273.15)</f>
        <v>291.50625267028806</v>
      </c>
      <c r="AN201">
        <f>(O201+273.15)</f>
        <v>292.42283668518064</v>
      </c>
      <c r="AO201">
        <f>(Y201*AG201+Z201*AH201)*AI201</f>
        <v>6.6815297445051158E-4</v>
      </c>
      <c r="AP201">
        <f>((AO201+0.00000010773*(AN201^4-AM201^4))-AL201*44100)/(L201*51.4+0.00000043092*AM201^3)</f>
        <v>8.4855940873499666E-2</v>
      </c>
      <c r="AQ201">
        <f>0.61365*EXP(17.502*J201/(240.97+J201))</f>
        <v>2.1181392418216651</v>
      </c>
      <c r="AR201">
        <f>AQ201*1000/AA201</f>
        <v>21.425899277834368</v>
      </c>
      <c r="AS201">
        <f>(AR201-U201)</f>
        <v>7.5240256892723565</v>
      </c>
      <c r="AT201">
        <f>IF(D201,P201,(O201+P201)/2)</f>
        <v>18.814544677734375</v>
      </c>
      <c r="AU201">
        <f>0.61365*EXP(17.502*AT201/(240.97+AT201))</f>
        <v>2.1797891648437244</v>
      </c>
      <c r="AV201">
        <f>IF(AS201&lt;&gt;0,(1000-(AR201+U201)/2)/AS201*AL201,0)</f>
        <v>8.0869507551252287E-3</v>
      </c>
      <c r="AW201">
        <f>U201*AA201/1000</f>
        <v>1.3743228977670079</v>
      </c>
      <c r="AX201">
        <f>(AU201-AW201)</f>
        <v>0.80546626707671654</v>
      </c>
      <c r="AY201">
        <f>1/(1.6/F201+1.37/N201)</f>
        <v>5.0564139673675151E-3</v>
      </c>
      <c r="AZ201">
        <f>G201*AA201*0.001</f>
        <v>4.0436018945724186</v>
      </c>
      <c r="BA201">
        <f>G201/S201</f>
        <v>0.10290259984707587</v>
      </c>
      <c r="BB201">
        <f>(1-AL201*AA201/AQ201/F201)*100</f>
        <v>64.353846323166977</v>
      </c>
      <c r="BC201">
        <f>(S201-E201/(N201/1.35))</f>
        <v>396.63972469112161</v>
      </c>
      <c r="BD201">
        <f>E201*BB201/100/BC201</f>
        <v>2.9033839299545394E-3</v>
      </c>
    </row>
    <row r="202" spans="1:56" x14ac:dyDescent="0.25">
      <c r="A202" s="1" t="s">
        <v>9</v>
      </c>
      <c r="B202" s="1" t="s">
        <v>260</v>
      </c>
    </row>
    <row r="203" spans="1:56" x14ac:dyDescent="0.25">
      <c r="A203" s="1">
        <v>110</v>
      </c>
      <c r="B203" s="1" t="s">
        <v>261</v>
      </c>
      <c r="C203" s="1">
        <v>66124.499995026737</v>
      </c>
      <c r="D203" s="1">
        <v>0</v>
      </c>
      <c r="E203">
        <f>(R203-S203*(1000-T203)/(1000-U203))*AK203</f>
        <v>1.7389753298748365</v>
      </c>
      <c r="F203">
        <f>IF(AV203&lt;&gt;0,1/(1/AV203-1/N203),0)</f>
        <v>9.0715730163435267E-3</v>
      </c>
      <c r="G203">
        <f>((AY203-AL203/2)*S203-E203)/(AY203+AL203/2)</f>
        <v>87.033259760740975</v>
      </c>
      <c r="H203">
        <f>AL203*1000</f>
        <v>6.8864232821206531E-2</v>
      </c>
      <c r="I203">
        <f>(AQ203-AW203)</f>
        <v>0.73959797746941058</v>
      </c>
      <c r="J203">
        <f>(P203+AP203*D203)</f>
        <v>18.353977203369141</v>
      </c>
      <c r="K203" s="1">
        <v>6</v>
      </c>
      <c r="L203">
        <f>(K203*AE203+AF203)</f>
        <v>1.4200000166893005</v>
      </c>
      <c r="M203" s="1">
        <v>1</v>
      </c>
      <c r="N203">
        <f>L203*(M203+1)*(M203+1)/(M203*M203+1)</f>
        <v>2.8400000333786011</v>
      </c>
      <c r="O203" s="1">
        <v>19.274559020996094</v>
      </c>
      <c r="P203" s="1">
        <v>18.353977203369141</v>
      </c>
      <c r="Q203" s="1">
        <v>19.139450073242188</v>
      </c>
      <c r="R203" s="1">
        <v>399.65359497070312</v>
      </c>
      <c r="S203" s="1">
        <v>397.53497314453125</v>
      </c>
      <c r="T203" s="1">
        <v>13.859027862548828</v>
      </c>
      <c r="U203" s="1">
        <v>13.940474510192871</v>
      </c>
      <c r="V203" s="1">
        <v>61.08050537109375</v>
      </c>
      <c r="W203" s="1">
        <v>61.439460754394531</v>
      </c>
      <c r="X203" s="1">
        <v>500.23593139648437</v>
      </c>
      <c r="Y203" s="1">
        <v>-4.4542200863361359E-2</v>
      </c>
      <c r="Z203" s="1">
        <v>0.14939850568771362</v>
      </c>
      <c r="AA203" s="1">
        <v>98.866004943847656</v>
      </c>
      <c r="AB203" s="1">
        <v>-6.8248624801635742</v>
      </c>
      <c r="AC203" s="1">
        <v>0.19097709655761719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0.18999999761581421</v>
      </c>
      <c r="AJ203" s="1">
        <v>111115</v>
      </c>
      <c r="AK203">
        <f>X203*0.000001/(K203*0.0001)</f>
        <v>0.83372655232747384</v>
      </c>
      <c r="AL203">
        <f>(U203-T203)/(1000-U203)*AK203</f>
        <v>6.8864232821206524E-5</v>
      </c>
      <c r="AM203">
        <f>(P203+273.15)</f>
        <v>291.50397720336912</v>
      </c>
      <c r="AN203">
        <f>(O203+273.15)</f>
        <v>292.42455902099607</v>
      </c>
      <c r="AO203">
        <f>(Y203*AG203+Z203*AH203)*AI203</f>
        <v>-8.4630180578417757E-3</v>
      </c>
      <c r="AP203">
        <f>((AO203+0.00000010773*(AN203^4-AM203^4))-AL203*44100)/(L203*51.4+0.00000043092*AM203^3)</f>
        <v>8.1609579508752181E-2</v>
      </c>
      <c r="AQ203">
        <f>0.61365*EXP(17.502*J203/(240.97+J203))</f>
        <v>2.1178369993137212</v>
      </c>
      <c r="AR203">
        <f>AQ203*1000/AA203</f>
        <v>21.42128632098138</v>
      </c>
      <c r="AS203">
        <f>(AR203-U203)</f>
        <v>7.4808118107885093</v>
      </c>
      <c r="AT203">
        <f>IF(D203,P203,(O203+P203)/2)</f>
        <v>18.814268112182617</v>
      </c>
      <c r="AU203">
        <f>0.61365*EXP(17.502*AT203/(240.97+AT203))</f>
        <v>2.1797514915735237</v>
      </c>
      <c r="AV203">
        <f>IF(AS203&lt;&gt;0,(1000-(AR203+U203)/2)/AS203*AL203,0)</f>
        <v>9.042688717048929E-3</v>
      </c>
      <c r="AW203">
        <f>U203*AA203/1000</f>
        <v>1.3782390218443106</v>
      </c>
      <c r="AX203">
        <f>(AU203-AW203)</f>
        <v>0.80151246972921308</v>
      </c>
      <c r="AY203">
        <f>1/(1.6/F203+1.37/N203)</f>
        <v>5.6542684436303187E-3</v>
      </c>
      <c r="AZ203">
        <f>G203*AA203*0.001</f>
        <v>8.6046306897845959</v>
      </c>
      <c r="BA203">
        <f>G203/S203</f>
        <v>0.21893233461272957</v>
      </c>
      <c r="BB203">
        <f>(1-AL203*AA203/AQ203/F203)*100</f>
        <v>64.562296760044688</v>
      </c>
      <c r="BC203">
        <f>(S203-E203/(N203/1.35))</f>
        <v>396.70834755729908</v>
      </c>
      <c r="BD203">
        <f>E203*BB203/100/BC203</f>
        <v>2.8300952575634826E-3</v>
      </c>
    </row>
    <row r="204" spans="1:56" x14ac:dyDescent="0.25">
      <c r="A204" s="1">
        <v>111</v>
      </c>
      <c r="B204" s="1" t="s">
        <v>262</v>
      </c>
      <c r="C204" s="1">
        <v>66724.999981604517</v>
      </c>
      <c r="D204" s="1">
        <v>0</v>
      </c>
      <c r="E204">
        <f>(R204-S204*(1000-T204)/(1000-U204))*AK204</f>
        <v>1.7617448447419066</v>
      </c>
      <c r="F204">
        <f>IF(AV204&lt;&gt;0,1/(1/AV204-1/N204),0)</f>
        <v>9.251000806390873E-3</v>
      </c>
      <c r="G204">
        <f>((AY204-AL204/2)*S204-E204)/(AY204+AL204/2)</f>
        <v>89.006855575849229</v>
      </c>
      <c r="H204">
        <f>AL204*1000</f>
        <v>6.9908721307837374E-2</v>
      </c>
      <c r="I204">
        <f>(AQ204-AW204)</f>
        <v>0.7363633228268831</v>
      </c>
      <c r="J204">
        <f>(P204+AP204*D204)</f>
        <v>18.33099365234375</v>
      </c>
      <c r="K204" s="1">
        <v>6</v>
      </c>
      <c r="L204">
        <f>(K204*AE204+AF204)</f>
        <v>1.4200000166893005</v>
      </c>
      <c r="M204" s="1">
        <v>1</v>
      </c>
      <c r="N204">
        <f>L204*(M204+1)*(M204+1)/(M204*M204+1)</f>
        <v>2.8400000333786011</v>
      </c>
      <c r="O204" s="1">
        <v>19.269472122192383</v>
      </c>
      <c r="P204" s="1">
        <v>18.33099365234375</v>
      </c>
      <c r="Q204" s="1">
        <v>19.141485214233398</v>
      </c>
      <c r="R204" s="1">
        <v>399.65396118164062</v>
      </c>
      <c r="S204" s="1">
        <v>397.50741577148437</v>
      </c>
      <c r="T204" s="1">
        <v>13.85866641998291</v>
      </c>
      <c r="U204" s="1">
        <v>13.941352844238281</v>
      </c>
      <c r="V204" s="1">
        <v>61.102565765380859</v>
      </c>
      <c r="W204" s="1">
        <v>61.467128753662109</v>
      </c>
      <c r="X204" s="1">
        <v>500.20858764648437</v>
      </c>
      <c r="Y204" s="1">
        <v>-6.9747269153594971E-2</v>
      </c>
      <c r="Z204" s="1">
        <v>1.4281468465924263E-2</v>
      </c>
      <c r="AA204" s="1">
        <v>98.872970581054687</v>
      </c>
      <c r="AB204" s="1">
        <v>-6.8248624801635742</v>
      </c>
      <c r="AC204" s="1">
        <v>0.19097709655761719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0.18999999761581421</v>
      </c>
      <c r="AJ204" s="1">
        <v>111115</v>
      </c>
      <c r="AK204">
        <f>X204*0.000001/(K204*0.0001)</f>
        <v>0.83368097941080721</v>
      </c>
      <c r="AL204">
        <f>(U204-T204)/(1000-U204)*AK204</f>
        <v>6.9908721307837375E-5</v>
      </c>
      <c r="AM204">
        <f>(P204+273.15)</f>
        <v>291.48099365234373</v>
      </c>
      <c r="AN204">
        <f>(O204+273.15)</f>
        <v>292.41947212219236</v>
      </c>
      <c r="AO204">
        <f>(Y204*AG204+Z204*AH204)*AI204</f>
        <v>-1.3251980972892596E-2</v>
      </c>
      <c r="AP204">
        <f>((AO204+0.00000010773*(AN204^4-AM204^4))-AL204*44100)/(L204*51.4+0.00000043092*AM204^3)</f>
        <v>8.3281135702526585E-2</v>
      </c>
      <c r="AQ204">
        <f>0.61365*EXP(17.502*J204/(240.97+J204))</f>
        <v>2.1147862924553578</v>
      </c>
      <c r="AR204">
        <f>AQ204*1000/AA204</f>
        <v>21.388922372082323</v>
      </c>
      <c r="AS204">
        <f>(AR204-U204)</f>
        <v>7.4475695278440419</v>
      </c>
      <c r="AT204">
        <f>IF(D204,P204,(O204+P204)/2)</f>
        <v>18.800232887268066</v>
      </c>
      <c r="AU204">
        <f>0.61365*EXP(17.502*AT204/(240.97+AT204))</f>
        <v>2.177840387528573</v>
      </c>
      <c r="AV204">
        <f>IF(AS204&lt;&gt;0,(1000-(AR204+U204)/2)/AS204*AL204,0)</f>
        <v>9.2209644863569216E-3</v>
      </c>
      <c r="AW204">
        <f>U204*AA204/1000</f>
        <v>1.3784229696284747</v>
      </c>
      <c r="AX204">
        <f>(AU204-AW204)</f>
        <v>0.79941741790009835</v>
      </c>
      <c r="AY204">
        <f>1/(1.6/F204+1.37/N204)</f>
        <v>5.7657938738194438E-3</v>
      </c>
      <c r="AZ204">
        <f>G204*AA204*0.001</f>
        <v>8.8003722128631239</v>
      </c>
      <c r="BA204">
        <f>G204/S204</f>
        <v>0.22391244048391973</v>
      </c>
      <c r="BB204">
        <f>(1-AL204*AA204/AQ204/F204)*100</f>
        <v>64.669178510333381</v>
      </c>
      <c r="BC204">
        <f>(S204-E204/(N204/1.35))</f>
        <v>396.66996664738275</v>
      </c>
      <c r="BD204">
        <f>E204*BB204/100/BC204</f>
        <v>2.8721759002125766E-3</v>
      </c>
    </row>
    <row r="205" spans="1:56" x14ac:dyDescent="0.25">
      <c r="A205" s="1" t="s">
        <v>9</v>
      </c>
      <c r="B205" s="1" t="s">
        <v>263</v>
      </c>
    </row>
    <row r="206" spans="1:56" x14ac:dyDescent="0.25">
      <c r="A206" s="1">
        <v>112</v>
      </c>
      <c r="B206" s="1" t="s">
        <v>264</v>
      </c>
      <c r="C206" s="1">
        <v>67324.999988332391</v>
      </c>
      <c r="D206" s="1">
        <v>0</v>
      </c>
      <c r="E206">
        <f>(R206-S206*(1000-T206)/(1000-U206))*AK206</f>
        <v>1.9411120894654945</v>
      </c>
      <c r="F206">
        <f>IF(AV206&lt;&gt;0,1/(1/AV206-1/N206),0)</f>
        <v>7.1557283770594038E-3</v>
      </c>
      <c r="G206">
        <f>((AY206-AL206/2)*S206-E206)/(AY206+AL206/2)</f>
        <v>-39.858007846366618</v>
      </c>
      <c r="H206">
        <f>AL206*1000</f>
        <v>5.4297762894285333E-2</v>
      </c>
      <c r="I206">
        <f>(AQ206-AW206)</f>
        <v>0.73884625381783309</v>
      </c>
      <c r="J206">
        <f>(P206+AP206*D206)</f>
        <v>18.36030387878418</v>
      </c>
      <c r="K206" s="1">
        <v>6</v>
      </c>
      <c r="L206">
        <f>(K206*AE206+AF206)</f>
        <v>1.4200000166893005</v>
      </c>
      <c r="M206" s="1">
        <v>1</v>
      </c>
      <c r="N206">
        <f>L206*(M206+1)*(M206+1)/(M206*M206+1)</f>
        <v>2.8400000333786011</v>
      </c>
      <c r="O206" s="1">
        <v>19.274623870849609</v>
      </c>
      <c r="P206" s="1">
        <v>18.36030387878418</v>
      </c>
      <c r="Q206" s="1">
        <v>19.139507293701172</v>
      </c>
      <c r="R206" s="1">
        <v>399.634033203125</v>
      </c>
      <c r="S206" s="1">
        <v>397.27975463867187</v>
      </c>
      <c r="T206" s="1">
        <v>13.89112663269043</v>
      </c>
      <c r="U206" s="1">
        <v>13.955348968505859</v>
      </c>
      <c r="V206" s="1">
        <v>61.227119445800781</v>
      </c>
      <c r="W206" s="1">
        <v>61.510189056396484</v>
      </c>
      <c r="X206" s="1">
        <v>500.19998168945312</v>
      </c>
      <c r="Y206" s="1">
        <v>-0.13832481205463409</v>
      </c>
      <c r="Z206" s="1">
        <v>9.2281922698020935E-2</v>
      </c>
      <c r="AA206" s="1">
        <v>98.874717712402344</v>
      </c>
      <c r="AB206" s="1">
        <v>-6.8690824508666992</v>
      </c>
      <c r="AC206" s="1">
        <v>0.17443656921386719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0.18999999761581421</v>
      </c>
      <c r="AJ206" s="1">
        <v>111115</v>
      </c>
      <c r="AK206">
        <f>X206*0.000001/(K206*0.0001)</f>
        <v>0.83366663614908854</v>
      </c>
      <c r="AL206">
        <f>(U206-T206)/(1000-U206)*AK206</f>
        <v>5.4297762894285334E-5</v>
      </c>
      <c r="AM206">
        <f>(P206+273.15)</f>
        <v>291.51030387878416</v>
      </c>
      <c r="AN206">
        <f>(O206+273.15)</f>
        <v>292.42462387084959</v>
      </c>
      <c r="AO206">
        <f>(Y206*AG206+Z206*AH206)*AI206</f>
        <v>-2.6281713960588426E-2</v>
      </c>
      <c r="AP206">
        <f>((AO206+0.00000010773*(AN206^4-AM206^4))-AL206*44100)/(L206*51.4+0.00000043092*AM206^3)</f>
        <v>8.827528198896166E-2</v>
      </c>
      <c r="AQ206">
        <f>0.61365*EXP(17.502*J206/(240.97+J206))</f>
        <v>2.1186774436569151</v>
      </c>
      <c r="AR206">
        <f>AQ206*1000/AA206</f>
        <v>21.427898786214783</v>
      </c>
      <c r="AS206">
        <f>(AR206-U206)</f>
        <v>7.4725498177089236</v>
      </c>
      <c r="AT206">
        <f>IF(D206,P206,(O206+P206)/2)</f>
        <v>18.817463874816895</v>
      </c>
      <c r="AU206">
        <f>0.61365*EXP(17.502*AT206/(240.97+AT206))</f>
        <v>2.180186847523089</v>
      </c>
      <c r="AV206">
        <f>IF(AS206&lt;&gt;0,(1000-(AR206+U206)/2)/AS206*AL206,0)</f>
        <v>7.1377439558015093E-3</v>
      </c>
      <c r="AW206">
        <f>U206*AA206/1000</f>
        <v>1.379831189839082</v>
      </c>
      <c r="AX206">
        <f>(AU206-AW206)</f>
        <v>0.80035565768400696</v>
      </c>
      <c r="AY206">
        <f>1/(1.6/F206+1.37/N206)</f>
        <v>4.4627022817836709E-3</v>
      </c>
      <c r="AZ206">
        <f>G206*AA206*0.001</f>
        <v>-3.9409492743882168</v>
      </c>
      <c r="BA206">
        <f>G206/S206</f>
        <v>-0.10032730684355586</v>
      </c>
      <c r="BB206">
        <f>(1-AL206*AA206/AQ206/F206)*100</f>
        <v>64.58815916940668</v>
      </c>
      <c r="BC206">
        <f>(S206-E206/(N206/1.35))</f>
        <v>396.35704291684806</v>
      </c>
      <c r="BD206">
        <f>E206*BB206/100/BC206</f>
        <v>3.1631292754991857E-3</v>
      </c>
    </row>
    <row r="207" spans="1:56" x14ac:dyDescent="0.25">
      <c r="A207" s="1" t="s">
        <v>9</v>
      </c>
      <c r="B207" s="1" t="s">
        <v>265</v>
      </c>
    </row>
    <row r="208" spans="1:56" x14ac:dyDescent="0.25">
      <c r="A208" s="1">
        <v>113</v>
      </c>
      <c r="B208" s="1" t="s">
        <v>266</v>
      </c>
      <c r="C208" s="1">
        <v>67924.999995037913</v>
      </c>
      <c r="D208" s="1">
        <v>0</v>
      </c>
      <c r="E208">
        <f>(R208-S208*(1000-T208)/(1000-U208))*AK208</f>
        <v>1.7448085510626781</v>
      </c>
      <c r="F208">
        <f>IF(AV208&lt;&gt;0,1/(1/AV208-1/N208),0)</f>
        <v>7.9213810511582425E-3</v>
      </c>
      <c r="G208">
        <f>((AY208-AL208/2)*S208-E208)/(AY208+AL208/2)</f>
        <v>41.616220485890722</v>
      </c>
      <c r="H208">
        <f>AL208*1000</f>
        <v>5.9847189652521143E-2</v>
      </c>
      <c r="I208">
        <f>(AQ208-AW208)</f>
        <v>0.73589880984555234</v>
      </c>
      <c r="J208">
        <f>(P208+AP208*D208)</f>
        <v>18.370555877685547</v>
      </c>
      <c r="K208" s="1">
        <v>6</v>
      </c>
      <c r="L208">
        <f>(K208*AE208+AF208)</f>
        <v>1.4200000166893005</v>
      </c>
      <c r="M208" s="1">
        <v>1</v>
      </c>
      <c r="N208">
        <f>L208*(M208+1)*(M208+1)/(M208*M208+1)</f>
        <v>2.8400000333786011</v>
      </c>
      <c r="O208" s="1">
        <v>19.273323059082031</v>
      </c>
      <c r="P208" s="1">
        <v>18.370555877685547</v>
      </c>
      <c r="Q208" s="1">
        <v>19.140552520751953</v>
      </c>
      <c r="R208" s="1">
        <v>399.6651611328125</v>
      </c>
      <c r="S208" s="1">
        <v>397.543701171875</v>
      </c>
      <c r="T208" s="1">
        <v>13.926726341247559</v>
      </c>
      <c r="U208" s="1">
        <v>13.997509002685547</v>
      </c>
      <c r="V208" s="1">
        <v>61.395275115966797</v>
      </c>
      <c r="W208" s="1">
        <v>61.707317352294922</v>
      </c>
      <c r="X208" s="1">
        <v>500.20281982421875</v>
      </c>
      <c r="Y208" s="1">
        <v>-0.12308590114116669</v>
      </c>
      <c r="Z208" s="1">
        <v>1.9774742424488068E-2</v>
      </c>
      <c r="AA208" s="1">
        <v>98.884819030761719</v>
      </c>
      <c r="AB208" s="1">
        <v>-6.7294034957885742</v>
      </c>
      <c r="AC208" s="1">
        <v>0.18812084197998047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0.18999999761581421</v>
      </c>
      <c r="AJ208" s="1">
        <v>111115</v>
      </c>
      <c r="AK208">
        <f>X208*0.000001/(K208*0.0001)</f>
        <v>0.83367136637369788</v>
      </c>
      <c r="AL208">
        <f>(U208-T208)/(1000-U208)*AK208</f>
        <v>5.9847189652521143E-5</v>
      </c>
      <c r="AM208">
        <f>(P208+273.15)</f>
        <v>291.52055587768552</v>
      </c>
      <c r="AN208">
        <f>(O208+273.15)</f>
        <v>292.42332305908201</v>
      </c>
      <c r="AO208">
        <f>(Y208*AG208+Z208*AH208)*AI208</f>
        <v>-2.3386320923362014E-2</v>
      </c>
      <c r="AP208">
        <f>((AO208+0.00000010773*(AN208^4-AM208^4))-AL208*44100)/(L208*51.4+0.00000043092*AM208^3)</f>
        <v>8.3907877615351373E-2</v>
      </c>
      <c r="AQ208">
        <f>0.61365*EXP(17.502*J208/(240.97+J208))</f>
        <v>2.1200399544575705</v>
      </c>
      <c r="AR208">
        <f>AQ208*1000/AA208</f>
        <v>21.439488641811188</v>
      </c>
      <c r="AS208">
        <f>(AR208-U208)</f>
        <v>7.4419796391256412</v>
      </c>
      <c r="AT208">
        <f>IF(D208,P208,(O208+P208)/2)</f>
        <v>18.821939468383789</v>
      </c>
      <c r="AU208">
        <f>0.61365*EXP(17.502*AT208/(240.97+AT208))</f>
        <v>2.1807966818738356</v>
      </c>
      <c r="AV208">
        <f>IF(AS208&lt;&gt;0,(1000-(AR208+U208)/2)/AS208*AL208,0)</f>
        <v>7.8993480422979139E-3</v>
      </c>
      <c r="AW208">
        <f>U208*AA208/1000</f>
        <v>1.3841411446120182</v>
      </c>
      <c r="AX208">
        <f>(AU208-AW208)</f>
        <v>0.79665553726181737</v>
      </c>
      <c r="AY208">
        <f>1/(1.6/F208+1.37/N208)</f>
        <v>4.939067338195339E-3</v>
      </c>
      <c r="AZ208">
        <f>G208*AA208*0.001</f>
        <v>4.1152124314915826</v>
      </c>
      <c r="BA208">
        <f>G208/S208</f>
        <v>0.10468338540697508</v>
      </c>
      <c r="BB208">
        <f>(1-AL208*AA208/AQ208/F208)*100</f>
        <v>64.760605831065448</v>
      </c>
      <c r="BC208">
        <f>(S208-E208/(N208/1.35))</f>
        <v>396.71430275066007</v>
      </c>
      <c r="BD208">
        <f>E208*BB208/100/BC208</f>
        <v>2.8482678351292316E-3</v>
      </c>
    </row>
    <row r="209" spans="1:56" x14ac:dyDescent="0.25">
      <c r="A209" s="1">
        <v>114</v>
      </c>
      <c r="B209" s="1" t="s">
        <v>267</v>
      </c>
      <c r="C209" s="1">
        <v>68525.499981615692</v>
      </c>
      <c r="D209" s="1">
        <v>0</v>
      </c>
      <c r="E209">
        <f>(R209-S209*(1000-T209)/(1000-U209))*AK209</f>
        <v>1.7533177368490178</v>
      </c>
      <c r="F209">
        <f>IF(AV209&lt;&gt;0,1/(1/AV209-1/N209),0)</f>
        <v>8.2376491129923443E-3</v>
      </c>
      <c r="G209">
        <f>((AY209-AL209/2)*S209-E209)/(AY209+AL209/2)</f>
        <v>53.360937605955648</v>
      </c>
      <c r="H209">
        <f>AL209*1000</f>
        <v>6.2145114057333042E-2</v>
      </c>
      <c r="I209">
        <f>(AQ209-AW209)</f>
        <v>0.73489851509151038</v>
      </c>
      <c r="J209">
        <f>(P209+AP209*D209)</f>
        <v>18.383041381835938</v>
      </c>
      <c r="K209" s="1">
        <v>6</v>
      </c>
      <c r="L209">
        <f>(K209*AE209+AF209)</f>
        <v>1.4200000166893005</v>
      </c>
      <c r="M209" s="1">
        <v>1</v>
      </c>
      <c r="N209">
        <f>L209*(M209+1)*(M209+1)/(M209*M209+1)</f>
        <v>2.8400000333786011</v>
      </c>
      <c r="O209" s="1">
        <v>19.276237487792969</v>
      </c>
      <c r="P209" s="1">
        <v>18.383041381835938</v>
      </c>
      <c r="Q209" s="1">
        <v>19.141212463378906</v>
      </c>
      <c r="R209" s="1">
        <v>399.61422729492187</v>
      </c>
      <c r="S209" s="1">
        <v>397.48162841796875</v>
      </c>
      <c r="T209" s="1">
        <v>13.950610160827637</v>
      </c>
      <c r="U209" s="1">
        <v>14.024103164672852</v>
      </c>
      <c r="V209" s="1">
        <v>61.490772247314453</v>
      </c>
      <c r="W209" s="1">
        <v>61.814712524414063</v>
      </c>
      <c r="X209" s="1">
        <v>500.24014282226562</v>
      </c>
      <c r="Y209" s="1">
        <v>-8.7331987917423248E-2</v>
      </c>
      <c r="Z209" s="1">
        <v>0.10876059532165527</v>
      </c>
      <c r="AA209" s="1">
        <v>98.88702392578125</v>
      </c>
      <c r="AB209" s="1">
        <v>-6.7294034957885742</v>
      </c>
      <c r="AC209" s="1">
        <v>0.18812084197998047</v>
      </c>
      <c r="AD209" s="1">
        <v>1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0.18999999761581421</v>
      </c>
      <c r="AJ209" s="1">
        <v>111115</v>
      </c>
      <c r="AK209">
        <f>X209*0.000001/(K209*0.0001)</f>
        <v>0.83373357137044257</v>
      </c>
      <c r="AL209">
        <f>(U209-T209)/(1000-U209)*AK209</f>
        <v>6.2145114057333045E-5</v>
      </c>
      <c r="AM209">
        <f>(P209+273.15)</f>
        <v>291.53304138183591</v>
      </c>
      <c r="AN209">
        <f>(O209+273.15)</f>
        <v>292.42623748779295</v>
      </c>
      <c r="AO209">
        <f>(Y209*AG209+Z209*AH209)*AI209</f>
        <v>-1.6593077496094732E-2</v>
      </c>
      <c r="AP209">
        <f>((AO209+0.00000010773*(AN209^4-AM209^4))-AL209*44100)/(L209*51.4+0.00000043092*AM209^3)</f>
        <v>8.1558536601111079E-2</v>
      </c>
      <c r="AQ209">
        <f>0.61365*EXP(17.502*J209/(240.97+J209))</f>
        <v>2.1217003402741392</v>
      </c>
      <c r="AR209">
        <f>AQ209*1000/AA209</f>
        <v>21.455801338167099</v>
      </c>
      <c r="AS209">
        <f>(AR209-U209)</f>
        <v>7.4316981734942473</v>
      </c>
      <c r="AT209">
        <f>IF(D209,P209,(O209+P209)/2)</f>
        <v>18.829639434814453</v>
      </c>
      <c r="AU209">
        <f>0.61365*EXP(17.502*AT209/(240.97+AT209))</f>
        <v>2.1818462120593787</v>
      </c>
      <c r="AV209">
        <f>IF(AS209&lt;&gt;0,(1000-(AR209+U209)/2)/AS209*AL209,0)</f>
        <v>8.2138242533867298E-3</v>
      </c>
      <c r="AW209">
        <f>U209*AA209/1000</f>
        <v>1.3868018251826288</v>
      </c>
      <c r="AX209">
        <f>(AU209-AW209)</f>
        <v>0.79504438687674983</v>
      </c>
      <c r="AY209">
        <f>1/(1.6/F209+1.37/N209)</f>
        <v>5.135775370037848E-3</v>
      </c>
      <c r="AZ209">
        <f>G209*AA209*0.001</f>
        <v>5.2767043137422567</v>
      </c>
      <c r="BA209">
        <f>G209/S209</f>
        <v>0.13424755709676314</v>
      </c>
      <c r="BB209">
        <f>(1-AL209*AA209/AQ209/F209)*100</f>
        <v>64.839182736639671</v>
      </c>
      <c r="BC209">
        <f>(S209-E209/(N209/1.35))</f>
        <v>396.64818513736066</v>
      </c>
      <c r="BD209">
        <f>E209*BB209/100/BC209</f>
        <v>2.8661088943486763E-3</v>
      </c>
    </row>
    <row r="210" spans="1:56" x14ac:dyDescent="0.25">
      <c r="A210" s="1" t="s">
        <v>9</v>
      </c>
      <c r="B210" s="1" t="s">
        <v>268</v>
      </c>
    </row>
    <row r="211" spans="1:56" x14ac:dyDescent="0.25">
      <c r="A211" s="1">
        <v>115</v>
      </c>
      <c r="B211" s="1" t="s">
        <v>269</v>
      </c>
      <c r="C211" s="1">
        <v>69125.499988343567</v>
      </c>
      <c r="D211" s="1">
        <v>0</v>
      </c>
      <c r="E211">
        <f>(R211-S211*(1000-T211)/(1000-U211))*AK211</f>
        <v>1.7694175094656512</v>
      </c>
      <c r="F211">
        <f>IF(AV211&lt;&gt;0,1/(1/AV211-1/N211),0)</f>
        <v>7.7738285396204204E-3</v>
      </c>
      <c r="G211">
        <f>((AY211-AL211/2)*S211-E211)/(AY211+AL211/2)</f>
        <v>29.946030569814109</v>
      </c>
      <c r="H211">
        <f>AL211*1000</f>
        <v>5.8418074301358307E-2</v>
      </c>
      <c r="I211">
        <f>(AQ211-AW211)</f>
        <v>0.73202864095836584</v>
      </c>
      <c r="J211">
        <f>(P211+AP211*D211)</f>
        <v>18.368539810180664</v>
      </c>
      <c r="K211" s="1">
        <v>6</v>
      </c>
      <c r="L211">
        <f>(K211*AE211+AF211)</f>
        <v>1.4200000166893005</v>
      </c>
      <c r="M211" s="1">
        <v>1</v>
      </c>
      <c r="N211">
        <f>L211*(M211+1)*(M211+1)/(M211*M211+1)</f>
        <v>2.8400000333786011</v>
      </c>
      <c r="O211" s="1">
        <v>19.273378372192383</v>
      </c>
      <c r="P211" s="1">
        <v>18.368539810180664</v>
      </c>
      <c r="Q211" s="1">
        <v>19.141687393188477</v>
      </c>
      <c r="R211" s="1">
        <v>399.70513916015625</v>
      </c>
      <c r="S211" s="1">
        <v>397.55502319335937</v>
      </c>
      <c r="T211" s="1">
        <v>13.962615013122559</v>
      </c>
      <c r="U211" s="1">
        <v>14.031699180603027</v>
      </c>
      <c r="V211" s="1">
        <v>61.563083648681641</v>
      </c>
      <c r="W211" s="1">
        <v>61.867683410644531</v>
      </c>
      <c r="X211" s="1">
        <v>500.24517822265625</v>
      </c>
      <c r="Y211" s="1">
        <v>-5.3336970508098602E-2</v>
      </c>
      <c r="Z211" s="1">
        <v>4.2845070362091064E-2</v>
      </c>
      <c r="AA211" s="1">
        <v>98.900588989257813</v>
      </c>
      <c r="AB211" s="1">
        <v>-6.6442289352416992</v>
      </c>
      <c r="AC211" s="1">
        <v>0.18196296691894531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0.18999999761581421</v>
      </c>
      <c r="AJ211" s="1">
        <v>111115</v>
      </c>
      <c r="AK211">
        <f>X211*0.000001/(K211*0.0001)</f>
        <v>0.83374196370442699</v>
      </c>
      <c r="AL211">
        <f>(U211-T211)/(1000-U211)*AK211</f>
        <v>5.8418074301358308E-5</v>
      </c>
      <c r="AM211">
        <f>(P211+273.15)</f>
        <v>291.51853981018064</v>
      </c>
      <c r="AN211">
        <f>(O211+273.15)</f>
        <v>292.42337837219236</v>
      </c>
      <c r="AO211">
        <f>(Y211*AG211+Z211*AH211)*AI211</f>
        <v>-1.0134024269373487E-2</v>
      </c>
      <c r="AP211">
        <f>((AO211+0.00000010773*(AN211^4-AM211^4))-AL211*44100)/(L211*51.4+0.00000043092*AM211^3)</f>
        <v>8.5084182495607258E-2</v>
      </c>
      <c r="AQ211">
        <f>0.61365*EXP(17.502*J211/(240.97+J211))</f>
        <v>2.1197719544400915</v>
      </c>
      <c r="AR211">
        <f>AQ211*1000/AA211</f>
        <v>21.433360267150004</v>
      </c>
      <c r="AS211">
        <f>(AR211-U211)</f>
        <v>7.4016610865469765</v>
      </c>
      <c r="AT211">
        <f>IF(D211,P211,(O211+P211)/2)</f>
        <v>18.820959091186523</v>
      </c>
      <c r="AU211">
        <f>0.61365*EXP(17.502*AT211/(240.97+AT211))</f>
        <v>2.180663085082386</v>
      </c>
      <c r="AV211">
        <f>IF(AS211&lt;&gt;0,(1000-(AR211+U211)/2)/AS211*AL211,0)</f>
        <v>7.7526076094856415E-3</v>
      </c>
      <c r="AW211">
        <f>U211*AA211/1000</f>
        <v>1.3877433134817256</v>
      </c>
      <c r="AX211">
        <f>(AU211-AW211)</f>
        <v>0.79291977160066041</v>
      </c>
      <c r="AY211">
        <f>1/(1.6/F211+1.37/N211)</f>
        <v>4.8472818657397656E-3</v>
      </c>
      <c r="AZ211">
        <f>G211*AA211*0.001</f>
        <v>2.9616800612449352</v>
      </c>
      <c r="BA211">
        <f>G211/S211</f>
        <v>7.5325499170587049E-2</v>
      </c>
      <c r="BB211">
        <f>(1-AL211*AA211/AQ211/F211)*100</f>
        <v>64.939184350002321</v>
      </c>
      <c r="BC211">
        <f>(S211-E211/(N211/1.35))</f>
        <v>396.71392685191432</v>
      </c>
      <c r="BD211">
        <f>E211*BB211/100/BC211</f>
        <v>2.896407765442617E-3</v>
      </c>
    </row>
    <row r="212" spans="1:56" x14ac:dyDescent="0.25">
      <c r="A212" s="1" t="s">
        <v>9</v>
      </c>
      <c r="B212" s="1" t="s">
        <v>270</v>
      </c>
    </row>
    <row r="213" spans="1:56" x14ac:dyDescent="0.25">
      <c r="A213" s="1">
        <v>116</v>
      </c>
      <c r="B213" s="1" t="s">
        <v>271</v>
      </c>
      <c r="C213" s="1">
        <v>69725.499995049089</v>
      </c>
      <c r="D213" s="1">
        <v>0</v>
      </c>
      <c r="E213">
        <f>(R213-S213*(1000-T213)/(1000-U213))*AK213</f>
        <v>1.6671635564916882</v>
      </c>
      <c r="F213">
        <f>IF(AV213&lt;&gt;0,1/(1/AV213-1/N213),0)</f>
        <v>7.1867067221379477E-3</v>
      </c>
      <c r="G213">
        <f>((AY213-AL213/2)*S213-E213)/(AY213+AL213/2)</f>
        <v>23.069151119587421</v>
      </c>
      <c r="H213">
        <f>AL213*1000</f>
        <v>5.3868163825551915E-2</v>
      </c>
      <c r="I213">
        <f>(AQ213-AW213)</f>
        <v>0.73011465092305539</v>
      </c>
      <c r="J213">
        <f>(P213+AP213*D213)</f>
        <v>18.354818344116211</v>
      </c>
      <c r="K213" s="1">
        <v>6</v>
      </c>
      <c r="L213">
        <f>(K213*AE213+AF213)</f>
        <v>1.4200000166893005</v>
      </c>
      <c r="M213" s="1">
        <v>1</v>
      </c>
      <c r="N213">
        <f>L213*(M213+1)*(M213+1)/(M213*M213+1)</f>
        <v>2.8400000333786011</v>
      </c>
      <c r="O213" s="1">
        <v>19.273374557495117</v>
      </c>
      <c r="P213" s="1">
        <v>18.354818344116211</v>
      </c>
      <c r="Q213" s="1">
        <v>19.141284942626953</v>
      </c>
      <c r="R213" s="1">
        <v>399.59283447265625</v>
      </c>
      <c r="S213" s="1">
        <v>397.56723022460937</v>
      </c>
      <c r="T213" s="1">
        <v>13.967041015625</v>
      </c>
      <c r="U213" s="1">
        <v>14.030754089355469</v>
      </c>
      <c r="V213" s="1">
        <v>61.590797424316406</v>
      </c>
      <c r="W213" s="1">
        <v>61.871753692626953</v>
      </c>
      <c r="X213" s="1">
        <v>500.17068481445312</v>
      </c>
      <c r="Y213" s="1">
        <v>-4.9233186990022659E-2</v>
      </c>
      <c r="Z213" s="1">
        <v>8.7885648012161255E-2</v>
      </c>
      <c r="AA213" s="1">
        <v>98.913719177246094</v>
      </c>
      <c r="AB213" s="1">
        <v>-6.7328519821166992</v>
      </c>
      <c r="AC213" s="1">
        <v>0.18212223052978516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0.18999999761581421</v>
      </c>
      <c r="AJ213" s="1">
        <v>111115</v>
      </c>
      <c r="AK213">
        <f>X213*0.000001/(K213*0.0001)</f>
        <v>0.83361780802408836</v>
      </c>
      <c r="AL213">
        <f>(U213-T213)/(1000-U213)*AK213</f>
        <v>5.3868163825551913E-5</v>
      </c>
      <c r="AM213">
        <f>(P213+273.15)</f>
        <v>291.50481834411619</v>
      </c>
      <c r="AN213">
        <f>(O213+273.15)</f>
        <v>292.42337455749509</v>
      </c>
      <c r="AO213">
        <f>(Y213*AG213+Z213*AH213)*AI213</f>
        <v>-9.3543054107232404E-3</v>
      </c>
      <c r="AP213">
        <f>((AO213+0.00000010773*(AN213^4-AM213^4))-AL213*44100)/(L213*51.4+0.00000043092*AM213^3)</f>
        <v>8.9243690467495654E-2</v>
      </c>
      <c r="AQ213">
        <f>0.61365*EXP(17.502*J213/(240.97+J213))</f>
        <v>2.1179487207625596</v>
      </c>
      <c r="AR213">
        <f>AQ213*1000/AA213</f>
        <v>21.412082554163714</v>
      </c>
      <c r="AS213">
        <f>(AR213-U213)</f>
        <v>7.3813284648082451</v>
      </c>
      <c r="AT213">
        <f>IF(D213,P213,(O213+P213)/2)</f>
        <v>18.814096450805664</v>
      </c>
      <c r="AU213">
        <f>0.61365*EXP(17.502*AT213/(240.97+AT213))</f>
        <v>2.1797281084515783</v>
      </c>
      <c r="AV213">
        <f>IF(AS213&lt;&gt;0,(1000-(AR213+U213)/2)/AS213*AL213,0)</f>
        <v>7.168566446060308E-3</v>
      </c>
      <c r="AW213">
        <f>U213*AA213/1000</f>
        <v>1.3878340698395042</v>
      </c>
      <c r="AX213">
        <f>(AU213-AW213)</f>
        <v>0.79189403861207408</v>
      </c>
      <c r="AY213">
        <f>1/(1.6/F213+1.37/N213)</f>
        <v>4.4819802954759623E-3</v>
      </c>
      <c r="AZ213">
        <f>G213*AA213*0.001</f>
        <v>2.2818555355003225</v>
      </c>
      <c r="BA213">
        <f>G213/S213</f>
        <v>5.8025786246402367E-2</v>
      </c>
      <c r="BB213">
        <f>(1-AL213*AA213/AQ213/F213)*100</f>
        <v>64.9939313016433</v>
      </c>
      <c r="BC213">
        <f>(S213-E213/(N213/1.35))</f>
        <v>396.77474051516867</v>
      </c>
      <c r="BD213">
        <f>E213*BB213/100/BC213</f>
        <v>2.7309075552172579E-3</v>
      </c>
    </row>
    <row r="214" spans="1:56" x14ac:dyDescent="0.25">
      <c r="A214" s="1">
        <v>117</v>
      </c>
      <c r="B214" s="1" t="s">
        <v>272</v>
      </c>
      <c r="C214" s="1">
        <v>70325.999981626868</v>
      </c>
      <c r="D214" s="1">
        <v>0</v>
      </c>
      <c r="E214">
        <f>(R214-S214*(1000-T214)/(1000-U214))*AK214</f>
        <v>1.7032360881694601</v>
      </c>
      <c r="F214">
        <f>IF(AV214&lt;&gt;0,1/(1/AV214-1/N214),0)</f>
        <v>8.052414332670059E-3</v>
      </c>
      <c r="G214">
        <f>((AY214-AL214/2)*S214-E214)/(AY214+AL214/2)</f>
        <v>55.483593115636801</v>
      </c>
      <c r="H214">
        <f>AL214*1000</f>
        <v>6.0293026843745552E-2</v>
      </c>
      <c r="I214">
        <f>(AQ214-AW214)</f>
        <v>0.72958847879181854</v>
      </c>
      <c r="J214">
        <f>(P214+AP214*D214)</f>
        <v>18.366127014160156</v>
      </c>
      <c r="K214" s="1">
        <v>6</v>
      </c>
      <c r="L214">
        <f>(K214*AE214+AF214)</f>
        <v>1.4200000166893005</v>
      </c>
      <c r="M214" s="1">
        <v>1</v>
      </c>
      <c r="N214">
        <f>L214*(M214+1)*(M214+1)/(M214*M214+1)</f>
        <v>2.8400000333786011</v>
      </c>
      <c r="O214" s="1">
        <v>19.274822235107422</v>
      </c>
      <c r="P214" s="1">
        <v>18.366127014160156</v>
      </c>
      <c r="Q214" s="1">
        <v>19.1396484375</v>
      </c>
      <c r="R214" s="1">
        <v>399.52658081054687</v>
      </c>
      <c r="S214" s="1">
        <v>397.454833984375</v>
      </c>
      <c r="T214" s="1">
        <v>13.979195594787598</v>
      </c>
      <c r="U214" s="1">
        <v>14.05049991607666</v>
      </c>
      <c r="V214" s="1">
        <v>61.642189025878906</v>
      </c>
      <c r="W214" s="1">
        <v>61.956607818603516</v>
      </c>
      <c r="X214" s="1">
        <v>500.21551513671875</v>
      </c>
      <c r="Y214" s="1">
        <v>-7.2090379893779755E-2</v>
      </c>
      <c r="Z214" s="1">
        <v>0.37240985035896301</v>
      </c>
      <c r="AA214" s="1">
        <v>98.919097900390625</v>
      </c>
      <c r="AB214" s="1">
        <v>-6.7328519821166992</v>
      </c>
      <c r="AC214" s="1">
        <v>0.18212223052978516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0.18999999761581421</v>
      </c>
      <c r="AJ214" s="1">
        <v>111115</v>
      </c>
      <c r="AK214">
        <f>X214*0.000001/(K214*0.0001)</f>
        <v>0.83369252522786441</v>
      </c>
      <c r="AL214">
        <f>(U214-T214)/(1000-U214)*AK214</f>
        <v>6.0293026843745549E-5</v>
      </c>
      <c r="AM214">
        <f>(P214+273.15)</f>
        <v>291.51612701416013</v>
      </c>
      <c r="AN214">
        <f>(O214+273.15)</f>
        <v>292.4248222351074</v>
      </c>
      <c r="AO214">
        <f>(Y214*AG214+Z214*AH214)*AI214</f>
        <v>-1.3697172007941294E-2</v>
      </c>
      <c r="AP214">
        <f>((AO214+0.00000010773*(AN214^4-AM214^4))-AL214*44100)/(L214*51.4+0.00000043092*AM214^3)</f>
        <v>8.4547390999474573E-2</v>
      </c>
      <c r="AQ214">
        <f>0.61365*EXP(17.502*J214/(240.97+J214))</f>
        <v>2.1194512555396359</v>
      </c>
      <c r="AR214">
        <f>AQ214*1000/AA214</f>
        <v>21.426107804519983</v>
      </c>
      <c r="AS214">
        <f>(AR214-U214)</f>
        <v>7.3756078884433229</v>
      </c>
      <c r="AT214">
        <f>IF(D214,P214,(O214+P214)/2)</f>
        <v>18.820474624633789</v>
      </c>
      <c r="AU214">
        <f>0.61365*EXP(17.502*AT214/(240.97+AT214))</f>
        <v>2.1805970690837264</v>
      </c>
      <c r="AV214">
        <f>IF(AS214&lt;&gt;0,(1000-(AR214+U214)/2)/AS214*AL214,0)</f>
        <v>8.0296474146531183E-3</v>
      </c>
      <c r="AW214">
        <f>U214*AA214/1000</f>
        <v>1.3898627767478173</v>
      </c>
      <c r="AX214">
        <f>(AU214-AW214)</f>
        <v>0.79073429233590908</v>
      </c>
      <c r="AY214">
        <f>1/(1.6/F214+1.37/N214)</f>
        <v>5.0205701455471857E-3</v>
      </c>
      <c r="AZ214">
        <f>G214*AA214*0.001</f>
        <v>5.488386979271116</v>
      </c>
      <c r="BA214">
        <f>G214/S214</f>
        <v>0.13959722809112446</v>
      </c>
      <c r="BB214">
        <f>(1-AL214*AA214/AQ214/F214)*100</f>
        <v>65.053982660609051</v>
      </c>
      <c r="BC214">
        <f>(S214-E214/(N214/1.35))</f>
        <v>396.6451971209932</v>
      </c>
      <c r="BD214">
        <f>E214*BB214/100/BC214</f>
        <v>2.7934862630619572E-3</v>
      </c>
    </row>
    <row r="215" spans="1:56" x14ac:dyDescent="0.25">
      <c r="A215" s="1" t="s">
        <v>9</v>
      </c>
      <c r="B215" s="1" t="s">
        <v>273</v>
      </c>
    </row>
    <row r="216" spans="1:56" x14ac:dyDescent="0.25">
      <c r="A216" s="1">
        <v>118</v>
      </c>
      <c r="B216" s="1" t="s">
        <v>274</v>
      </c>
      <c r="C216" s="1">
        <v>70925.999988354743</v>
      </c>
      <c r="D216" s="1">
        <v>0</v>
      </c>
      <c r="E216">
        <f>(R216-S216*(1000-T216)/(1000-U216))*AK216</f>
        <v>1.8335678641146431</v>
      </c>
      <c r="F216">
        <f>IF(AV216&lt;&gt;0,1/(1/AV216-1/N216),0)</f>
        <v>3.4480688223004759E-3</v>
      </c>
      <c r="G216">
        <f>((AY216-AL216/2)*S216-E216)/(AY216+AL216/2)</f>
        <v>-453.42618514209965</v>
      </c>
      <c r="H216">
        <f>AL216*1000</f>
        <v>3.8553460924371653E-2</v>
      </c>
      <c r="I216">
        <f>(AQ216-AW216)</f>
        <v>1.0852478089650608</v>
      </c>
      <c r="J216">
        <f>(P216+AP216*D216)</f>
        <v>21.177961349487305</v>
      </c>
      <c r="K216" s="1">
        <v>6</v>
      </c>
      <c r="L216">
        <f>(K216*AE216+AF216)</f>
        <v>1.4200000166893005</v>
      </c>
      <c r="M216" s="1">
        <v>1</v>
      </c>
      <c r="N216">
        <f>L216*(M216+1)*(M216+1)/(M216*M216+1)</f>
        <v>2.8400000333786011</v>
      </c>
      <c r="O216" s="1">
        <v>19.378482818603516</v>
      </c>
      <c r="P216" s="1">
        <v>21.177961349487305</v>
      </c>
      <c r="Q216" s="1">
        <v>19.141595840454102</v>
      </c>
      <c r="R216" s="1">
        <v>400.00424194335937</v>
      </c>
      <c r="S216" s="1">
        <v>397.78668212890625</v>
      </c>
      <c r="T216" s="1">
        <v>14.492074012756348</v>
      </c>
      <c r="U216" s="1">
        <v>14.537642478942871</v>
      </c>
      <c r="V216" s="1">
        <v>63.495452880859375</v>
      </c>
      <c r="W216" s="1">
        <v>63.695106506347656</v>
      </c>
      <c r="X216" s="1">
        <v>500.25363159179687</v>
      </c>
      <c r="Y216" s="1">
        <v>216.82919311523437</v>
      </c>
      <c r="Z216" s="1">
        <v>303.42626953125</v>
      </c>
      <c r="AA216" s="1">
        <v>98.923301696777344</v>
      </c>
      <c r="AB216" s="1">
        <v>-6.7173490524291992</v>
      </c>
      <c r="AC216" s="1">
        <v>0.17402362823486328</v>
      </c>
      <c r="AD216" s="1">
        <v>1</v>
      </c>
      <c r="AE216" s="1">
        <v>-0.21956524252891541</v>
      </c>
      <c r="AF216" s="1">
        <v>2.737391471862793</v>
      </c>
      <c r="AG216" s="1">
        <v>1</v>
      </c>
      <c r="AH216" s="1">
        <v>0</v>
      </c>
      <c r="AI216" s="1">
        <v>0.18999999761581421</v>
      </c>
      <c r="AJ216" s="1">
        <v>111115</v>
      </c>
      <c r="AK216">
        <f>X216*0.000001/(K216*0.0001)</f>
        <v>0.83375605265299468</v>
      </c>
      <c r="AL216">
        <f>(U216-T216)/(1000-U216)*AK216</f>
        <v>3.8553460924371656E-5</v>
      </c>
      <c r="AM216">
        <f>(P216+273.15)</f>
        <v>294.32796134948728</v>
      </c>
      <c r="AN216">
        <f>(O216+273.15)</f>
        <v>292.52848281860349</v>
      </c>
      <c r="AO216">
        <f>(Y216*AG216+Z216*AH216)*AI216</f>
        <v>41.19754617493345</v>
      </c>
      <c r="AP216">
        <f>((AO216+0.00000010773*(AN216^4-AM216^4))-AL216*44100)/(L216*51.4+0.00000043092*AM216^3)</f>
        <v>0.23705181468056954</v>
      </c>
      <c r="AQ216">
        <f>0.61365*EXP(17.502*J216/(240.97+J216))</f>
        <v>2.5233594018694125</v>
      </c>
      <c r="AR216">
        <f>AQ216*1000/AA216</f>
        <v>25.508240814728254</v>
      </c>
      <c r="AS216">
        <f>(AR216-U216)</f>
        <v>10.970598335785382</v>
      </c>
      <c r="AT216">
        <f>IF(D216,P216,(O216+P216)/2)</f>
        <v>20.27822208404541</v>
      </c>
      <c r="AU216">
        <f>0.61365*EXP(17.502*AT216/(240.97+AT216))</f>
        <v>2.3873494743014425</v>
      </c>
      <c r="AV216">
        <f>IF(AS216&lt;&gt;0,(1000-(AR216+U216)/2)/AS216*AL216,0)</f>
        <v>3.443887568352455E-3</v>
      </c>
      <c r="AW216">
        <f>U216*AA216/1000</f>
        <v>1.4381115929043518</v>
      </c>
      <c r="AX216">
        <f>(AU216-AW216)</f>
        <v>0.94923788139709075</v>
      </c>
      <c r="AY216">
        <f>1/(1.6/F216+1.37/N216)</f>
        <v>2.1528049996318781E-3</v>
      </c>
      <c r="AZ216">
        <f>G216*AA216*0.001</f>
        <v>-44.854415310030745</v>
      </c>
      <c r="BA216">
        <f>G216/S216</f>
        <v>-1.1398727144795735</v>
      </c>
      <c r="BB216">
        <f>(1-AL216*AA216/AQ216/F216)*100</f>
        <v>56.16642055339922</v>
      </c>
      <c r="BC216">
        <f>(S216-E216/(N216/1.35))</f>
        <v>396.91509178120828</v>
      </c>
      <c r="BD216">
        <f>E216*BB216/100/BC216</f>
        <v>2.5946341144878777E-3</v>
      </c>
    </row>
    <row r="217" spans="1:56" x14ac:dyDescent="0.25">
      <c r="A217" s="1" t="s">
        <v>9</v>
      </c>
      <c r="B217" s="1" t="s">
        <v>275</v>
      </c>
    </row>
    <row r="218" spans="1:56" x14ac:dyDescent="0.25">
      <c r="A218" s="1">
        <v>119</v>
      </c>
      <c r="B218" s="1" t="s">
        <v>276</v>
      </c>
      <c r="C218" s="1">
        <v>71525.999995060265</v>
      </c>
      <c r="D218" s="1">
        <v>0</v>
      </c>
      <c r="E218">
        <f>(R218-S218*(1000-T218)/(1000-U218))*AK218</f>
        <v>0.69657975471808808</v>
      </c>
      <c r="F218">
        <f>IF(AV218&lt;&gt;0,1/(1/AV218-1/N218),0)</f>
        <v>-2.5577978483250963E-5</v>
      </c>
      <c r="G218">
        <f>((AY218-AL218/2)*S218-E218)/(AY218+AL218/2)</f>
        <v>43495.11507326187</v>
      </c>
      <c r="H218">
        <f>AL218*1000</f>
        <v>-3.4747460561966842E-4</v>
      </c>
      <c r="I218">
        <f>(AQ218-AW218)</f>
        <v>1.3134527063343573</v>
      </c>
      <c r="J218">
        <f>(P218+AP218*D218)</f>
        <v>23.595094680786133</v>
      </c>
      <c r="K218" s="1">
        <v>6</v>
      </c>
      <c r="L218">
        <f>(K218*AE218+AF218)</f>
        <v>1.4200000166893005</v>
      </c>
      <c r="M218" s="1">
        <v>1</v>
      </c>
      <c r="N218">
        <f>L218*(M218+1)*(M218+1)/(M218*M218+1)</f>
        <v>2.8400000333786011</v>
      </c>
      <c r="O218" s="1">
        <v>19.595130920410156</v>
      </c>
      <c r="P218" s="1">
        <v>23.595094680786133</v>
      </c>
      <c r="Q218" s="1">
        <v>19.132823944091797</v>
      </c>
      <c r="R218" s="1">
        <v>399.60110473632812</v>
      </c>
      <c r="S218" s="1">
        <v>398.76559448242187</v>
      </c>
      <c r="T218" s="1">
        <v>16.265375137329102</v>
      </c>
      <c r="U218" s="1">
        <v>16.264965057373047</v>
      </c>
      <c r="V218" s="1">
        <v>70.331733703613281</v>
      </c>
      <c r="W218" s="1">
        <v>70.329963684082031</v>
      </c>
      <c r="X218" s="1">
        <v>500.13116455078125</v>
      </c>
      <c r="Y218" s="1">
        <v>215.57162475585937</v>
      </c>
      <c r="Z218" s="1">
        <v>301.31051635742187</v>
      </c>
      <c r="AA218" s="1">
        <v>98.951705932617188</v>
      </c>
      <c r="AB218" s="1">
        <v>-5.2124052047729492</v>
      </c>
      <c r="AC218" s="1">
        <v>0.15440273284912109</v>
      </c>
      <c r="AD218" s="1">
        <v>1</v>
      </c>
      <c r="AE218" s="1">
        <v>-0.21956524252891541</v>
      </c>
      <c r="AF218" s="1">
        <v>2.737391471862793</v>
      </c>
      <c r="AG218" s="1">
        <v>1</v>
      </c>
      <c r="AH218" s="1">
        <v>0</v>
      </c>
      <c r="AI218" s="1">
        <v>0.18999999761581421</v>
      </c>
      <c r="AJ218" s="1">
        <v>111115</v>
      </c>
      <c r="AK218">
        <f>X218*0.000001/(K218*0.0001)</f>
        <v>0.83355194091796858</v>
      </c>
      <c r="AL218">
        <f>(U218-T218)/(1000-U218)*AK218</f>
        <v>-3.474746056196684E-7</v>
      </c>
      <c r="AM218">
        <f>(P218+273.15)</f>
        <v>296.74509468078611</v>
      </c>
      <c r="AN218">
        <f>(O218+273.15)</f>
        <v>292.74513092041013</v>
      </c>
      <c r="AO218">
        <f>(Y218*AG218+Z218*AH218)*AI218</f>
        <v>40.958608189650477</v>
      </c>
      <c r="AP218">
        <f>((AO218+0.00000010773*(AN218^4-AM218^4))-AL218*44100)/(L218*51.4+0.00000043092*AM218^3)</f>
        <v>-3.7556362454894056E-2</v>
      </c>
      <c r="AQ218">
        <f>0.61365*EXP(17.502*J218/(240.97+J218))</f>
        <v>2.9228987456958291</v>
      </c>
      <c r="AR218">
        <f>AQ218*1000/AA218</f>
        <v>29.538639259905487</v>
      </c>
      <c r="AS218">
        <f>(AR218-U218)</f>
        <v>13.27367420253244</v>
      </c>
      <c r="AT218">
        <f>IF(D218,P218,(O218+P218)/2)</f>
        <v>21.595112800598145</v>
      </c>
      <c r="AU218">
        <f>0.61365*EXP(17.502*AT218/(240.97+AT218))</f>
        <v>2.588687817901091</v>
      </c>
      <c r="AV218">
        <f>IF(AS218&lt;&gt;0,(1000-(AR218+U218)/2)/AS218*AL218,0)</f>
        <v>-2.5578208849049516E-5</v>
      </c>
      <c r="AW218">
        <f>U218*AA218/1000</f>
        <v>1.6094460393614718</v>
      </c>
      <c r="AX218">
        <f>(AU218-AW218)</f>
        <v>0.97924177853961925</v>
      </c>
      <c r="AY218">
        <f>1/(1.6/F218+1.37/N218)</f>
        <v>-1.5986359833569126E-5</v>
      </c>
      <c r="AZ218">
        <f>G218*AA218*0.001</f>
        <v>4303.9158362347544</v>
      </c>
      <c r="BA218">
        <f>G218/S218</f>
        <v>109.07439276378994</v>
      </c>
      <c r="BB218">
        <f>(1-AL218*AA218/AQ218/F218)*100</f>
        <v>54.009686719282278</v>
      </c>
      <c r="BC218">
        <f>(S218-E218/(N218/1.35))</f>
        <v>398.43447382826093</v>
      </c>
      <c r="BD218">
        <f>E218*BB218/100/BC218</f>
        <v>9.4424696652967936E-4</v>
      </c>
    </row>
    <row r="219" spans="1:56" x14ac:dyDescent="0.25">
      <c r="A219" s="1">
        <v>120</v>
      </c>
      <c r="B219" s="1" t="s">
        <v>277</v>
      </c>
      <c r="C219" s="1">
        <v>72126.499981638044</v>
      </c>
      <c r="D219" s="1">
        <v>0</v>
      </c>
      <c r="E219">
        <f>(R219-S219*(1000-T219)/(1000-U219))*AK219</f>
        <v>1.0897262893894162</v>
      </c>
      <c r="F219">
        <f>IF(AV219&lt;&gt;0,1/(1/AV219-1/N219),0)</f>
        <v>-1.4332255862057953E-3</v>
      </c>
      <c r="G219">
        <f>((AY219-AL219/2)*S219-E219)/(AY219+AL219/2)</f>
        <v>1589.7817981907908</v>
      </c>
      <c r="H219">
        <f>AL219*1000</f>
        <v>-2.1548932204408778E-2</v>
      </c>
      <c r="I219">
        <f>(AQ219-AW219)</f>
        <v>1.4484794924053832</v>
      </c>
      <c r="J219">
        <f>(P219+AP219*D219)</f>
        <v>25.496187210083008</v>
      </c>
      <c r="K219" s="1">
        <v>6</v>
      </c>
      <c r="L219">
        <f>(K219*AE219+AF219)</f>
        <v>1.4200000166893005</v>
      </c>
      <c r="M219" s="1">
        <v>1</v>
      </c>
      <c r="N219">
        <f>L219*(M219+1)*(M219+1)/(M219*M219+1)</f>
        <v>2.8400000333786011</v>
      </c>
      <c r="O219" s="1">
        <v>19.778236389160156</v>
      </c>
      <c r="P219" s="1">
        <v>25.496187210083008</v>
      </c>
      <c r="Q219" s="1">
        <v>19.126779556274414</v>
      </c>
      <c r="R219" s="1">
        <v>398.96975708007812</v>
      </c>
      <c r="S219" s="1">
        <v>397.67257690429688</v>
      </c>
      <c r="T219" s="1">
        <v>18.486251831054688</v>
      </c>
      <c r="U219" s="1">
        <v>18.460874557495117</v>
      </c>
      <c r="V219" s="1">
        <v>79.020599365234375</v>
      </c>
      <c r="W219" s="1">
        <v>78.912124633789063</v>
      </c>
      <c r="X219" s="1">
        <v>500.0802001953125</v>
      </c>
      <c r="Y219" s="1">
        <v>216.44377136230469</v>
      </c>
      <c r="Z219" s="1">
        <v>302.2601318359375</v>
      </c>
      <c r="AA219" s="1">
        <v>98.938148498535156</v>
      </c>
      <c r="AB219" s="1">
        <v>-5.2124052047729492</v>
      </c>
      <c r="AC219" s="1">
        <v>0.15440273284912109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0.18999999761581421</v>
      </c>
      <c r="AJ219" s="1">
        <v>111115</v>
      </c>
      <c r="AK219">
        <f>X219*0.000001/(K219*0.0001)</f>
        <v>0.83346700032552068</v>
      </c>
      <c r="AL219">
        <f>(U219-T219)/(1000-U219)*AK219</f>
        <v>-2.1548932204408776E-5</v>
      </c>
      <c r="AM219">
        <f>(P219+273.15)</f>
        <v>298.64618721008299</v>
      </c>
      <c r="AN219">
        <f>(O219+273.15)</f>
        <v>292.92823638916013</v>
      </c>
      <c r="AO219">
        <f>(Y219*AG219+Z219*AH219)*AI219</f>
        <v>41.124316042795726</v>
      </c>
      <c r="AP219">
        <f>((AO219+0.00000010773*(AN219^4-AM219^4))-AL219*44100)/(L219*51.4+0.00000043092*AM219^3)</f>
        <v>-0.25685221177073225</v>
      </c>
      <c r="AQ219">
        <f>0.61365*EXP(17.502*J219/(240.97+J219))</f>
        <v>3.2749642407876647</v>
      </c>
      <c r="AR219">
        <f>AQ219*1000/AA219</f>
        <v>33.101127224309764</v>
      </c>
      <c r="AS219">
        <f>(AR219-U219)</f>
        <v>14.640252666814646</v>
      </c>
      <c r="AT219">
        <f>IF(D219,P219,(O219+P219)/2)</f>
        <v>22.637211799621582</v>
      </c>
      <c r="AU219">
        <f>0.61365*EXP(17.502*AT219/(240.97+AT219))</f>
        <v>2.7583974733006298</v>
      </c>
      <c r="AV219">
        <f>IF(AS219&lt;&gt;0,(1000-(AR219+U219)/2)/AS219*AL219,0)</f>
        <v>-1.4339492385698389E-3</v>
      </c>
      <c r="AW219">
        <f>U219*AA219/1000</f>
        <v>1.8264847483822815</v>
      </c>
      <c r="AX219">
        <f>(AU219-AW219)</f>
        <v>0.93191272491834831</v>
      </c>
      <c r="AY219">
        <f>1/(1.6/F219+1.37/N219)</f>
        <v>-8.9615323035785314E-4</v>
      </c>
      <c r="AZ219">
        <f>G219*AA219*0.001</f>
        <v>157.29006762966873</v>
      </c>
      <c r="BA219">
        <f>G219/S219</f>
        <v>3.9977154335522229</v>
      </c>
      <c r="BB219">
        <f>(1-AL219*AA219/AQ219/F219)*100</f>
        <v>54.577773491372028</v>
      </c>
      <c r="BC219">
        <f>(S219-E219/(N219/1.35))</f>
        <v>397.15457321648506</v>
      </c>
      <c r="BD219">
        <f>E219*BB219/100/BC219</f>
        <v>1.4975235991420836E-3</v>
      </c>
    </row>
    <row r="220" spans="1:56" x14ac:dyDescent="0.25">
      <c r="A220" s="1" t="s">
        <v>9</v>
      </c>
      <c r="B220" s="1" t="s">
        <v>278</v>
      </c>
    </row>
    <row r="221" spans="1:56" x14ac:dyDescent="0.25">
      <c r="A221" s="1">
        <v>121</v>
      </c>
      <c r="B221" s="1" t="s">
        <v>279</v>
      </c>
      <c r="C221" s="1">
        <v>72726.499988365918</v>
      </c>
      <c r="D221" s="1">
        <v>0</v>
      </c>
      <c r="E221">
        <f>(R221-S221*(1000-T221)/(1000-U221))*AK221</f>
        <v>2.6217355569407654E-2</v>
      </c>
      <c r="F221">
        <f>IF(AV221&lt;&gt;0,1/(1/AV221-1/N221),0)</f>
        <v>-1.9928896494252452E-3</v>
      </c>
      <c r="G221">
        <f>((AY221-AL221/2)*S221-E221)/(AY221+AL221/2)</f>
        <v>412.08595579054361</v>
      </c>
      <c r="H221">
        <f>AL221*1000</f>
        <v>-2.7639436216510847E-2</v>
      </c>
      <c r="I221">
        <f>(AQ221-AW221)</f>
        <v>1.3353307477482286</v>
      </c>
      <c r="J221">
        <f>(P221+AP221*D221)</f>
        <v>25.407241821289063</v>
      </c>
      <c r="K221" s="1">
        <v>6</v>
      </c>
      <c r="L221">
        <f>(K221*AE221+AF221)</f>
        <v>1.4200000166893005</v>
      </c>
      <c r="M221" s="1">
        <v>1</v>
      </c>
      <c r="N221">
        <f>L221*(M221+1)*(M221+1)/(M221*M221+1)</f>
        <v>2.8400000333786011</v>
      </c>
      <c r="O221" s="1">
        <v>19.771154403686523</v>
      </c>
      <c r="P221" s="1">
        <v>25.407241821289063</v>
      </c>
      <c r="Q221" s="1">
        <v>19.125125885009766</v>
      </c>
      <c r="R221" s="1">
        <v>400.07354736328125</v>
      </c>
      <c r="S221" s="1">
        <v>400.05535888671875</v>
      </c>
      <c r="T221" s="1">
        <v>19.462348937988281</v>
      </c>
      <c r="U221" s="1">
        <v>19.429832458496094</v>
      </c>
      <c r="V221" s="1">
        <v>83.230400085449219</v>
      </c>
      <c r="W221" s="1">
        <v>83.091339111328125</v>
      </c>
      <c r="X221" s="1">
        <v>500.09854125976562</v>
      </c>
      <c r="Y221" s="1">
        <v>217.50811767578125</v>
      </c>
      <c r="Z221" s="1">
        <v>303.5693359375</v>
      </c>
      <c r="AA221" s="1">
        <v>98.939163208007812</v>
      </c>
      <c r="AB221" s="1">
        <v>-3.8943204879760742</v>
      </c>
      <c r="AC221" s="1">
        <v>0.13118076324462891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0.18999999761581421</v>
      </c>
      <c r="AJ221" s="1">
        <v>111115</v>
      </c>
      <c r="AK221">
        <f>X221*0.000001/(K221*0.0001)</f>
        <v>0.8334975687662759</v>
      </c>
      <c r="AL221">
        <f>(U221-T221)/(1000-U221)*AK221</f>
        <v>-2.7639436216510847E-5</v>
      </c>
      <c r="AM221">
        <f>(P221+273.15)</f>
        <v>298.55724182128904</v>
      </c>
      <c r="AN221">
        <f>(O221+273.15)</f>
        <v>292.9211544036865</v>
      </c>
      <c r="AO221">
        <f>(Y221*AG221+Z221*AH221)*AI221</f>
        <v>41.326541839818674</v>
      </c>
      <c r="AP221">
        <f>((AO221+0.00000010773*(AN221^4-AM221^4))-AL221*44100)/(L221*51.4+0.00000043092*AM221^3)</f>
        <v>-0.24013409408171532</v>
      </c>
      <c r="AQ221">
        <f>0.61365*EXP(17.502*J221/(240.97+J221))</f>
        <v>3.2577021124636212</v>
      </c>
      <c r="AR221">
        <f>AQ221*1000/AA221</f>
        <v>32.926315594712385</v>
      </c>
      <c r="AS221">
        <f>(AR221-U221)</f>
        <v>13.496483136216291</v>
      </c>
      <c r="AT221">
        <f>IF(D221,P221,(O221+P221)/2)</f>
        <v>22.589198112487793</v>
      </c>
      <c r="AU221">
        <f>0.61365*EXP(17.502*AT221/(240.97+AT221))</f>
        <v>2.750369528991143</v>
      </c>
      <c r="AV221">
        <f>IF(AS221&lt;&gt;0,(1000-(AR221+U221)/2)/AS221*AL221,0)</f>
        <v>-1.9942890853511066E-3</v>
      </c>
      <c r="AW221">
        <f>U221*AA221/1000</f>
        <v>1.9223713647153926</v>
      </c>
      <c r="AX221">
        <f>(AU221-AW221)</f>
        <v>0.82799816427575035</v>
      </c>
      <c r="AY221">
        <f>1/(1.6/F221+1.37/N221)</f>
        <v>-1.2463048721824451E-3</v>
      </c>
      <c r="AZ221">
        <f>G221*AA221*0.001</f>
        <v>40.771439635688481</v>
      </c>
      <c r="BA221">
        <f>G221/S221</f>
        <v>1.0300723303327415</v>
      </c>
      <c r="BB221">
        <f>(1-AL221*AA221/AQ221/F221)*100</f>
        <v>57.878600528421607</v>
      </c>
      <c r="BC221">
        <f>(S221-E221/(N221/1.35))</f>
        <v>400.04289641150655</v>
      </c>
      <c r="BD221">
        <f>E221*BB221/100/BC221</f>
        <v>3.7931528431701683E-5</v>
      </c>
    </row>
    <row r="222" spans="1:56" x14ac:dyDescent="0.25">
      <c r="A222" s="1" t="s">
        <v>9</v>
      </c>
      <c r="B222" s="1" t="s">
        <v>280</v>
      </c>
    </row>
    <row r="223" spans="1:56" x14ac:dyDescent="0.25">
      <c r="A223" s="1">
        <v>122</v>
      </c>
      <c r="B223" s="1" t="s">
        <v>281</v>
      </c>
      <c r="C223" s="1">
        <v>73326.499995071441</v>
      </c>
      <c r="D223" s="1">
        <v>0</v>
      </c>
      <c r="E223">
        <f>(R223-S223*(1000-T223)/(1000-U223))*AK223</f>
        <v>8.8390416962825971E-2</v>
      </c>
      <c r="F223">
        <f>IF(AV223&lt;&gt;0,1/(1/AV223-1/N223),0)</f>
        <v>-2.0392569373388295E-3</v>
      </c>
      <c r="G223">
        <f>((AY223-AL223/2)*S223-E223)/(AY223+AL223/2)</f>
        <v>459.56158271307584</v>
      </c>
      <c r="H223">
        <f>AL223*1000</f>
        <v>-2.7615900011457681E-2</v>
      </c>
      <c r="I223">
        <f>(AQ223-AW223)</f>
        <v>1.3036682861372424</v>
      </c>
      <c r="J223">
        <f>(P223+AP223*D223)</f>
        <v>25.405729293823242</v>
      </c>
      <c r="K223" s="1">
        <v>6</v>
      </c>
      <c r="L223">
        <f>(K223*AE223+AF223)</f>
        <v>1.4200000166893005</v>
      </c>
      <c r="M223" s="1">
        <v>1</v>
      </c>
      <c r="N223">
        <f>L223*(M223+1)*(M223+1)/(M223*M223+1)</f>
        <v>2.8400000333786011</v>
      </c>
      <c r="O223" s="1">
        <v>19.770458221435547</v>
      </c>
      <c r="P223" s="1">
        <v>25.405729293823242</v>
      </c>
      <c r="Q223" s="1">
        <v>19.123981475830078</v>
      </c>
      <c r="R223" s="1">
        <v>399.64764404296875</v>
      </c>
      <c r="S223" s="1">
        <v>399.55484008789062</v>
      </c>
      <c r="T223" s="1">
        <v>19.778745651245117</v>
      </c>
      <c r="U223" s="1">
        <v>19.746269226074219</v>
      </c>
      <c r="V223" s="1">
        <v>84.58978271484375</v>
      </c>
      <c r="W223" s="1">
        <v>84.450889587402344</v>
      </c>
      <c r="X223" s="1">
        <v>500.12750244140625</v>
      </c>
      <c r="Y223" s="1">
        <v>216.2823486328125</v>
      </c>
      <c r="Z223" s="1">
        <v>301.83596801757812</v>
      </c>
      <c r="AA223" s="1">
        <v>98.942283630371094</v>
      </c>
      <c r="AB223" s="1">
        <v>-3.9690275192260742</v>
      </c>
      <c r="AC223" s="1">
        <v>0.13444232940673828</v>
      </c>
      <c r="AD223" s="1">
        <v>1</v>
      </c>
      <c r="AE223" s="1">
        <v>-0.21956524252891541</v>
      </c>
      <c r="AF223" s="1">
        <v>2.737391471862793</v>
      </c>
      <c r="AG223" s="1">
        <v>1</v>
      </c>
      <c r="AH223" s="1">
        <v>0</v>
      </c>
      <c r="AI223" s="1">
        <v>0.18999999761581421</v>
      </c>
      <c r="AJ223" s="1">
        <v>111115</v>
      </c>
      <c r="AK223">
        <f>X223*0.000001/(K223*0.0001)</f>
        <v>0.83354583740234367</v>
      </c>
      <c r="AL223">
        <f>(U223-T223)/(1000-U223)*AK223</f>
        <v>-2.761590001145768E-5</v>
      </c>
      <c r="AM223">
        <f>(P223+273.15)</f>
        <v>298.55572929382322</v>
      </c>
      <c r="AN223">
        <f>(O223+273.15)</f>
        <v>292.92045822143552</v>
      </c>
      <c r="AO223">
        <f>(Y223*AG223+Z223*AH223)*AI223</f>
        <v>41.093645724577073</v>
      </c>
      <c r="AP223">
        <f>((AO223+0.00000010773*(AN223^4-AM223^4))-AL223*44100)/(L223*51.4+0.00000043092*AM223^3)</f>
        <v>-0.24278839603730326</v>
      </c>
      <c r="AQ223">
        <f>0.61365*EXP(17.502*J223/(240.97+J223))</f>
        <v>3.257409256545146</v>
      </c>
      <c r="AR223">
        <f>AQ223*1000/AA223</f>
        <v>32.92231730484599</v>
      </c>
      <c r="AS223">
        <f>(AR223-U223)</f>
        <v>13.176048078771771</v>
      </c>
      <c r="AT223">
        <f>IF(D223,P223,(O223+P223)/2)</f>
        <v>22.588093757629395</v>
      </c>
      <c r="AU223">
        <f>0.61365*EXP(17.502*AT223/(240.97+AT223))</f>
        <v>2.7501851203549368</v>
      </c>
      <c r="AV223">
        <f>IF(AS223&lt;&gt;0,(1000-(AR223+U223)/2)/AS223*AL223,0)</f>
        <v>-2.0407222743128307E-3</v>
      </c>
      <c r="AW223">
        <f>U223*AA223/1000</f>
        <v>1.9537409704079036</v>
      </c>
      <c r="AX223">
        <f>(AU223-AW223)</f>
        <v>0.79644414994703316</v>
      </c>
      <c r="AY223">
        <f>1/(1.6/F223+1.37/N223)</f>
        <v>-1.2753196890839141E-3</v>
      </c>
      <c r="AZ223">
        <f>G223*AA223*0.001</f>
        <v>45.470072462419395</v>
      </c>
      <c r="BA223">
        <f>G223/S223</f>
        <v>1.1501839962994453</v>
      </c>
      <c r="BB223">
        <f>(1-AL223*AA223/AQ223/F223)*100</f>
        <v>58.866387083784048</v>
      </c>
      <c r="BC223">
        <f>(S223-E223/(N223/1.35))</f>
        <v>399.51282351694084</v>
      </c>
      <c r="BD223">
        <f>E223*BB223/100/BC223</f>
        <v>1.3023923621841263E-4</v>
      </c>
    </row>
    <row r="224" spans="1:56" x14ac:dyDescent="0.25">
      <c r="A224" s="1">
        <v>123</v>
      </c>
      <c r="B224" s="1" t="s">
        <v>282</v>
      </c>
      <c r="C224" s="1">
        <v>73926.99998164922</v>
      </c>
      <c r="D224" s="1">
        <v>0</v>
      </c>
      <c r="E224">
        <f>(R224-S224*(1000-T224)/(1000-U224))*AK224</f>
        <v>9.0344258171873956E-2</v>
      </c>
      <c r="F224">
        <f>IF(AV224&lt;&gt;0,1/(1/AV224-1/N224),0)</f>
        <v>-1.9318137370589511E-3</v>
      </c>
      <c r="G224">
        <f>((AY224-AL224/2)*S224-E224)/(AY224+AL224/2)</f>
        <v>464.93514318839641</v>
      </c>
      <c r="H224">
        <f>AL224*1000</f>
        <v>-2.5947059641079323E-2</v>
      </c>
      <c r="I224">
        <f>(AQ224-AW224)</f>
        <v>1.2929951900156897</v>
      </c>
      <c r="J224">
        <f>(P224+AP224*D224)</f>
        <v>25.391668319702148</v>
      </c>
      <c r="K224" s="1">
        <v>6</v>
      </c>
      <c r="L224">
        <f>(K224*AE224+AF224)</f>
        <v>1.4200000166893005</v>
      </c>
      <c r="M224" s="1">
        <v>1</v>
      </c>
      <c r="N224">
        <f>L224*(M224+1)*(M224+1)/(M224*M224+1)</f>
        <v>2.8400000333786011</v>
      </c>
      <c r="O224" s="1">
        <v>19.768518447875977</v>
      </c>
      <c r="P224" s="1">
        <v>25.391668319702148</v>
      </c>
      <c r="Q224" s="1">
        <v>19.122621536254883</v>
      </c>
      <c r="R224" s="1">
        <v>399.53057861328125</v>
      </c>
      <c r="S224" s="1">
        <v>399.43463134765625</v>
      </c>
      <c r="T224" s="1">
        <v>19.857612609863281</v>
      </c>
      <c r="U224" s="1">
        <v>19.827102661132813</v>
      </c>
      <c r="V224" s="1">
        <v>84.935295104980469</v>
      </c>
      <c r="W224" s="1">
        <v>84.804801940917969</v>
      </c>
      <c r="X224" s="1">
        <v>500.150390625</v>
      </c>
      <c r="Y224" s="1">
        <v>216.73797607421875</v>
      </c>
      <c r="Z224" s="1">
        <v>302.24118041992187</v>
      </c>
      <c r="AA224" s="1">
        <v>98.939956665039063</v>
      </c>
      <c r="AB224" s="1">
        <v>-3.9690275192260742</v>
      </c>
      <c r="AC224" s="1">
        <v>0.13444232940673828</v>
      </c>
      <c r="AD224" s="1">
        <v>1</v>
      </c>
      <c r="AE224" s="1">
        <v>-0.21956524252891541</v>
      </c>
      <c r="AF224" s="1">
        <v>2.737391471862793</v>
      </c>
      <c r="AG224" s="1">
        <v>1</v>
      </c>
      <c r="AH224" s="1">
        <v>0</v>
      </c>
      <c r="AI224" s="1">
        <v>0.18999999761581421</v>
      </c>
      <c r="AJ224" s="1">
        <v>111115</v>
      </c>
      <c r="AK224">
        <f>X224*0.000001/(K224*0.0001)</f>
        <v>0.83358398437499992</v>
      </c>
      <c r="AL224">
        <f>(U224-T224)/(1000-U224)*AK224</f>
        <v>-2.5947059641079324E-5</v>
      </c>
      <c r="AM224">
        <f>(P224+273.15)</f>
        <v>298.54166831970213</v>
      </c>
      <c r="AN224">
        <f>(O224+273.15)</f>
        <v>292.91851844787595</v>
      </c>
      <c r="AO224">
        <f>(Y224*AG224+Z224*AH224)*AI224</f>
        <v>41.18021493735796</v>
      </c>
      <c r="AP224">
        <f>((AO224+0.00000010773*(AN224^4-AM224^4))-AL224*44100)/(L224*51.4+0.00000043092*AM224^3)</f>
        <v>-0.24097905607392317</v>
      </c>
      <c r="AQ224">
        <f>0.61365*EXP(17.502*J224/(240.97+J224))</f>
        <v>3.2546878681014508</v>
      </c>
      <c r="AR224">
        <f>AQ224*1000/AA224</f>
        <v>32.895586149488494</v>
      </c>
      <c r="AS224">
        <f>(AR224-U224)</f>
        <v>13.068483488355682</v>
      </c>
      <c r="AT224">
        <f>IF(D224,P224,(O224+P224)/2)</f>
        <v>22.580093383789063</v>
      </c>
      <c r="AU224">
        <f>0.61365*EXP(17.502*AT224/(240.97+AT224))</f>
        <v>2.7488495159060213</v>
      </c>
      <c r="AV224">
        <f>IF(AS224&lt;&gt;0,(1000-(AR224+U224)/2)/AS224*AL224,0)</f>
        <v>-1.9331286823054614E-3</v>
      </c>
      <c r="AW224">
        <f>U224*AA224/1000</f>
        <v>1.9616926780857611</v>
      </c>
      <c r="AX224">
        <f>(AU224-AW224)</f>
        <v>0.78715683782026025</v>
      </c>
      <c r="AY224">
        <f>1/(1.6/F224+1.37/N224)</f>
        <v>-1.2080872179801735E-3</v>
      </c>
      <c r="AZ224">
        <f>G224*AA224*0.001</f>
        <v>46.000662919113672</v>
      </c>
      <c r="BA224">
        <f>G224/S224</f>
        <v>1.163983056801428</v>
      </c>
      <c r="BB224">
        <f>(1-AL224*AA224/AQ224/F224)*100</f>
        <v>59.169446166458869</v>
      </c>
      <c r="BC224">
        <f>(S224-E224/(N224/1.35))</f>
        <v>399.39168601417083</v>
      </c>
      <c r="BD224">
        <f>E224*BB224/100/BC224</f>
        <v>1.3384404101390558E-4</v>
      </c>
    </row>
    <row r="225" spans="1:56" x14ac:dyDescent="0.25">
      <c r="A225" s="1" t="s">
        <v>9</v>
      </c>
      <c r="B225" s="1" t="s">
        <v>283</v>
      </c>
    </row>
    <row r="226" spans="1:56" x14ac:dyDescent="0.25">
      <c r="A226" s="1">
        <v>124</v>
      </c>
      <c r="B226" s="1" t="s">
        <v>284</v>
      </c>
      <c r="C226" s="1">
        <v>74526.999988354743</v>
      </c>
      <c r="D226" s="1">
        <v>0</v>
      </c>
      <c r="E226">
        <f>(R226-S226*(1000-T226)/(1000-U226))*AK226</f>
        <v>7.2081131083857691E-2</v>
      </c>
      <c r="F226">
        <f>IF(AV226&lt;&gt;0,1/(1/AV226-1/N226),0)</f>
        <v>-1.6695926964499022E-3</v>
      </c>
      <c r="G226">
        <f>((AY226-AL226/2)*S226-E226)/(AY226+AL226/2)</f>
        <v>459.0342251936824</v>
      </c>
      <c r="H226">
        <f>AL226*1000</f>
        <v>-2.2552349087457988E-2</v>
      </c>
      <c r="I226">
        <f>(AQ226-AW226)</f>
        <v>1.3004419256963404</v>
      </c>
      <c r="J226">
        <f>(P226+AP226*D226)</f>
        <v>25.423486709594727</v>
      </c>
      <c r="K226" s="1">
        <v>6</v>
      </c>
      <c r="L226">
        <f>(K226*AE226+AF226)</f>
        <v>1.4200000166893005</v>
      </c>
      <c r="M226" s="1">
        <v>1</v>
      </c>
      <c r="N226">
        <f>L226*(M226+1)*(M226+1)/(M226*M226+1)</f>
        <v>2.8400000333786011</v>
      </c>
      <c r="O226" s="1">
        <v>19.769048690795898</v>
      </c>
      <c r="P226" s="1">
        <v>25.423486709594727</v>
      </c>
      <c r="Q226" s="1">
        <v>19.122587203979492</v>
      </c>
      <c r="R226" s="1">
        <v>399.33828735351562</v>
      </c>
      <c r="S226" s="1">
        <v>399.26260375976562</v>
      </c>
      <c r="T226" s="1">
        <v>19.840339660644531</v>
      </c>
      <c r="U226" s="1">
        <v>19.813816070556641</v>
      </c>
      <c r="V226" s="1">
        <v>84.859878540039063</v>
      </c>
      <c r="W226" s="1">
        <v>84.746429443359375</v>
      </c>
      <c r="X226" s="1">
        <v>500.0567626953125</v>
      </c>
      <c r="Y226" s="1">
        <v>217.91935729980469</v>
      </c>
      <c r="Z226" s="1">
        <v>303.04776000976563</v>
      </c>
      <c r="AA226" s="1">
        <v>98.941413879394531</v>
      </c>
      <c r="AB226" s="1">
        <v>-3.9429960250854492</v>
      </c>
      <c r="AC226" s="1">
        <v>0.15080928802490234</v>
      </c>
      <c r="AD226" s="1">
        <v>1</v>
      </c>
      <c r="AE226" s="1">
        <v>-0.21956524252891541</v>
      </c>
      <c r="AF226" s="1">
        <v>2.737391471862793</v>
      </c>
      <c r="AG226" s="1">
        <v>1</v>
      </c>
      <c r="AH226" s="1">
        <v>0</v>
      </c>
      <c r="AI226" s="1">
        <v>0.18999999761581421</v>
      </c>
      <c r="AJ226" s="1">
        <v>111115</v>
      </c>
      <c r="AK226">
        <f>X226*0.000001/(K226*0.0001)</f>
        <v>0.83342793782552083</v>
      </c>
      <c r="AL226">
        <f>(U226-T226)/(1000-U226)*AK226</f>
        <v>-2.2552349087457986E-5</v>
      </c>
      <c r="AM226">
        <f>(P226+273.15)</f>
        <v>298.5734867095947</v>
      </c>
      <c r="AN226">
        <f>(O226+273.15)</f>
        <v>292.91904869079588</v>
      </c>
      <c r="AO226">
        <f>(Y226*AG226+Z226*AH226)*AI226</f>
        <v>41.404677367402655</v>
      </c>
      <c r="AP226">
        <f>((AO226+0.00000010773*(AN226^4-AM226^4))-AL226*44100)/(L226*51.4+0.00000043092*AM226^3)</f>
        <v>-0.24433583555949517</v>
      </c>
      <c r="AQ226">
        <f>0.61365*EXP(17.502*J226/(240.97+J226))</f>
        <v>3.2608489020634837</v>
      </c>
      <c r="AR226">
        <f>AQ226*1000/AA226</f>
        <v>32.957371177637739</v>
      </c>
      <c r="AS226">
        <f>(AR226-U226)</f>
        <v>13.143555107081099</v>
      </c>
      <c r="AT226">
        <f>IF(D226,P226,(O226+P226)/2)</f>
        <v>22.596267700195313</v>
      </c>
      <c r="AU226">
        <f>0.61365*EXP(17.502*AT226/(240.97+AT226))</f>
        <v>2.7515502872562911</v>
      </c>
      <c r="AV226">
        <f>IF(AS226&lt;&gt;0,(1000-(AR226+U226)/2)/AS226*AL226,0)</f>
        <v>-1.67057480189192E-3</v>
      </c>
      <c r="AW226">
        <f>U226*AA226/1000</f>
        <v>1.9604069763671432</v>
      </c>
      <c r="AX226">
        <f>(AU226-AW226)</f>
        <v>0.79114331088914791</v>
      </c>
      <c r="AY226">
        <f>1/(1.6/F226+1.37/N226)</f>
        <v>-1.0440209707083441E-3</v>
      </c>
      <c r="AZ226">
        <f>G226*AA226*0.001</f>
        <v>45.417495259695322</v>
      </c>
      <c r="BA226">
        <f>G226/S226</f>
        <v>1.1497050334067376</v>
      </c>
      <c r="BB226">
        <f>(1-AL226*AA226/AQ226/F226)*100</f>
        <v>59.014646438979312</v>
      </c>
      <c r="BC226">
        <f>(S226-E226/(N226/1.35))</f>
        <v>399.22833984222353</v>
      </c>
      <c r="BD226">
        <f>E226*BB226/100/BC226</f>
        <v>1.0655161573741776E-4</v>
      </c>
    </row>
    <row r="227" spans="1:56" x14ac:dyDescent="0.25">
      <c r="A227" s="1" t="s">
        <v>9</v>
      </c>
      <c r="B227" s="1" t="s">
        <v>285</v>
      </c>
    </row>
    <row r="228" spans="1:56" x14ac:dyDescent="0.25">
      <c r="A228" s="1">
        <v>125</v>
      </c>
      <c r="B228" s="1" t="s">
        <v>286</v>
      </c>
      <c r="C228" s="1">
        <v>75126.999995082617</v>
      </c>
      <c r="D228" s="1">
        <v>0</v>
      </c>
      <c r="E228">
        <f>(R228-S228*(1000-T228)/(1000-U228))*AK228</f>
        <v>-7.3850255708956217E-2</v>
      </c>
      <c r="F228">
        <f>IF(AV228&lt;&gt;0,1/(1/AV228-1/N228),0)</f>
        <v>-1.1243433794097773E-3</v>
      </c>
      <c r="G228">
        <f>((AY228-AL228/2)*S228-E228)/(AY228+AL228/2)</f>
        <v>286.96579835237765</v>
      </c>
      <c r="H228">
        <f>AL228*1000</f>
        <v>-1.5251297638421233E-2</v>
      </c>
      <c r="I228">
        <f>(AQ228-AW228)</f>
        <v>1.3064239176532015</v>
      </c>
      <c r="J228">
        <f>(P228+AP228*D228)</f>
        <v>25.388618469238281</v>
      </c>
      <c r="K228" s="1">
        <v>6</v>
      </c>
      <c r="L228">
        <f>(K228*AE228+AF228)</f>
        <v>1.4200000166893005</v>
      </c>
      <c r="M228" s="1">
        <v>1</v>
      </c>
      <c r="N228">
        <f>L228*(M228+1)*(M228+1)/(M228*M228+1)</f>
        <v>2.8400000333786011</v>
      </c>
      <c r="O228" s="1">
        <v>19.769302368164063</v>
      </c>
      <c r="P228" s="1">
        <v>25.388618469238281</v>
      </c>
      <c r="Q228" s="1">
        <v>19.122245788574219</v>
      </c>
      <c r="R228" s="1">
        <v>399.37353515625</v>
      </c>
      <c r="S228" s="1">
        <v>399.46945190429687</v>
      </c>
      <c r="T228" s="1">
        <v>19.701330184936523</v>
      </c>
      <c r="U228" s="1">
        <v>19.683391571044922</v>
      </c>
      <c r="V228" s="1">
        <v>84.271408081054688</v>
      </c>
      <c r="W228" s="1">
        <v>84.194671630859375</v>
      </c>
      <c r="X228" s="1">
        <v>500.075439453125</v>
      </c>
      <c r="Y228" s="1">
        <v>217.81779479980469</v>
      </c>
      <c r="Z228" s="1">
        <v>302.5750732421875</v>
      </c>
      <c r="AA228" s="1">
        <v>98.950119018554688</v>
      </c>
      <c r="AB228" s="1">
        <v>-3.8264493942260742</v>
      </c>
      <c r="AC228" s="1">
        <v>0.15940570831298828</v>
      </c>
      <c r="AD228" s="1">
        <v>1</v>
      </c>
      <c r="AE228" s="1">
        <v>-0.21956524252891541</v>
      </c>
      <c r="AF228" s="1">
        <v>2.737391471862793</v>
      </c>
      <c r="AG228" s="1">
        <v>1</v>
      </c>
      <c r="AH228" s="1">
        <v>0</v>
      </c>
      <c r="AI228" s="1">
        <v>0.18999999761581421</v>
      </c>
      <c r="AJ228" s="1">
        <v>111115</v>
      </c>
      <c r="AK228">
        <f>X228*0.000001/(K228*0.0001)</f>
        <v>0.83345906575520812</v>
      </c>
      <c r="AL228">
        <f>(U228-T228)/(1000-U228)*AK228</f>
        <v>-1.5251297638421234E-5</v>
      </c>
      <c r="AM228">
        <f>(P228+273.15)</f>
        <v>298.53861846923826</v>
      </c>
      <c r="AN228">
        <f>(O228+273.15)</f>
        <v>292.91930236816404</v>
      </c>
      <c r="AO228">
        <f>(Y228*AG228+Z228*AH228)*AI228</f>
        <v>41.385380492644799</v>
      </c>
      <c r="AP228">
        <f>((AO228+0.00000010773*(AN228^4-AM228^4))-AL228*44100)/(L228*51.4+0.00000043092*AM228^3)</f>
        <v>-0.24362125310846089</v>
      </c>
      <c r="AQ228">
        <f>0.61365*EXP(17.502*J228/(240.97+J228))</f>
        <v>3.2540978562969127</v>
      </c>
      <c r="AR228">
        <f>AQ228*1000/AA228</f>
        <v>32.886244994679778</v>
      </c>
      <c r="AS228">
        <f>(AR228-U228)</f>
        <v>13.202853423634856</v>
      </c>
      <c r="AT228">
        <f>IF(D228,P228,(O228+P228)/2)</f>
        <v>22.578960418701172</v>
      </c>
      <c r="AU228">
        <f>0.61365*EXP(17.502*AT228/(240.97+AT228))</f>
        <v>2.748660421478855</v>
      </c>
      <c r="AV228">
        <f>IF(AS228&lt;&gt;0,(1000-(AR228+U228)/2)/AS228*AL228,0)</f>
        <v>-1.1247886782438459E-3</v>
      </c>
      <c r="AW228">
        <f>U228*AA228/1000</f>
        <v>1.9476739386437112</v>
      </c>
      <c r="AX228">
        <f>(AU228-AW228)</f>
        <v>0.80098648283514384</v>
      </c>
      <c r="AY228">
        <f>1/(1.6/F228+1.37/N228)</f>
        <v>-7.0295290301877853E-4</v>
      </c>
      <c r="AZ228">
        <f>G228*AA228*0.001</f>
        <v>28.395299901222334</v>
      </c>
      <c r="BA228">
        <f>G228/S228</f>
        <v>0.71836731691095024</v>
      </c>
      <c r="BB228">
        <f>(1-AL228*AA228/AQ228/F228)*100</f>
        <v>58.752888385097805</v>
      </c>
      <c r="BC228">
        <f>(S228-E228/(N228/1.35))</f>
        <v>399.50455677895718</v>
      </c>
      <c r="BD228">
        <f>E228*BB228/100/BC228</f>
        <v>-1.0860741779423371E-4</v>
      </c>
    </row>
    <row r="229" spans="1:56" x14ac:dyDescent="0.25">
      <c r="A229" s="1">
        <v>126</v>
      </c>
      <c r="B229" s="1" t="s">
        <v>287</v>
      </c>
      <c r="C229" s="1">
        <v>75727.499981660396</v>
      </c>
      <c r="D229" s="1">
        <v>0</v>
      </c>
      <c r="E229">
        <f>(R229-S229*(1000-T229)/(1000-U229))*AK229</f>
        <v>1.9737117277897356E-3</v>
      </c>
      <c r="F229">
        <f>IF(AV229&lt;&gt;0,1/(1/AV229-1/N229),0)</f>
        <v>4.8549829646532712E-4</v>
      </c>
      <c r="G229">
        <f>((AY229-AL229/2)*S229-E229)/(AY229+AL229/2)</f>
        <v>384.33851327584443</v>
      </c>
      <c r="H229">
        <f>AL229*1000</f>
        <v>6.647384217967062E-3</v>
      </c>
      <c r="I229">
        <f>(AQ229-AW229)</f>
        <v>1.3195922879737485</v>
      </c>
      <c r="J229">
        <f>(P229+AP229*D229)</f>
        <v>25.398431777954102</v>
      </c>
      <c r="K229" s="1">
        <v>6</v>
      </c>
      <c r="L229">
        <f>(K229*AE229+AF229)</f>
        <v>1.4200000166893005</v>
      </c>
      <c r="M229" s="1">
        <v>1</v>
      </c>
      <c r="N229">
        <f>L229*(M229+1)*(M229+1)/(M229*M229+1)</f>
        <v>2.8400000333786011</v>
      </c>
      <c r="O229" s="1">
        <v>19.769525527954102</v>
      </c>
      <c r="P229" s="1">
        <v>25.398431777954102</v>
      </c>
      <c r="Q229" s="1">
        <v>19.12226676940918</v>
      </c>
      <c r="R229" s="1">
        <v>399.43582153320312</v>
      </c>
      <c r="S229" s="1">
        <v>399.43026733398437</v>
      </c>
      <c r="T229" s="1">
        <v>19.56022834777832</v>
      </c>
      <c r="U229" s="1">
        <v>19.568048477172852</v>
      </c>
      <c r="V229" s="1">
        <v>83.672889709472656</v>
      </c>
      <c r="W229" s="1">
        <v>83.706344604492188</v>
      </c>
      <c r="X229" s="1">
        <v>500.04092407226562</v>
      </c>
      <c r="Y229" s="1">
        <v>217.85183715820312</v>
      </c>
      <c r="Z229" s="1">
        <v>302.88693237304687</v>
      </c>
      <c r="AA229" s="1">
        <v>98.95745849609375</v>
      </c>
      <c r="AB229" s="1">
        <v>-3.8264493942260742</v>
      </c>
      <c r="AC229" s="1">
        <v>0.15940570831298828</v>
      </c>
      <c r="AD229" s="1">
        <v>1</v>
      </c>
      <c r="AE229" s="1">
        <v>-0.21956524252891541</v>
      </c>
      <c r="AF229" s="1">
        <v>2.737391471862793</v>
      </c>
      <c r="AG229" s="1">
        <v>1</v>
      </c>
      <c r="AH229" s="1">
        <v>0</v>
      </c>
      <c r="AI229" s="1">
        <v>0.18999999761581421</v>
      </c>
      <c r="AJ229" s="1">
        <v>111115</v>
      </c>
      <c r="AK229">
        <f>X229*0.000001/(K229*0.0001)</f>
        <v>0.83340154012044265</v>
      </c>
      <c r="AL229">
        <f>(U229-T229)/(1000-U229)*AK229</f>
        <v>6.6473842179670617E-6</v>
      </c>
      <c r="AM229">
        <f>(P229+273.15)</f>
        <v>298.54843177795408</v>
      </c>
      <c r="AN229">
        <f>(O229+273.15)</f>
        <v>292.91952552795408</v>
      </c>
      <c r="AO229">
        <f>(Y229*AG229+Z229*AH229)*AI229</f>
        <v>41.391848540659339</v>
      </c>
      <c r="AP229">
        <f>((AO229+0.00000010773*(AN229^4-AM229^4))-AL229*44100)/(L229*51.4+0.00000043092*AM229^3)</f>
        <v>-0.2562800155164745</v>
      </c>
      <c r="AQ229">
        <f>0.61365*EXP(17.502*J229/(240.97+J229))</f>
        <v>3.2559966330031314</v>
      </c>
      <c r="AR229">
        <f>AQ229*1000/AA229</f>
        <v>32.90299369533281</v>
      </c>
      <c r="AS229">
        <f>(AR229-U229)</f>
        <v>13.334945218159959</v>
      </c>
      <c r="AT229">
        <f>IF(D229,P229,(O229+P229)/2)</f>
        <v>22.583978652954102</v>
      </c>
      <c r="AU229">
        <f>0.61365*EXP(17.502*AT229/(240.97+AT229))</f>
        <v>2.7494980625405123</v>
      </c>
      <c r="AV229">
        <f>IF(AS229&lt;&gt;0,(1000-(AR229+U229)/2)/AS229*AL229,0)</f>
        <v>4.8541531466758788E-4</v>
      </c>
      <c r="AW229">
        <f>U229*AA229/1000</f>
        <v>1.9364043450293829</v>
      </c>
      <c r="AX229">
        <f>(AU229-AW229)</f>
        <v>0.81309371751112947</v>
      </c>
      <c r="AY229">
        <f>1/(1.6/F229+1.37/N229)</f>
        <v>3.0339202597200155E-4</v>
      </c>
      <c r="AZ229">
        <f>G229*AA229*0.001</f>
        <v>38.033162475944749</v>
      </c>
      <c r="BA229">
        <f>G229/S229</f>
        <v>0.96221679904512358</v>
      </c>
      <c r="BB229">
        <f>(1-AL229*AA229/AQ229/F229)*100</f>
        <v>58.387131213334207</v>
      </c>
      <c r="BC229">
        <f>(S229-E229/(N229/1.35))</f>
        <v>399.4293291259558</v>
      </c>
      <c r="BD229">
        <f>E229*BB229/100/BC229</f>
        <v>2.8851002473936097E-6</v>
      </c>
    </row>
    <row r="230" spans="1:56" x14ac:dyDescent="0.25">
      <c r="A230" s="1" t="s">
        <v>9</v>
      </c>
      <c r="B230" s="1" t="s">
        <v>288</v>
      </c>
    </row>
    <row r="231" spans="1:56" x14ac:dyDescent="0.25">
      <c r="A231" s="1">
        <v>127</v>
      </c>
      <c r="B231" s="1" t="s">
        <v>289</v>
      </c>
      <c r="C231" s="1">
        <v>76327.499988365918</v>
      </c>
      <c r="D231" s="1">
        <v>0</v>
      </c>
      <c r="E231">
        <f>(R231-S231*(1000-T231)/(1000-U231))*AK231</f>
        <v>3.1770563428189548E-2</v>
      </c>
      <c r="F231">
        <f>IF(AV231&lt;&gt;0,1/(1/AV231-1/N231),0)</f>
        <v>6.390982252648911E-4</v>
      </c>
      <c r="G231">
        <f>((AY231-AL231/2)*S231-E231)/(AY231+AL231/2)</f>
        <v>311.93017079969377</v>
      </c>
      <c r="H231">
        <f>AL231*1000</f>
        <v>8.8428735315850306E-3</v>
      </c>
      <c r="I231">
        <f>(AQ231-AW231)</f>
        <v>1.333755364540727</v>
      </c>
      <c r="J231">
        <f>(P231+AP231*D231)</f>
        <v>25.386022567749023</v>
      </c>
      <c r="K231" s="1">
        <v>6</v>
      </c>
      <c r="L231">
        <f>(K231*AE231+AF231)</f>
        <v>1.4200000166893005</v>
      </c>
      <c r="M231" s="1">
        <v>1</v>
      </c>
      <c r="N231">
        <f>L231*(M231+1)*(M231+1)/(M231*M231+1)</f>
        <v>2.8400000333786011</v>
      </c>
      <c r="O231" s="1">
        <v>19.763139724731445</v>
      </c>
      <c r="P231" s="1">
        <v>25.386022567749023</v>
      </c>
      <c r="Q231" s="1">
        <v>19.120502471923828</v>
      </c>
      <c r="R231" s="1">
        <v>399.4012451171875</v>
      </c>
      <c r="S231" s="1">
        <v>399.35888671875</v>
      </c>
      <c r="T231" s="1">
        <v>19.389934539794922</v>
      </c>
      <c r="U231" s="1">
        <v>19.400339126586914</v>
      </c>
      <c r="V231" s="1">
        <v>82.978675842285156</v>
      </c>
      <c r="W231" s="1">
        <v>83.023200988769531</v>
      </c>
      <c r="X231" s="1">
        <v>500.0478515625</v>
      </c>
      <c r="Y231" s="1">
        <v>217.95767211914062</v>
      </c>
      <c r="Z231" s="1">
        <v>303.18167114257813</v>
      </c>
      <c r="AA231" s="1">
        <v>98.959114074707031</v>
      </c>
      <c r="AB231" s="1">
        <v>-3.8312101364135742</v>
      </c>
      <c r="AC231" s="1">
        <v>0.16235065460205078</v>
      </c>
      <c r="AD231" s="1">
        <v>1</v>
      </c>
      <c r="AE231" s="1">
        <v>-0.21956524252891541</v>
      </c>
      <c r="AF231" s="1">
        <v>2.737391471862793</v>
      </c>
      <c r="AG231" s="1">
        <v>1</v>
      </c>
      <c r="AH231" s="1">
        <v>0</v>
      </c>
      <c r="AI231" s="1">
        <v>0.18999999761581421</v>
      </c>
      <c r="AJ231" s="1">
        <v>111115</v>
      </c>
      <c r="AK231">
        <f>X231*0.000001/(K231*0.0001)</f>
        <v>0.83341308593749985</v>
      </c>
      <c r="AL231">
        <f>(U231-T231)/(1000-U231)*AK231</f>
        <v>8.8428735315850307E-6</v>
      </c>
      <c r="AM231">
        <f>(P231+273.15)</f>
        <v>298.536022567749</v>
      </c>
      <c r="AN231">
        <f>(O231+273.15)</f>
        <v>292.91313972473142</v>
      </c>
      <c r="AO231">
        <f>(Y231*AG231+Z231*AH231)*AI231</f>
        <v>41.411957182985134</v>
      </c>
      <c r="AP231">
        <f>((AO231+0.00000010773*(AN231^4-AM231^4))-AL231*44100)/(L231*51.4+0.00000043092*AM231^3)</f>
        <v>-0.25632681392052059</v>
      </c>
      <c r="AQ231">
        <f>0.61365*EXP(17.502*J231/(240.97+J231))</f>
        <v>3.2535957372566435</v>
      </c>
      <c r="AR231">
        <f>AQ231*1000/AA231</f>
        <v>32.878181738777613</v>
      </c>
      <c r="AS231">
        <f>(AR231-U231)</f>
        <v>13.477842612190699</v>
      </c>
      <c r="AT231">
        <f>IF(D231,P231,(O231+P231)/2)</f>
        <v>22.574581146240234</v>
      </c>
      <c r="AU231">
        <f>0.61365*EXP(17.502*AT231/(240.97+AT231))</f>
        <v>2.7479296180553088</v>
      </c>
      <c r="AV231">
        <f>IF(AS231&lt;&gt;0,(1000-(AR231+U231)/2)/AS231*AL231,0)</f>
        <v>6.38954438418828E-4</v>
      </c>
      <c r="AW231">
        <f>U231*AA231/1000</f>
        <v>1.9198403727159166</v>
      </c>
      <c r="AX231">
        <f>(AU231-AW231)</f>
        <v>0.82808924533939221</v>
      </c>
      <c r="AY231">
        <f>1/(1.6/F231+1.37/N231)</f>
        <v>3.9935943987251472E-4</v>
      </c>
      <c r="AZ231">
        <f>G231*AA231*0.001</f>
        <v>30.868333355509744</v>
      </c>
      <c r="BA231">
        <f>G231/S231</f>
        <v>0.78107732461546986</v>
      </c>
      <c r="BB231">
        <f>(1-AL231*AA231/AQ231/F231)*100</f>
        <v>57.915903226884147</v>
      </c>
      <c r="BC231">
        <f>(S231-E231/(N231/1.35))</f>
        <v>399.343784514481</v>
      </c>
      <c r="BD231">
        <f>E231*BB231/100/BC231</f>
        <v>4.6076111569075583E-5</v>
      </c>
    </row>
    <row r="232" spans="1:56" x14ac:dyDescent="0.25">
      <c r="A232" s="1" t="s">
        <v>9</v>
      </c>
      <c r="B232" s="1" t="s">
        <v>290</v>
      </c>
    </row>
    <row r="233" spans="1:56" x14ac:dyDescent="0.25">
      <c r="A233" s="1">
        <v>128</v>
      </c>
      <c r="B233" s="1" t="s">
        <v>291</v>
      </c>
      <c r="C233" s="1">
        <v>76927.499995093793</v>
      </c>
      <c r="D233" s="1">
        <v>0</v>
      </c>
      <c r="E233">
        <f>(R233-S233*(1000-T233)/(1000-U233))*AK233</f>
        <v>-5.4090494489218537E-2</v>
      </c>
      <c r="F233">
        <f>IF(AV233&lt;&gt;0,1/(1/AV233-1/N233),0)</f>
        <v>5.0160424069866706E-4</v>
      </c>
      <c r="G233">
        <f>((AY233-AL233/2)*S233-E233)/(AY233+AL233/2)</f>
        <v>561.24059205362914</v>
      </c>
      <c r="H233">
        <f>AL233*1000</f>
        <v>7.0291057837657579E-3</v>
      </c>
      <c r="I233">
        <f>(AQ233-AW233)</f>
        <v>1.3507638444286445</v>
      </c>
      <c r="J233">
        <f>(P233+AP233*D233)</f>
        <v>25.406764984130859</v>
      </c>
      <c r="K233" s="1">
        <v>6</v>
      </c>
      <c r="L233">
        <f>(K233*AE233+AF233)</f>
        <v>1.4200000166893005</v>
      </c>
      <c r="M233" s="1">
        <v>1</v>
      </c>
      <c r="N233">
        <f>L233*(M233+1)*(M233+1)/(M233*M233+1)</f>
        <v>2.8400000333786011</v>
      </c>
      <c r="O233" s="1">
        <v>19.769374847412109</v>
      </c>
      <c r="P233" s="1">
        <v>25.406764984130859</v>
      </c>
      <c r="Q233" s="1">
        <v>19.123157501220703</v>
      </c>
      <c r="R233" s="1">
        <v>399.38851928710937</v>
      </c>
      <c r="S233" s="1">
        <v>399.45004272460937</v>
      </c>
      <c r="T233" s="1">
        <v>19.261148452758789</v>
      </c>
      <c r="U233" s="1">
        <v>19.269418716430664</v>
      </c>
      <c r="V233" s="1">
        <v>82.393997192382813</v>
      </c>
      <c r="W233" s="1">
        <v>82.429374694824219</v>
      </c>
      <c r="X233" s="1">
        <v>500.12860107421875</v>
      </c>
      <c r="Y233" s="1">
        <v>217.89242553710937</v>
      </c>
      <c r="Z233" s="1">
        <v>302.80874633789062</v>
      </c>
      <c r="AA233" s="1">
        <v>98.957107543945313</v>
      </c>
      <c r="AB233" s="1">
        <v>-3.8338651657104492</v>
      </c>
      <c r="AC233" s="1">
        <v>0.17213916778564453</v>
      </c>
      <c r="AD233" s="1">
        <v>1</v>
      </c>
      <c r="AE233" s="1">
        <v>-0.21956524252891541</v>
      </c>
      <c r="AF233" s="1">
        <v>2.737391471862793</v>
      </c>
      <c r="AG233" s="1">
        <v>1</v>
      </c>
      <c r="AH233" s="1">
        <v>0</v>
      </c>
      <c r="AI233" s="1">
        <v>0.18999999761581421</v>
      </c>
      <c r="AJ233" s="1">
        <v>111115</v>
      </c>
      <c r="AK233">
        <f>X233*0.000001/(K233*0.0001)</f>
        <v>0.8335476684570311</v>
      </c>
      <c r="AL233">
        <f>(U233-T233)/(1000-U233)*AK233</f>
        <v>7.0291057837657581E-6</v>
      </c>
      <c r="AM233">
        <f>(P233+273.15)</f>
        <v>298.55676498413084</v>
      </c>
      <c r="AN233">
        <f>(O233+273.15)</f>
        <v>292.91937484741209</v>
      </c>
      <c r="AO233">
        <f>(Y233*AG233+Z233*AH233)*AI233</f>
        <v>41.399560332554756</v>
      </c>
      <c r="AP233">
        <f>((AO233+0.00000010773*(AN233^4-AM233^4))-AL233*44100)/(L233*51.4+0.00000043092*AM233^3)</f>
        <v>-0.25753590315473185</v>
      </c>
      <c r="AQ233">
        <f>0.61365*EXP(17.502*J233/(240.97+J233))</f>
        <v>3.2576097846597865</v>
      </c>
      <c r="AR233">
        <f>AQ233*1000/AA233</f>
        <v>32.91941190998466</v>
      </c>
      <c r="AS233">
        <f>(AR233-U233)</f>
        <v>13.649993193553996</v>
      </c>
      <c r="AT233">
        <f>IF(D233,P233,(O233+P233)/2)</f>
        <v>22.588069915771484</v>
      </c>
      <c r="AU233">
        <f>0.61365*EXP(17.502*AT233/(240.97+AT233))</f>
        <v>2.7501811392860733</v>
      </c>
      <c r="AV233">
        <f>IF(AS233&lt;&gt;0,(1000-(AR233+U233)/2)/AS233*AL233,0)</f>
        <v>5.0151566239582277E-4</v>
      </c>
      <c r="AW233">
        <f>U233*AA233/1000</f>
        <v>1.906845940231142</v>
      </c>
      <c r="AX233">
        <f>(AU233-AW233)</f>
        <v>0.84333519905493137</v>
      </c>
      <c r="AY233">
        <f>1/(1.6/F233+1.37/N233)</f>
        <v>3.1345524600093254E-4</v>
      </c>
      <c r="AZ233">
        <f>G233*AA233*0.001</f>
        <v>55.538745625878519</v>
      </c>
      <c r="BA233">
        <f>G233/S233</f>
        <v>1.4050332507801535</v>
      </c>
      <c r="BB233">
        <f>(1-AL233*AA233/AQ233/F233)*100</f>
        <v>57.431650501840558</v>
      </c>
      <c r="BC233">
        <f>(S233-E233/(N233/1.35))</f>
        <v>399.47575475513833</v>
      </c>
      <c r="BD233">
        <f>E233*BB233/100/BC233</f>
        <v>-7.7764578650854239E-5</v>
      </c>
    </row>
    <row r="234" spans="1:56" x14ac:dyDescent="0.25">
      <c r="A234" s="1">
        <v>129</v>
      </c>
      <c r="B234" s="1" t="s">
        <v>292</v>
      </c>
      <c r="C234" s="1">
        <v>77527.999981671572</v>
      </c>
      <c r="D234" s="1">
        <v>0</v>
      </c>
      <c r="E234">
        <f>(R234-S234*(1000-T234)/(1000-U234))*AK234</f>
        <v>-3.3017362563159458E-2</v>
      </c>
      <c r="F234">
        <f>IF(AV234&lt;&gt;0,1/(1/AV234-1/N234),0)</f>
        <v>1.537758677470904E-3</v>
      </c>
      <c r="G234">
        <f>((AY234-AL234/2)*S234-E234)/(AY234+AL234/2)</f>
        <v>424.6222116090762</v>
      </c>
      <c r="H234">
        <f>AL234*1000</f>
        <v>2.1522533250879647E-2</v>
      </c>
      <c r="I234">
        <f>(AQ234-AW234)</f>
        <v>1.3497663354512204</v>
      </c>
      <c r="J234">
        <f>(P234+AP234*D234)</f>
        <v>25.323829650878906</v>
      </c>
      <c r="K234" s="1">
        <v>6</v>
      </c>
      <c r="L234">
        <f>(K234*AE234+AF234)</f>
        <v>1.4200000166893005</v>
      </c>
      <c r="M234" s="1">
        <v>1</v>
      </c>
      <c r="N234">
        <f>L234*(M234+1)*(M234+1)/(M234*M234+1)</f>
        <v>2.8400000333786011</v>
      </c>
      <c r="O234" s="1">
        <v>19.762016296386719</v>
      </c>
      <c r="P234" s="1">
        <v>25.323829650878906</v>
      </c>
      <c r="Q234" s="1">
        <v>19.121318817138672</v>
      </c>
      <c r="R234" s="1">
        <v>399.45489501953125</v>
      </c>
      <c r="S234" s="1">
        <v>399.48419189453125</v>
      </c>
      <c r="T234" s="1">
        <v>19.092910766601563</v>
      </c>
      <c r="U234" s="1">
        <v>19.11823844909668</v>
      </c>
      <c r="V234" s="1">
        <v>81.708770751953125</v>
      </c>
      <c r="W234" s="1">
        <v>81.817161560058594</v>
      </c>
      <c r="X234" s="1">
        <v>500.1103515625</v>
      </c>
      <c r="Y234" s="1">
        <v>217.59413146972656</v>
      </c>
      <c r="Z234" s="1">
        <v>302.53012084960937</v>
      </c>
      <c r="AA234" s="1">
        <v>98.953666687011719</v>
      </c>
      <c r="AB234" s="1">
        <v>-3.8338651657104492</v>
      </c>
      <c r="AC234" s="1">
        <v>0.17213916778564453</v>
      </c>
      <c r="AD234" s="1">
        <v>1</v>
      </c>
      <c r="AE234" s="1">
        <v>-0.21956524252891541</v>
      </c>
      <c r="AF234" s="1">
        <v>2.737391471862793</v>
      </c>
      <c r="AG234" s="1">
        <v>1</v>
      </c>
      <c r="AH234" s="1">
        <v>0</v>
      </c>
      <c r="AI234" s="1">
        <v>0.18999999761581421</v>
      </c>
      <c r="AJ234" s="1">
        <v>111115</v>
      </c>
      <c r="AK234">
        <f>X234*0.000001/(K234*0.0001)</f>
        <v>0.83351725260416643</v>
      </c>
      <c r="AL234">
        <f>(U234-T234)/(1000-U234)*AK234</f>
        <v>2.1522533250879646E-5</v>
      </c>
      <c r="AM234">
        <f>(P234+273.15)</f>
        <v>298.47382965087888</v>
      </c>
      <c r="AN234">
        <f>(O234+273.15)</f>
        <v>292.9120162963867</v>
      </c>
      <c r="AO234">
        <f>(Y234*AG234+Z234*AH234)*AI234</f>
        <v>41.34288446046321</v>
      </c>
      <c r="AP234">
        <f>((AO234+0.00000010773*(AN234^4-AM234^4))-AL234*44100)/(L234*51.4+0.00000043092*AM234^3)</f>
        <v>-0.25549087617005878</v>
      </c>
      <c r="AQ234">
        <f>0.61365*EXP(17.502*J234/(240.97+J234))</f>
        <v>3.241586130585945</v>
      </c>
      <c r="AR234">
        <f>AQ234*1000/AA234</f>
        <v>32.758625719641202</v>
      </c>
      <c r="AS234">
        <f>(AR234-U234)</f>
        <v>13.640387270544522</v>
      </c>
      <c r="AT234">
        <f>IF(D234,P234,(O234+P234)/2)</f>
        <v>22.542922973632813</v>
      </c>
      <c r="AU234">
        <f>0.61365*EXP(17.502*AT234/(240.97+AT234))</f>
        <v>2.7426516265939229</v>
      </c>
      <c r="AV234">
        <f>IF(AS234&lt;&gt;0,(1000-(AR234+U234)/2)/AS234*AL234,0)</f>
        <v>1.5369264866210242E-3</v>
      </c>
      <c r="AW234">
        <f>U234*AA234/1000</f>
        <v>1.8918197951347246</v>
      </c>
      <c r="AX234">
        <f>(AU234-AW234)</f>
        <v>0.85083183145919827</v>
      </c>
      <c r="AY234">
        <f>1/(1.6/F234+1.37/N234)</f>
        <v>9.6065378663666868E-4</v>
      </c>
      <c r="AZ234">
        <f>G234*AA234*0.001</f>
        <v>42.017924795466286</v>
      </c>
      <c r="BA234">
        <f>G234/S234</f>
        <v>1.0629261938884973</v>
      </c>
      <c r="BB234">
        <f>(1-AL234*AA234/AQ234/F234)*100</f>
        <v>57.275250313952753</v>
      </c>
      <c r="BC234">
        <f>(S234-E234/(N234/1.35))</f>
        <v>399.49988676739616</v>
      </c>
      <c r="BD234">
        <f>E234*BB234/100/BC234</f>
        <v>-4.7336126195513717E-5</v>
      </c>
    </row>
    <row r="235" spans="1:56" x14ac:dyDescent="0.25">
      <c r="A235" s="1" t="s">
        <v>9</v>
      </c>
      <c r="B235" s="1" t="s">
        <v>293</v>
      </c>
    </row>
    <row r="236" spans="1:56" x14ac:dyDescent="0.25">
      <c r="A236" s="1">
        <v>130</v>
      </c>
      <c r="B236" s="1" t="s">
        <v>294</v>
      </c>
      <c r="C236" s="1">
        <v>78127.999988377094</v>
      </c>
      <c r="D236" s="1">
        <v>0</v>
      </c>
      <c r="E236">
        <f>(R236-S236*(1000-T236)/(1000-U236))*AK236</f>
        <v>-4.9924929529985812E-2</v>
      </c>
      <c r="F236">
        <f>IF(AV236&lt;&gt;0,1/(1/AV236-1/N236),0)</f>
        <v>1.5321750241559845E-3</v>
      </c>
      <c r="G236">
        <f>((AY236-AL236/2)*S236-E236)/(AY236+AL236/2)</f>
        <v>442.10205726441478</v>
      </c>
      <c r="H236">
        <f>AL236*1000</f>
        <v>2.1693330826124114E-2</v>
      </c>
      <c r="I236">
        <f>(AQ236-AW236)</f>
        <v>1.3655768120838252</v>
      </c>
      <c r="J236">
        <f>(P236+AP236*D236)</f>
        <v>25.343196868896484</v>
      </c>
      <c r="K236" s="1">
        <v>6</v>
      </c>
      <c r="L236">
        <f>(K236*AE236+AF236)</f>
        <v>1.4200000166893005</v>
      </c>
      <c r="M236" s="1">
        <v>1</v>
      </c>
      <c r="N236">
        <f>L236*(M236+1)*(M236+1)/(M236*M236+1)</f>
        <v>2.8400000333786011</v>
      </c>
      <c r="O236" s="1">
        <v>19.766460418701172</v>
      </c>
      <c r="P236" s="1">
        <v>25.343196868896484</v>
      </c>
      <c r="Q236" s="1">
        <v>19.121322631835938</v>
      </c>
      <c r="R236" s="1">
        <v>399.43035888671875</v>
      </c>
      <c r="S236" s="1">
        <v>399.4798583984375</v>
      </c>
      <c r="T236" s="1">
        <v>18.969533920288086</v>
      </c>
      <c r="U236" s="1">
        <v>18.995065689086914</v>
      </c>
      <c r="V236" s="1">
        <v>81.163307189941406</v>
      </c>
      <c r="W236" s="1">
        <v>81.272544860839844</v>
      </c>
      <c r="X236" s="1">
        <v>500.11257934570313</v>
      </c>
      <c r="Y236" s="1">
        <v>217.69163513183594</v>
      </c>
      <c r="Z236" s="1">
        <v>302.4095458984375</v>
      </c>
      <c r="AA236" s="1">
        <v>98.959648132324219</v>
      </c>
      <c r="AB236" s="1">
        <v>-3.8021879196166992</v>
      </c>
      <c r="AC236" s="1">
        <v>0.16911220550537109</v>
      </c>
      <c r="AD236" s="1">
        <v>1</v>
      </c>
      <c r="AE236" s="1">
        <v>-0.21956524252891541</v>
      </c>
      <c r="AF236" s="1">
        <v>2.737391471862793</v>
      </c>
      <c r="AG236" s="1">
        <v>1</v>
      </c>
      <c r="AH236" s="1">
        <v>0</v>
      </c>
      <c r="AI236" s="1">
        <v>0.18999999761581421</v>
      </c>
      <c r="AJ236" s="1">
        <v>111115</v>
      </c>
      <c r="AK236">
        <f>X236*0.000001/(K236*0.0001)</f>
        <v>0.83352096557617172</v>
      </c>
      <c r="AL236">
        <f>(U236-T236)/(1000-U236)*AK236</f>
        <v>2.1693330826124115E-5</v>
      </c>
      <c r="AM236">
        <f>(P236+273.15)</f>
        <v>298.49319686889646</v>
      </c>
      <c r="AN236">
        <f>(O236+273.15)</f>
        <v>292.91646041870115</v>
      </c>
      <c r="AO236">
        <f>(Y236*AG236+Z236*AH236)*AI236</f>
        <v>41.361410156031525</v>
      </c>
      <c r="AP236">
        <f>((AO236+0.00000010773*(AN236^4-AM236^4))-AL236*44100)/(L236*51.4+0.00000043092*AM236^3)</f>
        <v>-0.25741207806528998</v>
      </c>
      <c r="AQ236">
        <f>0.61365*EXP(17.502*J236/(240.97+J236))</f>
        <v>3.2453218289262509</v>
      </c>
      <c r="AR236">
        <f>AQ236*1000/AA236</f>
        <v>32.794395394239459</v>
      </c>
      <c r="AS236">
        <f>(AR236-U236)</f>
        <v>13.799329705152545</v>
      </c>
      <c r="AT236">
        <f>IF(D236,P236,(O236+P236)/2)</f>
        <v>22.554828643798828</v>
      </c>
      <c r="AU236">
        <f>0.61365*EXP(17.502*AT236/(240.97+AT236))</f>
        <v>2.7446354760603788</v>
      </c>
      <c r="AV236">
        <f>IF(AS236&lt;&gt;0,(1000-(AR236+U236)/2)/AS236*AL236,0)</f>
        <v>1.5313488641365046E-3</v>
      </c>
      <c r="AW236">
        <f>U236*AA236/1000</f>
        <v>1.8797450168424257</v>
      </c>
      <c r="AX236">
        <f>(AU236-AW236)</f>
        <v>0.86489045921795316</v>
      </c>
      <c r="AY236">
        <f>1/(1.6/F236+1.37/N236)</f>
        <v>9.5716723112735692E-4</v>
      </c>
      <c r="AZ236">
        <f>G236*AA236*0.001</f>
        <v>43.750264025463139</v>
      </c>
      <c r="BA236">
        <f>G236/S236</f>
        <v>1.1066942374437969</v>
      </c>
      <c r="BB236">
        <f>(1-AL236*AA236/AQ236/F236)*100</f>
        <v>56.826403118307653</v>
      </c>
      <c r="BC236">
        <f>(S236-E236/(N236/1.35))</f>
        <v>399.50359031888587</v>
      </c>
      <c r="BD236">
        <f>E236*BB236/100/BC236</f>
        <v>-7.1014484972701343E-5</v>
      </c>
    </row>
    <row r="237" spans="1:56" x14ac:dyDescent="0.25">
      <c r="A237" s="1" t="s">
        <v>9</v>
      </c>
      <c r="B237" s="1" t="s">
        <v>295</v>
      </c>
    </row>
    <row r="238" spans="1:56" x14ac:dyDescent="0.25">
      <c r="A238" s="1" t="s">
        <v>9</v>
      </c>
      <c r="B238" s="1" t="s">
        <v>296</v>
      </c>
    </row>
    <row r="239" spans="1:56" x14ac:dyDescent="0.25">
      <c r="A239" s="1" t="s">
        <v>9</v>
      </c>
      <c r="B239" s="1" t="s">
        <v>297</v>
      </c>
    </row>
    <row r="240" spans="1:56" x14ac:dyDescent="0.25">
      <c r="A240" s="1">
        <v>131</v>
      </c>
      <c r="B240" s="1" t="s">
        <v>298</v>
      </c>
      <c r="C240" s="1">
        <v>78727.499996770173</v>
      </c>
      <c r="D240" s="1">
        <v>0</v>
      </c>
      <c r="E240">
        <f>(R240-S240*(1000-T240)/(1000-U240))*AK240</f>
        <v>-8.3549880350068509E-2</v>
      </c>
      <c r="F240">
        <f>IF(AV240&lt;&gt;0,1/(1/AV240-1/N240),0)</f>
        <v>7.9751978642824631E-3</v>
      </c>
      <c r="G240">
        <f>((AY240-AL240/2)*S240-E240)/(AY240+AL240/2)</f>
        <v>407.8732257540982</v>
      </c>
      <c r="H240">
        <f>AL240*1000</f>
        <v>0.11147897218062455</v>
      </c>
      <c r="I240">
        <f>(AQ240-AW240)</f>
        <v>1.3514705584376019</v>
      </c>
      <c r="J240">
        <f>(P240+AP240*D240)</f>
        <v>25.255695343017578</v>
      </c>
      <c r="K240" s="1">
        <v>6</v>
      </c>
      <c r="L240">
        <f>(K240*AE240+AF240)</f>
        <v>1.4200000166893005</v>
      </c>
      <c r="M240" s="1">
        <v>1</v>
      </c>
      <c r="N240">
        <f>L240*(M240+1)*(M240+1)/(M240*M240+1)</f>
        <v>2.8400000333786011</v>
      </c>
      <c r="O240" s="1">
        <v>25.911176681518555</v>
      </c>
      <c r="P240" s="1">
        <v>25.255695343017578</v>
      </c>
      <c r="Q240" s="1">
        <v>26.168298721313477</v>
      </c>
      <c r="R240" s="1">
        <v>400.08151245117187</v>
      </c>
      <c r="S240" s="1">
        <v>400.12823486328125</v>
      </c>
      <c r="T240" s="1">
        <v>18.83491325378418</v>
      </c>
      <c r="U240" s="1">
        <v>18.966121673583984</v>
      </c>
      <c r="V240" s="1">
        <v>55.533512115478516</v>
      </c>
      <c r="W240" s="1">
        <v>55.920372009277344</v>
      </c>
      <c r="X240" s="1">
        <v>500.11111450195313</v>
      </c>
      <c r="Y240" s="1">
        <v>217.463134765625</v>
      </c>
      <c r="Z240" s="1">
        <v>302.07379150390625</v>
      </c>
      <c r="AA240" s="1">
        <v>98.966102600097656</v>
      </c>
      <c r="AB240" s="1">
        <v>-3.8837308883666992</v>
      </c>
      <c r="AC240" s="1">
        <v>0.16108798980712891</v>
      </c>
      <c r="AD240" s="1">
        <v>0.66666668653488159</v>
      </c>
      <c r="AE240" s="1">
        <v>-0.21956524252891541</v>
      </c>
      <c r="AF240" s="1">
        <v>2.737391471862793</v>
      </c>
      <c r="AG240" s="1">
        <v>1</v>
      </c>
      <c r="AH240" s="1">
        <v>0</v>
      </c>
      <c r="AI240" s="1">
        <v>0.18999999761581421</v>
      </c>
      <c r="AJ240" s="1">
        <v>111115</v>
      </c>
      <c r="AK240">
        <f>X240*0.000001/(K240*0.0001)</f>
        <v>0.83351852416992167</v>
      </c>
      <c r="AL240">
        <f>(U240-T240)/(1000-U240)*AK240</f>
        <v>1.1147897218062456E-4</v>
      </c>
      <c r="AM240">
        <f>(P240+273.15)</f>
        <v>298.40569534301756</v>
      </c>
      <c r="AN240">
        <f>(O240+273.15)</f>
        <v>299.06117668151853</v>
      </c>
      <c r="AO240">
        <f>(Y240*AG240+Z240*AH240)*AI240</f>
        <v>41.317995086996234</v>
      </c>
      <c r="AP240">
        <f>((AO240+0.00000010773*(AN240^4-AM240^4))-AL240*44100)/(L240*51.4+0.00000043092*AM240^3)</f>
        <v>0.52028522661112531</v>
      </c>
      <c r="AQ240">
        <f>0.61365*EXP(17.502*J240/(240.97+J240))</f>
        <v>3.2284737019114504</v>
      </c>
      <c r="AR240">
        <f>AQ240*1000/AA240</f>
        <v>32.622015185917455</v>
      </c>
      <c r="AS240">
        <f>(AR240-U240)</f>
        <v>13.655893512333471</v>
      </c>
      <c r="AT240">
        <f>IF(D240,P240,(O240+P240)/2)</f>
        <v>25.583436012268066</v>
      </c>
      <c r="AU240">
        <f>0.61365*EXP(17.502*AT240/(240.97+AT240))</f>
        <v>3.2919746886466044</v>
      </c>
      <c r="AV240">
        <f>IF(AS240&lt;&gt;0,(1000-(AR240+U240)/2)/AS240*AL240,0)</f>
        <v>7.9528648817913557E-3</v>
      </c>
      <c r="AW240">
        <f>U240*AA240/1000</f>
        <v>1.8770031434738486</v>
      </c>
      <c r="AX240">
        <f>(AU240-AW240)</f>
        <v>1.4149715451727558</v>
      </c>
      <c r="AY240">
        <f>1/(1.6/F240+1.37/N240)</f>
        <v>4.9725422170215387E-3</v>
      </c>
      <c r="AZ240">
        <f>G240*AA240*0.001</f>
        <v>40.365623507812877</v>
      </c>
      <c r="BA240">
        <f>G240/S240</f>
        <v>1.019356271854855</v>
      </c>
      <c r="BB240">
        <f>(1-AL240*AA240/AQ240/F240)*100</f>
        <v>57.150998739757753</v>
      </c>
      <c r="BC240">
        <f>(S240-E240/(N240/1.35))</f>
        <v>400.1679504749527</v>
      </c>
      <c r="BD240">
        <f>E240*BB240/100/BC240</f>
        <v>-1.1932387641055103E-4</v>
      </c>
    </row>
    <row r="241" spans="1:56" x14ac:dyDescent="0.25">
      <c r="A241" s="1">
        <v>132</v>
      </c>
      <c r="B241" s="1" t="s">
        <v>299</v>
      </c>
      <c r="C241" s="1">
        <v>79327.999983347952</v>
      </c>
      <c r="D241" s="1">
        <v>0</v>
      </c>
      <c r="E241">
        <f>(R241-S241*(1000-T241)/(1000-U241))*AK241</f>
        <v>-0.13321731422159355</v>
      </c>
      <c r="F241">
        <f>IF(AV241&lt;&gt;0,1/(1/AV241-1/N241),0)</f>
        <v>2.4925268778440402E-3</v>
      </c>
      <c r="G241">
        <f>((AY241-AL241/2)*S241-E241)/(AY241+AL241/2)</f>
        <v>473.23187402376368</v>
      </c>
      <c r="H241">
        <f>AL241*1000</f>
        <v>4.5104532504991156E-2</v>
      </c>
      <c r="I241">
        <f>(AQ241-AW241)</f>
        <v>1.7430522208393084</v>
      </c>
      <c r="J241">
        <f>(P241+AP241*D241)</f>
        <v>27.078483581542969</v>
      </c>
      <c r="K241" s="1">
        <v>6</v>
      </c>
      <c r="L241">
        <f>(K241*AE241+AF241)</f>
        <v>1.4200000166893005</v>
      </c>
      <c r="M241" s="1">
        <v>1</v>
      </c>
      <c r="N241">
        <f>L241*(M241+1)*(M241+1)/(M241*M241+1)</f>
        <v>2.8400000333786011</v>
      </c>
      <c r="O241" s="1">
        <v>26.262266159057617</v>
      </c>
      <c r="P241" s="1">
        <v>27.078483581542969</v>
      </c>
      <c r="Q241" s="1">
        <v>26.160558700561523</v>
      </c>
      <c r="R241" s="1">
        <v>400.17022705078125</v>
      </c>
      <c r="S241" s="1">
        <v>400.30841064453125</v>
      </c>
      <c r="T241" s="1">
        <v>18.66746711730957</v>
      </c>
      <c r="U241" s="1">
        <v>18.720575332641602</v>
      </c>
      <c r="V241" s="1">
        <v>53.907028198242187</v>
      </c>
      <c r="W241" s="1">
        <v>54.060390472412109</v>
      </c>
      <c r="X241" s="1">
        <v>500.03732299804687</v>
      </c>
      <c r="Y241" s="1">
        <v>217.65521240234375</v>
      </c>
      <c r="Z241" s="1">
        <v>302.03570556640625</v>
      </c>
      <c r="AA241" s="1">
        <v>98.962715148925781</v>
      </c>
      <c r="AB241" s="1">
        <v>-3.8837308883666992</v>
      </c>
      <c r="AC241" s="1">
        <v>0.16108798980712891</v>
      </c>
      <c r="AD241" s="1">
        <v>1</v>
      </c>
      <c r="AE241" s="1">
        <v>-0.21956524252891541</v>
      </c>
      <c r="AF241" s="1">
        <v>2.737391471862793</v>
      </c>
      <c r="AG241" s="1">
        <v>1</v>
      </c>
      <c r="AH241" s="1">
        <v>0</v>
      </c>
      <c r="AI241" s="1">
        <v>0.18999999761581421</v>
      </c>
      <c r="AJ241" s="1">
        <v>111115</v>
      </c>
      <c r="AK241">
        <f>X241*0.000001/(K241*0.0001)</f>
        <v>0.83339553833007807</v>
      </c>
      <c r="AL241">
        <f>(U241-T241)/(1000-U241)*AK241</f>
        <v>4.5104532504991159E-5</v>
      </c>
      <c r="AM241">
        <f>(P241+273.15)</f>
        <v>300.22848358154295</v>
      </c>
      <c r="AN241">
        <f>(O241+273.15)</f>
        <v>299.41226615905759</v>
      </c>
      <c r="AO241">
        <f>(Y241*AG241+Z241*AH241)*AI241</f>
        <v>41.354489837514848</v>
      </c>
      <c r="AP241">
        <f>((AO241+0.00000010773*(AN241^4-AM241^4))-AL241*44100)/(L241*51.4+0.00000043092*AM241^3)</f>
        <v>0.35305430930095405</v>
      </c>
      <c r="AQ241">
        <f>0.61365*EXP(17.502*J241/(240.97+J241))</f>
        <v>3.5956911849075257</v>
      </c>
      <c r="AR241">
        <f>AQ241*1000/AA241</f>
        <v>36.333796819301966</v>
      </c>
      <c r="AS241">
        <f>(AR241-U241)</f>
        <v>17.613221486660365</v>
      </c>
      <c r="AT241">
        <f>IF(D241,P241,(O241+P241)/2)</f>
        <v>26.670374870300293</v>
      </c>
      <c r="AU241">
        <f>0.61365*EXP(17.502*AT241/(240.97+AT241))</f>
        <v>3.5104509571149589</v>
      </c>
      <c r="AV241">
        <f>IF(AS241&lt;&gt;0,(1000-(AR241+U241)/2)/AS241*AL241,0)</f>
        <v>2.4903412291202263E-3</v>
      </c>
      <c r="AW241">
        <f>U241*AA241/1000</f>
        <v>1.8526389640682173</v>
      </c>
      <c r="AX241">
        <f>(AU241-AW241)</f>
        <v>1.6578119930467416</v>
      </c>
      <c r="AY241">
        <f>1/(1.6/F241+1.37/N241)</f>
        <v>1.5566594876211179E-3</v>
      </c>
      <c r="AZ241">
        <f>G241*AA241*0.001</f>
        <v>46.832311148406056</v>
      </c>
      <c r="BA241">
        <f>G241/S241</f>
        <v>1.1821682019166655</v>
      </c>
      <c r="BB241">
        <f>(1-AL241*AA241/AQ241/F241)*100</f>
        <v>50.195388995755977</v>
      </c>
      <c r="BC241">
        <f>(S241-E241/(N241/1.35))</f>
        <v>400.37173577554728</v>
      </c>
      <c r="BD241">
        <f>E241*BB241/100/BC241</f>
        <v>-1.6701715707702927E-4</v>
      </c>
    </row>
    <row r="242" spans="1:56" x14ac:dyDescent="0.25">
      <c r="A242" s="1" t="s">
        <v>9</v>
      </c>
      <c r="B242" s="1" t="s">
        <v>300</v>
      </c>
    </row>
    <row r="243" spans="1:56" x14ac:dyDescent="0.25">
      <c r="A243" s="1">
        <v>133</v>
      </c>
      <c r="B243" s="1" t="s">
        <v>301</v>
      </c>
      <c r="C243" s="1">
        <v>79928.49998838827</v>
      </c>
      <c r="D243" s="1">
        <v>0</v>
      </c>
      <c r="E243">
        <f>(R243-S243*(1000-T243)/(1000-U243))*AK243</f>
        <v>-0.12341745544524314</v>
      </c>
      <c r="F243">
        <f>IF(AV243&lt;&gt;0,1/(1/AV243-1/N243),0)</f>
        <v>3.2046327939094289E-3</v>
      </c>
      <c r="G243">
        <f>((AY243-AL243/2)*S243-E243)/(AY243+AL243/2)</f>
        <v>449.05927093853251</v>
      </c>
      <c r="H243">
        <f>AL243*1000</f>
        <v>6.0708802949753907E-2</v>
      </c>
      <c r="I243">
        <f>(AQ243-AW243)</f>
        <v>1.8245900758295808</v>
      </c>
      <c r="J243">
        <f>(P243+AP243*D243)</f>
        <v>27.413782119750977</v>
      </c>
      <c r="K243" s="1">
        <v>6</v>
      </c>
      <c r="L243">
        <f>(K243*AE243+AF243)</f>
        <v>1.4200000166893005</v>
      </c>
      <c r="M243" s="1">
        <v>1</v>
      </c>
      <c r="N243">
        <f>L243*(M243+1)*(M243+1)/(M243*M243+1)</f>
        <v>2.8400000333786011</v>
      </c>
      <c r="O243" s="1">
        <v>26.301902770996094</v>
      </c>
      <c r="P243" s="1">
        <v>27.413782119750977</v>
      </c>
      <c r="Q243" s="1">
        <v>26.161298751831055</v>
      </c>
      <c r="R243" s="1">
        <v>400.14544677734375</v>
      </c>
      <c r="S243" s="1">
        <v>400.26437377929687</v>
      </c>
      <c r="T243" s="1">
        <v>18.546802520751953</v>
      </c>
      <c r="U243" s="1">
        <v>18.618288040161133</v>
      </c>
      <c r="V243" s="1">
        <v>53.432323455810547</v>
      </c>
      <c r="W243" s="1">
        <v>53.638271331787109</v>
      </c>
      <c r="X243" s="1">
        <v>500.060791015625</v>
      </c>
      <c r="Y243" s="1">
        <v>217.94020080566406</v>
      </c>
      <c r="Z243" s="1">
        <v>302.49685668945312</v>
      </c>
      <c r="AA243" s="1">
        <v>98.960769653320313</v>
      </c>
      <c r="AB243" s="1">
        <v>-3.6228055953979492</v>
      </c>
      <c r="AC243" s="1">
        <v>0.17184352874755859</v>
      </c>
      <c r="AD243" s="1">
        <v>1</v>
      </c>
      <c r="AE243" s="1">
        <v>-0.21956524252891541</v>
      </c>
      <c r="AF243" s="1">
        <v>2.737391471862793</v>
      </c>
      <c r="AG243" s="1">
        <v>1</v>
      </c>
      <c r="AH243" s="1">
        <v>0</v>
      </c>
      <c r="AI243" s="1">
        <v>0.18999999761581421</v>
      </c>
      <c r="AJ243" s="1">
        <v>111115</v>
      </c>
      <c r="AK243">
        <f>X243*0.000001/(K243*0.0001)</f>
        <v>0.83343465169270814</v>
      </c>
      <c r="AL243">
        <f>(U243-T243)/(1000-U243)*AK243</f>
        <v>6.0708802949753909E-5</v>
      </c>
      <c r="AM243">
        <f>(P243+273.15)</f>
        <v>300.56378211975095</v>
      </c>
      <c r="AN243">
        <f>(O243+273.15)</f>
        <v>299.45190277099607</v>
      </c>
      <c r="AO243">
        <f>(Y243*AG243+Z243*AH243)*AI243</f>
        <v>41.408637633466242</v>
      </c>
      <c r="AP243">
        <f>((AO243+0.00000010773*(AN243^4-AM243^4))-AL243*44100)/(L243*51.4+0.00000043092*AM243^3)</f>
        <v>0.3045722149971497</v>
      </c>
      <c r="AQ243">
        <f>0.61365*EXP(17.502*J243/(240.97+J243))</f>
        <v>3.6670701899111351</v>
      </c>
      <c r="AR243">
        <f>AQ243*1000/AA243</f>
        <v>37.055796986600114</v>
      </c>
      <c r="AS243">
        <f>(AR243-U243)</f>
        <v>18.437508946438982</v>
      </c>
      <c r="AT243">
        <f>IF(D243,P243,(O243+P243)/2)</f>
        <v>26.857842445373535</v>
      </c>
      <c r="AU243">
        <f>0.61365*EXP(17.502*AT243/(240.97+AT243))</f>
        <v>3.5493850157794853</v>
      </c>
      <c r="AV243">
        <f>IF(AS243&lt;&gt;0,(1000-(AR243+U243)/2)/AS243*AL243,0)</f>
        <v>3.2010207882504677E-3</v>
      </c>
      <c r="AW243">
        <f>U243*AA243/1000</f>
        <v>1.8424801140815543</v>
      </c>
      <c r="AX243">
        <f>(AU243-AW243)</f>
        <v>1.706904901697931</v>
      </c>
      <c r="AY243">
        <f>1/(1.6/F243+1.37/N243)</f>
        <v>2.0009621955498326E-3</v>
      </c>
      <c r="AZ243">
        <f>G243*AA243*0.001</f>
        <v>44.439251072036072</v>
      </c>
      <c r="BA243">
        <f>G243/S243</f>
        <v>1.1219066705800322</v>
      </c>
      <c r="BB243">
        <f>(1-AL243*AA243/AQ243/F243)*100</f>
        <v>48.876893187330609</v>
      </c>
      <c r="BC243">
        <f>(S243-E243/(N243/1.35))</f>
        <v>400.32304052679439</v>
      </c>
      <c r="BD243">
        <f>E243*BB243/100/BC243</f>
        <v>-1.5068485139679421E-4</v>
      </c>
    </row>
    <row r="244" spans="1:56" x14ac:dyDescent="0.25">
      <c r="A244" s="1" t="s">
        <v>9</v>
      </c>
      <c r="B244" s="1" t="s">
        <v>302</v>
      </c>
    </row>
    <row r="245" spans="1:56" x14ac:dyDescent="0.25">
      <c r="A245" s="1">
        <v>134</v>
      </c>
      <c r="B245" s="1" t="s">
        <v>303</v>
      </c>
      <c r="C245" s="1">
        <v>80527.999995104969</v>
      </c>
      <c r="D245" s="1">
        <v>0</v>
      </c>
      <c r="E245">
        <f>(R245-S245*(1000-T245)/(1000-U245))*AK245</f>
        <v>-0.1320005968223309</v>
      </c>
      <c r="F245">
        <f>IF(AV245&lt;&gt;0,1/(1/AV245-1/N245),0)</f>
        <v>1.4608096886665931E-3</v>
      </c>
      <c r="G245">
        <f>((AY245-AL245/2)*S245-E245)/(AY245+AL245/2)</f>
        <v>530.65746202634887</v>
      </c>
      <c r="H245">
        <f>AL245*1000</f>
        <v>2.7992424674766436E-2</v>
      </c>
      <c r="I245">
        <f>(AQ245-AW245)</f>
        <v>1.8444483578804651</v>
      </c>
      <c r="J245">
        <f>(P245+AP245*D245)</f>
        <v>27.433849334716797</v>
      </c>
      <c r="K245" s="1">
        <v>6</v>
      </c>
      <c r="L245">
        <f>(K245*AE245+AF245)</f>
        <v>1.4200000166893005</v>
      </c>
      <c r="M245" s="1">
        <v>1</v>
      </c>
      <c r="N245">
        <f>L245*(M245+1)*(M245+1)/(M245*M245+1)</f>
        <v>2.8400000333786011</v>
      </c>
      <c r="O245" s="1">
        <v>26.308784484863281</v>
      </c>
      <c r="P245" s="1">
        <v>27.433849334716797</v>
      </c>
      <c r="Q245" s="1">
        <v>26.161792755126953</v>
      </c>
      <c r="R245" s="1">
        <v>400.1484375</v>
      </c>
      <c r="S245" s="1">
        <v>400.29336547851562</v>
      </c>
      <c r="T245" s="1">
        <v>18.429506301879883</v>
      </c>
      <c r="U245" s="1">
        <v>18.462471008300781</v>
      </c>
      <c r="V245" s="1">
        <v>53.069122314453125</v>
      </c>
      <c r="W245" s="1">
        <v>53.164051055908203</v>
      </c>
      <c r="X245" s="1">
        <v>500.09149169921875</v>
      </c>
      <c r="Y245" s="1">
        <v>217.47700500488281</v>
      </c>
      <c r="Z245" s="1">
        <v>301.68386840820312</v>
      </c>
      <c r="AA245" s="1">
        <v>98.953857421875</v>
      </c>
      <c r="AB245" s="1">
        <v>-3.6992826461791992</v>
      </c>
      <c r="AC245" s="1">
        <v>0.14615345001220703</v>
      </c>
      <c r="AD245" s="1">
        <v>1</v>
      </c>
      <c r="AE245" s="1">
        <v>-0.21956524252891541</v>
      </c>
      <c r="AF245" s="1">
        <v>2.737391471862793</v>
      </c>
      <c r="AG245" s="1">
        <v>1</v>
      </c>
      <c r="AH245" s="1">
        <v>0</v>
      </c>
      <c r="AI245" s="1">
        <v>0.18999999761581421</v>
      </c>
      <c r="AJ245" s="1">
        <v>111115</v>
      </c>
      <c r="AK245">
        <f>X245*0.000001/(K245*0.0001)</f>
        <v>0.83348581949869771</v>
      </c>
      <c r="AL245">
        <f>(U245-T245)/(1000-U245)*AK245</f>
        <v>2.7992424674766435E-5</v>
      </c>
      <c r="AM245">
        <f>(P245+273.15)</f>
        <v>300.58384933471677</v>
      </c>
      <c r="AN245">
        <f>(O245+273.15)</f>
        <v>299.45878448486326</v>
      </c>
      <c r="AO245">
        <f>(Y245*AG245+Z245*AH245)*AI245</f>
        <v>41.320630432422149</v>
      </c>
      <c r="AP245">
        <f>((AO245+0.00000010773*(AN245^4-AM245^4))-AL245*44100)/(L245*51.4+0.00000043092*AM245^3)</f>
        <v>0.31872819163833976</v>
      </c>
      <c r="AQ245">
        <f>0.61365*EXP(17.502*J245/(240.97+J245))</f>
        <v>3.6713810816913615</v>
      </c>
      <c r="AR245">
        <f>AQ245*1000/AA245</f>
        <v>37.101950114374787</v>
      </c>
      <c r="AS245">
        <f>(AR245-U245)</f>
        <v>18.639479106074006</v>
      </c>
      <c r="AT245">
        <f>IF(D245,P245,(O245+P245)/2)</f>
        <v>26.871316909790039</v>
      </c>
      <c r="AU245">
        <f>0.61365*EXP(17.502*AT245/(240.97+AT245))</f>
        <v>3.5521979140056876</v>
      </c>
      <c r="AV245">
        <f>IF(AS245&lt;&gt;0,(1000-(AR245+U245)/2)/AS245*AL245,0)</f>
        <v>1.4600586788641149E-3</v>
      </c>
      <c r="AW245">
        <f>U245*AA245/1000</f>
        <v>1.8269327238108963</v>
      </c>
      <c r="AX245">
        <f>(AU245-AW245)</f>
        <v>1.7252651901947913</v>
      </c>
      <c r="AY245">
        <f>1/(1.6/F245+1.37/N245)</f>
        <v>9.1260411812279498E-4</v>
      </c>
      <c r="AZ245">
        <f>G245*AA245*0.001</f>
        <v>52.510602837209376</v>
      </c>
      <c r="BA245">
        <f>G245/S245</f>
        <v>1.3256713895120256</v>
      </c>
      <c r="BB245">
        <f>(1-AL245*AA245/AQ245/F245)*100</f>
        <v>48.352400562547203</v>
      </c>
      <c r="BC245">
        <f>(S245-E245/(N245/1.35))</f>
        <v>400.35611224035216</v>
      </c>
      <c r="BD245">
        <f>E245*BB245/100/BC245</f>
        <v>-1.5942171324255701E-4</v>
      </c>
    </row>
    <row r="246" spans="1:56" x14ac:dyDescent="0.25">
      <c r="A246" s="1">
        <v>135</v>
      </c>
      <c r="B246" s="1" t="s">
        <v>304</v>
      </c>
      <c r="C246" s="1">
        <v>81128.499981682748</v>
      </c>
      <c r="D246" s="1">
        <v>0</v>
      </c>
      <c r="E246">
        <f>(R246-S246*(1000-T246)/(1000-U246))*AK246</f>
        <v>-0.23041983189128074</v>
      </c>
      <c r="F246">
        <f>IF(AV246&lt;&gt;0,1/(1/AV246-1/N246),0)</f>
        <v>1.5255239627266822E-3</v>
      </c>
      <c r="G246">
        <f>((AY246-AL246/2)*S246-E246)/(AY246+AL246/2)</f>
        <v>626.42244779130863</v>
      </c>
      <c r="H246">
        <f>AL246*1000</f>
        <v>2.9413947812337953E-2</v>
      </c>
      <c r="I246">
        <f>(AQ246-AW246)</f>
        <v>1.8561473306281369</v>
      </c>
      <c r="J246">
        <f>(P246+AP246*D246)</f>
        <v>27.421674728393555</v>
      </c>
      <c r="K246" s="1">
        <v>6</v>
      </c>
      <c r="L246">
        <f>(K246*AE246+AF246)</f>
        <v>1.4200000166893005</v>
      </c>
      <c r="M246" s="1">
        <v>1</v>
      </c>
      <c r="N246">
        <f>L246*(M246+1)*(M246+1)/(M246*M246+1)</f>
        <v>2.8400000333786011</v>
      </c>
      <c r="O246" s="1">
        <v>26.311811447143555</v>
      </c>
      <c r="P246" s="1">
        <v>27.421674728393555</v>
      </c>
      <c r="Q246" s="1">
        <v>26.161975860595703</v>
      </c>
      <c r="R246" s="1">
        <v>400.2274169921875</v>
      </c>
      <c r="S246" s="1">
        <v>400.48974609375</v>
      </c>
      <c r="T246" s="1">
        <v>18.282735824584961</v>
      </c>
      <c r="U246" s="1">
        <v>18.317380905151367</v>
      </c>
      <c r="V246" s="1">
        <v>52.6383056640625</v>
      </c>
      <c r="W246" s="1">
        <v>52.738056182861328</v>
      </c>
      <c r="X246" s="1">
        <v>500.07379150390625</v>
      </c>
      <c r="Y246" s="1">
        <v>217.46669006347656</v>
      </c>
      <c r="Z246" s="1">
        <v>301.54147338867187</v>
      </c>
      <c r="AA246" s="1">
        <v>98.956169128417969</v>
      </c>
      <c r="AB246" s="1">
        <v>-3.6992826461791992</v>
      </c>
      <c r="AC246" s="1">
        <v>0.14615345001220703</v>
      </c>
      <c r="AD246" s="1">
        <v>1</v>
      </c>
      <c r="AE246" s="1">
        <v>-0.21956524252891541</v>
      </c>
      <c r="AF246" s="1">
        <v>2.737391471862793</v>
      </c>
      <c r="AG246" s="1">
        <v>1</v>
      </c>
      <c r="AH246" s="1">
        <v>0</v>
      </c>
      <c r="AI246" s="1">
        <v>0.18999999761581421</v>
      </c>
      <c r="AJ246" s="1">
        <v>111115</v>
      </c>
      <c r="AK246">
        <f>X246*0.000001/(K246*0.0001)</f>
        <v>0.83345631917317697</v>
      </c>
      <c r="AL246">
        <f>(U246-T246)/(1000-U246)*AK246</f>
        <v>2.9413947812337954E-5</v>
      </c>
      <c r="AM246">
        <f>(P246+273.15)</f>
        <v>300.57167472839353</v>
      </c>
      <c r="AN246">
        <f>(O246+273.15)</f>
        <v>299.46181144714353</v>
      </c>
      <c r="AO246">
        <f>(Y246*AG246+Z246*AH246)*AI246</f>
        <v>41.318670593579554</v>
      </c>
      <c r="AP246">
        <f>((AO246+0.00000010773*(AN246^4-AM246^4))-AL246*44100)/(L246*51.4+0.00000043092*AM246^3)</f>
        <v>0.32006604692629093</v>
      </c>
      <c r="AQ246">
        <f>0.61365*EXP(17.502*J246/(240.97+J246))</f>
        <v>3.6687651734679494</v>
      </c>
      <c r="AR246">
        <f>AQ246*1000/AA246</f>
        <v>37.074648359789457</v>
      </c>
      <c r="AS246">
        <f>(AR246-U246)</f>
        <v>18.75726745463809</v>
      </c>
      <c r="AT246">
        <f>IF(D246,P246,(O246+P246)/2)</f>
        <v>26.866743087768555</v>
      </c>
      <c r="AU246">
        <f>0.61365*EXP(17.502*AT246/(240.97+AT246))</f>
        <v>3.5512428753332572</v>
      </c>
      <c r="AV246">
        <f>IF(AS246&lt;&gt;0,(1000-(AR246+U246)/2)/AS246*AL246,0)</f>
        <v>1.5247049578246007E-3</v>
      </c>
      <c r="AW246">
        <f>U246*AA246/1000</f>
        <v>1.8126178428398125</v>
      </c>
      <c r="AX246">
        <f>(AU246-AW246)</f>
        <v>1.7386250324934447</v>
      </c>
      <c r="AY246">
        <f>1/(1.6/F246+1.37/N246)</f>
        <v>9.5301414728407607E-4</v>
      </c>
      <c r="AZ246">
        <f>G246*AA246*0.001</f>
        <v>61.988365689474314</v>
      </c>
      <c r="BA246">
        <f>G246/S246</f>
        <v>1.5641410395677657</v>
      </c>
      <c r="BB246">
        <f>(1-AL246*AA246/AQ246/F246)*100</f>
        <v>47.993545980488065</v>
      </c>
      <c r="BC246">
        <f>(S246-E246/(N246/1.35))</f>
        <v>400.59927664635467</v>
      </c>
      <c r="BD246">
        <f>E246*BB246/100/BC246</f>
        <v>-2.7605303956784228E-4</v>
      </c>
    </row>
    <row r="247" spans="1:56" x14ac:dyDescent="0.25">
      <c r="A247" s="1" t="s">
        <v>9</v>
      </c>
      <c r="B247" s="1" t="s">
        <v>305</v>
      </c>
    </row>
    <row r="248" spans="1:56" x14ac:dyDescent="0.25">
      <c r="A248" s="1">
        <v>136</v>
      </c>
      <c r="B248" s="1" t="s">
        <v>306</v>
      </c>
      <c r="C248" s="1">
        <v>81728.499988410622</v>
      </c>
      <c r="D248" s="1">
        <v>0</v>
      </c>
      <c r="E248">
        <f>(R248-S248*(1000-T248)/(1000-U248))*AK248</f>
        <v>3.0363896842304824E-2</v>
      </c>
      <c r="F248">
        <f>IF(AV248&lt;&gt;0,1/(1/AV248-1/N248),0)</f>
        <v>2.1325163873069978E-3</v>
      </c>
      <c r="G248">
        <f>((AY248-AL248/2)*S248-E248)/(AY248+AL248/2)</f>
        <v>365.4433868473385</v>
      </c>
      <c r="H248">
        <f>AL248*1000</f>
        <v>4.1533872558888338E-2</v>
      </c>
      <c r="I248">
        <f>(AQ248-AW248)</f>
        <v>1.8752932157248501</v>
      </c>
      <c r="J248">
        <f>(P248+AP248*D248)</f>
        <v>27.458015441894531</v>
      </c>
      <c r="K248" s="1">
        <v>6</v>
      </c>
      <c r="L248">
        <f>(K248*AE248+AF248)</f>
        <v>1.4200000166893005</v>
      </c>
      <c r="M248" s="1">
        <v>1</v>
      </c>
      <c r="N248">
        <f>L248*(M248+1)*(M248+1)/(M248*M248+1)</f>
        <v>2.8400000333786011</v>
      </c>
      <c r="O248" s="1">
        <v>26.315427780151367</v>
      </c>
      <c r="P248" s="1">
        <v>27.458015441894531</v>
      </c>
      <c r="Q248" s="1">
        <v>26.161371231079102</v>
      </c>
      <c r="R248" s="1">
        <v>400.23297119140625</v>
      </c>
      <c r="S248" s="1">
        <v>400.17660522460937</v>
      </c>
      <c r="T248" s="1">
        <v>18.154743194580078</v>
      </c>
      <c r="U248" s="1">
        <v>18.203662872314453</v>
      </c>
      <c r="V248" s="1">
        <v>52.256332397460938</v>
      </c>
      <c r="W248" s="1">
        <v>52.397144317626953</v>
      </c>
      <c r="X248" s="1">
        <v>500.139892578125</v>
      </c>
      <c r="Y248" s="1">
        <v>217.32344055175781</v>
      </c>
      <c r="Z248" s="1">
        <v>301.40594482421875</v>
      </c>
      <c r="AA248" s="1">
        <v>98.951797485351563</v>
      </c>
      <c r="AB248" s="1">
        <v>-3.8280668258666992</v>
      </c>
      <c r="AC248" s="1">
        <v>0.15537738800048828</v>
      </c>
      <c r="AD248" s="1">
        <v>1</v>
      </c>
      <c r="AE248" s="1">
        <v>-0.21956524252891541</v>
      </c>
      <c r="AF248" s="1">
        <v>2.737391471862793</v>
      </c>
      <c r="AG248" s="1">
        <v>1</v>
      </c>
      <c r="AH248" s="1">
        <v>0</v>
      </c>
      <c r="AI248" s="1">
        <v>0.18999999761581421</v>
      </c>
      <c r="AJ248" s="1">
        <v>111115</v>
      </c>
      <c r="AK248">
        <f>X248*0.000001/(K248*0.0001)</f>
        <v>0.83356648763020813</v>
      </c>
      <c r="AL248">
        <f>(U248-T248)/(1000-U248)*AK248</f>
        <v>4.153387255888834E-5</v>
      </c>
      <c r="AM248">
        <f>(P248+273.15)</f>
        <v>300.60801544189451</v>
      </c>
      <c r="AN248">
        <f>(O248+273.15)</f>
        <v>299.46542778015134</v>
      </c>
      <c r="AO248">
        <f>(Y248*AG248+Z248*AH248)*AI248</f>
        <v>41.291453186694525</v>
      </c>
      <c r="AP248">
        <f>((AO248+0.00000010773*(AN248^4-AM248^4))-AL248*44100)/(L248*51.4+0.00000043092*AM248^3)</f>
        <v>0.30889010919767002</v>
      </c>
      <c r="AQ248">
        <f>0.61365*EXP(17.502*J248/(240.97+J248))</f>
        <v>3.676578377757723</v>
      </c>
      <c r="AR248">
        <f>AQ248*1000/AA248</f>
        <v>37.155246000478051</v>
      </c>
      <c r="AS248">
        <f>(AR248-U248)</f>
        <v>18.951583128163598</v>
      </c>
      <c r="AT248">
        <f>IF(D248,P248,(O248+P248)/2)</f>
        <v>26.886721611022949</v>
      </c>
      <c r="AU248">
        <f>0.61365*EXP(17.502*AT248/(240.97+AT248))</f>
        <v>3.5554161480803814</v>
      </c>
      <c r="AV248">
        <f>IF(AS248&lt;&gt;0,(1000-(AR248+U248)/2)/AS248*AL248,0)</f>
        <v>2.1309163119894313E-3</v>
      </c>
      <c r="AW248">
        <f>U248*AA248/1000</f>
        <v>1.8012851620328729</v>
      </c>
      <c r="AX248">
        <f>(AU248-AW248)</f>
        <v>1.7541309860475085</v>
      </c>
      <c r="AY248">
        <f>1/(1.6/F248+1.37/N248)</f>
        <v>1.3319663593917318E-3</v>
      </c>
      <c r="AZ248">
        <f>G248*AA248*0.001</f>
        <v>36.161280007678826</v>
      </c>
      <c r="BA248">
        <f>G248/S248</f>
        <v>0.91320527506155447</v>
      </c>
      <c r="BB248">
        <f>(1-AL248*AA248/AQ248/F248)*100</f>
        <v>47.580858043706584</v>
      </c>
      <c r="BC248">
        <f>(S248-E248/(N248/1.35))</f>
        <v>400.16217168226592</v>
      </c>
      <c r="BD248">
        <f>E248*BB248/100/BC248</f>
        <v>3.6103869069728044E-5</v>
      </c>
    </row>
    <row r="249" spans="1:56" x14ac:dyDescent="0.25">
      <c r="A249" s="1" t="s">
        <v>9</v>
      </c>
      <c r="B249" s="1" t="s">
        <v>307</v>
      </c>
    </row>
    <row r="250" spans="1:56" x14ac:dyDescent="0.25">
      <c r="A250" s="1">
        <v>137</v>
      </c>
      <c r="B250" s="1" t="s">
        <v>308</v>
      </c>
      <c r="C250" s="1">
        <v>82328.499995116144</v>
      </c>
      <c r="D250" s="1">
        <v>0</v>
      </c>
      <c r="E250">
        <f>(R250-S250*(1000-T250)/(1000-U250))*AK250</f>
        <v>6.8116632855811252E-2</v>
      </c>
      <c r="F250">
        <f>IF(AV250&lt;&gt;0,1/(1/AV250-1/N250),0)</f>
        <v>1.4233383424995039E-3</v>
      </c>
      <c r="G250">
        <f>((AY250-AL250/2)*S250-E250)/(AY250+AL250/2)</f>
        <v>312.33139855293933</v>
      </c>
      <c r="H250">
        <f>AL250*1000</f>
        <v>2.7824453374062551E-2</v>
      </c>
      <c r="I250">
        <f>(AQ250-AW250)</f>
        <v>1.882262323330961</v>
      </c>
      <c r="J250">
        <f>(P250+AP250*D250)</f>
        <v>27.411018371582031</v>
      </c>
      <c r="K250" s="1">
        <v>6</v>
      </c>
      <c r="L250">
        <f>(K250*AE250+AF250)</f>
        <v>1.4200000166893005</v>
      </c>
      <c r="M250" s="1">
        <v>1</v>
      </c>
      <c r="N250">
        <f>L250*(M250+1)*(M250+1)/(M250*M250+1)</f>
        <v>2.8400000333786011</v>
      </c>
      <c r="O250" s="1">
        <v>26.309637069702148</v>
      </c>
      <c r="P250" s="1">
        <v>27.411018371582031</v>
      </c>
      <c r="Q250" s="1">
        <v>26.161411285400391</v>
      </c>
      <c r="R250" s="1">
        <v>400.17666625976562</v>
      </c>
      <c r="S250" s="1">
        <v>400.08157348632812</v>
      </c>
      <c r="T250" s="1">
        <v>17.996360778808594</v>
      </c>
      <c r="U250" s="1">
        <v>18.029146194458008</v>
      </c>
      <c r="V250" s="1">
        <v>51.823917388916016</v>
      </c>
      <c r="W250" s="1">
        <v>51.918327331542969</v>
      </c>
      <c r="X250" s="1">
        <v>500.02969360351562</v>
      </c>
      <c r="Y250" s="1">
        <v>217.78663635253906</v>
      </c>
      <c r="Z250" s="1">
        <v>302.27349853515625</v>
      </c>
      <c r="AA250" s="1">
        <v>98.962783813476563</v>
      </c>
      <c r="AB250" s="1">
        <v>-3.8320341110229492</v>
      </c>
      <c r="AC250" s="1">
        <v>0.14633274078369141</v>
      </c>
      <c r="AD250" s="1">
        <v>1</v>
      </c>
      <c r="AE250" s="1">
        <v>-0.21956524252891541</v>
      </c>
      <c r="AF250" s="1">
        <v>2.737391471862793</v>
      </c>
      <c r="AG250" s="1">
        <v>1</v>
      </c>
      <c r="AH250" s="1">
        <v>0</v>
      </c>
      <c r="AI250" s="1">
        <v>0.18999999761581421</v>
      </c>
      <c r="AJ250" s="1">
        <v>111115</v>
      </c>
      <c r="AK250">
        <f>X250*0.000001/(K250*0.0001)</f>
        <v>0.83338282267252595</v>
      </c>
      <c r="AL250">
        <f>(U250-T250)/(1000-U250)*AK250</f>
        <v>2.7824453374062552E-5</v>
      </c>
      <c r="AM250">
        <f>(P250+273.15)</f>
        <v>300.56101837158201</v>
      </c>
      <c r="AN250">
        <f>(O250+273.15)</f>
        <v>299.45963706970213</v>
      </c>
      <c r="AO250">
        <f>(Y250*AG250+Z250*AH250)*AI250</f>
        <v>41.379460387738618</v>
      </c>
      <c r="AP250">
        <f>((AO250+0.00000010773*(AN250^4-AM250^4))-AL250*44100)/(L250*51.4+0.00000043092*AM250^3)</f>
        <v>0.32279146676855303</v>
      </c>
      <c r="AQ250">
        <f>0.61365*EXP(17.502*J250/(240.97+J250))</f>
        <v>3.6664768205146725</v>
      </c>
      <c r="AR250">
        <f>AQ250*1000/AA250</f>
        <v>37.049046916719604</v>
      </c>
      <c r="AS250">
        <f>(AR250-U250)</f>
        <v>19.019900722261596</v>
      </c>
      <c r="AT250">
        <f>IF(D250,P250,(O250+P250)/2)</f>
        <v>26.86032772064209</v>
      </c>
      <c r="AU250">
        <f>0.61365*EXP(17.502*AT250/(240.97+AT250))</f>
        <v>3.5499036898307894</v>
      </c>
      <c r="AV250">
        <f>IF(AS250&lt;&gt;0,(1000-(AR250+U250)/2)/AS250*AL250,0)</f>
        <v>1.4226253575718118E-3</v>
      </c>
      <c r="AW250">
        <f>U250*AA250/1000</f>
        <v>1.7842144971837115</v>
      </c>
      <c r="AX250">
        <f>(AU250-AW250)</f>
        <v>1.7656891926470779</v>
      </c>
      <c r="AY250">
        <f>1/(1.6/F250+1.37/N250)</f>
        <v>8.892048782447921E-4</v>
      </c>
      <c r="AZ250">
        <f>G250*AA250*0.001</f>
        <v>30.909184673155323</v>
      </c>
      <c r="BA250">
        <f>G250/S250</f>
        <v>0.780669291592887</v>
      </c>
      <c r="BB250">
        <f>(1-AL250*AA250/AQ250/F250)*100</f>
        <v>47.235545553309507</v>
      </c>
      <c r="BC250">
        <f>(S250-E250/(N250/1.35))</f>
        <v>400.04919410137228</v>
      </c>
      <c r="BD250">
        <f>E250*BB250/100/BC250</f>
        <v>8.0428266364246479E-5</v>
      </c>
    </row>
    <row r="251" spans="1:56" x14ac:dyDescent="0.25">
      <c r="A251" s="1">
        <v>138</v>
      </c>
      <c r="B251" s="1" t="s">
        <v>309</v>
      </c>
      <c r="C251" s="1">
        <v>82928.999981693923</v>
      </c>
      <c r="D251" s="1">
        <v>0</v>
      </c>
      <c r="E251">
        <f>(R251-S251*(1000-T251)/(1000-U251))*AK251</f>
        <v>6.7520904730163006E-2</v>
      </c>
      <c r="F251">
        <f>IF(AV251&lt;&gt;0,1/(1/AV251-1/N251),0)</f>
        <v>1.5493783883669314E-3</v>
      </c>
      <c r="G251">
        <f>((AY251-AL251/2)*S251-E251)/(AY251+AL251/2)</f>
        <v>319.03952743205809</v>
      </c>
      <c r="H251">
        <f>AL251*1000</f>
        <v>3.0399957682916364E-2</v>
      </c>
      <c r="I251">
        <f>(AQ251-AW251)</f>
        <v>1.8895524871314733</v>
      </c>
      <c r="J251">
        <f>(P251+AP251*D251)</f>
        <v>27.358877182006836</v>
      </c>
      <c r="K251" s="1">
        <v>6</v>
      </c>
      <c r="L251">
        <f>(K251*AE251+AF251)</f>
        <v>1.4200000166893005</v>
      </c>
      <c r="M251" s="1">
        <v>1</v>
      </c>
      <c r="N251">
        <f>L251*(M251+1)*(M251+1)/(M251*M251+1)</f>
        <v>2.8400000333786011</v>
      </c>
      <c r="O251" s="1">
        <v>26.306379318237305</v>
      </c>
      <c r="P251" s="1">
        <v>27.358877182006836</v>
      </c>
      <c r="Q251" s="1">
        <v>26.160284042358398</v>
      </c>
      <c r="R251" s="1">
        <v>400.1878662109375</v>
      </c>
      <c r="S251" s="1">
        <v>400.09225463867187</v>
      </c>
      <c r="T251" s="1">
        <v>17.806867599487305</v>
      </c>
      <c r="U251" s="1">
        <v>17.842693328857422</v>
      </c>
      <c r="V251" s="1">
        <v>51.287601470947266</v>
      </c>
      <c r="W251" s="1">
        <v>51.390785217285156</v>
      </c>
      <c r="X251" s="1">
        <v>500.04632568359375</v>
      </c>
      <c r="Y251" s="1">
        <v>218.27626037597656</v>
      </c>
      <c r="Z251" s="1">
        <v>302.73495483398438</v>
      </c>
      <c r="AA251" s="1">
        <v>98.961822509765625</v>
      </c>
      <c r="AB251" s="1">
        <v>-3.8320341110229492</v>
      </c>
      <c r="AC251" s="1">
        <v>0.14633274078369141</v>
      </c>
      <c r="AD251" s="1">
        <v>1</v>
      </c>
      <c r="AE251" s="1">
        <v>-0.21956524252891541</v>
      </c>
      <c r="AF251" s="1">
        <v>2.737391471862793</v>
      </c>
      <c r="AG251" s="1">
        <v>1</v>
      </c>
      <c r="AH251" s="1">
        <v>0</v>
      </c>
      <c r="AI251" s="1">
        <v>0.18999999761581421</v>
      </c>
      <c r="AJ251" s="1">
        <v>111115</v>
      </c>
      <c r="AK251">
        <f>X251*0.000001/(K251*0.0001)</f>
        <v>0.83341054280598936</v>
      </c>
      <c r="AL251">
        <f>(U251-T251)/(1000-U251)*AK251</f>
        <v>3.0399957682916363E-5</v>
      </c>
      <c r="AM251">
        <f>(P251+273.15)</f>
        <v>300.50887718200681</v>
      </c>
      <c r="AN251">
        <f>(O251+273.15)</f>
        <v>299.45637931823728</v>
      </c>
      <c r="AO251">
        <f>(Y251*AG251+Z251*AH251)*AI251</f>
        <v>41.472488951024388</v>
      </c>
      <c r="AP251">
        <f>((AO251+0.00000010773*(AN251^4-AM251^4))-AL251*44100)/(L251*51.4+0.00000043092*AM251^3)</f>
        <v>0.32932910397986109</v>
      </c>
      <c r="AQ251">
        <f>0.61365*EXP(17.502*J251/(240.97+J251))</f>
        <v>3.6552979374380405</v>
      </c>
      <c r="AR251">
        <f>AQ251*1000/AA251</f>
        <v>36.936445234497711</v>
      </c>
      <c r="AS251">
        <f>(AR251-U251)</f>
        <v>19.093751905640289</v>
      </c>
      <c r="AT251">
        <f>IF(D251,P251,(O251+P251)/2)</f>
        <v>26.83262825012207</v>
      </c>
      <c r="AU251">
        <f>0.61365*EXP(17.502*AT251/(240.97+AT251))</f>
        <v>3.5441265818810157</v>
      </c>
      <c r="AV251">
        <f>IF(AS251&lt;&gt;0,(1000-(AR251+U251)/2)/AS251*AL251,0)</f>
        <v>1.5485335769480635E-3</v>
      </c>
      <c r="AW251">
        <f>U251*AA251/1000</f>
        <v>1.7657454503065673</v>
      </c>
      <c r="AX251">
        <f>(AU251-AW251)</f>
        <v>1.7783811315744484</v>
      </c>
      <c r="AY251">
        <f>1/(1.6/F251+1.37/N251)</f>
        <v>9.6790935117920082E-4</v>
      </c>
      <c r="AZ251">
        <f>G251*AA251*0.001</f>
        <v>31.572733087330835</v>
      </c>
      <c r="BA251">
        <f>G251/S251</f>
        <v>0.79741490552019445</v>
      </c>
      <c r="BB251">
        <f>(1-AL251*AA251/AQ251/F251)*100</f>
        <v>46.879715958925637</v>
      </c>
      <c r="BC251">
        <f>(S251-E251/(N251/1.35))</f>
        <v>400.06015843433585</v>
      </c>
      <c r="BD251">
        <f>E251*BB251/100/BC251</f>
        <v>7.9122121218658394E-5</v>
      </c>
    </row>
    <row r="252" spans="1:56" x14ac:dyDescent="0.25">
      <c r="A252" s="1" t="s">
        <v>9</v>
      </c>
      <c r="B252" s="1" t="s">
        <v>310</v>
      </c>
    </row>
    <row r="253" spans="1:56" x14ac:dyDescent="0.25">
      <c r="A253" s="1">
        <v>139</v>
      </c>
      <c r="B253" s="1" t="s">
        <v>311</v>
      </c>
      <c r="C253" s="1">
        <v>83528.499988410622</v>
      </c>
      <c r="D253" s="1">
        <v>0</v>
      </c>
      <c r="E253">
        <f>(R253-S253*(1000-T253)/(1000-U253))*AK253</f>
        <v>-0.14627892293005623</v>
      </c>
      <c r="F253">
        <f>IF(AV253&lt;&gt;0,1/(1/AV253-1/N253),0)</f>
        <v>1.4038688281062684E-3</v>
      </c>
      <c r="G253">
        <f>((AY253-AL253/2)*S253-E253)/(AY253+AL253/2)</f>
        <v>552.02150994273563</v>
      </c>
      <c r="H253">
        <f>AL253*1000</f>
        <v>2.7884495758697163E-2</v>
      </c>
      <c r="I253">
        <f>(AQ253-AW253)</f>
        <v>1.912720298125941</v>
      </c>
      <c r="J253">
        <f>(P253+AP253*D253)</f>
        <v>27.397876739501953</v>
      </c>
      <c r="K253" s="1">
        <v>6</v>
      </c>
      <c r="L253">
        <f>(K253*AE253+AF253)</f>
        <v>1.4200000166893005</v>
      </c>
      <c r="M253" s="1">
        <v>1</v>
      </c>
      <c r="N253">
        <f>L253*(M253+1)*(M253+1)/(M253*M253+1)</f>
        <v>2.8400000333786011</v>
      </c>
      <c r="O253" s="1">
        <v>26.309991836547852</v>
      </c>
      <c r="P253" s="1">
        <v>27.397876739501953</v>
      </c>
      <c r="Q253" s="1">
        <v>26.160348892211914</v>
      </c>
      <c r="R253" s="1">
        <v>400.21371459960937</v>
      </c>
      <c r="S253" s="1">
        <v>400.37582397460938</v>
      </c>
      <c r="T253" s="1">
        <v>17.660999298095703</v>
      </c>
      <c r="U253" s="1">
        <v>17.693862915039063</v>
      </c>
      <c r="V253" s="1">
        <v>50.854274749755859</v>
      </c>
      <c r="W253" s="1">
        <v>50.948909759521484</v>
      </c>
      <c r="X253" s="1">
        <v>500.08697509765625</v>
      </c>
      <c r="Y253" s="1">
        <v>217.97958374023437</v>
      </c>
      <c r="Z253" s="1">
        <v>302.4595947265625</v>
      </c>
      <c r="AA253" s="1">
        <v>98.957260131835938</v>
      </c>
      <c r="AB253" s="1">
        <v>-3.7009611129760742</v>
      </c>
      <c r="AC253" s="1">
        <v>0.14680194854736328</v>
      </c>
      <c r="AD253" s="1">
        <v>1</v>
      </c>
      <c r="AE253" s="1">
        <v>-0.21956524252891541</v>
      </c>
      <c r="AF253" s="1">
        <v>2.737391471862793</v>
      </c>
      <c r="AG253" s="1">
        <v>1</v>
      </c>
      <c r="AH253" s="1">
        <v>0</v>
      </c>
      <c r="AI253" s="1">
        <v>0.18999999761581421</v>
      </c>
      <c r="AJ253" s="1">
        <v>111115</v>
      </c>
      <c r="AK253">
        <f>X253*0.000001/(K253*0.0001)</f>
        <v>0.83347829182942701</v>
      </c>
      <c r="AL253">
        <f>(U253-T253)/(1000-U253)*AK253</f>
        <v>2.7884495758697162E-5</v>
      </c>
      <c r="AM253">
        <f>(P253+273.15)</f>
        <v>300.54787673950193</v>
      </c>
      <c r="AN253">
        <f>(O253+273.15)</f>
        <v>299.45999183654783</v>
      </c>
      <c r="AO253">
        <f>(Y253*AG253+Z253*AH253)*AI253</f>
        <v>41.416120390940705</v>
      </c>
      <c r="AP253">
        <f>((AO253+0.00000010773*(AN253^4-AM253^4))-AL253*44100)/(L253*51.4+0.00000043092*AM253^3)</f>
        <v>0.32506293341049958</v>
      </c>
      <c r="AQ253">
        <f>0.61365*EXP(17.502*J253/(240.97+J253))</f>
        <v>3.6636564933465063</v>
      </c>
      <c r="AR253">
        <f>AQ253*1000/AA253</f>
        <v>37.022614495041552</v>
      </c>
      <c r="AS253">
        <f>(AR253-U253)</f>
        <v>19.328751580002489</v>
      </c>
      <c r="AT253">
        <f>IF(D253,P253,(O253+P253)/2)</f>
        <v>26.853934288024902</v>
      </c>
      <c r="AU253">
        <f>0.61365*EXP(17.502*AT253/(240.97+AT253))</f>
        <v>3.5485695217129316</v>
      </c>
      <c r="AV253">
        <f>IF(AS253&lt;&gt;0,(1000-(AR253+U253)/2)/AS253*AL253,0)</f>
        <v>1.4031752105304646E-3</v>
      </c>
      <c r="AW253">
        <f>U253*AA253/1000</f>
        <v>1.7509361952205653</v>
      </c>
      <c r="AX253">
        <f>(AU253-AW253)</f>
        <v>1.7976333264923663</v>
      </c>
      <c r="AY253">
        <f>1/(1.6/F253+1.37/N253)</f>
        <v>8.7704679742030224E-4</v>
      </c>
      <c r="AZ253">
        <f>G253*AA253*0.001</f>
        <v>54.626536157772151</v>
      </c>
      <c r="BA253">
        <f>G253/S253</f>
        <v>1.3787583487502062</v>
      </c>
      <c r="BB253">
        <f>(1-AL253*AA253/AQ253/F253)*100</f>
        <v>46.350067532782148</v>
      </c>
      <c r="BC253">
        <f>(S253-E253/(N253/1.35))</f>
        <v>400.44535796884691</v>
      </c>
      <c r="BD253">
        <f>E253*BB253/100/BC253</f>
        <v>-1.6931243730282426E-4</v>
      </c>
    </row>
    <row r="254" spans="1:56" x14ac:dyDescent="0.25">
      <c r="A254" s="1" t="s">
        <v>9</v>
      </c>
      <c r="B254" s="1" t="s">
        <v>312</v>
      </c>
    </row>
    <row r="255" spans="1:56" x14ac:dyDescent="0.25">
      <c r="A255" s="1">
        <v>140</v>
      </c>
      <c r="B255" s="1" t="s">
        <v>313</v>
      </c>
      <c r="C255" s="1">
        <v>84128.499995138496</v>
      </c>
      <c r="D255" s="1">
        <v>0</v>
      </c>
      <c r="E255">
        <f>(R255-S255*(1000-T255)/(1000-U255))*AK255</f>
        <v>0.15971538725590859</v>
      </c>
      <c r="F255">
        <f>IF(AV255&lt;&gt;0,1/(1/AV255-1/N255),0)</f>
        <v>1.1187660133595951E-3</v>
      </c>
      <c r="G255">
        <f>((AY255-AL255/2)*S255-E255)/(AY255+AL255/2)</f>
        <v>162.48182019622817</v>
      </c>
      <c r="H255">
        <f>AL255*1000</f>
        <v>2.2426807323237444E-2</v>
      </c>
      <c r="I255">
        <f>(AQ255-AW255)</f>
        <v>1.9304998223193883</v>
      </c>
      <c r="J255">
        <f>(P255+AP255*D255)</f>
        <v>27.415149688720703</v>
      </c>
      <c r="K255" s="1">
        <v>6</v>
      </c>
      <c r="L255">
        <f>(K255*AE255+AF255)</f>
        <v>1.4200000166893005</v>
      </c>
      <c r="M255" s="1">
        <v>1</v>
      </c>
      <c r="N255">
        <f>L255*(M255+1)*(M255+1)/(M255*M255+1)</f>
        <v>2.8400000333786011</v>
      </c>
      <c r="O255" s="1">
        <v>26.312770843505859</v>
      </c>
      <c r="P255" s="1">
        <v>27.415149688720703</v>
      </c>
      <c r="Q255" s="1">
        <v>26.159948348999023</v>
      </c>
      <c r="R255" s="1">
        <v>400.20120239257812</v>
      </c>
      <c r="S255" s="1">
        <v>399.99880981445312</v>
      </c>
      <c r="T255" s="1">
        <v>17.523391723632812</v>
      </c>
      <c r="U255" s="1">
        <v>17.549827575683594</v>
      </c>
      <c r="V255" s="1">
        <v>50.455024719238281</v>
      </c>
      <c r="W255" s="1">
        <v>50.531139373779297</v>
      </c>
      <c r="X255" s="1">
        <v>500.07589721679688</v>
      </c>
      <c r="Y255" s="1">
        <v>218.15567016601562</v>
      </c>
      <c r="Z255" s="1">
        <v>302.60028076171875</v>
      </c>
      <c r="AA255" s="1">
        <v>98.967582702636719</v>
      </c>
      <c r="AB255" s="1">
        <v>-3.9954557418823242</v>
      </c>
      <c r="AC255" s="1">
        <v>0.14068698883056641</v>
      </c>
      <c r="AD255" s="1">
        <v>1</v>
      </c>
      <c r="AE255" s="1">
        <v>-0.21956524252891541</v>
      </c>
      <c r="AF255" s="1">
        <v>2.737391471862793</v>
      </c>
      <c r="AG255" s="1">
        <v>1</v>
      </c>
      <c r="AH255" s="1">
        <v>0</v>
      </c>
      <c r="AI255" s="1">
        <v>0.18999999761581421</v>
      </c>
      <c r="AJ255" s="1">
        <v>111115</v>
      </c>
      <c r="AK255">
        <f>X255*0.000001/(K255*0.0001)</f>
        <v>0.83345982869466129</v>
      </c>
      <c r="AL255">
        <f>(U255-T255)/(1000-U255)*AK255</f>
        <v>2.2426807323237445E-5</v>
      </c>
      <c r="AM255">
        <f>(P255+273.15)</f>
        <v>300.56514968872068</v>
      </c>
      <c r="AN255">
        <f>(O255+273.15)</f>
        <v>299.46277084350584</v>
      </c>
      <c r="AO255">
        <f>(Y255*AG255+Z255*AH255)*AI255</f>
        <v>41.44957681141932</v>
      </c>
      <c r="AP255">
        <f>((AO255+0.00000010773*(AN255^4-AM255^4))-AL255*44100)/(L255*51.4+0.00000043092*AM255^3)</f>
        <v>0.32628571436271681</v>
      </c>
      <c r="AQ255">
        <f>0.61365*EXP(17.502*J255/(240.97+J255))</f>
        <v>3.6673638343328689</v>
      </c>
      <c r="AR255">
        <f>AQ255*1000/AA255</f>
        <v>37.056213097090854</v>
      </c>
      <c r="AS255">
        <f>(AR255-U255)</f>
        <v>19.50638552140726</v>
      </c>
      <c r="AT255">
        <f>IF(D255,P255,(O255+P255)/2)</f>
        <v>26.863960266113281</v>
      </c>
      <c r="AU255">
        <f>0.61365*EXP(17.502*AT255/(240.97+AT255))</f>
        <v>3.5506619168704723</v>
      </c>
      <c r="AV255">
        <f>IF(AS255&lt;&gt;0,(1000-(AR255+U255)/2)/AS255*AL255,0)</f>
        <v>1.1183254695171778E-3</v>
      </c>
      <c r="AW255">
        <f>U255*AA255/1000</f>
        <v>1.7368640120134806</v>
      </c>
      <c r="AX255">
        <f>(AU255-AW255)</f>
        <v>1.8137979048569917</v>
      </c>
      <c r="AY255">
        <f>1/(1.6/F255+1.37/N255)</f>
        <v>6.9899298521304966E-4</v>
      </c>
      <c r="AZ255">
        <f>G255*AA255*0.001</f>
        <v>16.080432977945161</v>
      </c>
      <c r="BA255">
        <f>G255/S255</f>
        <v>0.40620575914112939</v>
      </c>
      <c r="BB255">
        <f>(1-AL255*AA255/AQ255/F255)*100</f>
        <v>45.903751043625931</v>
      </c>
      <c r="BC255">
        <f>(S255-E255/(N255/1.35))</f>
        <v>399.92288876858646</v>
      </c>
      <c r="BD255">
        <f>E255*BB255/100/BC255</f>
        <v>1.8332372515627362E-4</v>
      </c>
    </row>
    <row r="256" spans="1:56" x14ac:dyDescent="0.25">
      <c r="A256" s="1">
        <v>141</v>
      </c>
      <c r="B256" s="1" t="s">
        <v>314</v>
      </c>
      <c r="C256" s="1">
        <v>84728.999981716275</v>
      </c>
      <c r="D256" s="1">
        <v>0</v>
      </c>
      <c r="E256">
        <f>(R256-S256*(1000-T256)/(1000-U256))*AK256</f>
        <v>0.12649978442272353</v>
      </c>
      <c r="F256">
        <f>IF(AV256&lt;&gt;0,1/(1/AV256-1/N256),0)</f>
        <v>9.5630135380560765E-4</v>
      </c>
      <c r="G256">
        <f>((AY256-AL256/2)*S256-E256)/(AY256+AL256/2)</f>
        <v>179.02731786208383</v>
      </c>
      <c r="H256">
        <f>AL256*1000</f>
        <v>1.9214193318389864E-2</v>
      </c>
      <c r="I256">
        <f>(AQ256-AW256)</f>
        <v>1.935151111119539</v>
      </c>
      <c r="J256">
        <f>(P256+AP256*D256)</f>
        <v>27.377023696899414</v>
      </c>
      <c r="K256" s="1">
        <v>6</v>
      </c>
      <c r="L256">
        <f>(K256*AE256+AF256)</f>
        <v>1.4200000166893005</v>
      </c>
      <c r="M256" s="1">
        <v>1</v>
      </c>
      <c r="N256">
        <f>L256*(M256+1)*(M256+1)/(M256*M256+1)</f>
        <v>2.8400000333786011</v>
      </c>
      <c r="O256" s="1">
        <v>26.309759140014648</v>
      </c>
      <c r="P256" s="1">
        <v>27.377023696899414</v>
      </c>
      <c r="Q256" s="1">
        <v>26.160114288330078</v>
      </c>
      <c r="R256" s="1">
        <v>400.20834350585937</v>
      </c>
      <c r="S256" s="1">
        <v>400.04733276367187</v>
      </c>
      <c r="T256" s="1">
        <v>17.396623611450195</v>
      </c>
      <c r="U256" s="1">
        <v>17.419277191162109</v>
      </c>
      <c r="V256" s="1">
        <v>50.101551055908203</v>
      </c>
      <c r="W256" s="1">
        <v>50.166790008544922</v>
      </c>
      <c r="X256" s="1">
        <v>500.04006958007812</v>
      </c>
      <c r="Y256" s="1">
        <v>218.15472412109375</v>
      </c>
      <c r="Z256" s="1">
        <v>302.60745239257812</v>
      </c>
      <c r="AA256" s="1">
        <v>98.972763061523438</v>
      </c>
      <c r="AB256" s="1">
        <v>-3.9954557418823242</v>
      </c>
      <c r="AC256" s="1">
        <v>0.14068698883056641</v>
      </c>
      <c r="AD256" s="1">
        <v>1</v>
      </c>
      <c r="AE256" s="1">
        <v>-0.21956524252891541</v>
      </c>
      <c r="AF256" s="1">
        <v>2.737391471862793</v>
      </c>
      <c r="AG256" s="1">
        <v>1</v>
      </c>
      <c r="AH256" s="1">
        <v>0</v>
      </c>
      <c r="AI256" s="1">
        <v>0.18999999761581421</v>
      </c>
      <c r="AJ256" s="1">
        <v>111115</v>
      </c>
      <c r="AK256">
        <f>X256*0.000001/(K256*0.0001)</f>
        <v>0.83340011596679675</v>
      </c>
      <c r="AL256">
        <f>(U256-T256)/(1000-U256)*AK256</f>
        <v>1.9214193318389863E-5</v>
      </c>
      <c r="AM256">
        <f>(P256+273.15)</f>
        <v>300.52702369689939</v>
      </c>
      <c r="AN256">
        <f>(O256+273.15)</f>
        <v>299.45975914001463</v>
      </c>
      <c r="AO256">
        <f>(Y256*AG256+Z256*AH256)*AI256</f>
        <v>41.449397062886419</v>
      </c>
      <c r="AP256">
        <f>((AO256+0.00000010773*(AN256^4-AM256^4))-AL256*44100)/(L256*51.4+0.00000043092*AM256^3)</f>
        <v>0.33282900222338169</v>
      </c>
      <c r="AQ256">
        <f>0.61365*EXP(17.502*J256/(240.97+J256))</f>
        <v>3.6591851052634259</v>
      </c>
      <c r="AR256">
        <f>AQ256*1000/AA256</f>
        <v>36.971637368442508</v>
      </c>
      <c r="AS256">
        <f>(AR256-U256)</f>
        <v>19.552360177280399</v>
      </c>
      <c r="AT256">
        <f>IF(D256,P256,(O256+P256)/2)</f>
        <v>26.843391418457031</v>
      </c>
      <c r="AU256">
        <f>0.61365*EXP(17.502*AT256/(240.97+AT256))</f>
        <v>3.5463704138581922</v>
      </c>
      <c r="AV256">
        <f>IF(AS256&lt;&gt;0,(1000-(AR256+U256)/2)/AS256*AL256,0)</f>
        <v>9.5597945083648775E-4</v>
      </c>
      <c r="AW256">
        <f>U256*AA256/1000</f>
        <v>1.7240339941438869</v>
      </c>
      <c r="AX256">
        <f>(AU256-AW256)</f>
        <v>1.8223364197143053</v>
      </c>
      <c r="AY256">
        <f>1/(1.6/F256+1.37/N256)</f>
        <v>5.9751606940655307E-4</v>
      </c>
      <c r="AZ256">
        <f>G256*AA256*0.001</f>
        <v>17.718828312304069</v>
      </c>
      <c r="BA256">
        <f>G256/S256</f>
        <v>0.44751533931072174</v>
      </c>
      <c r="BB256">
        <f>(1-AL256*AA256/AQ256/F256)*100</f>
        <v>45.655111672457473</v>
      </c>
      <c r="BC256">
        <f>(S256-E256/(N256/1.35))</f>
        <v>399.98720082460022</v>
      </c>
      <c r="BD256">
        <f>E256*BB256/100/BC256</f>
        <v>1.4438866474864563E-4</v>
      </c>
    </row>
    <row r="257" spans="1:56" x14ac:dyDescent="0.25">
      <c r="A257" s="1" t="s">
        <v>9</v>
      </c>
      <c r="B257" s="1" t="s">
        <v>315</v>
      </c>
    </row>
    <row r="258" spans="1:56" x14ac:dyDescent="0.25">
      <c r="A258" s="1">
        <v>142</v>
      </c>
      <c r="B258" s="1" t="s">
        <v>316</v>
      </c>
      <c r="C258" s="1">
        <v>85328.499988432974</v>
      </c>
      <c r="D258" s="1">
        <v>0</v>
      </c>
      <c r="E258">
        <f>(R258-S258*(1000-T258)/(1000-U258))*AK258</f>
        <v>-6.4833316235185068E-2</v>
      </c>
      <c r="F258">
        <f>IF(AV258&lt;&gt;0,1/(1/AV258-1/N258),0)</f>
        <v>1.624857925199914E-3</v>
      </c>
      <c r="G258">
        <f>((AY258-AL258/2)*S258-E258)/(AY258+AL258/2)</f>
        <v>450.39295512923491</v>
      </c>
      <c r="H258">
        <f>AL258*1000</f>
        <v>3.2737761444429733E-2</v>
      </c>
      <c r="I258">
        <f>(AQ258-AW258)</f>
        <v>1.940991144048652</v>
      </c>
      <c r="J258">
        <f>(P258+AP258*D258)</f>
        <v>27.40020751953125</v>
      </c>
      <c r="K258" s="1">
        <v>6</v>
      </c>
      <c r="L258">
        <f>(K258*AE258+AF258)</f>
        <v>1.4200000166893005</v>
      </c>
      <c r="M258" s="1">
        <v>1</v>
      </c>
      <c r="N258">
        <f>L258*(M258+1)*(M258+1)/(M258*M258+1)</f>
        <v>2.8400000333786011</v>
      </c>
      <c r="O258" s="1">
        <v>26.315057754516602</v>
      </c>
      <c r="P258" s="1">
        <v>27.40020751953125</v>
      </c>
      <c r="Q258" s="1">
        <v>26.160476684570313</v>
      </c>
      <c r="R258" s="1">
        <v>400.17572021484375</v>
      </c>
      <c r="S258" s="1">
        <v>400.23779296875</v>
      </c>
      <c r="T258" s="1">
        <v>17.371530532836914</v>
      </c>
      <c r="U258" s="1">
        <v>17.410129547119141</v>
      </c>
      <c r="V258" s="1">
        <v>50.014701843261719</v>
      </c>
      <c r="W258" s="1">
        <v>50.125831604003906</v>
      </c>
      <c r="X258" s="1">
        <v>500.0302734375</v>
      </c>
      <c r="Y258" s="1">
        <v>218.14263916015625</v>
      </c>
      <c r="Z258" s="1">
        <v>302.63540649414062</v>
      </c>
      <c r="AA258" s="1">
        <v>98.974876403808594</v>
      </c>
      <c r="AB258" s="1">
        <v>-3.6999540328979492</v>
      </c>
      <c r="AC258" s="1">
        <v>0.15145206451416016</v>
      </c>
      <c r="AD258" s="1">
        <v>1</v>
      </c>
      <c r="AE258" s="1">
        <v>-0.21956524252891541</v>
      </c>
      <c r="AF258" s="1">
        <v>2.737391471862793</v>
      </c>
      <c r="AG258" s="1">
        <v>1</v>
      </c>
      <c r="AH258" s="1">
        <v>0</v>
      </c>
      <c r="AI258" s="1">
        <v>0.18999999761581421</v>
      </c>
      <c r="AJ258" s="1">
        <v>111115</v>
      </c>
      <c r="AK258">
        <f>X258*0.000001/(K258*0.0001)</f>
        <v>0.83338378906249999</v>
      </c>
      <c r="AL258">
        <f>(U258-T258)/(1000-U258)*AK258</f>
        <v>3.2737761444429734E-5</v>
      </c>
      <c r="AM258">
        <f>(P258+273.15)</f>
        <v>300.55020751953123</v>
      </c>
      <c r="AN258">
        <f>(O258+273.15)</f>
        <v>299.46505775451658</v>
      </c>
      <c r="AO258">
        <f>(Y258*AG258+Z258*AH258)*AI258</f>
        <v>41.447100920337107</v>
      </c>
      <c r="AP258">
        <f>((AO258+0.00000010773*(AN258^4-AM258^4))-AL258*44100)/(L258*51.4+0.00000043092*AM258^3)</f>
        <v>0.32327069250101625</v>
      </c>
      <c r="AQ258">
        <f>0.61365*EXP(17.502*J258/(240.97+J258))</f>
        <v>3.664156564149065</v>
      </c>
      <c r="AR258">
        <f>AQ258*1000/AA258</f>
        <v>37.021077441911984</v>
      </c>
      <c r="AS258">
        <f>(AR258-U258)</f>
        <v>19.610947894792844</v>
      </c>
      <c r="AT258">
        <f>IF(D258,P258,(O258+P258)/2)</f>
        <v>26.857632637023926</v>
      </c>
      <c r="AU258">
        <f>0.61365*EXP(17.502*AT258/(240.97+AT258))</f>
        <v>3.5493412320499589</v>
      </c>
      <c r="AV258">
        <f>IF(AS258&lt;&gt;0,(1000-(AR258+U258)/2)/AS258*AL258,0)</f>
        <v>1.6239288218248822E-3</v>
      </c>
      <c r="AW258">
        <f>U258*AA258/1000</f>
        <v>1.723165420100413</v>
      </c>
      <c r="AX258">
        <f>(AU258-AW258)</f>
        <v>1.8261758119495459</v>
      </c>
      <c r="AY258">
        <f>1/(1.6/F258+1.37/N258)</f>
        <v>1.0150389468988716E-3</v>
      </c>
      <c r="AZ258">
        <f>G258*AA258*0.001</f>
        <v>44.57758706706214</v>
      </c>
      <c r="BA258">
        <f>G258/S258</f>
        <v>1.1253134087824659</v>
      </c>
      <c r="BB258">
        <f>(1-AL258*AA258/AQ258/F258)*100</f>
        <v>45.57674253004302</v>
      </c>
      <c r="BC258">
        <f>(S258-E258/(N258/1.35))</f>
        <v>400.26861162223196</v>
      </c>
      <c r="BD258">
        <f>E258*BB258/100/BC258</f>
        <v>-7.3822709940810294E-5</v>
      </c>
    </row>
    <row r="259" spans="1:56" x14ac:dyDescent="0.25">
      <c r="A259" s="1" t="s">
        <v>9</v>
      </c>
      <c r="B259" s="1" t="s">
        <v>317</v>
      </c>
    </row>
    <row r="260" spans="1:56" x14ac:dyDescent="0.25">
      <c r="A260" s="1">
        <v>143</v>
      </c>
      <c r="B260" s="1" t="s">
        <v>318</v>
      </c>
      <c r="C260" s="1">
        <v>85928.499995138496</v>
      </c>
      <c r="D260" s="1">
        <v>0</v>
      </c>
      <c r="E260">
        <f>(R260-S260*(1000-T260)/(1000-U260))*AK260</f>
        <v>0.13315384868570906</v>
      </c>
      <c r="F260">
        <f>IF(AV260&lt;&gt;0,1/(1/AV260-1/N260),0)</f>
        <v>7.341365865975786E-4</v>
      </c>
      <c r="G260">
        <f>((AY260-AL260/2)*S260-E260)/(AY260+AL260/2)</f>
        <v>101.69815427806301</v>
      </c>
      <c r="H260">
        <f>AL260*1000</f>
        <v>1.4871288617671905E-2</v>
      </c>
      <c r="I260">
        <f>(AQ260-AW260)</f>
        <v>1.9507928964182442</v>
      </c>
      <c r="J260">
        <f>(P260+AP260*D260)</f>
        <v>27.395666122436523</v>
      </c>
      <c r="K260" s="1">
        <v>6</v>
      </c>
      <c r="L260">
        <f>(K260*AE260+AF260)</f>
        <v>1.4200000166893005</v>
      </c>
      <c r="M260" s="1">
        <v>1</v>
      </c>
      <c r="N260">
        <f>L260*(M260+1)*(M260+1)/(M260*M260+1)</f>
        <v>2.8400000333786011</v>
      </c>
      <c r="O260" s="1">
        <v>26.313034057617188</v>
      </c>
      <c r="P260" s="1">
        <v>27.395666122436523</v>
      </c>
      <c r="Q260" s="1">
        <v>26.159198760986328</v>
      </c>
      <c r="R260" s="1">
        <v>400.26251220703125</v>
      </c>
      <c r="S260" s="1">
        <v>400.09561157226562</v>
      </c>
      <c r="T260" s="1">
        <v>17.285303115844727</v>
      </c>
      <c r="U260" s="1">
        <v>17.302837371826172</v>
      </c>
      <c r="V260" s="1">
        <v>49.767837524414063</v>
      </c>
      <c r="W260" s="1">
        <v>49.818321228027344</v>
      </c>
      <c r="X260" s="1">
        <v>500.07162475585937</v>
      </c>
      <c r="Y260" s="1">
        <v>218.17436218261719</v>
      </c>
      <c r="Z260" s="1">
        <v>302.66751098632812</v>
      </c>
      <c r="AA260" s="1">
        <v>98.965812683105469</v>
      </c>
      <c r="AB260" s="1">
        <v>-3.9020414352416992</v>
      </c>
      <c r="AC260" s="1">
        <v>0.13376903533935547</v>
      </c>
      <c r="AD260" s="1">
        <v>1</v>
      </c>
      <c r="AE260" s="1">
        <v>-0.21956524252891541</v>
      </c>
      <c r="AF260" s="1">
        <v>2.737391471862793</v>
      </c>
      <c r="AG260" s="1">
        <v>1</v>
      </c>
      <c r="AH260" s="1">
        <v>0</v>
      </c>
      <c r="AI260" s="1">
        <v>0.18999999761581421</v>
      </c>
      <c r="AJ260" s="1">
        <v>111115</v>
      </c>
      <c r="AK260">
        <f>X260*0.000001/(K260*0.0001)</f>
        <v>0.83345270792643222</v>
      </c>
      <c r="AL260">
        <f>(U260-T260)/(1000-U260)*AK260</f>
        <v>1.4871288617671905E-5</v>
      </c>
      <c r="AM260">
        <f>(P260+273.15)</f>
        <v>300.5456661224365</v>
      </c>
      <c r="AN260">
        <f>(O260+273.15)</f>
        <v>299.46303405761716</v>
      </c>
      <c r="AO260">
        <f>(Y260*AG260+Z260*AH260)*AI260</f>
        <v>41.453128294529051</v>
      </c>
      <c r="AP260">
        <f>((AO260+0.00000010773*(AN260^4-AM260^4))-AL260*44100)/(L260*51.4+0.00000043092*AM260^3)</f>
        <v>0.33299856961046309</v>
      </c>
      <c r="AQ260">
        <f>0.61365*EXP(17.502*J260/(240.97+J260))</f>
        <v>3.6631822586446301</v>
      </c>
      <c r="AR260">
        <f>AQ260*1000/AA260</f>
        <v>37.014623124193015</v>
      </c>
      <c r="AS260">
        <f>(AR260-U260)</f>
        <v>19.711785752366843</v>
      </c>
      <c r="AT260">
        <f>IF(D260,P260,(O260+P260)/2)</f>
        <v>26.854350090026855</v>
      </c>
      <c r="AU260">
        <f>0.61365*EXP(17.502*AT260/(240.97+AT260))</f>
        <v>3.5486562770926229</v>
      </c>
      <c r="AV260">
        <f>IF(AS260&lt;&gt;0,(1000-(AR260+U260)/2)/AS260*AL260,0)</f>
        <v>7.3394686221805755E-4</v>
      </c>
      <c r="AW260">
        <f>U260*AA260/1000</f>
        <v>1.7123893622263859</v>
      </c>
      <c r="AX260">
        <f>(AU260-AW260)</f>
        <v>1.8362669148662369</v>
      </c>
      <c r="AY260">
        <f>1/(1.6/F260+1.37/N260)</f>
        <v>4.5873383066398835E-4</v>
      </c>
      <c r="AZ260">
        <f>G260*AA260*0.001</f>
        <v>10.064640486500346</v>
      </c>
      <c r="BA260">
        <f>G260/S260</f>
        <v>0.25418462821528398</v>
      </c>
      <c r="BB260">
        <f>(1-AL260*AA260/AQ260/F260)*100</f>
        <v>45.273408221242647</v>
      </c>
      <c r="BC260">
        <f>(S260-E260/(N260/1.35))</f>
        <v>400.03231660972585</v>
      </c>
      <c r="BD260">
        <f>E260*BB260/100/BC260</f>
        <v>1.506960387317647E-4</v>
      </c>
    </row>
    <row r="261" spans="1:56" x14ac:dyDescent="0.25">
      <c r="A261" s="1">
        <v>144</v>
      </c>
      <c r="B261" s="1" t="s">
        <v>319</v>
      </c>
      <c r="C261" s="1">
        <v>86528.999981716275</v>
      </c>
      <c r="D261" s="1">
        <v>0</v>
      </c>
      <c r="E261">
        <f>(R261-S261*(1000-T261)/(1000-U261))*AK261</f>
        <v>0.15178701196743744</v>
      </c>
      <c r="F261">
        <f>IF(AV261&lt;&gt;0,1/(1/AV261-1/N261),0)</f>
        <v>1.3713793168370666E-3</v>
      </c>
      <c r="G261">
        <f>((AY261-AL261/2)*S261-E261)/(AY261+AL261/2)</f>
        <v>212.91923400903343</v>
      </c>
      <c r="H261">
        <f>AL261*1000</f>
        <v>2.7794332775043708E-2</v>
      </c>
      <c r="I261">
        <f>(AQ261-AW261)</f>
        <v>1.952370064530526</v>
      </c>
      <c r="J261">
        <f>(P261+AP261*D261)</f>
        <v>27.382761001586914</v>
      </c>
      <c r="K261" s="1">
        <v>6</v>
      </c>
      <c r="L261">
        <f>(K261*AE261+AF261)</f>
        <v>1.4200000166893005</v>
      </c>
      <c r="M261" s="1">
        <v>1</v>
      </c>
      <c r="N261">
        <f>L261*(M261+1)*(M261+1)/(M261*M261+1)</f>
        <v>2.8400000333786011</v>
      </c>
      <c r="O261" s="1">
        <v>26.310541152954102</v>
      </c>
      <c r="P261" s="1">
        <v>27.382761001586914</v>
      </c>
      <c r="Q261" s="1">
        <v>26.158990859985352</v>
      </c>
      <c r="R261" s="1">
        <v>400.22149658203125</v>
      </c>
      <c r="S261" s="1">
        <v>400.02603149414062</v>
      </c>
      <c r="T261" s="1">
        <v>17.225753784179688</v>
      </c>
      <c r="U261" s="1">
        <v>17.258527755737305</v>
      </c>
      <c r="V261" s="1">
        <v>49.604854583740234</v>
      </c>
      <c r="W261" s="1">
        <v>49.699234008789063</v>
      </c>
      <c r="X261" s="1">
        <v>500.054931640625</v>
      </c>
      <c r="Y261" s="1">
        <v>218.0528564453125</v>
      </c>
      <c r="Z261" s="1">
        <v>302.35867309570312</v>
      </c>
      <c r="AA261" s="1">
        <v>98.968162536621094</v>
      </c>
      <c r="AB261" s="1">
        <v>-3.9020414352416992</v>
      </c>
      <c r="AC261" s="1">
        <v>0.13376903533935547</v>
      </c>
      <c r="AD261" s="1">
        <v>1</v>
      </c>
      <c r="AE261" s="1">
        <v>-0.21956524252891541</v>
      </c>
      <c r="AF261" s="1">
        <v>2.737391471862793</v>
      </c>
      <c r="AG261" s="1">
        <v>1</v>
      </c>
      <c r="AH261" s="1">
        <v>0</v>
      </c>
      <c r="AI261" s="1">
        <v>0.18999999761581421</v>
      </c>
      <c r="AJ261" s="1">
        <v>111115</v>
      </c>
      <c r="AK261">
        <f>X261*0.000001/(K261*0.0001)</f>
        <v>0.83342488606770826</v>
      </c>
      <c r="AL261">
        <f>(U261-T261)/(1000-U261)*AK261</f>
        <v>2.7794332775043709E-5</v>
      </c>
      <c r="AM261">
        <f>(P261+273.15)</f>
        <v>300.53276100158689</v>
      </c>
      <c r="AN261">
        <f>(O261+273.15)</f>
        <v>299.46054115295408</v>
      </c>
      <c r="AO261">
        <f>(Y261*AG261+Z261*AH261)*AI261</f>
        <v>41.430042204730853</v>
      </c>
      <c r="AP261">
        <f>((AO261+0.00000010773*(AN261^4-AM261^4))-AL261*44100)/(L261*51.4+0.00000043092*AM261^3)</f>
        <v>0.32744410873698038</v>
      </c>
      <c r="AQ261">
        <f>0.61365*EXP(17.502*J261/(240.97+J261))</f>
        <v>3.6604148446031219</v>
      </c>
      <c r="AR261">
        <f>AQ261*1000/AA261</f>
        <v>36.985781596669149</v>
      </c>
      <c r="AS261">
        <f>(AR261-U261)</f>
        <v>19.727253840931844</v>
      </c>
      <c r="AT261">
        <f>IF(D261,P261,(O261+P261)/2)</f>
        <v>26.846651077270508</v>
      </c>
      <c r="AU261">
        <f>0.61365*EXP(17.502*AT261/(240.97+AT261))</f>
        <v>3.5470502099356804</v>
      </c>
      <c r="AV261">
        <f>IF(AS261&lt;&gt;0,(1000-(AR261+U261)/2)/AS261*AL261,0)</f>
        <v>1.3707174247583876E-3</v>
      </c>
      <c r="AW261">
        <f>U261*AA261/1000</f>
        <v>1.708044780072596</v>
      </c>
      <c r="AX261">
        <f>(AU261-AW261)</f>
        <v>1.8390054298630845</v>
      </c>
      <c r="AY261">
        <f>1/(1.6/F261+1.37/N261)</f>
        <v>8.5675783276306856E-4</v>
      </c>
      <c r="AZ261">
        <f>G261*AA261*0.001</f>
        <v>21.072225358578883</v>
      </c>
      <c r="BA261">
        <f>G261/S261</f>
        <v>0.53226344599064468</v>
      </c>
      <c r="BB261">
        <f>(1-AL261*AA261/AQ261/F261)*100</f>
        <v>45.202107383853232</v>
      </c>
      <c r="BC261">
        <f>(S261-E261/(N261/1.35))</f>
        <v>399.95387921817314</v>
      </c>
      <c r="BD261">
        <f>E261*BB261/100/BC261</f>
        <v>1.7154710007659724E-4</v>
      </c>
    </row>
    <row r="262" spans="1:56" x14ac:dyDescent="0.25">
      <c r="A262" s="1" t="s">
        <v>9</v>
      </c>
      <c r="B262" s="1" t="s">
        <v>320</v>
      </c>
    </row>
    <row r="263" spans="1:56" x14ac:dyDescent="0.25">
      <c r="A263" s="1">
        <v>145</v>
      </c>
      <c r="B263" s="1" t="s">
        <v>321</v>
      </c>
      <c r="C263" s="1">
        <v>86590.500000458211</v>
      </c>
      <c r="D263" s="1">
        <v>0</v>
      </c>
      <c r="E263">
        <f>(R263-S263*(1000-T263)/(1000-U263))*AK263</f>
        <v>-8.4140406397766709E-2</v>
      </c>
      <c r="F263">
        <f>IF(AV263&lt;&gt;0,1/(1/AV263-1/N263),0)</f>
        <v>9.277962832586219E-4</v>
      </c>
      <c r="G263">
        <f>((AY263-AL263/2)*S263-E263)/(AY263+AL263/2)</f>
        <v>530.28012341325393</v>
      </c>
      <c r="H263">
        <f>AL263*1000</f>
        <v>1.8817171098881341E-2</v>
      </c>
      <c r="I263">
        <f>(AQ263-AW263)</f>
        <v>1.9533903582720926</v>
      </c>
      <c r="J263">
        <f>(P263+AP263*D263)</f>
        <v>27.384159088134766</v>
      </c>
      <c r="K263" s="1">
        <v>6</v>
      </c>
      <c r="L263">
        <f>(K263*AE263+AF263)</f>
        <v>1.4200000166893005</v>
      </c>
      <c r="M263" s="1">
        <v>1</v>
      </c>
      <c r="N263">
        <f>L263*(M263+1)*(M263+1)/(M263*M263+1)</f>
        <v>2.8400000333786011</v>
      </c>
      <c r="O263" s="1">
        <v>26.311847686767578</v>
      </c>
      <c r="P263" s="1">
        <v>27.384159088134766</v>
      </c>
      <c r="Q263" s="1">
        <v>26.159458160400391</v>
      </c>
      <c r="R263" s="1">
        <v>400.14825439453125</v>
      </c>
      <c r="S263" s="1">
        <v>400.24017333984375</v>
      </c>
      <c r="T263" s="1">
        <v>17.22941780090332</v>
      </c>
      <c r="U263" s="1">
        <v>17.251605987548828</v>
      </c>
      <c r="V263" s="1">
        <v>49.610546112060547</v>
      </c>
      <c r="W263" s="1">
        <v>49.674434661865234</v>
      </c>
      <c r="X263" s="1">
        <v>500.06460571289062</v>
      </c>
      <c r="Y263" s="1">
        <v>218.13693237304687</v>
      </c>
      <c r="Z263" s="1">
        <v>301.22988891601562</v>
      </c>
      <c r="AA263" s="1">
        <v>98.966102600097656</v>
      </c>
      <c r="AB263" s="1">
        <v>-3.7475004196166992</v>
      </c>
      <c r="AC263" s="1">
        <v>0.13923549652099609</v>
      </c>
      <c r="AD263" s="1">
        <v>0.66666668653488159</v>
      </c>
      <c r="AE263" s="1">
        <v>-0.21956524252891541</v>
      </c>
      <c r="AF263" s="1">
        <v>2.737391471862793</v>
      </c>
      <c r="AG263" s="1">
        <v>1</v>
      </c>
      <c r="AH263" s="1">
        <v>0</v>
      </c>
      <c r="AI263" s="1">
        <v>0.18999999761581421</v>
      </c>
      <c r="AJ263" s="1">
        <v>111115</v>
      </c>
      <c r="AK263">
        <f>X263*0.000001/(K263*0.0001)</f>
        <v>0.83344100952148426</v>
      </c>
      <c r="AL263">
        <f>(U263-T263)/(1000-U263)*AK263</f>
        <v>1.8817171098881339E-5</v>
      </c>
      <c r="AM263">
        <f>(P263+273.15)</f>
        <v>300.53415908813474</v>
      </c>
      <c r="AN263">
        <f>(O263+273.15)</f>
        <v>299.46184768676756</v>
      </c>
      <c r="AO263">
        <f>(Y263*AG263+Z263*AH263)*AI263</f>
        <v>41.446016630799932</v>
      </c>
      <c r="AP263">
        <f>((AO263+0.00000010773*(AN263^4-AM263^4))-AL263*44100)/(L263*51.4+0.00000043092*AM263^3)</f>
        <v>0.33229242222224786</v>
      </c>
      <c r="AQ263">
        <f>0.61365*EXP(17.502*J263/(240.97+J263))</f>
        <v>3.6607145664523091</v>
      </c>
      <c r="AR263">
        <f>AQ263*1000/AA263</f>
        <v>36.989579970068426</v>
      </c>
      <c r="AS263">
        <f>(AR263-U263)</f>
        <v>19.737973982519598</v>
      </c>
      <c r="AT263">
        <f>IF(D263,P263,(O263+P263)/2)</f>
        <v>26.848003387451172</v>
      </c>
      <c r="AU263">
        <f>0.61365*EXP(17.502*AT263/(240.97+AT263))</f>
        <v>3.5473322652159087</v>
      </c>
      <c r="AV263">
        <f>IF(AS263&lt;&gt;0,(1000-(AR263+U263)/2)/AS263*AL263,0)</f>
        <v>9.2749328156521704E-4</v>
      </c>
      <c r="AW263">
        <f>U263*AA263/1000</f>
        <v>1.7073242081802165</v>
      </c>
      <c r="AX263">
        <f>(AU263-AW263)</f>
        <v>1.8400080570356923</v>
      </c>
      <c r="AY263">
        <f>1/(1.6/F263+1.37/N263)</f>
        <v>5.7971051617381896E-4</v>
      </c>
      <c r="AZ263">
        <f>G263*AA263*0.001</f>
        <v>52.479757100508536</v>
      </c>
      <c r="BA263">
        <f>G263/S263</f>
        <v>1.3249047915112542</v>
      </c>
      <c r="BB263">
        <f>(1-AL263*AA263/AQ263/F263)*100</f>
        <v>45.169487448411857</v>
      </c>
      <c r="BC263">
        <f>(S263-E263/(N263/1.35))</f>
        <v>400.2801696593163</v>
      </c>
      <c r="BD263">
        <f>E263*BB263/100/BC263</f>
        <v>-9.4947971914844515E-5</v>
      </c>
    </row>
    <row r="264" spans="1:56" x14ac:dyDescent="0.25">
      <c r="A264" s="1" t="s">
        <v>9</v>
      </c>
      <c r="B264" s="1" t="s">
        <v>322</v>
      </c>
    </row>
    <row r="265" spans="1:56" x14ac:dyDescent="0.25">
      <c r="A265" s="1" t="s">
        <v>9</v>
      </c>
      <c r="B265" s="1" t="s">
        <v>323</v>
      </c>
    </row>
    <row r="266" spans="1:56" x14ac:dyDescent="0.25">
      <c r="A266" s="1" t="s">
        <v>9</v>
      </c>
      <c r="B266" s="1" t="s">
        <v>324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 19.4.16 -H2O_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modified xsi:type="dcterms:W3CDTF">2016-05-04T14:53:31Z</dcterms:modified>
</cp:coreProperties>
</file>