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pratensis 27.4.16 -H2O_" sheetId="1" r:id="rId1"/>
  </sheets>
  <calcPr calcId="0"/>
</workbook>
</file>

<file path=xl/calcChain.xml><?xml version="1.0" encoding="utf-8"?>
<calcChain xmlns="http://schemas.openxmlformats.org/spreadsheetml/2006/main">
  <c r="L17" i="1" l="1"/>
  <c r="N17" i="1" s="1"/>
  <c r="AK17" i="1"/>
  <c r="E17" i="1" s="1"/>
  <c r="AM17" i="1"/>
  <c r="AN17" i="1"/>
  <c r="AO17" i="1"/>
  <c r="AT17" i="1"/>
  <c r="AU17" i="1" s="1"/>
  <c r="AX17" i="1" s="1"/>
  <c r="AW17" i="1"/>
  <c r="L19" i="1"/>
  <c r="N19" i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X19" i="1" s="1"/>
  <c r="AW19" i="1"/>
  <c r="L20" i="1"/>
  <c r="N20" i="1"/>
  <c r="AK20" i="1"/>
  <c r="E20" i="1" s="1"/>
  <c r="AL20" i="1"/>
  <c r="H20" i="1" s="1"/>
  <c r="AM20" i="1"/>
  <c r="AN20" i="1"/>
  <c r="AO20" i="1"/>
  <c r="AP20" i="1"/>
  <c r="J20" i="1" s="1"/>
  <c r="AQ20" i="1" s="1"/>
  <c r="AT20" i="1"/>
  <c r="AU20" i="1" s="1"/>
  <c r="AX20" i="1" s="1"/>
  <c r="AW20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X22" i="1" s="1"/>
  <c r="AW22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X24" i="1" s="1"/>
  <c r="AW24" i="1"/>
  <c r="L25" i="1"/>
  <c r="N25" i="1"/>
  <c r="AK25" i="1"/>
  <c r="E25" i="1" s="1"/>
  <c r="AL25" i="1"/>
  <c r="H25" i="1" s="1"/>
  <c r="AM25" i="1"/>
  <c r="AN25" i="1"/>
  <c r="AO25" i="1"/>
  <c r="AP25" i="1"/>
  <c r="J25" i="1" s="1"/>
  <c r="AQ25" i="1" s="1"/>
  <c r="AT25" i="1"/>
  <c r="AU25" i="1" s="1"/>
  <c r="AX25" i="1" s="1"/>
  <c r="AW25" i="1"/>
  <c r="L27" i="1"/>
  <c r="N27" i="1"/>
  <c r="AK27" i="1"/>
  <c r="E27" i="1" s="1"/>
  <c r="AL27" i="1"/>
  <c r="H27" i="1" s="1"/>
  <c r="AM27" i="1"/>
  <c r="AN27" i="1"/>
  <c r="AO27" i="1"/>
  <c r="AP27" i="1"/>
  <c r="J27" i="1" s="1"/>
  <c r="AQ27" i="1" s="1"/>
  <c r="AT27" i="1"/>
  <c r="AU27" i="1" s="1"/>
  <c r="AX27" i="1" s="1"/>
  <c r="AW27" i="1"/>
  <c r="L29" i="1"/>
  <c r="N29" i="1"/>
  <c r="AK29" i="1"/>
  <c r="E29" i="1" s="1"/>
  <c r="BC29" i="1" s="1"/>
  <c r="AL29" i="1"/>
  <c r="H29" i="1" s="1"/>
  <c r="AM29" i="1"/>
  <c r="AN29" i="1"/>
  <c r="AO29" i="1"/>
  <c r="AP29" i="1"/>
  <c r="J29" i="1" s="1"/>
  <c r="AQ29" i="1" s="1"/>
  <c r="I29" i="1" s="1"/>
  <c r="AT29" i="1"/>
  <c r="AU29" i="1" s="1"/>
  <c r="AX29" i="1" s="1"/>
  <c r="AW29" i="1"/>
  <c r="H30" i="1"/>
  <c r="L30" i="1"/>
  <c r="N30" i="1"/>
  <c r="AK30" i="1"/>
  <c r="E30" i="1" s="1"/>
  <c r="BC30" i="1" s="1"/>
  <c r="AL30" i="1"/>
  <c r="AM30" i="1"/>
  <c r="AN30" i="1"/>
  <c r="AO30" i="1"/>
  <c r="AP30" i="1"/>
  <c r="J30" i="1" s="1"/>
  <c r="AQ30" i="1" s="1"/>
  <c r="AT30" i="1"/>
  <c r="AU30" i="1" s="1"/>
  <c r="AX30" i="1" s="1"/>
  <c r="AW30" i="1"/>
  <c r="L32" i="1"/>
  <c r="N32" i="1"/>
  <c r="AK32" i="1"/>
  <c r="E32" i="1" s="1"/>
  <c r="AL32" i="1"/>
  <c r="H32" i="1" s="1"/>
  <c r="AM32" i="1"/>
  <c r="AN32" i="1"/>
  <c r="AO32" i="1"/>
  <c r="AP32" i="1"/>
  <c r="J32" i="1" s="1"/>
  <c r="AQ32" i="1" s="1"/>
  <c r="AT32" i="1"/>
  <c r="AU32" i="1"/>
  <c r="AX32" i="1" s="1"/>
  <c r="AW32" i="1"/>
  <c r="BC32" i="1"/>
  <c r="L34" i="1"/>
  <c r="N34" i="1" s="1"/>
  <c r="AK34" i="1"/>
  <c r="E34" i="1" s="1"/>
  <c r="AM34" i="1"/>
  <c r="AN34" i="1"/>
  <c r="AO34" i="1"/>
  <c r="AT34" i="1"/>
  <c r="AU34" i="1"/>
  <c r="AX34" i="1" s="1"/>
  <c r="AW34" i="1"/>
  <c r="L35" i="1"/>
  <c r="N35" i="1" s="1"/>
  <c r="AK35" i="1"/>
  <c r="E35" i="1" s="1"/>
  <c r="AM35" i="1"/>
  <c r="AN35" i="1"/>
  <c r="AO35" i="1"/>
  <c r="AT35" i="1"/>
  <c r="AU35" i="1"/>
  <c r="AX35" i="1" s="1"/>
  <c r="AW35" i="1"/>
  <c r="L37" i="1"/>
  <c r="N37" i="1" s="1"/>
  <c r="AK37" i="1"/>
  <c r="E37" i="1" s="1"/>
  <c r="AM37" i="1"/>
  <c r="AN37" i="1"/>
  <c r="AO37" i="1"/>
  <c r="AT37" i="1"/>
  <c r="AU37" i="1"/>
  <c r="AX37" i="1" s="1"/>
  <c r="AW37" i="1"/>
  <c r="L39" i="1"/>
  <c r="N39" i="1" s="1"/>
  <c r="AK39" i="1"/>
  <c r="E39" i="1" s="1"/>
  <c r="AM39" i="1"/>
  <c r="AN39" i="1"/>
  <c r="AO39" i="1"/>
  <c r="AT39" i="1"/>
  <c r="AU39" i="1"/>
  <c r="AX39" i="1" s="1"/>
  <c r="AW39" i="1"/>
  <c r="BC39" i="1"/>
  <c r="L40" i="1"/>
  <c r="N40" i="1" s="1"/>
  <c r="AK40" i="1"/>
  <c r="AL40" i="1" s="1"/>
  <c r="AM40" i="1"/>
  <c r="AN40" i="1"/>
  <c r="AO40" i="1"/>
  <c r="AP40" i="1" s="1"/>
  <c r="J40" i="1" s="1"/>
  <c r="AQ40" i="1" s="1"/>
  <c r="AT40" i="1"/>
  <c r="AU40" i="1"/>
  <c r="AX40" i="1" s="1"/>
  <c r="AW40" i="1"/>
  <c r="L42" i="1"/>
  <c r="N42" i="1" s="1"/>
  <c r="AK42" i="1"/>
  <c r="AL42" i="1" s="1"/>
  <c r="H42" i="1" s="1"/>
  <c r="AM42" i="1"/>
  <c r="AN42" i="1"/>
  <c r="AO42" i="1"/>
  <c r="AP42" i="1" s="1"/>
  <c r="J42" i="1" s="1"/>
  <c r="AQ42" i="1" s="1"/>
  <c r="AT42" i="1"/>
  <c r="AU42" i="1"/>
  <c r="AW42" i="1"/>
  <c r="AX42" i="1"/>
  <c r="L45" i="1"/>
  <c r="N45" i="1"/>
  <c r="AK45" i="1"/>
  <c r="E45" i="1" s="1"/>
  <c r="AL45" i="1"/>
  <c r="H45" i="1" s="1"/>
  <c r="AM45" i="1"/>
  <c r="AN45" i="1"/>
  <c r="AO45" i="1"/>
  <c r="AP45" i="1"/>
  <c r="J45" i="1" s="1"/>
  <c r="AQ45" i="1" s="1"/>
  <c r="AT45" i="1"/>
  <c r="AU45" i="1" s="1"/>
  <c r="AX45" i="1" s="1"/>
  <c r="AW45" i="1"/>
  <c r="L46" i="1"/>
  <c r="N46" i="1"/>
  <c r="AK46" i="1"/>
  <c r="E46" i="1" s="1"/>
  <c r="AL46" i="1"/>
  <c r="H46" i="1" s="1"/>
  <c r="AM46" i="1"/>
  <c r="AN46" i="1"/>
  <c r="AO46" i="1"/>
  <c r="AP46" i="1"/>
  <c r="J46" i="1" s="1"/>
  <c r="AQ46" i="1" s="1"/>
  <c r="AT46" i="1"/>
  <c r="AU46" i="1" s="1"/>
  <c r="AX46" i="1" s="1"/>
  <c r="AW46" i="1"/>
  <c r="L48" i="1"/>
  <c r="N48" i="1"/>
  <c r="AK48" i="1"/>
  <c r="E48" i="1" s="1"/>
  <c r="AL48" i="1"/>
  <c r="H48" i="1" s="1"/>
  <c r="AM48" i="1"/>
  <c r="AN48" i="1"/>
  <c r="AO48" i="1"/>
  <c r="AP48" i="1"/>
  <c r="J48" i="1" s="1"/>
  <c r="AQ48" i="1" s="1"/>
  <c r="AT48" i="1"/>
  <c r="AU48" i="1" s="1"/>
  <c r="AX48" i="1" s="1"/>
  <c r="AW48" i="1"/>
  <c r="L50" i="1"/>
  <c r="N50" i="1"/>
  <c r="AK50" i="1"/>
  <c r="E50" i="1" s="1"/>
  <c r="AL50" i="1"/>
  <c r="H50" i="1" s="1"/>
  <c r="AM50" i="1"/>
  <c r="AN50" i="1"/>
  <c r="AO50" i="1"/>
  <c r="AP50" i="1"/>
  <c r="J50" i="1" s="1"/>
  <c r="AQ50" i="1" s="1"/>
  <c r="AT50" i="1"/>
  <c r="AU50" i="1" s="1"/>
  <c r="AX50" i="1" s="1"/>
  <c r="AW50" i="1"/>
  <c r="L51" i="1"/>
  <c r="N51" i="1"/>
  <c r="AK51" i="1"/>
  <c r="E51" i="1" s="1"/>
  <c r="AL51" i="1"/>
  <c r="H51" i="1" s="1"/>
  <c r="AM51" i="1"/>
  <c r="AN51" i="1"/>
  <c r="AO51" i="1"/>
  <c r="AP51" i="1"/>
  <c r="J51" i="1" s="1"/>
  <c r="AQ51" i="1" s="1"/>
  <c r="AT51" i="1"/>
  <c r="AU51" i="1" s="1"/>
  <c r="AX51" i="1" s="1"/>
  <c r="AW51" i="1"/>
  <c r="L53" i="1"/>
  <c r="N53" i="1"/>
  <c r="AK53" i="1"/>
  <c r="E53" i="1" s="1"/>
  <c r="AL53" i="1"/>
  <c r="H53" i="1" s="1"/>
  <c r="AM53" i="1"/>
  <c r="AN53" i="1"/>
  <c r="AO53" i="1"/>
  <c r="AP53" i="1"/>
  <c r="J53" i="1" s="1"/>
  <c r="AQ53" i="1" s="1"/>
  <c r="AT53" i="1"/>
  <c r="AU53" i="1" s="1"/>
  <c r="AX53" i="1" s="1"/>
  <c r="AW53" i="1"/>
  <c r="L55" i="1"/>
  <c r="N55" i="1"/>
  <c r="AK55" i="1"/>
  <c r="E55" i="1" s="1"/>
  <c r="AL55" i="1"/>
  <c r="H55" i="1" s="1"/>
  <c r="AM55" i="1"/>
  <c r="AN55" i="1"/>
  <c r="AO55" i="1"/>
  <c r="AP55" i="1"/>
  <c r="J55" i="1" s="1"/>
  <c r="AQ55" i="1" s="1"/>
  <c r="AT55" i="1"/>
  <c r="AU55" i="1" s="1"/>
  <c r="AX55" i="1" s="1"/>
  <c r="AW55" i="1"/>
  <c r="L56" i="1"/>
  <c r="N56" i="1"/>
  <c r="AK56" i="1"/>
  <c r="E56" i="1" s="1"/>
  <c r="AL56" i="1"/>
  <c r="H56" i="1" s="1"/>
  <c r="AM56" i="1"/>
  <c r="AN56" i="1"/>
  <c r="AO56" i="1"/>
  <c r="AP56" i="1"/>
  <c r="J56" i="1" s="1"/>
  <c r="AQ56" i="1" s="1"/>
  <c r="AT56" i="1"/>
  <c r="AU56" i="1" s="1"/>
  <c r="AX56" i="1" s="1"/>
  <c r="AW56" i="1"/>
  <c r="L58" i="1"/>
  <c r="N58" i="1"/>
  <c r="AK58" i="1"/>
  <c r="E58" i="1" s="1"/>
  <c r="AL58" i="1"/>
  <c r="H58" i="1" s="1"/>
  <c r="AM58" i="1"/>
  <c r="AN58" i="1"/>
  <c r="AO58" i="1"/>
  <c r="AP58" i="1"/>
  <c r="J58" i="1" s="1"/>
  <c r="AQ58" i="1" s="1"/>
  <c r="AT58" i="1"/>
  <c r="AU58" i="1" s="1"/>
  <c r="AX58" i="1" s="1"/>
  <c r="AW58" i="1"/>
  <c r="L60" i="1"/>
  <c r="N60" i="1"/>
  <c r="AK60" i="1"/>
  <c r="E60" i="1" s="1"/>
  <c r="AL60" i="1"/>
  <c r="H60" i="1" s="1"/>
  <c r="AM60" i="1"/>
  <c r="AN60" i="1"/>
  <c r="AO60" i="1"/>
  <c r="AP60" i="1"/>
  <c r="J60" i="1" s="1"/>
  <c r="AQ60" i="1" s="1"/>
  <c r="AT60" i="1"/>
  <c r="AU60" i="1" s="1"/>
  <c r="AX60" i="1" s="1"/>
  <c r="AW60" i="1"/>
  <c r="L61" i="1"/>
  <c r="N61" i="1"/>
  <c r="AK61" i="1"/>
  <c r="E61" i="1" s="1"/>
  <c r="AL61" i="1"/>
  <c r="H61" i="1" s="1"/>
  <c r="AM61" i="1"/>
  <c r="AN61" i="1"/>
  <c r="AO61" i="1"/>
  <c r="AP61" i="1"/>
  <c r="J61" i="1" s="1"/>
  <c r="AQ61" i="1" s="1"/>
  <c r="AT61" i="1"/>
  <c r="AU61" i="1" s="1"/>
  <c r="AX61" i="1" s="1"/>
  <c r="AW61" i="1"/>
  <c r="L63" i="1"/>
  <c r="N63" i="1"/>
  <c r="AK63" i="1"/>
  <c r="E63" i="1" s="1"/>
  <c r="AL63" i="1"/>
  <c r="H63" i="1" s="1"/>
  <c r="AM63" i="1"/>
  <c r="AN63" i="1"/>
  <c r="AO63" i="1"/>
  <c r="AP63" i="1"/>
  <c r="J63" i="1" s="1"/>
  <c r="AQ63" i="1" s="1"/>
  <c r="AT63" i="1"/>
  <c r="AU63" i="1" s="1"/>
  <c r="AX63" i="1" s="1"/>
  <c r="AW63" i="1"/>
  <c r="L65" i="1"/>
  <c r="N65" i="1"/>
  <c r="AK65" i="1"/>
  <c r="E65" i="1" s="1"/>
  <c r="AL65" i="1"/>
  <c r="H65" i="1" s="1"/>
  <c r="AM65" i="1"/>
  <c r="AN65" i="1"/>
  <c r="AO65" i="1"/>
  <c r="AP65" i="1"/>
  <c r="J65" i="1" s="1"/>
  <c r="AQ65" i="1" s="1"/>
  <c r="AT65" i="1"/>
  <c r="AU65" i="1" s="1"/>
  <c r="AX65" i="1" s="1"/>
  <c r="AW65" i="1"/>
  <c r="L66" i="1"/>
  <c r="N66" i="1"/>
  <c r="AK66" i="1"/>
  <c r="E66" i="1" s="1"/>
  <c r="BC66" i="1" s="1"/>
  <c r="AL66" i="1"/>
  <c r="H66" i="1" s="1"/>
  <c r="AM66" i="1"/>
  <c r="AN66" i="1"/>
  <c r="AO66" i="1"/>
  <c r="AP66" i="1"/>
  <c r="J66" i="1" s="1"/>
  <c r="AQ66" i="1" s="1"/>
  <c r="I66" i="1" s="1"/>
  <c r="AR66" i="1"/>
  <c r="AS66" i="1" s="1"/>
  <c r="AT66" i="1"/>
  <c r="AU66" i="1" s="1"/>
  <c r="AV66" i="1"/>
  <c r="F66" i="1" s="1"/>
  <c r="AY66" i="1" s="1"/>
  <c r="G66" i="1" s="1"/>
  <c r="BA66" i="1" s="1"/>
  <c r="AW66" i="1"/>
  <c r="AX66" i="1"/>
  <c r="BB66" i="1"/>
  <c r="L69" i="1"/>
  <c r="N69" i="1"/>
  <c r="AK69" i="1"/>
  <c r="E69" i="1" s="1"/>
  <c r="AL69" i="1"/>
  <c r="H69" i="1" s="1"/>
  <c r="AM69" i="1"/>
  <c r="AN69" i="1"/>
  <c r="AO69" i="1"/>
  <c r="AP69" i="1"/>
  <c r="J69" i="1" s="1"/>
  <c r="AQ69" i="1" s="1"/>
  <c r="AT69" i="1"/>
  <c r="AU69" i="1" s="1"/>
  <c r="AX69" i="1" s="1"/>
  <c r="AW69" i="1"/>
  <c r="H71" i="1"/>
  <c r="L71" i="1"/>
  <c r="N71" i="1"/>
  <c r="AK71" i="1"/>
  <c r="E71" i="1" s="1"/>
  <c r="BC71" i="1" s="1"/>
  <c r="AL71" i="1"/>
  <c r="AM71" i="1"/>
  <c r="AN71" i="1"/>
  <c r="AO71" i="1"/>
  <c r="AP71" i="1"/>
  <c r="J71" i="1" s="1"/>
  <c r="AQ71" i="1" s="1"/>
  <c r="AT71" i="1"/>
  <c r="AU71" i="1" s="1"/>
  <c r="AW71" i="1"/>
  <c r="AX71" i="1"/>
  <c r="L72" i="1"/>
  <c r="N72" i="1"/>
  <c r="AK72" i="1"/>
  <c r="E72" i="1" s="1"/>
  <c r="AL72" i="1"/>
  <c r="H72" i="1" s="1"/>
  <c r="AM72" i="1"/>
  <c r="AN72" i="1"/>
  <c r="AO72" i="1"/>
  <c r="AP72" i="1"/>
  <c r="J72" i="1" s="1"/>
  <c r="AQ72" i="1" s="1"/>
  <c r="AT72" i="1"/>
  <c r="AU72" i="1" s="1"/>
  <c r="AX72" i="1" s="1"/>
  <c r="AW72" i="1"/>
  <c r="L74" i="1"/>
  <c r="N74" i="1" s="1"/>
  <c r="BC74" i="1" s="1"/>
  <c r="AK74" i="1"/>
  <c r="E74" i="1" s="1"/>
  <c r="AM74" i="1"/>
  <c r="AN74" i="1"/>
  <c r="AO74" i="1"/>
  <c r="AT74" i="1"/>
  <c r="AU74" i="1"/>
  <c r="AX74" i="1" s="1"/>
  <c r="AW74" i="1"/>
  <c r="L76" i="1"/>
  <c r="N76" i="1" s="1"/>
  <c r="AK76" i="1"/>
  <c r="E76" i="1" s="1"/>
  <c r="AM76" i="1"/>
  <c r="AN76" i="1"/>
  <c r="AO76" i="1"/>
  <c r="AT76" i="1"/>
  <c r="AU76" i="1"/>
  <c r="AX76" i="1" s="1"/>
  <c r="AW76" i="1"/>
  <c r="L77" i="1"/>
  <c r="N77" i="1" s="1"/>
  <c r="AK77" i="1"/>
  <c r="E77" i="1" s="1"/>
  <c r="AM77" i="1"/>
  <c r="AN77" i="1"/>
  <c r="AO77" i="1"/>
  <c r="AT77" i="1"/>
  <c r="AU77" i="1"/>
  <c r="AX77" i="1" s="1"/>
  <c r="AW77" i="1"/>
  <c r="L79" i="1"/>
  <c r="N79" i="1" s="1"/>
  <c r="AK79" i="1"/>
  <c r="E79" i="1" s="1"/>
  <c r="AM79" i="1"/>
  <c r="AN79" i="1"/>
  <c r="AO79" i="1"/>
  <c r="AT79" i="1"/>
  <c r="AU79" i="1"/>
  <c r="AX79" i="1" s="1"/>
  <c r="AW79" i="1"/>
  <c r="L81" i="1"/>
  <c r="N81" i="1" s="1"/>
  <c r="AK81" i="1"/>
  <c r="E81" i="1" s="1"/>
  <c r="AM81" i="1"/>
  <c r="AN81" i="1"/>
  <c r="AO81" i="1"/>
  <c r="AT81" i="1"/>
  <c r="AU81" i="1"/>
  <c r="AX81" i="1" s="1"/>
  <c r="AW81" i="1"/>
  <c r="L82" i="1"/>
  <c r="N82" i="1" s="1"/>
  <c r="AK82" i="1"/>
  <c r="E82" i="1" s="1"/>
  <c r="AM82" i="1"/>
  <c r="AN82" i="1"/>
  <c r="AO82" i="1"/>
  <c r="AT82" i="1"/>
  <c r="AU82" i="1"/>
  <c r="AX82" i="1" s="1"/>
  <c r="AW82" i="1"/>
  <c r="L84" i="1"/>
  <c r="N84" i="1" s="1"/>
  <c r="AK84" i="1"/>
  <c r="E84" i="1" s="1"/>
  <c r="AM84" i="1"/>
  <c r="AN84" i="1"/>
  <c r="AO84" i="1"/>
  <c r="AT84" i="1"/>
  <c r="AU84" i="1"/>
  <c r="AX84" i="1" s="1"/>
  <c r="AW84" i="1"/>
  <c r="L86" i="1"/>
  <c r="N86" i="1" s="1"/>
  <c r="AK86" i="1"/>
  <c r="E86" i="1" s="1"/>
  <c r="AM86" i="1"/>
  <c r="AN86" i="1"/>
  <c r="AO86" i="1"/>
  <c r="AT86" i="1"/>
  <c r="AU86" i="1"/>
  <c r="AX86" i="1" s="1"/>
  <c r="AW86" i="1"/>
  <c r="L87" i="1"/>
  <c r="N87" i="1" s="1"/>
  <c r="AK87" i="1"/>
  <c r="E87" i="1" s="1"/>
  <c r="AM87" i="1"/>
  <c r="AN87" i="1"/>
  <c r="AO87" i="1"/>
  <c r="AT87" i="1"/>
  <c r="AU87" i="1"/>
  <c r="AX87" i="1" s="1"/>
  <c r="AW87" i="1"/>
  <c r="L89" i="1"/>
  <c r="N89" i="1" s="1"/>
  <c r="AK89" i="1"/>
  <c r="E89" i="1" s="1"/>
  <c r="AM89" i="1"/>
  <c r="AN89" i="1"/>
  <c r="AO89" i="1"/>
  <c r="AT89" i="1"/>
  <c r="AU89" i="1"/>
  <c r="AX89" i="1" s="1"/>
  <c r="AW89" i="1"/>
  <c r="L91" i="1"/>
  <c r="N91" i="1" s="1"/>
  <c r="AK91" i="1"/>
  <c r="E91" i="1" s="1"/>
  <c r="AM91" i="1"/>
  <c r="AN91" i="1"/>
  <c r="AO91" i="1"/>
  <c r="AT91" i="1"/>
  <c r="AU91" i="1"/>
  <c r="AX91" i="1" s="1"/>
  <c r="AW91" i="1"/>
  <c r="L92" i="1"/>
  <c r="N92" i="1" s="1"/>
  <c r="AK92" i="1"/>
  <c r="E92" i="1" s="1"/>
  <c r="AM92" i="1"/>
  <c r="AN92" i="1"/>
  <c r="AO92" i="1"/>
  <c r="AT92" i="1"/>
  <c r="AU92" i="1"/>
  <c r="AX92" i="1" s="1"/>
  <c r="AW92" i="1"/>
  <c r="L94" i="1"/>
  <c r="N94" i="1" s="1"/>
  <c r="AK94" i="1"/>
  <c r="E94" i="1" s="1"/>
  <c r="AM94" i="1"/>
  <c r="AN94" i="1"/>
  <c r="AO94" i="1"/>
  <c r="AT94" i="1"/>
  <c r="AU94" i="1"/>
  <c r="AX94" i="1" s="1"/>
  <c r="AW94" i="1"/>
  <c r="L96" i="1"/>
  <c r="N96" i="1" s="1"/>
  <c r="AK96" i="1"/>
  <c r="E96" i="1" s="1"/>
  <c r="AM96" i="1"/>
  <c r="AN96" i="1"/>
  <c r="AO96" i="1"/>
  <c r="AT96" i="1"/>
  <c r="AU96" i="1"/>
  <c r="AX96" i="1" s="1"/>
  <c r="AW96" i="1"/>
  <c r="L97" i="1"/>
  <c r="N97" i="1" s="1"/>
  <c r="AK97" i="1"/>
  <c r="E97" i="1" s="1"/>
  <c r="AM97" i="1"/>
  <c r="AN97" i="1"/>
  <c r="AO97" i="1"/>
  <c r="AT97" i="1"/>
  <c r="AU97" i="1"/>
  <c r="AX97" i="1" s="1"/>
  <c r="AW97" i="1"/>
  <c r="L99" i="1"/>
  <c r="N99" i="1" s="1"/>
  <c r="AK99" i="1"/>
  <c r="E99" i="1" s="1"/>
  <c r="AM99" i="1"/>
  <c r="AN99" i="1"/>
  <c r="AO99" i="1"/>
  <c r="AT99" i="1"/>
  <c r="AU99" i="1"/>
  <c r="AX99" i="1" s="1"/>
  <c r="AW99" i="1"/>
  <c r="L101" i="1"/>
  <c r="N101" i="1" s="1"/>
  <c r="AK101" i="1"/>
  <c r="E101" i="1" s="1"/>
  <c r="AM101" i="1"/>
  <c r="AN101" i="1"/>
  <c r="AO101" i="1"/>
  <c r="AT101" i="1"/>
  <c r="AU101" i="1"/>
  <c r="AX101" i="1" s="1"/>
  <c r="AW101" i="1"/>
  <c r="L102" i="1"/>
  <c r="N102" i="1" s="1"/>
  <c r="AK102" i="1"/>
  <c r="E102" i="1" s="1"/>
  <c r="AM102" i="1"/>
  <c r="AN102" i="1"/>
  <c r="AO102" i="1"/>
  <c r="AT102" i="1"/>
  <c r="AU102" i="1"/>
  <c r="AX102" i="1" s="1"/>
  <c r="AW102" i="1"/>
  <c r="L104" i="1"/>
  <c r="N104" i="1" s="1"/>
  <c r="AK104" i="1"/>
  <c r="E104" i="1" s="1"/>
  <c r="AM104" i="1"/>
  <c r="AN104" i="1"/>
  <c r="AO104" i="1"/>
  <c r="AT104" i="1"/>
  <c r="AU104" i="1"/>
  <c r="AX104" i="1" s="1"/>
  <c r="AW104" i="1"/>
  <c r="L106" i="1"/>
  <c r="N106" i="1" s="1"/>
  <c r="AK106" i="1"/>
  <c r="AM106" i="1"/>
  <c r="AN106" i="1"/>
  <c r="AO106" i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W107" i="1"/>
  <c r="L109" i="1"/>
  <c r="N109" i="1" s="1"/>
  <c r="AK109" i="1"/>
  <c r="AL109" i="1" s="1"/>
  <c r="AM109" i="1"/>
  <c r="AN109" i="1"/>
  <c r="AO109" i="1"/>
  <c r="AT109" i="1"/>
  <c r="AU109" i="1"/>
  <c r="AW109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W112" i="1"/>
  <c r="L114" i="1"/>
  <c r="N114" i="1" s="1"/>
  <c r="AK114" i="1"/>
  <c r="AL114" i="1" s="1"/>
  <c r="AM114" i="1"/>
  <c r="AN114" i="1"/>
  <c r="AO114" i="1"/>
  <c r="AT114" i="1"/>
  <c r="AU114" i="1"/>
  <c r="AW114" i="1"/>
  <c r="L116" i="1"/>
  <c r="N116" i="1" s="1"/>
  <c r="AK116" i="1"/>
  <c r="AL116" i="1" s="1"/>
  <c r="AM116" i="1"/>
  <c r="AN116" i="1"/>
  <c r="AO116" i="1"/>
  <c r="AT116" i="1"/>
  <c r="AU116" i="1"/>
  <c r="AW116" i="1"/>
  <c r="L117" i="1"/>
  <c r="N117" i="1" s="1"/>
  <c r="AK117" i="1"/>
  <c r="AL117" i="1" s="1"/>
  <c r="H117" i="1" s="1"/>
  <c r="AM117" i="1"/>
  <c r="AN117" i="1"/>
  <c r="AO117" i="1"/>
  <c r="AT117" i="1"/>
  <c r="AU117" i="1" s="1"/>
  <c r="AX117" i="1" s="1"/>
  <c r="AW117" i="1"/>
  <c r="L119" i="1"/>
  <c r="N119" i="1"/>
  <c r="AK119" i="1"/>
  <c r="E119" i="1" s="1"/>
  <c r="AL119" i="1"/>
  <c r="H119" i="1" s="1"/>
  <c r="AM119" i="1"/>
  <c r="AN119" i="1"/>
  <c r="AO119" i="1"/>
  <c r="AP119" i="1"/>
  <c r="J119" i="1" s="1"/>
  <c r="AQ119" i="1" s="1"/>
  <c r="AT119" i="1"/>
  <c r="AU119" i="1" s="1"/>
  <c r="AX119" i="1" s="1"/>
  <c r="AW119" i="1"/>
  <c r="L121" i="1"/>
  <c r="N121" i="1"/>
  <c r="AK121" i="1"/>
  <c r="E121" i="1" s="1"/>
  <c r="AL121" i="1"/>
  <c r="H121" i="1" s="1"/>
  <c r="AM121" i="1"/>
  <c r="AN121" i="1"/>
  <c r="AO121" i="1"/>
  <c r="AP121" i="1"/>
  <c r="J121" i="1" s="1"/>
  <c r="AQ121" i="1" s="1"/>
  <c r="AT121" i="1"/>
  <c r="AU121" i="1" s="1"/>
  <c r="AX121" i="1" s="1"/>
  <c r="AW121" i="1"/>
  <c r="L122" i="1"/>
  <c r="N122" i="1"/>
  <c r="AK122" i="1"/>
  <c r="E122" i="1" s="1"/>
  <c r="AL122" i="1"/>
  <c r="H122" i="1" s="1"/>
  <c r="AM122" i="1"/>
  <c r="AN122" i="1"/>
  <c r="AO122" i="1"/>
  <c r="AP122" i="1"/>
  <c r="J122" i="1" s="1"/>
  <c r="AQ122" i="1" s="1"/>
  <c r="AT122" i="1"/>
  <c r="AU122" i="1" s="1"/>
  <c r="AX122" i="1" s="1"/>
  <c r="AW122" i="1"/>
  <c r="L124" i="1"/>
  <c r="N124" i="1"/>
  <c r="AK124" i="1"/>
  <c r="E124" i="1" s="1"/>
  <c r="AL124" i="1"/>
  <c r="H124" i="1" s="1"/>
  <c r="AM124" i="1"/>
  <c r="AN124" i="1"/>
  <c r="AO124" i="1"/>
  <c r="AP124" i="1"/>
  <c r="J124" i="1" s="1"/>
  <c r="AQ124" i="1" s="1"/>
  <c r="AT124" i="1"/>
  <c r="AU124" i="1" s="1"/>
  <c r="AX124" i="1" s="1"/>
  <c r="AW124" i="1"/>
  <c r="L126" i="1"/>
  <c r="N126" i="1"/>
  <c r="AK126" i="1"/>
  <c r="E126" i="1" s="1"/>
  <c r="AL126" i="1"/>
  <c r="H126" i="1" s="1"/>
  <c r="AM126" i="1"/>
  <c r="AN126" i="1"/>
  <c r="AO126" i="1"/>
  <c r="AP126" i="1"/>
  <c r="J126" i="1" s="1"/>
  <c r="AQ126" i="1" s="1"/>
  <c r="AT126" i="1"/>
  <c r="AU126" i="1" s="1"/>
  <c r="AX126" i="1" s="1"/>
  <c r="AW126" i="1"/>
  <c r="L127" i="1"/>
  <c r="N127" i="1"/>
  <c r="AK127" i="1"/>
  <c r="E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X127" i="1" s="1"/>
  <c r="AW127" i="1"/>
  <c r="L129" i="1"/>
  <c r="N129" i="1"/>
  <c r="AK129" i="1"/>
  <c r="E129" i="1" s="1"/>
  <c r="AL129" i="1"/>
  <c r="H129" i="1" s="1"/>
  <c r="AM129" i="1"/>
  <c r="AN129" i="1"/>
  <c r="AO129" i="1"/>
  <c r="AP129" i="1"/>
  <c r="J129" i="1" s="1"/>
  <c r="AQ129" i="1" s="1"/>
  <c r="AT129" i="1"/>
  <c r="AU129" i="1" s="1"/>
  <c r="AX129" i="1" s="1"/>
  <c r="AW129" i="1"/>
  <c r="L131" i="1"/>
  <c r="N131" i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X131" i="1" s="1"/>
  <c r="AW131" i="1"/>
  <c r="L132" i="1"/>
  <c r="N132" i="1"/>
  <c r="AK132" i="1"/>
  <c r="E132" i="1" s="1"/>
  <c r="AL132" i="1"/>
  <c r="H132" i="1" s="1"/>
  <c r="AM132" i="1"/>
  <c r="AN132" i="1"/>
  <c r="AO132" i="1"/>
  <c r="AP132" i="1"/>
  <c r="J132" i="1" s="1"/>
  <c r="AQ132" i="1" s="1"/>
  <c r="AT132" i="1"/>
  <c r="AU132" i="1" s="1"/>
  <c r="AX132" i="1" s="1"/>
  <c r="AW132" i="1"/>
  <c r="L134" i="1"/>
  <c r="N134" i="1"/>
  <c r="AK134" i="1"/>
  <c r="E134" i="1" s="1"/>
  <c r="AL134" i="1"/>
  <c r="H134" i="1" s="1"/>
  <c r="AM134" i="1"/>
  <c r="AN134" i="1"/>
  <c r="AO134" i="1"/>
  <c r="AP134" i="1"/>
  <c r="J134" i="1" s="1"/>
  <c r="AQ134" i="1" s="1"/>
  <c r="AT134" i="1"/>
  <c r="AU134" i="1" s="1"/>
  <c r="AX134" i="1" s="1"/>
  <c r="AW134" i="1"/>
  <c r="L136" i="1"/>
  <c r="N136" i="1"/>
  <c r="AK136" i="1"/>
  <c r="E136" i="1" s="1"/>
  <c r="AL136" i="1"/>
  <c r="H136" i="1" s="1"/>
  <c r="AM136" i="1"/>
  <c r="AN136" i="1"/>
  <c r="AO136" i="1"/>
  <c r="AP136" i="1"/>
  <c r="J136" i="1" s="1"/>
  <c r="AQ136" i="1" s="1"/>
  <c r="AT136" i="1"/>
  <c r="AU136" i="1" s="1"/>
  <c r="AX136" i="1" s="1"/>
  <c r="AW136" i="1"/>
  <c r="L137" i="1"/>
  <c r="N137" i="1"/>
  <c r="AK137" i="1"/>
  <c r="E137" i="1" s="1"/>
  <c r="AL137" i="1"/>
  <c r="H137" i="1" s="1"/>
  <c r="AM137" i="1"/>
  <c r="AN137" i="1"/>
  <c r="AO137" i="1"/>
  <c r="AP137" i="1"/>
  <c r="J137" i="1" s="1"/>
  <c r="AQ137" i="1" s="1"/>
  <c r="AT137" i="1"/>
  <c r="AU137" i="1" s="1"/>
  <c r="AX137" i="1" s="1"/>
  <c r="AW137" i="1"/>
  <c r="L139" i="1"/>
  <c r="N139" i="1"/>
  <c r="AK139" i="1"/>
  <c r="E139" i="1" s="1"/>
  <c r="BC139" i="1" s="1"/>
  <c r="AL139" i="1"/>
  <c r="H139" i="1" s="1"/>
  <c r="AM139" i="1"/>
  <c r="AN139" i="1"/>
  <c r="AO139" i="1"/>
  <c r="AP139" i="1"/>
  <c r="J139" i="1" s="1"/>
  <c r="AQ139" i="1" s="1"/>
  <c r="AT139" i="1"/>
  <c r="AU139" i="1" s="1"/>
  <c r="AX139" i="1" s="1"/>
  <c r="AW139" i="1"/>
  <c r="H141" i="1"/>
  <c r="L141" i="1"/>
  <c r="N141" i="1"/>
  <c r="AK141" i="1"/>
  <c r="E141" i="1" s="1"/>
  <c r="BC141" i="1" s="1"/>
  <c r="AL141" i="1"/>
  <c r="AM141" i="1"/>
  <c r="AN141" i="1"/>
  <c r="AO141" i="1"/>
  <c r="AP141" i="1"/>
  <c r="J141" i="1" s="1"/>
  <c r="AQ141" i="1" s="1"/>
  <c r="AT141" i="1"/>
  <c r="AU141" i="1" s="1"/>
  <c r="AW141" i="1"/>
  <c r="AX141" i="1"/>
  <c r="L142" i="1"/>
  <c r="N142" i="1"/>
  <c r="AK142" i="1"/>
  <c r="E142" i="1" s="1"/>
  <c r="AL142" i="1"/>
  <c r="H142" i="1" s="1"/>
  <c r="AM142" i="1"/>
  <c r="AN142" i="1"/>
  <c r="AO142" i="1"/>
  <c r="AP142" i="1"/>
  <c r="J142" i="1" s="1"/>
  <c r="AQ142" i="1" s="1"/>
  <c r="AT142" i="1"/>
  <c r="AU142" i="1" s="1"/>
  <c r="AX142" i="1" s="1"/>
  <c r="AW142" i="1"/>
  <c r="H144" i="1"/>
  <c r="L144" i="1"/>
  <c r="N144" i="1"/>
  <c r="AK144" i="1"/>
  <c r="E144" i="1" s="1"/>
  <c r="BC144" i="1" s="1"/>
  <c r="AL144" i="1"/>
  <c r="AM144" i="1"/>
  <c r="AN144" i="1"/>
  <c r="AO144" i="1"/>
  <c r="AP144" i="1"/>
  <c r="J144" i="1" s="1"/>
  <c r="AQ144" i="1" s="1"/>
  <c r="AT144" i="1"/>
  <c r="AU144" i="1" s="1"/>
  <c r="AW144" i="1"/>
  <c r="AX144" i="1"/>
  <c r="L147" i="1"/>
  <c r="N147" i="1" s="1"/>
  <c r="BC147" i="1" s="1"/>
  <c r="AK147" i="1"/>
  <c r="E147" i="1" s="1"/>
  <c r="AM147" i="1"/>
  <c r="AN147" i="1"/>
  <c r="AO147" i="1"/>
  <c r="AT147" i="1"/>
  <c r="AU147" i="1"/>
  <c r="AX147" i="1" s="1"/>
  <c r="AW147" i="1"/>
  <c r="L148" i="1"/>
  <c r="N148" i="1" s="1"/>
  <c r="AK148" i="1"/>
  <c r="AL148" i="1" s="1"/>
  <c r="AM148" i="1"/>
  <c r="AN148" i="1"/>
  <c r="AO148" i="1"/>
  <c r="AP148" i="1" s="1"/>
  <c r="J148" i="1" s="1"/>
  <c r="AQ148" i="1" s="1"/>
  <c r="AT148" i="1"/>
  <c r="AU148" i="1"/>
  <c r="AX148" i="1" s="1"/>
  <c r="AW148" i="1"/>
  <c r="L150" i="1"/>
  <c r="N150" i="1" s="1"/>
  <c r="AK150" i="1"/>
  <c r="AL150" i="1" s="1"/>
  <c r="AM150" i="1"/>
  <c r="AN150" i="1"/>
  <c r="AO150" i="1"/>
  <c r="AP150" i="1" s="1"/>
  <c r="J150" i="1" s="1"/>
  <c r="AQ150" i="1" s="1"/>
  <c r="AT150" i="1"/>
  <c r="AU150" i="1"/>
  <c r="AX150" i="1" s="1"/>
  <c r="AW150" i="1"/>
  <c r="L152" i="1"/>
  <c r="N152" i="1" s="1"/>
  <c r="AK152" i="1"/>
  <c r="AL152" i="1" s="1"/>
  <c r="AM152" i="1"/>
  <c r="AN152" i="1"/>
  <c r="AO152" i="1"/>
  <c r="AP152" i="1" s="1"/>
  <c r="J152" i="1" s="1"/>
  <c r="AQ152" i="1" s="1"/>
  <c r="AT152" i="1"/>
  <c r="AU152" i="1"/>
  <c r="AX152" i="1" s="1"/>
  <c r="AW152" i="1"/>
  <c r="L153" i="1"/>
  <c r="N153" i="1" s="1"/>
  <c r="AK153" i="1"/>
  <c r="AL153" i="1" s="1"/>
  <c r="AM153" i="1"/>
  <c r="AN153" i="1"/>
  <c r="AO153" i="1"/>
  <c r="AP153" i="1" s="1"/>
  <c r="J153" i="1" s="1"/>
  <c r="AQ153" i="1" s="1"/>
  <c r="AT153" i="1"/>
  <c r="AU153" i="1"/>
  <c r="AX153" i="1" s="1"/>
  <c r="AW153" i="1"/>
  <c r="L155" i="1"/>
  <c r="N155" i="1" s="1"/>
  <c r="AK155" i="1"/>
  <c r="AL155" i="1" s="1"/>
  <c r="AM155" i="1"/>
  <c r="AN155" i="1"/>
  <c r="AO155" i="1"/>
  <c r="AP155" i="1" s="1"/>
  <c r="J155" i="1" s="1"/>
  <c r="AQ155" i="1" s="1"/>
  <c r="AT155" i="1"/>
  <c r="AU155" i="1"/>
  <c r="AX155" i="1" s="1"/>
  <c r="AW155" i="1"/>
  <c r="L157" i="1"/>
  <c r="N157" i="1" s="1"/>
  <c r="AK157" i="1"/>
  <c r="AL157" i="1" s="1"/>
  <c r="AM157" i="1"/>
  <c r="AN157" i="1"/>
  <c r="AO157" i="1"/>
  <c r="AP157" i="1" s="1"/>
  <c r="J157" i="1" s="1"/>
  <c r="AQ157" i="1" s="1"/>
  <c r="AT157" i="1"/>
  <c r="AU157" i="1"/>
  <c r="AX157" i="1" s="1"/>
  <c r="AW157" i="1"/>
  <c r="L158" i="1"/>
  <c r="N158" i="1" s="1"/>
  <c r="AK158" i="1"/>
  <c r="AL158" i="1" s="1"/>
  <c r="AM158" i="1"/>
  <c r="AN158" i="1"/>
  <c r="AO158" i="1"/>
  <c r="AP158" i="1" s="1"/>
  <c r="J158" i="1" s="1"/>
  <c r="AQ158" i="1" s="1"/>
  <c r="AT158" i="1"/>
  <c r="AU158" i="1"/>
  <c r="AX158" i="1" s="1"/>
  <c r="AW158" i="1"/>
  <c r="L160" i="1"/>
  <c r="N160" i="1" s="1"/>
  <c r="AK160" i="1"/>
  <c r="AL160" i="1" s="1"/>
  <c r="AM160" i="1"/>
  <c r="AN160" i="1"/>
  <c r="AO160" i="1"/>
  <c r="AP160" i="1" s="1"/>
  <c r="J160" i="1" s="1"/>
  <c r="AQ160" i="1" s="1"/>
  <c r="AT160" i="1"/>
  <c r="AU160" i="1"/>
  <c r="AX160" i="1" s="1"/>
  <c r="AW160" i="1"/>
  <c r="L162" i="1"/>
  <c r="N162" i="1" s="1"/>
  <c r="AK162" i="1"/>
  <c r="AL162" i="1" s="1"/>
  <c r="AM162" i="1"/>
  <c r="AN162" i="1"/>
  <c r="AO162" i="1"/>
  <c r="AP162" i="1" s="1"/>
  <c r="J162" i="1" s="1"/>
  <c r="AQ162" i="1" s="1"/>
  <c r="AT162" i="1"/>
  <c r="AU162" i="1"/>
  <c r="AX162" i="1" s="1"/>
  <c r="AW162" i="1"/>
  <c r="L163" i="1"/>
  <c r="N163" i="1" s="1"/>
  <c r="AK163" i="1"/>
  <c r="AL163" i="1" s="1"/>
  <c r="AM163" i="1"/>
  <c r="AN163" i="1"/>
  <c r="AO163" i="1"/>
  <c r="AP163" i="1" s="1"/>
  <c r="J163" i="1" s="1"/>
  <c r="AQ163" i="1" s="1"/>
  <c r="AT163" i="1"/>
  <c r="AU163" i="1"/>
  <c r="AX163" i="1" s="1"/>
  <c r="AW163" i="1"/>
  <c r="L165" i="1"/>
  <c r="N165" i="1" s="1"/>
  <c r="AK165" i="1"/>
  <c r="AL165" i="1" s="1"/>
  <c r="AM165" i="1"/>
  <c r="AN165" i="1"/>
  <c r="AO165" i="1"/>
  <c r="AP165" i="1" s="1"/>
  <c r="J165" i="1" s="1"/>
  <c r="AQ165" i="1" s="1"/>
  <c r="AT165" i="1"/>
  <c r="AU165" i="1"/>
  <c r="AX165" i="1" s="1"/>
  <c r="AW165" i="1"/>
  <c r="L167" i="1"/>
  <c r="N167" i="1" s="1"/>
  <c r="AK167" i="1"/>
  <c r="AL167" i="1" s="1"/>
  <c r="AM167" i="1"/>
  <c r="AN167" i="1"/>
  <c r="AO167" i="1"/>
  <c r="AP167" i="1" s="1"/>
  <c r="J167" i="1" s="1"/>
  <c r="AQ167" i="1" s="1"/>
  <c r="AT167" i="1"/>
  <c r="AU167" i="1"/>
  <c r="AX167" i="1" s="1"/>
  <c r="AW167" i="1"/>
  <c r="L168" i="1"/>
  <c r="N168" i="1" s="1"/>
  <c r="AK168" i="1"/>
  <c r="AL168" i="1" s="1"/>
  <c r="AM168" i="1"/>
  <c r="AN168" i="1"/>
  <c r="AO168" i="1"/>
  <c r="AP168" i="1" s="1"/>
  <c r="J168" i="1" s="1"/>
  <c r="AQ168" i="1" s="1"/>
  <c r="AT168" i="1"/>
  <c r="AU168" i="1"/>
  <c r="AX168" i="1" s="1"/>
  <c r="AW168" i="1"/>
  <c r="L170" i="1"/>
  <c r="N170" i="1" s="1"/>
  <c r="AK170" i="1"/>
  <c r="AL170" i="1" s="1"/>
  <c r="AM170" i="1"/>
  <c r="AN170" i="1"/>
  <c r="AO170" i="1"/>
  <c r="AP170" i="1" s="1"/>
  <c r="J170" i="1" s="1"/>
  <c r="AQ170" i="1" s="1"/>
  <c r="AT170" i="1"/>
  <c r="AU170" i="1"/>
  <c r="AX170" i="1" s="1"/>
  <c r="AW170" i="1"/>
  <c r="L172" i="1"/>
  <c r="N172" i="1" s="1"/>
  <c r="AK172" i="1"/>
  <c r="AL172" i="1" s="1"/>
  <c r="AM172" i="1"/>
  <c r="AN172" i="1"/>
  <c r="AO172" i="1"/>
  <c r="AP172" i="1" s="1"/>
  <c r="J172" i="1" s="1"/>
  <c r="AQ172" i="1" s="1"/>
  <c r="AT172" i="1"/>
  <c r="AU172" i="1"/>
  <c r="AX172" i="1" s="1"/>
  <c r="AW172" i="1"/>
  <c r="L173" i="1"/>
  <c r="N173" i="1" s="1"/>
  <c r="AK173" i="1"/>
  <c r="AL173" i="1" s="1"/>
  <c r="AM173" i="1"/>
  <c r="AN173" i="1"/>
  <c r="AO173" i="1"/>
  <c r="AP173" i="1" s="1"/>
  <c r="J173" i="1" s="1"/>
  <c r="AQ173" i="1" s="1"/>
  <c r="AT173" i="1"/>
  <c r="AU173" i="1"/>
  <c r="AX173" i="1" s="1"/>
  <c r="AW173" i="1"/>
  <c r="L175" i="1"/>
  <c r="N175" i="1" s="1"/>
  <c r="AK175" i="1"/>
  <c r="AL175" i="1" s="1"/>
  <c r="AM175" i="1"/>
  <c r="AN175" i="1"/>
  <c r="AO175" i="1"/>
  <c r="AP175" i="1" s="1"/>
  <c r="J175" i="1" s="1"/>
  <c r="AQ175" i="1" s="1"/>
  <c r="AT175" i="1"/>
  <c r="AU175" i="1"/>
  <c r="AX175" i="1" s="1"/>
  <c r="AW175" i="1"/>
  <c r="L177" i="1"/>
  <c r="N177" i="1" s="1"/>
  <c r="AK177" i="1"/>
  <c r="AL177" i="1" s="1"/>
  <c r="AM177" i="1"/>
  <c r="AN177" i="1"/>
  <c r="AO177" i="1"/>
  <c r="AP177" i="1" s="1"/>
  <c r="J177" i="1" s="1"/>
  <c r="AQ177" i="1" s="1"/>
  <c r="AT177" i="1"/>
  <c r="AU177" i="1"/>
  <c r="AX177" i="1" s="1"/>
  <c r="AW177" i="1"/>
  <c r="L178" i="1"/>
  <c r="N178" i="1" s="1"/>
  <c r="AK178" i="1"/>
  <c r="AL178" i="1" s="1"/>
  <c r="AM178" i="1"/>
  <c r="AN178" i="1"/>
  <c r="AO178" i="1"/>
  <c r="AT178" i="1"/>
  <c r="AU178" i="1"/>
  <c r="AW178" i="1"/>
  <c r="L180" i="1"/>
  <c r="N180" i="1" s="1"/>
  <c r="AK180" i="1"/>
  <c r="AL180" i="1" s="1"/>
  <c r="AM180" i="1"/>
  <c r="AN180" i="1"/>
  <c r="AO180" i="1"/>
  <c r="AT180" i="1"/>
  <c r="AU180" i="1"/>
  <c r="AW180" i="1"/>
  <c r="L182" i="1"/>
  <c r="N182" i="1" s="1"/>
  <c r="AK182" i="1"/>
  <c r="AL182" i="1" s="1"/>
  <c r="AM182" i="1"/>
  <c r="AN182" i="1"/>
  <c r="AO182" i="1"/>
  <c r="AT182" i="1"/>
  <c r="AU182" i="1"/>
  <c r="AW182" i="1"/>
  <c r="L183" i="1"/>
  <c r="N183" i="1" s="1"/>
  <c r="AK183" i="1"/>
  <c r="AL183" i="1" s="1"/>
  <c r="AM183" i="1"/>
  <c r="AN183" i="1"/>
  <c r="AO183" i="1"/>
  <c r="AT183" i="1"/>
  <c r="AU183" i="1"/>
  <c r="AW183" i="1"/>
  <c r="L185" i="1"/>
  <c r="N185" i="1" s="1"/>
  <c r="AK185" i="1"/>
  <c r="AL185" i="1" s="1"/>
  <c r="AM185" i="1"/>
  <c r="AN185" i="1"/>
  <c r="AO185" i="1"/>
  <c r="AT185" i="1"/>
  <c r="AU185" i="1"/>
  <c r="AW185" i="1"/>
  <c r="L187" i="1"/>
  <c r="N187" i="1" s="1"/>
  <c r="AK187" i="1"/>
  <c r="AL187" i="1" s="1"/>
  <c r="AM187" i="1"/>
  <c r="AN187" i="1"/>
  <c r="AO187" i="1"/>
  <c r="AT187" i="1"/>
  <c r="AU187" i="1"/>
  <c r="AW187" i="1"/>
  <c r="L191" i="1"/>
  <c r="N191" i="1" s="1"/>
  <c r="AK191" i="1"/>
  <c r="AL191" i="1" s="1"/>
  <c r="AM191" i="1"/>
  <c r="AN191" i="1"/>
  <c r="AO191" i="1"/>
  <c r="AT191" i="1"/>
  <c r="AU191" i="1"/>
  <c r="AW191" i="1"/>
  <c r="L193" i="1"/>
  <c r="N193" i="1" s="1"/>
  <c r="AK193" i="1"/>
  <c r="AL193" i="1" s="1"/>
  <c r="AM193" i="1"/>
  <c r="AN193" i="1"/>
  <c r="AO193" i="1"/>
  <c r="AT193" i="1"/>
  <c r="AU193" i="1"/>
  <c r="AW193" i="1"/>
  <c r="L195" i="1"/>
  <c r="N195" i="1"/>
  <c r="AK195" i="1"/>
  <c r="E195" i="1" s="1"/>
  <c r="AL195" i="1"/>
  <c r="H195" i="1" s="1"/>
  <c r="AM195" i="1"/>
  <c r="AN195" i="1"/>
  <c r="AO195" i="1"/>
  <c r="AP195" i="1"/>
  <c r="J195" i="1" s="1"/>
  <c r="AQ195" i="1" s="1"/>
  <c r="AT195" i="1"/>
  <c r="AU195" i="1" s="1"/>
  <c r="AX195" i="1" s="1"/>
  <c r="AW195" i="1"/>
  <c r="L196" i="1"/>
  <c r="N196" i="1"/>
  <c r="AK196" i="1"/>
  <c r="E196" i="1" s="1"/>
  <c r="AL196" i="1"/>
  <c r="H196" i="1" s="1"/>
  <c r="AM196" i="1"/>
  <c r="AN196" i="1"/>
  <c r="AO196" i="1"/>
  <c r="AP196" i="1"/>
  <c r="J196" i="1" s="1"/>
  <c r="AQ196" i="1" s="1"/>
  <c r="AT196" i="1"/>
  <c r="AU196" i="1" s="1"/>
  <c r="AX196" i="1" s="1"/>
  <c r="AW196" i="1"/>
  <c r="L198" i="1"/>
  <c r="N198" i="1"/>
  <c r="AK198" i="1"/>
  <c r="E198" i="1" s="1"/>
  <c r="AL198" i="1"/>
  <c r="H198" i="1" s="1"/>
  <c r="AM198" i="1"/>
  <c r="AN198" i="1"/>
  <c r="AO198" i="1"/>
  <c r="AP198" i="1"/>
  <c r="J198" i="1" s="1"/>
  <c r="AQ198" i="1" s="1"/>
  <c r="AT198" i="1"/>
  <c r="AU198" i="1" s="1"/>
  <c r="AX198" i="1" s="1"/>
  <c r="AW198" i="1"/>
  <c r="L200" i="1"/>
  <c r="N200" i="1"/>
  <c r="AK200" i="1"/>
  <c r="E200" i="1" s="1"/>
  <c r="AL200" i="1"/>
  <c r="H200" i="1" s="1"/>
  <c r="AM200" i="1"/>
  <c r="AN200" i="1"/>
  <c r="AO200" i="1"/>
  <c r="AP200" i="1"/>
  <c r="J200" i="1" s="1"/>
  <c r="AQ200" i="1" s="1"/>
  <c r="AT200" i="1"/>
  <c r="AU200" i="1" s="1"/>
  <c r="AX200" i="1" s="1"/>
  <c r="AW200" i="1"/>
  <c r="L201" i="1"/>
  <c r="N201" i="1"/>
  <c r="AK201" i="1"/>
  <c r="E201" i="1" s="1"/>
  <c r="AL201" i="1"/>
  <c r="H201" i="1" s="1"/>
  <c r="AM201" i="1"/>
  <c r="AN201" i="1"/>
  <c r="AO201" i="1"/>
  <c r="AP201" i="1"/>
  <c r="J201" i="1" s="1"/>
  <c r="AQ201" i="1" s="1"/>
  <c r="AT201" i="1"/>
  <c r="AU201" i="1" s="1"/>
  <c r="AX201" i="1" s="1"/>
  <c r="AW201" i="1"/>
  <c r="L203" i="1"/>
  <c r="N203" i="1"/>
  <c r="AK203" i="1"/>
  <c r="E203" i="1" s="1"/>
  <c r="AL203" i="1"/>
  <c r="H203" i="1" s="1"/>
  <c r="AM203" i="1"/>
  <c r="AN203" i="1"/>
  <c r="AO203" i="1"/>
  <c r="AP203" i="1"/>
  <c r="J203" i="1" s="1"/>
  <c r="AQ203" i="1" s="1"/>
  <c r="AT203" i="1"/>
  <c r="AU203" i="1" s="1"/>
  <c r="AX203" i="1" s="1"/>
  <c r="AW203" i="1"/>
  <c r="L205" i="1"/>
  <c r="N205" i="1"/>
  <c r="AK205" i="1"/>
  <c r="E205" i="1" s="1"/>
  <c r="AL205" i="1"/>
  <c r="H205" i="1" s="1"/>
  <c r="AM205" i="1"/>
  <c r="AN205" i="1"/>
  <c r="AO205" i="1"/>
  <c r="AP205" i="1"/>
  <c r="J205" i="1" s="1"/>
  <c r="AQ205" i="1" s="1"/>
  <c r="AT205" i="1"/>
  <c r="AU205" i="1" s="1"/>
  <c r="AX205" i="1" s="1"/>
  <c r="AW205" i="1"/>
  <c r="L206" i="1"/>
  <c r="N206" i="1"/>
  <c r="AK206" i="1"/>
  <c r="E206" i="1" s="1"/>
  <c r="AL206" i="1"/>
  <c r="H206" i="1" s="1"/>
  <c r="AM206" i="1"/>
  <c r="AN206" i="1"/>
  <c r="AO206" i="1"/>
  <c r="AP206" i="1"/>
  <c r="J206" i="1" s="1"/>
  <c r="AQ206" i="1" s="1"/>
  <c r="AT206" i="1"/>
  <c r="AU206" i="1" s="1"/>
  <c r="AX206" i="1" s="1"/>
  <c r="AW206" i="1"/>
  <c r="L208" i="1"/>
  <c r="N208" i="1"/>
  <c r="AK208" i="1"/>
  <c r="E208" i="1" s="1"/>
  <c r="AL208" i="1"/>
  <c r="H208" i="1" s="1"/>
  <c r="AM208" i="1"/>
  <c r="AN208" i="1"/>
  <c r="AO208" i="1"/>
  <c r="AP208" i="1"/>
  <c r="J208" i="1" s="1"/>
  <c r="AQ208" i="1" s="1"/>
  <c r="AT208" i="1"/>
  <c r="AU208" i="1" s="1"/>
  <c r="AX208" i="1" s="1"/>
  <c r="AW208" i="1"/>
  <c r="L210" i="1"/>
  <c r="N210" i="1"/>
  <c r="AK210" i="1"/>
  <c r="E210" i="1" s="1"/>
  <c r="AL210" i="1"/>
  <c r="H210" i="1" s="1"/>
  <c r="AM210" i="1"/>
  <c r="AN210" i="1"/>
  <c r="AO210" i="1"/>
  <c r="AP210" i="1"/>
  <c r="J210" i="1" s="1"/>
  <c r="AQ210" i="1" s="1"/>
  <c r="AT210" i="1"/>
  <c r="AU210" i="1" s="1"/>
  <c r="AX210" i="1" s="1"/>
  <c r="AW210" i="1"/>
  <c r="L211" i="1"/>
  <c r="N211" i="1"/>
  <c r="AK211" i="1"/>
  <c r="E211" i="1" s="1"/>
  <c r="AL211" i="1"/>
  <c r="H211" i="1" s="1"/>
  <c r="AM211" i="1"/>
  <c r="AN211" i="1"/>
  <c r="AO211" i="1"/>
  <c r="AP211" i="1"/>
  <c r="J211" i="1" s="1"/>
  <c r="AQ211" i="1" s="1"/>
  <c r="AT211" i="1"/>
  <c r="AU211" i="1" s="1"/>
  <c r="AX211" i="1" s="1"/>
  <c r="AW211" i="1"/>
  <c r="L213" i="1"/>
  <c r="N213" i="1"/>
  <c r="AK213" i="1"/>
  <c r="E213" i="1" s="1"/>
  <c r="AL213" i="1"/>
  <c r="H213" i="1" s="1"/>
  <c r="AM213" i="1"/>
  <c r="AN213" i="1"/>
  <c r="AO213" i="1"/>
  <c r="AP213" i="1"/>
  <c r="J213" i="1" s="1"/>
  <c r="AQ213" i="1" s="1"/>
  <c r="AT213" i="1"/>
  <c r="AU213" i="1" s="1"/>
  <c r="AX213" i="1" s="1"/>
  <c r="AW213" i="1"/>
  <c r="L215" i="1"/>
  <c r="N215" i="1"/>
  <c r="AK215" i="1"/>
  <c r="E215" i="1" s="1"/>
  <c r="AL215" i="1"/>
  <c r="H215" i="1" s="1"/>
  <c r="AM215" i="1"/>
  <c r="AN215" i="1"/>
  <c r="AO215" i="1"/>
  <c r="AP215" i="1"/>
  <c r="J215" i="1" s="1"/>
  <c r="AQ215" i="1" s="1"/>
  <c r="AT215" i="1"/>
  <c r="AU215" i="1" s="1"/>
  <c r="AX215" i="1" s="1"/>
  <c r="AW215" i="1"/>
  <c r="L216" i="1"/>
  <c r="N216" i="1"/>
  <c r="AK216" i="1"/>
  <c r="E216" i="1" s="1"/>
  <c r="AL216" i="1"/>
  <c r="H216" i="1" s="1"/>
  <c r="AM216" i="1"/>
  <c r="AN216" i="1"/>
  <c r="AO216" i="1"/>
  <c r="AP216" i="1"/>
  <c r="J216" i="1" s="1"/>
  <c r="AQ216" i="1" s="1"/>
  <c r="AT216" i="1"/>
  <c r="AU216" i="1" s="1"/>
  <c r="AX216" i="1" s="1"/>
  <c r="AW216" i="1"/>
  <c r="L218" i="1"/>
  <c r="N218" i="1"/>
  <c r="AK218" i="1"/>
  <c r="E218" i="1" s="1"/>
  <c r="AL218" i="1"/>
  <c r="H218" i="1" s="1"/>
  <c r="AM218" i="1"/>
  <c r="AN218" i="1"/>
  <c r="AO218" i="1"/>
  <c r="AP218" i="1"/>
  <c r="J218" i="1" s="1"/>
  <c r="AQ218" i="1" s="1"/>
  <c r="AT218" i="1"/>
  <c r="AU218" i="1" s="1"/>
  <c r="AX218" i="1" s="1"/>
  <c r="AW218" i="1"/>
  <c r="L220" i="1"/>
  <c r="N220" i="1"/>
  <c r="AK220" i="1"/>
  <c r="E220" i="1" s="1"/>
  <c r="AL220" i="1"/>
  <c r="H220" i="1" s="1"/>
  <c r="AM220" i="1"/>
  <c r="AN220" i="1"/>
  <c r="AO220" i="1"/>
  <c r="AP220" i="1"/>
  <c r="J220" i="1" s="1"/>
  <c r="AQ220" i="1" s="1"/>
  <c r="AT220" i="1"/>
  <c r="AU220" i="1" s="1"/>
  <c r="AX220" i="1" s="1"/>
  <c r="AW220" i="1"/>
  <c r="L221" i="1"/>
  <c r="N221" i="1"/>
  <c r="AK221" i="1"/>
  <c r="E221" i="1" s="1"/>
  <c r="AL221" i="1"/>
  <c r="H221" i="1" s="1"/>
  <c r="AM221" i="1"/>
  <c r="AN221" i="1"/>
  <c r="AO221" i="1"/>
  <c r="AP221" i="1"/>
  <c r="J221" i="1" s="1"/>
  <c r="AQ221" i="1" s="1"/>
  <c r="AT221" i="1"/>
  <c r="AU221" i="1" s="1"/>
  <c r="AX221" i="1" s="1"/>
  <c r="AW221" i="1"/>
  <c r="L223" i="1"/>
  <c r="N223" i="1"/>
  <c r="AK223" i="1"/>
  <c r="E223" i="1" s="1"/>
  <c r="AL223" i="1"/>
  <c r="H223" i="1" s="1"/>
  <c r="AM223" i="1"/>
  <c r="AN223" i="1"/>
  <c r="AO223" i="1"/>
  <c r="AP223" i="1"/>
  <c r="J223" i="1" s="1"/>
  <c r="AQ223" i="1" s="1"/>
  <c r="AT223" i="1"/>
  <c r="AU223" i="1" s="1"/>
  <c r="AX223" i="1" s="1"/>
  <c r="AW223" i="1"/>
  <c r="L225" i="1"/>
  <c r="N225" i="1"/>
  <c r="AK225" i="1"/>
  <c r="E225" i="1" s="1"/>
  <c r="AL225" i="1"/>
  <c r="H225" i="1" s="1"/>
  <c r="AM225" i="1"/>
  <c r="AN225" i="1"/>
  <c r="AO225" i="1"/>
  <c r="AP225" i="1"/>
  <c r="J225" i="1" s="1"/>
  <c r="AQ225" i="1" s="1"/>
  <c r="AT225" i="1"/>
  <c r="AU225" i="1" s="1"/>
  <c r="AX225" i="1" s="1"/>
  <c r="AW225" i="1"/>
  <c r="L226" i="1"/>
  <c r="N226" i="1"/>
  <c r="AK226" i="1"/>
  <c r="E226" i="1" s="1"/>
  <c r="AL226" i="1"/>
  <c r="H226" i="1" s="1"/>
  <c r="AM226" i="1"/>
  <c r="AN226" i="1"/>
  <c r="AO226" i="1"/>
  <c r="AP226" i="1"/>
  <c r="J226" i="1" s="1"/>
  <c r="AQ226" i="1" s="1"/>
  <c r="AT226" i="1"/>
  <c r="AU226" i="1" s="1"/>
  <c r="AX226" i="1" s="1"/>
  <c r="AW226" i="1"/>
  <c r="L228" i="1"/>
  <c r="N228" i="1"/>
  <c r="AK228" i="1"/>
  <c r="E228" i="1" s="1"/>
  <c r="AL228" i="1"/>
  <c r="H228" i="1" s="1"/>
  <c r="AM228" i="1"/>
  <c r="AN228" i="1"/>
  <c r="AO228" i="1"/>
  <c r="AP228" i="1"/>
  <c r="J228" i="1" s="1"/>
  <c r="AQ228" i="1" s="1"/>
  <c r="AT228" i="1"/>
  <c r="AU228" i="1" s="1"/>
  <c r="AX228" i="1" s="1"/>
  <c r="AW228" i="1"/>
  <c r="L230" i="1"/>
  <c r="N230" i="1"/>
  <c r="AK230" i="1"/>
  <c r="E230" i="1" s="1"/>
  <c r="AL230" i="1"/>
  <c r="H230" i="1" s="1"/>
  <c r="AM230" i="1"/>
  <c r="AN230" i="1"/>
  <c r="AO230" i="1"/>
  <c r="AP230" i="1"/>
  <c r="J230" i="1" s="1"/>
  <c r="AQ230" i="1" s="1"/>
  <c r="AT230" i="1"/>
  <c r="AU230" i="1" s="1"/>
  <c r="AX230" i="1" s="1"/>
  <c r="AW230" i="1"/>
  <c r="L231" i="1"/>
  <c r="N231" i="1"/>
  <c r="AK231" i="1"/>
  <c r="E231" i="1" s="1"/>
  <c r="AL231" i="1"/>
  <c r="H231" i="1" s="1"/>
  <c r="AM231" i="1"/>
  <c r="AN231" i="1"/>
  <c r="AO231" i="1"/>
  <c r="AP231" i="1"/>
  <c r="J231" i="1" s="1"/>
  <c r="AQ231" i="1" s="1"/>
  <c r="AT231" i="1"/>
  <c r="AU231" i="1" s="1"/>
  <c r="AX231" i="1" s="1"/>
  <c r="AW231" i="1"/>
  <c r="L233" i="1"/>
  <c r="N233" i="1"/>
  <c r="AK233" i="1"/>
  <c r="E233" i="1" s="1"/>
  <c r="AL233" i="1"/>
  <c r="H233" i="1" s="1"/>
  <c r="AM233" i="1"/>
  <c r="AN233" i="1"/>
  <c r="AP233" i="1" s="1"/>
  <c r="J233" i="1" s="1"/>
  <c r="AQ233" i="1" s="1"/>
  <c r="AO233" i="1"/>
  <c r="AT233" i="1"/>
  <c r="AU233" i="1" s="1"/>
  <c r="AX233" i="1" s="1"/>
  <c r="AW233" i="1"/>
  <c r="L235" i="1"/>
  <c r="N235" i="1"/>
  <c r="AK235" i="1"/>
  <c r="E235" i="1" s="1"/>
  <c r="AL235" i="1"/>
  <c r="H235" i="1" s="1"/>
  <c r="AM235" i="1"/>
  <c r="AN235" i="1"/>
  <c r="AO235" i="1"/>
  <c r="AP235" i="1"/>
  <c r="J235" i="1" s="1"/>
  <c r="AQ235" i="1" s="1"/>
  <c r="AT235" i="1"/>
  <c r="AU235" i="1" s="1"/>
  <c r="AX235" i="1" s="1"/>
  <c r="AW235" i="1"/>
  <c r="L236" i="1"/>
  <c r="N236" i="1"/>
  <c r="AK236" i="1"/>
  <c r="E236" i="1" s="1"/>
  <c r="AL236" i="1"/>
  <c r="H236" i="1" s="1"/>
  <c r="AM236" i="1"/>
  <c r="AN236" i="1"/>
  <c r="AP236" i="1" s="1"/>
  <c r="J236" i="1" s="1"/>
  <c r="AQ236" i="1" s="1"/>
  <c r="AO236" i="1"/>
  <c r="AT236" i="1"/>
  <c r="AU236" i="1" s="1"/>
  <c r="AX236" i="1" s="1"/>
  <c r="AW236" i="1"/>
  <c r="L238" i="1"/>
  <c r="N238" i="1"/>
  <c r="AK238" i="1"/>
  <c r="E238" i="1" s="1"/>
  <c r="AL238" i="1"/>
  <c r="H238" i="1" s="1"/>
  <c r="AM238" i="1"/>
  <c r="AN238" i="1"/>
  <c r="AP238" i="1" s="1"/>
  <c r="J238" i="1" s="1"/>
  <c r="AQ238" i="1" s="1"/>
  <c r="AO238" i="1"/>
  <c r="AT238" i="1"/>
  <c r="AU238" i="1" s="1"/>
  <c r="AX238" i="1" s="1"/>
  <c r="AW238" i="1"/>
  <c r="L240" i="1"/>
  <c r="N240" i="1"/>
  <c r="AK240" i="1"/>
  <c r="E240" i="1" s="1"/>
  <c r="AL240" i="1"/>
  <c r="H240" i="1" s="1"/>
  <c r="AM240" i="1"/>
  <c r="AN240" i="1"/>
  <c r="AP240" i="1" s="1"/>
  <c r="J240" i="1" s="1"/>
  <c r="AQ240" i="1" s="1"/>
  <c r="AO240" i="1"/>
  <c r="AT240" i="1"/>
  <c r="AU240" i="1" s="1"/>
  <c r="AX240" i="1" s="1"/>
  <c r="AW240" i="1"/>
  <c r="L241" i="1"/>
  <c r="N241" i="1"/>
  <c r="AK241" i="1"/>
  <c r="E241" i="1" s="1"/>
  <c r="AL241" i="1"/>
  <c r="H241" i="1" s="1"/>
  <c r="AM241" i="1"/>
  <c r="AN241" i="1"/>
  <c r="AO241" i="1"/>
  <c r="AP241" i="1"/>
  <c r="J241" i="1" s="1"/>
  <c r="AQ241" i="1" s="1"/>
  <c r="AT241" i="1"/>
  <c r="AU241" i="1" s="1"/>
  <c r="AX241" i="1" s="1"/>
  <c r="AW241" i="1"/>
  <c r="L243" i="1"/>
  <c r="N243" i="1"/>
  <c r="AK243" i="1"/>
  <c r="E243" i="1" s="1"/>
  <c r="AL243" i="1"/>
  <c r="H243" i="1" s="1"/>
  <c r="AM243" i="1"/>
  <c r="AN243" i="1"/>
  <c r="AP243" i="1" s="1"/>
  <c r="J243" i="1" s="1"/>
  <c r="AQ243" i="1" s="1"/>
  <c r="AO243" i="1"/>
  <c r="AT243" i="1"/>
  <c r="AU243" i="1" s="1"/>
  <c r="AX243" i="1" s="1"/>
  <c r="AW243" i="1"/>
  <c r="L245" i="1"/>
  <c r="N245" i="1"/>
  <c r="AK245" i="1"/>
  <c r="E245" i="1" s="1"/>
  <c r="AL245" i="1"/>
  <c r="H245" i="1" s="1"/>
  <c r="AM245" i="1"/>
  <c r="AN245" i="1"/>
  <c r="AO245" i="1"/>
  <c r="AP245" i="1"/>
  <c r="J245" i="1" s="1"/>
  <c r="AQ245" i="1" s="1"/>
  <c r="AT245" i="1"/>
  <c r="AU245" i="1" s="1"/>
  <c r="AX245" i="1" s="1"/>
  <c r="AW245" i="1"/>
  <c r="L246" i="1"/>
  <c r="N246" i="1"/>
  <c r="AK246" i="1"/>
  <c r="E246" i="1" s="1"/>
  <c r="AL246" i="1"/>
  <c r="H246" i="1" s="1"/>
  <c r="AM246" i="1"/>
  <c r="AN246" i="1"/>
  <c r="AP246" i="1" s="1"/>
  <c r="J246" i="1" s="1"/>
  <c r="AQ246" i="1" s="1"/>
  <c r="AO246" i="1"/>
  <c r="AT246" i="1"/>
  <c r="AU246" i="1" s="1"/>
  <c r="AX246" i="1" s="1"/>
  <c r="AW246" i="1"/>
  <c r="L249" i="1"/>
  <c r="N249" i="1"/>
  <c r="AK249" i="1"/>
  <c r="E249" i="1" s="1"/>
  <c r="AL249" i="1"/>
  <c r="H249" i="1" s="1"/>
  <c r="AM249" i="1"/>
  <c r="AN249" i="1"/>
  <c r="AO249" i="1"/>
  <c r="AP249" i="1"/>
  <c r="J249" i="1" s="1"/>
  <c r="AQ249" i="1" s="1"/>
  <c r="AT249" i="1"/>
  <c r="AU249" i="1" s="1"/>
  <c r="AX249" i="1" s="1"/>
  <c r="AW249" i="1"/>
  <c r="L252" i="1"/>
  <c r="N252" i="1"/>
  <c r="AK252" i="1"/>
  <c r="E252" i="1" s="1"/>
  <c r="AL252" i="1"/>
  <c r="H252" i="1" s="1"/>
  <c r="AM252" i="1"/>
  <c r="AN252" i="1"/>
  <c r="AO252" i="1"/>
  <c r="AP252" i="1"/>
  <c r="J252" i="1" s="1"/>
  <c r="AQ252" i="1" s="1"/>
  <c r="AT252" i="1"/>
  <c r="AU252" i="1" s="1"/>
  <c r="AX252" i="1" s="1"/>
  <c r="AW252" i="1"/>
  <c r="BC252" i="1" l="1"/>
  <c r="I246" i="1"/>
  <c r="AR246" i="1"/>
  <c r="AS246" i="1" s="1"/>
  <c r="AV246" i="1" s="1"/>
  <c r="F246" i="1" s="1"/>
  <c r="AY246" i="1" s="1"/>
  <c r="G246" i="1" s="1"/>
  <c r="BB246" i="1"/>
  <c r="I240" i="1"/>
  <c r="AR240" i="1"/>
  <c r="AS240" i="1" s="1"/>
  <c r="AV240" i="1" s="1"/>
  <c r="F240" i="1" s="1"/>
  <c r="AY240" i="1" s="1"/>
  <c r="G240" i="1" s="1"/>
  <c r="BC238" i="1"/>
  <c r="I236" i="1"/>
  <c r="AR236" i="1"/>
  <c r="AS236" i="1" s="1"/>
  <c r="AV236" i="1" s="1"/>
  <c r="F236" i="1" s="1"/>
  <c r="AY236" i="1" s="1"/>
  <c r="G236" i="1" s="1"/>
  <c r="BB236" i="1"/>
  <c r="I235" i="1"/>
  <c r="AR235" i="1"/>
  <c r="AS235" i="1" s="1"/>
  <c r="AV235" i="1" s="1"/>
  <c r="F235" i="1" s="1"/>
  <c r="AY235" i="1" s="1"/>
  <c r="G235" i="1" s="1"/>
  <c r="BC233" i="1"/>
  <c r="BC231" i="1"/>
  <c r="BC230" i="1"/>
  <c r="BC228" i="1"/>
  <c r="BC226" i="1"/>
  <c r="BC225" i="1"/>
  <c r="BC223" i="1"/>
  <c r="BC221" i="1"/>
  <c r="BC220" i="1"/>
  <c r="BC218" i="1"/>
  <c r="BC216" i="1"/>
  <c r="BC215" i="1"/>
  <c r="BC213" i="1"/>
  <c r="BC211" i="1"/>
  <c r="BC210" i="1"/>
  <c r="BC208" i="1"/>
  <c r="BC206" i="1"/>
  <c r="BC205" i="1"/>
  <c r="BC203" i="1"/>
  <c r="BC201" i="1"/>
  <c r="BC200" i="1"/>
  <c r="BC198" i="1"/>
  <c r="BC196" i="1"/>
  <c r="BC195" i="1"/>
  <c r="BC249" i="1"/>
  <c r="I245" i="1"/>
  <c r="AR245" i="1"/>
  <c r="AS245" i="1" s="1"/>
  <c r="AV245" i="1" s="1"/>
  <c r="F245" i="1" s="1"/>
  <c r="AY245" i="1" s="1"/>
  <c r="G245" i="1" s="1"/>
  <c r="BB245" i="1"/>
  <c r="BC243" i="1"/>
  <c r="BC241" i="1"/>
  <c r="I252" i="1"/>
  <c r="AR252" i="1"/>
  <c r="AS252" i="1" s="1"/>
  <c r="AV252" i="1" s="1"/>
  <c r="F252" i="1" s="1"/>
  <c r="AY252" i="1" s="1"/>
  <c r="G252" i="1" s="1"/>
  <c r="I249" i="1"/>
  <c r="AR249" i="1"/>
  <c r="AS249" i="1" s="1"/>
  <c r="AV249" i="1" s="1"/>
  <c r="F249" i="1" s="1"/>
  <c r="AY249" i="1" s="1"/>
  <c r="G249" i="1" s="1"/>
  <c r="BB249" i="1"/>
  <c r="BD249" i="1" s="1"/>
  <c r="BC246" i="1"/>
  <c r="BD246" i="1"/>
  <c r="BC245" i="1"/>
  <c r="BD245" i="1"/>
  <c r="I243" i="1"/>
  <c r="AR243" i="1"/>
  <c r="AS243" i="1" s="1"/>
  <c r="AV243" i="1" s="1"/>
  <c r="F243" i="1" s="1"/>
  <c r="AY243" i="1" s="1"/>
  <c r="G243" i="1" s="1"/>
  <c r="I241" i="1"/>
  <c r="AR241" i="1"/>
  <c r="AS241" i="1" s="1"/>
  <c r="AV241" i="1" s="1"/>
  <c r="F241" i="1" s="1"/>
  <c r="AY241" i="1" s="1"/>
  <c r="G241" i="1" s="1"/>
  <c r="BB241" i="1"/>
  <c r="BD241" i="1" s="1"/>
  <c r="BC240" i="1"/>
  <c r="I238" i="1"/>
  <c r="AR238" i="1"/>
  <c r="AS238" i="1" s="1"/>
  <c r="AV238" i="1" s="1"/>
  <c r="F238" i="1" s="1"/>
  <c r="AY238" i="1" s="1"/>
  <c r="G238" i="1" s="1"/>
  <c r="BC236" i="1"/>
  <c r="BD236" i="1" s="1"/>
  <c r="BC235" i="1"/>
  <c r="I233" i="1"/>
  <c r="AR233" i="1"/>
  <c r="AS233" i="1" s="1"/>
  <c r="AV233" i="1" s="1"/>
  <c r="F233" i="1" s="1"/>
  <c r="AY233" i="1" s="1"/>
  <c r="G233" i="1" s="1"/>
  <c r="BB233" i="1"/>
  <c r="BD233" i="1" s="1"/>
  <c r="I231" i="1"/>
  <c r="AR231" i="1"/>
  <c r="AS231" i="1" s="1"/>
  <c r="AV231" i="1" s="1"/>
  <c r="F231" i="1" s="1"/>
  <c r="AY231" i="1" s="1"/>
  <c r="G231" i="1" s="1"/>
  <c r="I230" i="1"/>
  <c r="AR230" i="1"/>
  <c r="AS230" i="1" s="1"/>
  <c r="AV230" i="1" s="1"/>
  <c r="F230" i="1" s="1"/>
  <c r="AY230" i="1" s="1"/>
  <c r="G230" i="1" s="1"/>
  <c r="BB230" i="1"/>
  <c r="BD230" i="1" s="1"/>
  <c r="I228" i="1"/>
  <c r="AR228" i="1"/>
  <c r="AS228" i="1" s="1"/>
  <c r="AV228" i="1" s="1"/>
  <c r="F228" i="1" s="1"/>
  <c r="AY228" i="1" s="1"/>
  <c r="G228" i="1" s="1"/>
  <c r="I226" i="1"/>
  <c r="AR226" i="1"/>
  <c r="AS226" i="1" s="1"/>
  <c r="AV226" i="1" s="1"/>
  <c r="F226" i="1" s="1"/>
  <c r="AY226" i="1" s="1"/>
  <c r="G226" i="1" s="1"/>
  <c r="BB226" i="1"/>
  <c r="BD226" i="1" s="1"/>
  <c r="I225" i="1"/>
  <c r="AR225" i="1"/>
  <c r="AS225" i="1" s="1"/>
  <c r="AV225" i="1" s="1"/>
  <c r="F225" i="1" s="1"/>
  <c r="AY225" i="1" s="1"/>
  <c r="G225" i="1" s="1"/>
  <c r="I223" i="1"/>
  <c r="AR223" i="1"/>
  <c r="AS223" i="1" s="1"/>
  <c r="AV223" i="1" s="1"/>
  <c r="F223" i="1" s="1"/>
  <c r="AY223" i="1" s="1"/>
  <c r="G223" i="1" s="1"/>
  <c r="BB223" i="1"/>
  <c r="BD223" i="1" s="1"/>
  <c r="I221" i="1"/>
  <c r="AR221" i="1"/>
  <c r="AS221" i="1" s="1"/>
  <c r="AV221" i="1" s="1"/>
  <c r="F221" i="1" s="1"/>
  <c r="AY221" i="1" s="1"/>
  <c r="G221" i="1" s="1"/>
  <c r="I220" i="1"/>
  <c r="AR220" i="1"/>
  <c r="AS220" i="1" s="1"/>
  <c r="AV220" i="1" s="1"/>
  <c r="F220" i="1" s="1"/>
  <c r="AY220" i="1" s="1"/>
  <c r="G220" i="1" s="1"/>
  <c r="BB220" i="1"/>
  <c r="BD220" i="1" s="1"/>
  <c r="I218" i="1"/>
  <c r="AR218" i="1"/>
  <c r="AS218" i="1" s="1"/>
  <c r="AV218" i="1" s="1"/>
  <c r="F218" i="1" s="1"/>
  <c r="AY218" i="1" s="1"/>
  <c r="G218" i="1" s="1"/>
  <c r="I216" i="1"/>
  <c r="AR216" i="1"/>
  <c r="AS216" i="1" s="1"/>
  <c r="AV216" i="1" s="1"/>
  <c r="F216" i="1" s="1"/>
  <c r="AY216" i="1" s="1"/>
  <c r="G216" i="1" s="1"/>
  <c r="BB216" i="1"/>
  <c r="BD216" i="1" s="1"/>
  <c r="I215" i="1"/>
  <c r="AR215" i="1"/>
  <c r="AS215" i="1" s="1"/>
  <c r="AV215" i="1" s="1"/>
  <c r="F215" i="1" s="1"/>
  <c r="AY215" i="1" s="1"/>
  <c r="G215" i="1" s="1"/>
  <c r="I213" i="1"/>
  <c r="AR213" i="1"/>
  <c r="AS213" i="1" s="1"/>
  <c r="AV213" i="1" s="1"/>
  <c r="F213" i="1" s="1"/>
  <c r="AY213" i="1" s="1"/>
  <c r="G213" i="1" s="1"/>
  <c r="BB213" i="1"/>
  <c r="BD213" i="1" s="1"/>
  <c r="I211" i="1"/>
  <c r="AR211" i="1"/>
  <c r="AS211" i="1" s="1"/>
  <c r="AV211" i="1" s="1"/>
  <c r="F211" i="1" s="1"/>
  <c r="AY211" i="1" s="1"/>
  <c r="G211" i="1" s="1"/>
  <c r="I210" i="1"/>
  <c r="AR210" i="1"/>
  <c r="AS210" i="1" s="1"/>
  <c r="AV210" i="1" s="1"/>
  <c r="F210" i="1" s="1"/>
  <c r="AY210" i="1" s="1"/>
  <c r="G210" i="1" s="1"/>
  <c r="BB210" i="1"/>
  <c r="BD210" i="1" s="1"/>
  <c r="I208" i="1"/>
  <c r="AR208" i="1"/>
  <c r="AS208" i="1" s="1"/>
  <c r="AV208" i="1" s="1"/>
  <c r="F208" i="1" s="1"/>
  <c r="AY208" i="1" s="1"/>
  <c r="G208" i="1" s="1"/>
  <c r="I206" i="1"/>
  <c r="AR206" i="1"/>
  <c r="AS206" i="1" s="1"/>
  <c r="AV206" i="1" s="1"/>
  <c r="F206" i="1" s="1"/>
  <c r="AY206" i="1" s="1"/>
  <c r="G206" i="1" s="1"/>
  <c r="BB206" i="1"/>
  <c r="BD206" i="1" s="1"/>
  <c r="I205" i="1"/>
  <c r="AR205" i="1"/>
  <c r="AS205" i="1" s="1"/>
  <c r="AV205" i="1" s="1"/>
  <c r="F205" i="1" s="1"/>
  <c r="AY205" i="1" s="1"/>
  <c r="G205" i="1" s="1"/>
  <c r="I203" i="1"/>
  <c r="AR203" i="1"/>
  <c r="AS203" i="1" s="1"/>
  <c r="AV203" i="1" s="1"/>
  <c r="F203" i="1" s="1"/>
  <c r="AY203" i="1" s="1"/>
  <c r="G203" i="1" s="1"/>
  <c r="BB203" i="1"/>
  <c r="BD203" i="1" s="1"/>
  <c r="I201" i="1"/>
  <c r="AR201" i="1"/>
  <c r="AS201" i="1" s="1"/>
  <c r="AV201" i="1" s="1"/>
  <c r="F201" i="1" s="1"/>
  <c r="AY201" i="1" s="1"/>
  <c r="G201" i="1" s="1"/>
  <c r="I200" i="1"/>
  <c r="AR200" i="1"/>
  <c r="AS200" i="1" s="1"/>
  <c r="AV200" i="1" s="1"/>
  <c r="F200" i="1" s="1"/>
  <c r="AY200" i="1" s="1"/>
  <c r="G200" i="1" s="1"/>
  <c r="BB200" i="1"/>
  <c r="BD200" i="1" s="1"/>
  <c r="I198" i="1"/>
  <c r="AR198" i="1"/>
  <c r="AS198" i="1" s="1"/>
  <c r="AV198" i="1" s="1"/>
  <c r="F198" i="1" s="1"/>
  <c r="AY198" i="1" s="1"/>
  <c r="G198" i="1" s="1"/>
  <c r="I196" i="1"/>
  <c r="AR196" i="1"/>
  <c r="AS196" i="1" s="1"/>
  <c r="AV196" i="1" s="1"/>
  <c r="F196" i="1" s="1"/>
  <c r="AY196" i="1" s="1"/>
  <c r="G196" i="1" s="1"/>
  <c r="BB196" i="1"/>
  <c r="BD196" i="1" s="1"/>
  <c r="I195" i="1"/>
  <c r="AR195" i="1"/>
  <c r="AS195" i="1" s="1"/>
  <c r="AV195" i="1" s="1"/>
  <c r="F195" i="1" s="1"/>
  <c r="AY195" i="1" s="1"/>
  <c r="G195" i="1" s="1"/>
  <c r="H193" i="1"/>
  <c r="E193" i="1"/>
  <c r="H191" i="1"/>
  <c r="E191" i="1"/>
  <c r="H187" i="1"/>
  <c r="E187" i="1"/>
  <c r="H185" i="1"/>
  <c r="E185" i="1"/>
  <c r="H183" i="1"/>
  <c r="E183" i="1"/>
  <c r="H182" i="1"/>
  <c r="E182" i="1"/>
  <c r="H180" i="1"/>
  <c r="E180" i="1"/>
  <c r="H178" i="1"/>
  <c r="E178" i="1"/>
  <c r="AR177" i="1"/>
  <c r="AS177" i="1" s="1"/>
  <c r="AV177" i="1" s="1"/>
  <c r="F177" i="1" s="1"/>
  <c r="AY177" i="1" s="1"/>
  <c r="I177" i="1"/>
  <c r="AR175" i="1"/>
  <c r="AS175" i="1" s="1"/>
  <c r="AV175" i="1" s="1"/>
  <c r="F175" i="1" s="1"/>
  <c r="AY175" i="1" s="1"/>
  <c r="G175" i="1" s="1"/>
  <c r="I175" i="1"/>
  <c r="AR173" i="1"/>
  <c r="AS173" i="1" s="1"/>
  <c r="AV173" i="1" s="1"/>
  <c r="F173" i="1" s="1"/>
  <c r="AY173" i="1" s="1"/>
  <c r="I173" i="1"/>
  <c r="AR172" i="1"/>
  <c r="AS172" i="1" s="1"/>
  <c r="AV172" i="1" s="1"/>
  <c r="F172" i="1" s="1"/>
  <c r="AY172" i="1" s="1"/>
  <c r="G172" i="1" s="1"/>
  <c r="I172" i="1"/>
  <c r="AR170" i="1"/>
  <c r="AS170" i="1" s="1"/>
  <c r="AV170" i="1" s="1"/>
  <c r="F170" i="1" s="1"/>
  <c r="AY170" i="1" s="1"/>
  <c r="I170" i="1"/>
  <c r="AR168" i="1"/>
  <c r="AS168" i="1" s="1"/>
  <c r="AV168" i="1" s="1"/>
  <c r="F168" i="1" s="1"/>
  <c r="AY168" i="1" s="1"/>
  <c r="G168" i="1" s="1"/>
  <c r="I168" i="1"/>
  <c r="AR167" i="1"/>
  <c r="AS167" i="1" s="1"/>
  <c r="AV167" i="1" s="1"/>
  <c r="F167" i="1" s="1"/>
  <c r="AY167" i="1" s="1"/>
  <c r="I167" i="1"/>
  <c r="AR165" i="1"/>
  <c r="AS165" i="1" s="1"/>
  <c r="AV165" i="1" s="1"/>
  <c r="F165" i="1" s="1"/>
  <c r="AY165" i="1" s="1"/>
  <c r="G165" i="1" s="1"/>
  <c r="I165" i="1"/>
  <c r="AR163" i="1"/>
  <c r="AS163" i="1" s="1"/>
  <c r="AV163" i="1" s="1"/>
  <c r="F163" i="1" s="1"/>
  <c r="AY163" i="1" s="1"/>
  <c r="I163" i="1"/>
  <c r="AR162" i="1"/>
  <c r="AS162" i="1" s="1"/>
  <c r="AV162" i="1" s="1"/>
  <c r="F162" i="1" s="1"/>
  <c r="AY162" i="1" s="1"/>
  <c r="G162" i="1" s="1"/>
  <c r="I162" i="1"/>
  <c r="AR160" i="1"/>
  <c r="AS160" i="1" s="1"/>
  <c r="AV160" i="1" s="1"/>
  <c r="F160" i="1" s="1"/>
  <c r="AY160" i="1" s="1"/>
  <c r="I160" i="1"/>
  <c r="AR158" i="1"/>
  <c r="AS158" i="1" s="1"/>
  <c r="AV158" i="1" s="1"/>
  <c r="F158" i="1" s="1"/>
  <c r="AY158" i="1" s="1"/>
  <c r="G158" i="1" s="1"/>
  <c r="I158" i="1"/>
  <c r="AR157" i="1"/>
  <c r="AS157" i="1" s="1"/>
  <c r="AV157" i="1" s="1"/>
  <c r="F157" i="1" s="1"/>
  <c r="AY157" i="1" s="1"/>
  <c r="I157" i="1"/>
  <c r="AR155" i="1"/>
  <c r="AS155" i="1" s="1"/>
  <c r="AV155" i="1" s="1"/>
  <c r="F155" i="1" s="1"/>
  <c r="AY155" i="1" s="1"/>
  <c r="G155" i="1" s="1"/>
  <c r="I155" i="1"/>
  <c r="AR153" i="1"/>
  <c r="AS153" i="1" s="1"/>
  <c r="AV153" i="1" s="1"/>
  <c r="F153" i="1" s="1"/>
  <c r="AY153" i="1" s="1"/>
  <c r="I153" i="1"/>
  <c r="AR152" i="1"/>
  <c r="AS152" i="1" s="1"/>
  <c r="AV152" i="1" s="1"/>
  <c r="F152" i="1" s="1"/>
  <c r="AY152" i="1" s="1"/>
  <c r="G152" i="1" s="1"/>
  <c r="I152" i="1"/>
  <c r="AR150" i="1"/>
  <c r="AS150" i="1" s="1"/>
  <c r="AV150" i="1" s="1"/>
  <c r="F150" i="1" s="1"/>
  <c r="AY150" i="1" s="1"/>
  <c r="I150" i="1"/>
  <c r="AR148" i="1"/>
  <c r="AS148" i="1" s="1"/>
  <c r="AV148" i="1" s="1"/>
  <c r="F148" i="1" s="1"/>
  <c r="AY148" i="1" s="1"/>
  <c r="G148" i="1" s="1"/>
  <c r="I148" i="1"/>
  <c r="I144" i="1"/>
  <c r="AR144" i="1"/>
  <c r="AS144" i="1" s="1"/>
  <c r="AV144" i="1" s="1"/>
  <c r="F144" i="1" s="1"/>
  <c r="AY144" i="1" s="1"/>
  <c r="G144" i="1" s="1"/>
  <c r="I141" i="1"/>
  <c r="AR141" i="1"/>
  <c r="AS141" i="1" s="1"/>
  <c r="AV141" i="1" s="1"/>
  <c r="F141" i="1" s="1"/>
  <c r="AY141" i="1" s="1"/>
  <c r="G141" i="1" s="1"/>
  <c r="BB141" i="1"/>
  <c r="AX193" i="1"/>
  <c r="AP193" i="1"/>
  <c r="J193" i="1" s="1"/>
  <c r="AQ193" i="1" s="1"/>
  <c r="AX191" i="1"/>
  <c r="AP191" i="1"/>
  <c r="J191" i="1" s="1"/>
  <c r="AQ191" i="1" s="1"/>
  <c r="AX187" i="1"/>
  <c r="AP187" i="1"/>
  <c r="J187" i="1" s="1"/>
  <c r="AQ187" i="1" s="1"/>
  <c r="AX185" i="1"/>
  <c r="AP185" i="1"/>
  <c r="J185" i="1" s="1"/>
  <c r="AQ185" i="1" s="1"/>
  <c r="AX183" i="1"/>
  <c r="AP183" i="1"/>
  <c r="J183" i="1" s="1"/>
  <c r="AQ183" i="1" s="1"/>
  <c r="AX182" i="1"/>
  <c r="AP182" i="1"/>
  <c r="J182" i="1" s="1"/>
  <c r="AQ182" i="1" s="1"/>
  <c r="AX180" i="1"/>
  <c r="AP180" i="1"/>
  <c r="J180" i="1" s="1"/>
  <c r="AQ180" i="1" s="1"/>
  <c r="AX178" i="1"/>
  <c r="AP178" i="1"/>
  <c r="J178" i="1" s="1"/>
  <c r="AQ178" i="1" s="1"/>
  <c r="H177" i="1"/>
  <c r="BB177" i="1"/>
  <c r="H175" i="1"/>
  <c r="BB175" i="1"/>
  <c r="H173" i="1"/>
  <c r="BB173" i="1"/>
  <c r="H172" i="1"/>
  <c r="BB172" i="1"/>
  <c r="H170" i="1"/>
  <c r="BB170" i="1"/>
  <c r="H168" i="1"/>
  <c r="BB168" i="1"/>
  <c r="H167" i="1"/>
  <c r="BB167" i="1"/>
  <c r="H165" i="1"/>
  <c r="BB165" i="1"/>
  <c r="H163" i="1"/>
  <c r="BB163" i="1"/>
  <c r="H162" i="1"/>
  <c r="BB162" i="1"/>
  <c r="H160" i="1"/>
  <c r="BB160" i="1"/>
  <c r="H158" i="1"/>
  <c r="BB158" i="1"/>
  <c r="H157" i="1"/>
  <c r="BB157" i="1"/>
  <c r="H155" i="1"/>
  <c r="BB155" i="1"/>
  <c r="H153" i="1"/>
  <c r="BB153" i="1"/>
  <c r="H152" i="1"/>
  <c r="BB152" i="1"/>
  <c r="H150" i="1"/>
  <c r="BB150" i="1"/>
  <c r="H148" i="1"/>
  <c r="BB148" i="1"/>
  <c r="I142" i="1"/>
  <c r="AR142" i="1"/>
  <c r="AS142" i="1" s="1"/>
  <c r="AV142" i="1" s="1"/>
  <c r="F142" i="1" s="1"/>
  <c r="AY142" i="1" s="1"/>
  <c r="G142" i="1" s="1"/>
  <c r="E177" i="1"/>
  <c r="E175" i="1"/>
  <c r="E173" i="1"/>
  <c r="E172" i="1"/>
  <c r="E170" i="1"/>
  <c r="E168" i="1"/>
  <c r="E167" i="1"/>
  <c r="E165" i="1"/>
  <c r="E163" i="1"/>
  <c r="E162" i="1"/>
  <c r="E160" i="1"/>
  <c r="E158" i="1"/>
  <c r="E157" i="1"/>
  <c r="E155" i="1"/>
  <c r="E153" i="1"/>
  <c r="E152" i="1"/>
  <c r="E150" i="1"/>
  <c r="E148" i="1"/>
  <c r="BC137" i="1"/>
  <c r="BC136" i="1"/>
  <c r="BC134" i="1"/>
  <c r="BC132" i="1"/>
  <c r="BC131" i="1"/>
  <c r="BC129" i="1"/>
  <c r="BC127" i="1"/>
  <c r="BC126" i="1"/>
  <c r="BC124" i="1"/>
  <c r="BC122" i="1"/>
  <c r="BC121" i="1"/>
  <c r="BC119" i="1"/>
  <c r="AL147" i="1"/>
  <c r="BB142" i="1"/>
  <c r="BD142" i="1" s="1"/>
  <c r="BC142" i="1"/>
  <c r="BD141" i="1"/>
  <c r="AR139" i="1"/>
  <c r="AS139" i="1" s="1"/>
  <c r="AV139" i="1" s="1"/>
  <c r="F139" i="1" s="1"/>
  <c r="I139" i="1"/>
  <c r="AR137" i="1"/>
  <c r="AS137" i="1" s="1"/>
  <c r="AV137" i="1" s="1"/>
  <c r="F137" i="1" s="1"/>
  <c r="AY137" i="1" s="1"/>
  <c r="G137" i="1" s="1"/>
  <c r="BB137" i="1"/>
  <c r="BD137" i="1" s="1"/>
  <c r="I137" i="1"/>
  <c r="AR136" i="1"/>
  <c r="AS136" i="1" s="1"/>
  <c r="AV136" i="1" s="1"/>
  <c r="F136" i="1" s="1"/>
  <c r="AY136" i="1" s="1"/>
  <c r="G136" i="1" s="1"/>
  <c r="I136" i="1"/>
  <c r="AR134" i="1"/>
  <c r="AS134" i="1" s="1"/>
  <c r="AV134" i="1" s="1"/>
  <c r="F134" i="1" s="1"/>
  <c r="AY134" i="1" s="1"/>
  <c r="G134" i="1" s="1"/>
  <c r="BB134" i="1"/>
  <c r="BD134" i="1" s="1"/>
  <c r="I134" i="1"/>
  <c r="AR132" i="1"/>
  <c r="AS132" i="1" s="1"/>
  <c r="AV132" i="1" s="1"/>
  <c r="F132" i="1" s="1"/>
  <c r="AY132" i="1" s="1"/>
  <c r="G132" i="1" s="1"/>
  <c r="I132" i="1"/>
  <c r="AR131" i="1"/>
  <c r="AS131" i="1" s="1"/>
  <c r="AV131" i="1" s="1"/>
  <c r="F131" i="1" s="1"/>
  <c r="AY131" i="1" s="1"/>
  <c r="G131" i="1" s="1"/>
  <c r="BB131" i="1"/>
  <c r="BD131" i="1" s="1"/>
  <c r="I131" i="1"/>
  <c r="AR129" i="1"/>
  <c r="AS129" i="1" s="1"/>
  <c r="AV129" i="1" s="1"/>
  <c r="F129" i="1" s="1"/>
  <c r="AY129" i="1" s="1"/>
  <c r="G129" i="1" s="1"/>
  <c r="I129" i="1"/>
  <c r="AR127" i="1"/>
  <c r="AS127" i="1" s="1"/>
  <c r="AV127" i="1" s="1"/>
  <c r="F127" i="1" s="1"/>
  <c r="AY127" i="1" s="1"/>
  <c r="G127" i="1" s="1"/>
  <c r="BB127" i="1"/>
  <c r="BD127" i="1" s="1"/>
  <c r="I127" i="1"/>
  <c r="AR126" i="1"/>
  <c r="AS126" i="1" s="1"/>
  <c r="AV126" i="1" s="1"/>
  <c r="F126" i="1" s="1"/>
  <c r="AY126" i="1" s="1"/>
  <c r="G126" i="1" s="1"/>
  <c r="I126" i="1"/>
  <c r="AR124" i="1"/>
  <c r="AS124" i="1" s="1"/>
  <c r="AV124" i="1" s="1"/>
  <c r="F124" i="1" s="1"/>
  <c r="AY124" i="1" s="1"/>
  <c r="G124" i="1" s="1"/>
  <c r="BB124" i="1"/>
  <c r="BD124" i="1" s="1"/>
  <c r="I124" i="1"/>
  <c r="AR122" i="1"/>
  <c r="AS122" i="1" s="1"/>
  <c r="AV122" i="1" s="1"/>
  <c r="F122" i="1" s="1"/>
  <c r="AY122" i="1" s="1"/>
  <c r="G122" i="1" s="1"/>
  <c r="I122" i="1"/>
  <c r="AR121" i="1"/>
  <c r="AS121" i="1" s="1"/>
  <c r="AV121" i="1" s="1"/>
  <c r="F121" i="1" s="1"/>
  <c r="AY121" i="1" s="1"/>
  <c r="G121" i="1" s="1"/>
  <c r="BB121" i="1"/>
  <c r="BD121" i="1" s="1"/>
  <c r="I121" i="1"/>
  <c r="AR119" i="1"/>
  <c r="AS119" i="1" s="1"/>
  <c r="AV119" i="1" s="1"/>
  <c r="F119" i="1" s="1"/>
  <c r="AY119" i="1" s="1"/>
  <c r="G119" i="1" s="1"/>
  <c r="I119" i="1"/>
  <c r="AP117" i="1"/>
  <c r="J117" i="1" s="1"/>
  <c r="AQ117" i="1" s="1"/>
  <c r="AX116" i="1"/>
  <c r="AP116" i="1"/>
  <c r="J116" i="1" s="1"/>
  <c r="AQ116" i="1" s="1"/>
  <c r="AX114" i="1"/>
  <c r="AP114" i="1"/>
  <c r="J114" i="1" s="1"/>
  <c r="AQ114" i="1" s="1"/>
  <c r="AX112" i="1"/>
  <c r="AP112" i="1"/>
  <c r="J112" i="1" s="1"/>
  <c r="AQ112" i="1" s="1"/>
  <c r="AX111" i="1"/>
  <c r="AP111" i="1"/>
  <c r="J111" i="1" s="1"/>
  <c r="AQ111" i="1" s="1"/>
  <c r="AX109" i="1"/>
  <c r="AP109" i="1"/>
  <c r="J109" i="1" s="1"/>
  <c r="AQ109" i="1" s="1"/>
  <c r="AX107" i="1"/>
  <c r="AP107" i="1"/>
  <c r="J107" i="1" s="1"/>
  <c r="AQ107" i="1" s="1"/>
  <c r="AX106" i="1"/>
  <c r="BC104" i="1"/>
  <c r="BC102" i="1"/>
  <c r="BC101" i="1"/>
  <c r="BC99" i="1"/>
  <c r="BC97" i="1"/>
  <c r="BC96" i="1"/>
  <c r="BC94" i="1"/>
  <c r="BC92" i="1"/>
  <c r="BC91" i="1"/>
  <c r="BC89" i="1"/>
  <c r="BC87" i="1"/>
  <c r="BC86" i="1"/>
  <c r="BC84" i="1"/>
  <c r="BC82" i="1"/>
  <c r="BC81" i="1"/>
  <c r="BC79" i="1"/>
  <c r="BC77" i="1"/>
  <c r="BC76" i="1"/>
  <c r="I72" i="1"/>
  <c r="AR72" i="1"/>
  <c r="AS72" i="1" s="1"/>
  <c r="AV72" i="1" s="1"/>
  <c r="F72" i="1" s="1"/>
  <c r="AY72" i="1" s="1"/>
  <c r="G72" i="1" s="1"/>
  <c r="I69" i="1"/>
  <c r="AR69" i="1"/>
  <c r="AS69" i="1" s="1"/>
  <c r="AV69" i="1" s="1"/>
  <c r="F69" i="1" s="1"/>
  <c r="AY69" i="1" s="1"/>
  <c r="G69" i="1" s="1"/>
  <c r="E117" i="1"/>
  <c r="H116" i="1"/>
  <c r="E116" i="1"/>
  <c r="H114" i="1"/>
  <c r="E114" i="1"/>
  <c r="H112" i="1"/>
  <c r="E112" i="1"/>
  <c r="H111" i="1"/>
  <c r="E111" i="1"/>
  <c r="H109" i="1"/>
  <c r="E109" i="1"/>
  <c r="H107" i="1"/>
  <c r="E107" i="1"/>
  <c r="E106" i="1"/>
  <c r="AL106" i="1"/>
  <c r="I71" i="1"/>
  <c r="AR71" i="1"/>
  <c r="AS71" i="1" s="1"/>
  <c r="AV71" i="1" s="1"/>
  <c r="F71" i="1" s="1"/>
  <c r="AY71" i="1" s="1"/>
  <c r="G71" i="1" s="1"/>
  <c r="AL104" i="1"/>
  <c r="AP104" i="1" s="1"/>
  <c r="J104" i="1" s="1"/>
  <c r="AQ104" i="1" s="1"/>
  <c r="AL102" i="1"/>
  <c r="AL101" i="1"/>
  <c r="AP101" i="1" s="1"/>
  <c r="J101" i="1" s="1"/>
  <c r="AQ101" i="1" s="1"/>
  <c r="AL99" i="1"/>
  <c r="AL97" i="1"/>
  <c r="AL96" i="1"/>
  <c r="AL94" i="1"/>
  <c r="AP94" i="1" s="1"/>
  <c r="J94" i="1" s="1"/>
  <c r="AQ94" i="1" s="1"/>
  <c r="AL92" i="1"/>
  <c r="AL91" i="1"/>
  <c r="AP91" i="1" s="1"/>
  <c r="J91" i="1" s="1"/>
  <c r="AQ91" i="1" s="1"/>
  <c r="AL89" i="1"/>
  <c r="AL87" i="1"/>
  <c r="AL86" i="1"/>
  <c r="AL84" i="1"/>
  <c r="AL82" i="1"/>
  <c r="AL81" i="1"/>
  <c r="AL79" i="1"/>
  <c r="AL77" i="1"/>
  <c r="AL76" i="1"/>
  <c r="AL74" i="1"/>
  <c r="BC72" i="1"/>
  <c r="BB69" i="1"/>
  <c r="BD69" i="1" s="1"/>
  <c r="BC69" i="1"/>
  <c r="BD66" i="1"/>
  <c r="AZ66" i="1"/>
  <c r="AR65" i="1"/>
  <c r="AS65" i="1" s="1"/>
  <c r="AV65" i="1" s="1"/>
  <c r="F65" i="1" s="1"/>
  <c r="AY65" i="1" s="1"/>
  <c r="G65" i="1" s="1"/>
  <c r="I65" i="1"/>
  <c r="AR63" i="1"/>
  <c r="AS63" i="1" s="1"/>
  <c r="AV63" i="1" s="1"/>
  <c r="F63" i="1" s="1"/>
  <c r="AY63" i="1" s="1"/>
  <c r="G63" i="1" s="1"/>
  <c r="BB63" i="1"/>
  <c r="I63" i="1"/>
  <c r="AR61" i="1"/>
  <c r="AS61" i="1" s="1"/>
  <c r="AV61" i="1" s="1"/>
  <c r="F61" i="1" s="1"/>
  <c r="AY61" i="1" s="1"/>
  <c r="G61" i="1" s="1"/>
  <c r="I61" i="1"/>
  <c r="AR60" i="1"/>
  <c r="AS60" i="1" s="1"/>
  <c r="AV60" i="1" s="1"/>
  <c r="F60" i="1" s="1"/>
  <c r="AY60" i="1" s="1"/>
  <c r="G60" i="1" s="1"/>
  <c r="BB60" i="1"/>
  <c r="I60" i="1"/>
  <c r="AR58" i="1"/>
  <c r="AS58" i="1" s="1"/>
  <c r="AV58" i="1" s="1"/>
  <c r="F58" i="1" s="1"/>
  <c r="AY58" i="1" s="1"/>
  <c r="G58" i="1" s="1"/>
  <c r="I58" i="1"/>
  <c r="AR56" i="1"/>
  <c r="AS56" i="1" s="1"/>
  <c r="AV56" i="1" s="1"/>
  <c r="F56" i="1" s="1"/>
  <c r="AY56" i="1" s="1"/>
  <c r="G56" i="1" s="1"/>
  <c r="BB56" i="1"/>
  <c r="I56" i="1"/>
  <c r="AR55" i="1"/>
  <c r="AS55" i="1" s="1"/>
  <c r="AV55" i="1" s="1"/>
  <c r="F55" i="1" s="1"/>
  <c r="AY55" i="1" s="1"/>
  <c r="G55" i="1" s="1"/>
  <c r="I55" i="1"/>
  <c r="AR53" i="1"/>
  <c r="AS53" i="1" s="1"/>
  <c r="AV53" i="1" s="1"/>
  <c r="F53" i="1" s="1"/>
  <c r="AY53" i="1" s="1"/>
  <c r="G53" i="1" s="1"/>
  <c r="BB53" i="1"/>
  <c r="I53" i="1"/>
  <c r="AR51" i="1"/>
  <c r="AS51" i="1" s="1"/>
  <c r="AV51" i="1" s="1"/>
  <c r="F51" i="1" s="1"/>
  <c r="AY51" i="1" s="1"/>
  <c r="G51" i="1" s="1"/>
  <c r="I51" i="1"/>
  <c r="AR50" i="1"/>
  <c r="AS50" i="1" s="1"/>
  <c r="AV50" i="1" s="1"/>
  <c r="F50" i="1" s="1"/>
  <c r="AY50" i="1" s="1"/>
  <c r="G50" i="1" s="1"/>
  <c r="BB50" i="1"/>
  <c r="I50" i="1"/>
  <c r="AR48" i="1"/>
  <c r="AS48" i="1" s="1"/>
  <c r="AV48" i="1" s="1"/>
  <c r="F48" i="1" s="1"/>
  <c r="AY48" i="1" s="1"/>
  <c r="G48" i="1" s="1"/>
  <c r="I48" i="1"/>
  <c r="AR46" i="1"/>
  <c r="AS46" i="1" s="1"/>
  <c r="AV46" i="1" s="1"/>
  <c r="F46" i="1" s="1"/>
  <c r="AY46" i="1" s="1"/>
  <c r="G46" i="1" s="1"/>
  <c r="BB46" i="1"/>
  <c r="I46" i="1"/>
  <c r="AR45" i="1"/>
  <c r="AS45" i="1" s="1"/>
  <c r="AV45" i="1" s="1"/>
  <c r="F45" i="1" s="1"/>
  <c r="AY45" i="1" s="1"/>
  <c r="G45" i="1" s="1"/>
  <c r="I45" i="1"/>
  <c r="AR42" i="1"/>
  <c r="AS42" i="1" s="1"/>
  <c r="AV42" i="1" s="1"/>
  <c r="F42" i="1" s="1"/>
  <c r="AY42" i="1" s="1"/>
  <c r="BB42" i="1"/>
  <c r="I42" i="1"/>
  <c r="AR40" i="1"/>
  <c r="AS40" i="1" s="1"/>
  <c r="AV40" i="1" s="1"/>
  <c r="F40" i="1" s="1"/>
  <c r="AY40" i="1" s="1"/>
  <c r="G40" i="1" s="1"/>
  <c r="I40" i="1"/>
  <c r="BC65" i="1"/>
  <c r="BD63" i="1"/>
  <c r="BC63" i="1"/>
  <c r="BC61" i="1"/>
  <c r="BD60" i="1"/>
  <c r="BC60" i="1"/>
  <c r="BC58" i="1"/>
  <c r="BD56" i="1"/>
  <c r="BC56" i="1"/>
  <c r="BC55" i="1"/>
  <c r="BD53" i="1"/>
  <c r="BC53" i="1"/>
  <c r="BC51" i="1"/>
  <c r="BD50" i="1"/>
  <c r="BC50" i="1"/>
  <c r="BC48" i="1"/>
  <c r="BD46" i="1"/>
  <c r="BC46" i="1"/>
  <c r="BC45" i="1"/>
  <c r="E42" i="1"/>
  <c r="H40" i="1"/>
  <c r="BB40" i="1"/>
  <c r="E40" i="1"/>
  <c r="BC37" i="1"/>
  <c r="BC35" i="1"/>
  <c r="BC34" i="1"/>
  <c r="I32" i="1"/>
  <c r="AR32" i="1"/>
  <c r="AS32" i="1" s="1"/>
  <c r="AV32" i="1" s="1"/>
  <c r="F32" i="1" s="1"/>
  <c r="AY32" i="1" s="1"/>
  <c r="G32" i="1" s="1"/>
  <c r="I30" i="1"/>
  <c r="AR30" i="1"/>
  <c r="AS30" i="1" s="1"/>
  <c r="AV30" i="1" s="1"/>
  <c r="F30" i="1" s="1"/>
  <c r="AY30" i="1" s="1"/>
  <c r="G30" i="1" s="1"/>
  <c r="BB30" i="1"/>
  <c r="BD30" i="1" s="1"/>
  <c r="AL39" i="1"/>
  <c r="AL37" i="1"/>
  <c r="AL35" i="1"/>
  <c r="AL34" i="1"/>
  <c r="AR29" i="1"/>
  <c r="AS29" i="1" s="1"/>
  <c r="AV29" i="1" s="1"/>
  <c r="F29" i="1" s="1"/>
  <c r="AY29" i="1" s="1"/>
  <c r="G29" i="1" s="1"/>
  <c r="BC27" i="1"/>
  <c r="BC25" i="1"/>
  <c r="BC24" i="1"/>
  <c r="BC22" i="1"/>
  <c r="BC20" i="1"/>
  <c r="BC19" i="1"/>
  <c r="BC17" i="1"/>
  <c r="I27" i="1"/>
  <c r="AR27" i="1"/>
  <c r="AS27" i="1" s="1"/>
  <c r="AV27" i="1" s="1"/>
  <c r="F27" i="1" s="1"/>
  <c r="AY27" i="1" s="1"/>
  <c r="G27" i="1" s="1"/>
  <c r="I25" i="1"/>
  <c r="AR25" i="1"/>
  <c r="AS25" i="1" s="1"/>
  <c r="AV25" i="1" s="1"/>
  <c r="F25" i="1" s="1"/>
  <c r="AY25" i="1" s="1"/>
  <c r="G25" i="1" s="1"/>
  <c r="BB25" i="1"/>
  <c r="BD25" i="1" s="1"/>
  <c r="I24" i="1"/>
  <c r="AR24" i="1"/>
  <c r="AS24" i="1" s="1"/>
  <c r="AV24" i="1" s="1"/>
  <c r="F24" i="1" s="1"/>
  <c r="AY24" i="1" s="1"/>
  <c r="G24" i="1" s="1"/>
  <c r="I22" i="1"/>
  <c r="AR22" i="1"/>
  <c r="AS22" i="1" s="1"/>
  <c r="AV22" i="1" s="1"/>
  <c r="F22" i="1" s="1"/>
  <c r="AY22" i="1" s="1"/>
  <c r="G22" i="1" s="1"/>
  <c r="BB22" i="1"/>
  <c r="BD22" i="1" s="1"/>
  <c r="I20" i="1"/>
  <c r="AR20" i="1"/>
  <c r="AS20" i="1" s="1"/>
  <c r="AV20" i="1" s="1"/>
  <c r="F20" i="1" s="1"/>
  <c r="AY20" i="1" s="1"/>
  <c r="G20" i="1" s="1"/>
  <c r="I19" i="1"/>
  <c r="AR19" i="1"/>
  <c r="AS19" i="1" s="1"/>
  <c r="AV19" i="1" s="1"/>
  <c r="F19" i="1" s="1"/>
  <c r="AY19" i="1" s="1"/>
  <c r="G19" i="1" s="1"/>
  <c r="BB19" i="1"/>
  <c r="BD19" i="1" s="1"/>
  <c r="AL17" i="1"/>
  <c r="AP17" i="1" s="1"/>
  <c r="J17" i="1" s="1"/>
  <c r="AQ17" i="1" s="1"/>
  <c r="I91" i="1" l="1"/>
  <c r="AR91" i="1"/>
  <c r="AS91" i="1" s="1"/>
  <c r="AV91" i="1" s="1"/>
  <c r="F91" i="1" s="1"/>
  <c r="AY91" i="1" s="1"/>
  <c r="G91" i="1" s="1"/>
  <c r="I101" i="1"/>
  <c r="AR101" i="1"/>
  <c r="AS101" i="1" s="1"/>
  <c r="AV101" i="1" s="1"/>
  <c r="F101" i="1" s="1"/>
  <c r="AY101" i="1" s="1"/>
  <c r="G101" i="1" s="1"/>
  <c r="I104" i="1"/>
  <c r="AR104" i="1"/>
  <c r="AS104" i="1" s="1"/>
  <c r="AV104" i="1" s="1"/>
  <c r="F104" i="1" s="1"/>
  <c r="AY104" i="1" s="1"/>
  <c r="G104" i="1" s="1"/>
  <c r="I94" i="1"/>
  <c r="AR94" i="1"/>
  <c r="AS94" i="1" s="1"/>
  <c r="AV94" i="1" s="1"/>
  <c r="F94" i="1" s="1"/>
  <c r="AY94" i="1" s="1"/>
  <c r="G94" i="1" s="1"/>
  <c r="I17" i="1"/>
  <c r="AR17" i="1"/>
  <c r="AS17" i="1" s="1"/>
  <c r="AV17" i="1" s="1"/>
  <c r="F17" i="1" s="1"/>
  <c r="AY17" i="1" s="1"/>
  <c r="G17" i="1" s="1"/>
  <c r="BA20" i="1"/>
  <c r="AZ20" i="1"/>
  <c r="BA24" i="1"/>
  <c r="AZ24" i="1"/>
  <c r="BA29" i="1"/>
  <c r="AZ29" i="1"/>
  <c r="H34" i="1"/>
  <c r="H37" i="1"/>
  <c r="AP34" i="1"/>
  <c r="J34" i="1" s="1"/>
  <c r="AQ34" i="1" s="1"/>
  <c r="AP37" i="1"/>
  <c r="J37" i="1" s="1"/>
  <c r="AQ37" i="1" s="1"/>
  <c r="BA32" i="1"/>
  <c r="AZ32" i="1"/>
  <c r="BC42" i="1"/>
  <c r="BD42" i="1" s="1"/>
  <c r="AZ40" i="1"/>
  <c r="BA40" i="1"/>
  <c r="AZ45" i="1"/>
  <c r="BA45" i="1"/>
  <c r="AZ48" i="1"/>
  <c r="BA48" i="1"/>
  <c r="AZ51" i="1"/>
  <c r="BA51" i="1"/>
  <c r="AZ55" i="1"/>
  <c r="BA55" i="1"/>
  <c r="AZ58" i="1"/>
  <c r="BA58" i="1"/>
  <c r="AZ61" i="1"/>
  <c r="BA61" i="1"/>
  <c r="H77" i="1"/>
  <c r="H84" i="1"/>
  <c r="BA71" i="1"/>
  <c r="AZ71" i="1"/>
  <c r="AP77" i="1"/>
  <c r="J77" i="1" s="1"/>
  <c r="AQ77" i="1" s="1"/>
  <c r="AP84" i="1"/>
  <c r="J84" i="1" s="1"/>
  <c r="AQ84" i="1" s="1"/>
  <c r="BC109" i="1"/>
  <c r="BA72" i="1"/>
  <c r="AZ72" i="1"/>
  <c r="BA19" i="1"/>
  <c r="AZ19" i="1"/>
  <c r="BB20" i="1"/>
  <c r="BD20" i="1" s="1"/>
  <c r="BA22" i="1"/>
  <c r="AZ22" i="1"/>
  <c r="BB24" i="1"/>
  <c r="BD24" i="1" s="1"/>
  <c r="BA25" i="1"/>
  <c r="AZ25" i="1"/>
  <c r="BB27" i="1"/>
  <c r="BD27" i="1" s="1"/>
  <c r="BB29" i="1"/>
  <c r="BD29" i="1" s="1"/>
  <c r="H35" i="1"/>
  <c r="H39" i="1"/>
  <c r="AP35" i="1"/>
  <c r="J35" i="1" s="1"/>
  <c r="AQ35" i="1" s="1"/>
  <c r="AP39" i="1"/>
  <c r="J39" i="1" s="1"/>
  <c r="AQ39" i="1" s="1"/>
  <c r="BA30" i="1"/>
  <c r="AZ30" i="1"/>
  <c r="BB32" i="1"/>
  <c r="BD32" i="1" s="1"/>
  <c r="BD40" i="1"/>
  <c r="BC40" i="1"/>
  <c r="G42" i="1"/>
  <c r="BB45" i="1"/>
  <c r="BD45" i="1" s="1"/>
  <c r="AZ46" i="1"/>
  <c r="BA46" i="1"/>
  <c r="BB48" i="1"/>
  <c r="BD48" i="1" s="1"/>
  <c r="AZ50" i="1"/>
  <c r="BA50" i="1"/>
  <c r="BB51" i="1"/>
  <c r="BD51" i="1" s="1"/>
  <c r="AZ53" i="1"/>
  <c r="BA53" i="1"/>
  <c r="BB55" i="1"/>
  <c r="BD55" i="1" s="1"/>
  <c r="AZ56" i="1"/>
  <c r="BA56" i="1"/>
  <c r="BB58" i="1"/>
  <c r="BD58" i="1" s="1"/>
  <c r="AZ60" i="1"/>
  <c r="BA60" i="1"/>
  <c r="BB61" i="1"/>
  <c r="BD61" i="1" s="1"/>
  <c r="AZ63" i="1"/>
  <c r="BA63" i="1"/>
  <c r="BB65" i="1"/>
  <c r="BD65" i="1" s="1"/>
  <c r="BB72" i="1"/>
  <c r="BD72" i="1" s="1"/>
  <c r="H76" i="1"/>
  <c r="H79" i="1"/>
  <c r="H82" i="1"/>
  <c r="H86" i="1"/>
  <c r="H89" i="1"/>
  <c r="H92" i="1"/>
  <c r="H96" i="1"/>
  <c r="H99" i="1"/>
  <c r="H102" i="1"/>
  <c r="BB71" i="1"/>
  <c r="BD71" i="1" s="1"/>
  <c r="AP76" i="1"/>
  <c r="J76" i="1" s="1"/>
  <c r="AQ76" i="1" s="1"/>
  <c r="AP79" i="1"/>
  <c r="J79" i="1" s="1"/>
  <c r="AQ79" i="1" s="1"/>
  <c r="AP82" i="1"/>
  <c r="J82" i="1" s="1"/>
  <c r="AQ82" i="1" s="1"/>
  <c r="AP86" i="1"/>
  <c r="J86" i="1" s="1"/>
  <c r="AQ86" i="1" s="1"/>
  <c r="AP89" i="1"/>
  <c r="J89" i="1" s="1"/>
  <c r="AQ89" i="1" s="1"/>
  <c r="AP92" i="1"/>
  <c r="J92" i="1" s="1"/>
  <c r="AQ92" i="1" s="1"/>
  <c r="AP96" i="1"/>
  <c r="J96" i="1" s="1"/>
  <c r="AQ96" i="1" s="1"/>
  <c r="AP99" i="1"/>
  <c r="J99" i="1" s="1"/>
  <c r="AQ99" i="1" s="1"/>
  <c r="AP102" i="1"/>
  <c r="J102" i="1" s="1"/>
  <c r="AQ102" i="1" s="1"/>
  <c r="H106" i="1"/>
  <c r="BC107" i="1"/>
  <c r="BC111" i="1"/>
  <c r="BC114" i="1"/>
  <c r="BC117" i="1"/>
  <c r="AP106" i="1"/>
  <c r="J106" i="1" s="1"/>
  <c r="AQ106" i="1" s="1"/>
  <c r="AR107" i="1"/>
  <c r="AS107" i="1" s="1"/>
  <c r="AV107" i="1" s="1"/>
  <c r="F107" i="1" s="1"/>
  <c r="I107" i="1"/>
  <c r="AR109" i="1"/>
  <c r="AS109" i="1" s="1"/>
  <c r="AV109" i="1" s="1"/>
  <c r="F109" i="1" s="1"/>
  <c r="I109" i="1"/>
  <c r="AR111" i="1"/>
  <c r="AS111" i="1" s="1"/>
  <c r="AV111" i="1" s="1"/>
  <c r="F111" i="1" s="1"/>
  <c r="I111" i="1"/>
  <c r="AR112" i="1"/>
  <c r="AS112" i="1" s="1"/>
  <c r="AV112" i="1" s="1"/>
  <c r="F112" i="1" s="1"/>
  <c r="I112" i="1"/>
  <c r="AR114" i="1"/>
  <c r="AS114" i="1" s="1"/>
  <c r="AV114" i="1" s="1"/>
  <c r="F114" i="1" s="1"/>
  <c r="I114" i="1"/>
  <c r="AR116" i="1"/>
  <c r="AS116" i="1" s="1"/>
  <c r="AV116" i="1" s="1"/>
  <c r="F116" i="1" s="1"/>
  <c r="I116" i="1"/>
  <c r="AR117" i="1"/>
  <c r="AS117" i="1" s="1"/>
  <c r="AV117" i="1" s="1"/>
  <c r="F117" i="1" s="1"/>
  <c r="AY117" i="1" s="1"/>
  <c r="G117" i="1" s="1"/>
  <c r="I117" i="1"/>
  <c r="BB117" i="1"/>
  <c r="BD117" i="1" s="1"/>
  <c r="BB119" i="1"/>
  <c r="BD119" i="1" s="1"/>
  <c r="AZ121" i="1"/>
  <c r="BA121" i="1"/>
  <c r="BB122" i="1"/>
  <c r="BD122" i="1" s="1"/>
  <c r="AZ124" i="1"/>
  <c r="BA124" i="1"/>
  <c r="BB126" i="1"/>
  <c r="BD126" i="1" s="1"/>
  <c r="AZ127" i="1"/>
  <c r="BA127" i="1"/>
  <c r="BB129" i="1"/>
  <c r="BD129" i="1" s="1"/>
  <c r="AZ131" i="1"/>
  <c r="BA131" i="1"/>
  <c r="BB132" i="1"/>
  <c r="BD132" i="1" s="1"/>
  <c r="AZ134" i="1"/>
  <c r="BA134" i="1"/>
  <c r="BB136" i="1"/>
  <c r="BD136" i="1" s="1"/>
  <c r="AZ137" i="1"/>
  <c r="BA137" i="1"/>
  <c r="AY139" i="1"/>
  <c r="G139" i="1" s="1"/>
  <c r="BB139" i="1"/>
  <c r="BD139" i="1" s="1"/>
  <c r="BC148" i="1"/>
  <c r="BD148" i="1" s="1"/>
  <c r="BC152" i="1"/>
  <c r="BD152" i="1" s="1"/>
  <c r="BC155" i="1"/>
  <c r="BD155" i="1" s="1"/>
  <c r="BC158" i="1"/>
  <c r="BD158" i="1" s="1"/>
  <c r="BC162" i="1"/>
  <c r="BD162" i="1" s="1"/>
  <c r="BC165" i="1"/>
  <c r="BD165" i="1" s="1"/>
  <c r="BC168" i="1"/>
  <c r="BD168" i="1" s="1"/>
  <c r="BC172" i="1"/>
  <c r="BD172" i="1" s="1"/>
  <c r="BC175" i="1"/>
  <c r="BD175" i="1" s="1"/>
  <c r="BA142" i="1"/>
  <c r="AZ142" i="1"/>
  <c r="BA141" i="1"/>
  <c r="AZ141" i="1"/>
  <c r="BB144" i="1"/>
  <c r="BD144" i="1" s="1"/>
  <c r="BC178" i="1"/>
  <c r="BC182" i="1"/>
  <c r="BC185" i="1"/>
  <c r="BC191" i="1"/>
  <c r="BB195" i="1"/>
  <c r="BD195" i="1" s="1"/>
  <c r="BA196" i="1"/>
  <c r="AZ196" i="1"/>
  <c r="BB198" i="1"/>
  <c r="BD198" i="1" s="1"/>
  <c r="BA200" i="1"/>
  <c r="AZ200" i="1"/>
  <c r="BB201" i="1"/>
  <c r="BD201" i="1" s="1"/>
  <c r="BA203" i="1"/>
  <c r="AZ203" i="1"/>
  <c r="BB205" i="1"/>
  <c r="BD205" i="1" s="1"/>
  <c r="BA206" i="1"/>
  <c r="AZ206" i="1"/>
  <c r="BB208" i="1"/>
  <c r="BD208" i="1" s="1"/>
  <c r="BA210" i="1"/>
  <c r="AZ210" i="1"/>
  <c r="BB211" i="1"/>
  <c r="BD211" i="1" s="1"/>
  <c r="BA213" i="1"/>
  <c r="AZ213" i="1"/>
  <c r="BB215" i="1"/>
  <c r="BD215" i="1" s="1"/>
  <c r="BA216" i="1"/>
  <c r="AZ216" i="1"/>
  <c r="BB218" i="1"/>
  <c r="BD218" i="1" s="1"/>
  <c r="BA220" i="1"/>
  <c r="AZ220" i="1"/>
  <c r="BB221" i="1"/>
  <c r="BD221" i="1" s="1"/>
  <c r="BA223" i="1"/>
  <c r="AZ223" i="1"/>
  <c r="BB225" i="1"/>
  <c r="BD225" i="1" s="1"/>
  <c r="BA226" i="1"/>
  <c r="AZ226" i="1"/>
  <c r="BB228" i="1"/>
  <c r="BD228" i="1" s="1"/>
  <c r="BA230" i="1"/>
  <c r="AZ230" i="1"/>
  <c r="BB231" i="1"/>
  <c r="BD231" i="1" s="1"/>
  <c r="BA233" i="1"/>
  <c r="AZ233" i="1"/>
  <c r="BB238" i="1"/>
  <c r="BD238" i="1" s="1"/>
  <c r="BA241" i="1"/>
  <c r="AZ241" i="1"/>
  <c r="BB243" i="1"/>
  <c r="BD243" i="1" s="1"/>
  <c r="BA249" i="1"/>
  <c r="AZ249" i="1"/>
  <c r="BB252" i="1"/>
  <c r="BD252" i="1" s="1"/>
  <c r="BA245" i="1"/>
  <c r="AZ245" i="1"/>
  <c r="BB235" i="1"/>
  <c r="BD235" i="1" s="1"/>
  <c r="BA236" i="1"/>
  <c r="AZ236" i="1"/>
  <c r="BB240" i="1"/>
  <c r="BD240" i="1" s="1"/>
  <c r="BA246" i="1"/>
  <c r="AZ246" i="1"/>
  <c r="H17" i="1"/>
  <c r="BB17" i="1"/>
  <c r="BD17" i="1" s="1"/>
  <c r="BA27" i="1"/>
  <c r="AZ27" i="1"/>
  <c r="AZ65" i="1"/>
  <c r="BA65" i="1"/>
  <c r="H74" i="1"/>
  <c r="H81" i="1"/>
  <c r="H87" i="1"/>
  <c r="H91" i="1"/>
  <c r="BB91" i="1"/>
  <c r="BD91" i="1" s="1"/>
  <c r="H94" i="1"/>
  <c r="BB94" i="1"/>
  <c r="BD94" i="1" s="1"/>
  <c r="H97" i="1"/>
  <c r="H101" i="1"/>
  <c r="BB101" i="1"/>
  <c r="BD101" i="1" s="1"/>
  <c r="H104" i="1"/>
  <c r="BB104" i="1"/>
  <c r="BD104" i="1" s="1"/>
  <c r="AP74" i="1"/>
  <c r="J74" i="1" s="1"/>
  <c r="AQ74" i="1" s="1"/>
  <c r="AP81" i="1"/>
  <c r="J81" i="1" s="1"/>
  <c r="AQ81" i="1" s="1"/>
  <c r="AP87" i="1"/>
  <c r="J87" i="1" s="1"/>
  <c r="AQ87" i="1" s="1"/>
  <c r="AP97" i="1"/>
  <c r="J97" i="1" s="1"/>
  <c r="AQ97" i="1" s="1"/>
  <c r="BC106" i="1"/>
  <c r="BC112" i="1"/>
  <c r="BC116" i="1"/>
  <c r="BA69" i="1"/>
  <c r="AZ69" i="1"/>
  <c r="AZ119" i="1"/>
  <c r="BA119" i="1"/>
  <c r="AZ122" i="1"/>
  <c r="BA122" i="1"/>
  <c r="AZ126" i="1"/>
  <c r="BA126" i="1"/>
  <c r="AZ129" i="1"/>
  <c r="BA129" i="1"/>
  <c r="AZ132" i="1"/>
  <c r="BA132" i="1"/>
  <c r="AZ136" i="1"/>
  <c r="BA136" i="1"/>
  <c r="H147" i="1"/>
  <c r="BC150" i="1"/>
  <c r="BD150" i="1" s="1"/>
  <c r="BC153" i="1"/>
  <c r="BD153" i="1" s="1"/>
  <c r="BC157" i="1"/>
  <c r="BD157" i="1" s="1"/>
  <c r="BC160" i="1"/>
  <c r="BD160" i="1" s="1"/>
  <c r="BC163" i="1"/>
  <c r="BD163" i="1" s="1"/>
  <c r="BC167" i="1"/>
  <c r="BD167" i="1" s="1"/>
  <c r="BC170" i="1"/>
  <c r="BD170" i="1" s="1"/>
  <c r="BC173" i="1"/>
  <c r="BD173" i="1" s="1"/>
  <c r="BC177" i="1"/>
  <c r="BD177" i="1" s="1"/>
  <c r="AR178" i="1"/>
  <c r="AS178" i="1" s="1"/>
  <c r="AV178" i="1" s="1"/>
  <c r="F178" i="1" s="1"/>
  <c r="AY178" i="1" s="1"/>
  <c r="G178" i="1" s="1"/>
  <c r="I178" i="1"/>
  <c r="AR180" i="1"/>
  <c r="AS180" i="1" s="1"/>
  <c r="AV180" i="1" s="1"/>
  <c r="F180" i="1" s="1"/>
  <c r="AY180" i="1" s="1"/>
  <c r="G180" i="1" s="1"/>
  <c r="I180" i="1"/>
  <c r="AR182" i="1"/>
  <c r="AS182" i="1" s="1"/>
  <c r="AV182" i="1" s="1"/>
  <c r="F182" i="1" s="1"/>
  <c r="AY182" i="1" s="1"/>
  <c r="G182" i="1" s="1"/>
  <c r="I182" i="1"/>
  <c r="AR183" i="1"/>
  <c r="AS183" i="1" s="1"/>
  <c r="AV183" i="1" s="1"/>
  <c r="F183" i="1" s="1"/>
  <c r="AY183" i="1" s="1"/>
  <c r="G183" i="1" s="1"/>
  <c r="I183" i="1"/>
  <c r="AR185" i="1"/>
  <c r="AS185" i="1" s="1"/>
  <c r="AV185" i="1" s="1"/>
  <c r="F185" i="1" s="1"/>
  <c r="AY185" i="1" s="1"/>
  <c r="G185" i="1" s="1"/>
  <c r="I185" i="1"/>
  <c r="AR187" i="1"/>
  <c r="AS187" i="1" s="1"/>
  <c r="AV187" i="1" s="1"/>
  <c r="F187" i="1" s="1"/>
  <c r="AY187" i="1" s="1"/>
  <c r="G187" i="1" s="1"/>
  <c r="I187" i="1"/>
  <c r="AR191" i="1"/>
  <c r="AS191" i="1" s="1"/>
  <c r="AV191" i="1" s="1"/>
  <c r="F191" i="1" s="1"/>
  <c r="AY191" i="1" s="1"/>
  <c r="G191" i="1" s="1"/>
  <c r="I191" i="1"/>
  <c r="AR193" i="1"/>
  <c r="AS193" i="1" s="1"/>
  <c r="AV193" i="1" s="1"/>
  <c r="F193" i="1" s="1"/>
  <c r="AY193" i="1" s="1"/>
  <c r="G193" i="1" s="1"/>
  <c r="I193" i="1"/>
  <c r="BA144" i="1"/>
  <c r="AZ144" i="1"/>
  <c r="AP147" i="1"/>
  <c r="J147" i="1" s="1"/>
  <c r="AQ147" i="1" s="1"/>
  <c r="AZ148" i="1"/>
  <c r="BA148" i="1"/>
  <c r="G150" i="1"/>
  <c r="AZ152" i="1"/>
  <c r="BA152" i="1"/>
  <c r="G153" i="1"/>
  <c r="AZ155" i="1"/>
  <c r="BA155" i="1"/>
  <c r="G157" i="1"/>
  <c r="AZ158" i="1"/>
  <c r="BA158" i="1"/>
  <c r="G160" i="1"/>
  <c r="AZ162" i="1"/>
  <c r="BA162" i="1"/>
  <c r="G163" i="1"/>
  <c r="AZ165" i="1"/>
  <c r="BA165" i="1"/>
  <c r="G167" i="1"/>
  <c r="AZ168" i="1"/>
  <c r="BA168" i="1"/>
  <c r="G170" i="1"/>
  <c r="AZ172" i="1"/>
  <c r="BA172" i="1"/>
  <c r="G173" i="1"/>
  <c r="AZ175" i="1"/>
  <c r="BA175" i="1"/>
  <c r="G177" i="1"/>
  <c r="BB178" i="1"/>
  <c r="BD178" i="1" s="1"/>
  <c r="BC180" i="1"/>
  <c r="BB182" i="1"/>
  <c r="BD182" i="1" s="1"/>
  <c r="BC183" i="1"/>
  <c r="BB185" i="1"/>
  <c r="BD185" i="1" s="1"/>
  <c r="BC187" i="1"/>
  <c r="BB191" i="1"/>
  <c r="BD191" i="1" s="1"/>
  <c r="BC193" i="1"/>
  <c r="BA195" i="1"/>
  <c r="AZ195" i="1"/>
  <c r="BA198" i="1"/>
  <c r="AZ198" i="1"/>
  <c r="BA201" i="1"/>
  <c r="AZ201" i="1"/>
  <c r="BA205" i="1"/>
  <c r="AZ205" i="1"/>
  <c r="BA208" i="1"/>
  <c r="AZ208" i="1"/>
  <c r="BA211" i="1"/>
  <c r="AZ211" i="1"/>
  <c r="BA215" i="1"/>
  <c r="AZ215" i="1"/>
  <c r="BA218" i="1"/>
  <c r="AZ218" i="1"/>
  <c r="BA221" i="1"/>
  <c r="AZ221" i="1"/>
  <c r="BA225" i="1"/>
  <c r="AZ225" i="1"/>
  <c r="BA228" i="1"/>
  <c r="AZ228" i="1"/>
  <c r="BA231" i="1"/>
  <c r="AZ231" i="1"/>
  <c r="BA238" i="1"/>
  <c r="AZ238" i="1"/>
  <c r="BA243" i="1"/>
  <c r="AZ243" i="1"/>
  <c r="BA252" i="1"/>
  <c r="AZ252" i="1"/>
  <c r="BA235" i="1"/>
  <c r="AZ235" i="1"/>
  <c r="BA240" i="1"/>
  <c r="AZ240" i="1"/>
  <c r="AZ170" i="1" l="1"/>
  <c r="BA170" i="1"/>
  <c r="AZ163" i="1"/>
  <c r="BA163" i="1"/>
  <c r="AZ157" i="1"/>
  <c r="BA157" i="1"/>
  <c r="AZ150" i="1"/>
  <c r="BA150" i="1"/>
  <c r="I97" i="1"/>
  <c r="AR97" i="1"/>
  <c r="AS97" i="1" s="1"/>
  <c r="AV97" i="1" s="1"/>
  <c r="F97" i="1" s="1"/>
  <c r="AY97" i="1" s="1"/>
  <c r="G97" i="1" s="1"/>
  <c r="I81" i="1"/>
  <c r="AR81" i="1"/>
  <c r="AS81" i="1" s="1"/>
  <c r="AV81" i="1" s="1"/>
  <c r="F81" i="1" s="1"/>
  <c r="AY81" i="1" s="1"/>
  <c r="G81" i="1" s="1"/>
  <c r="BB97" i="1"/>
  <c r="BD97" i="1" s="1"/>
  <c r="BB81" i="1"/>
  <c r="BD81" i="1" s="1"/>
  <c r="AZ117" i="1"/>
  <c r="BA117" i="1"/>
  <c r="AY116" i="1"/>
  <c r="G116" i="1" s="1"/>
  <c r="BB116" i="1"/>
  <c r="BD116" i="1" s="1"/>
  <c r="AY114" i="1"/>
  <c r="G114" i="1" s="1"/>
  <c r="BB114" i="1"/>
  <c r="BD114" i="1" s="1"/>
  <c r="AY112" i="1"/>
  <c r="G112" i="1" s="1"/>
  <c r="BB112" i="1"/>
  <c r="BD112" i="1" s="1"/>
  <c r="AY111" i="1"/>
  <c r="G111" i="1" s="1"/>
  <c r="BB111" i="1"/>
  <c r="BD111" i="1" s="1"/>
  <c r="AY109" i="1"/>
  <c r="G109" i="1" s="1"/>
  <c r="BB109" i="1"/>
  <c r="BD109" i="1" s="1"/>
  <c r="AY107" i="1"/>
  <c r="G107" i="1" s="1"/>
  <c r="BB107" i="1"/>
  <c r="BD107" i="1" s="1"/>
  <c r="I102" i="1"/>
  <c r="AR102" i="1"/>
  <c r="AS102" i="1" s="1"/>
  <c r="AV102" i="1" s="1"/>
  <c r="F102" i="1" s="1"/>
  <c r="AY102" i="1" s="1"/>
  <c r="G102" i="1" s="1"/>
  <c r="I96" i="1"/>
  <c r="AR96" i="1"/>
  <c r="AS96" i="1" s="1"/>
  <c r="AV96" i="1" s="1"/>
  <c r="F96" i="1" s="1"/>
  <c r="AY96" i="1" s="1"/>
  <c r="G96" i="1" s="1"/>
  <c r="I89" i="1"/>
  <c r="AR89" i="1"/>
  <c r="AS89" i="1" s="1"/>
  <c r="AV89" i="1" s="1"/>
  <c r="F89" i="1" s="1"/>
  <c r="AY89" i="1" s="1"/>
  <c r="G89" i="1" s="1"/>
  <c r="I82" i="1"/>
  <c r="AR82" i="1"/>
  <c r="AS82" i="1" s="1"/>
  <c r="AV82" i="1" s="1"/>
  <c r="F82" i="1" s="1"/>
  <c r="AY82" i="1" s="1"/>
  <c r="G82" i="1" s="1"/>
  <c r="I76" i="1"/>
  <c r="AR76" i="1"/>
  <c r="AS76" i="1" s="1"/>
  <c r="AV76" i="1" s="1"/>
  <c r="F76" i="1" s="1"/>
  <c r="AY76" i="1" s="1"/>
  <c r="G76" i="1" s="1"/>
  <c r="BB96" i="1"/>
  <c r="BD96" i="1" s="1"/>
  <c r="BB82" i="1"/>
  <c r="BD82" i="1" s="1"/>
  <c r="AZ42" i="1"/>
  <c r="BA42" i="1"/>
  <c r="I39" i="1"/>
  <c r="AR39" i="1"/>
  <c r="AS39" i="1" s="1"/>
  <c r="AV39" i="1" s="1"/>
  <c r="F39" i="1" s="1"/>
  <c r="AY39" i="1" s="1"/>
  <c r="G39" i="1" s="1"/>
  <c r="BB39" i="1"/>
  <c r="BD39" i="1" s="1"/>
  <c r="I84" i="1"/>
  <c r="AR84" i="1"/>
  <c r="AS84" i="1" s="1"/>
  <c r="AV84" i="1" s="1"/>
  <c r="F84" i="1" s="1"/>
  <c r="AY84" i="1" s="1"/>
  <c r="G84" i="1" s="1"/>
  <c r="I37" i="1"/>
  <c r="AR37" i="1"/>
  <c r="AS37" i="1" s="1"/>
  <c r="AV37" i="1" s="1"/>
  <c r="F37" i="1" s="1"/>
  <c r="AY37" i="1" s="1"/>
  <c r="G37" i="1" s="1"/>
  <c r="BB37" i="1"/>
  <c r="BD37" i="1" s="1"/>
  <c r="BA17" i="1"/>
  <c r="AZ17" i="1"/>
  <c r="BA94" i="1"/>
  <c r="AZ94" i="1"/>
  <c r="BB193" i="1"/>
  <c r="BD193" i="1" s="1"/>
  <c r="BB183" i="1"/>
  <c r="BD183" i="1" s="1"/>
  <c r="BA104" i="1"/>
  <c r="AZ104" i="1"/>
  <c r="BA101" i="1"/>
  <c r="AZ101" i="1"/>
  <c r="BA91" i="1"/>
  <c r="AZ91" i="1"/>
  <c r="AZ177" i="1"/>
  <c r="BA177" i="1"/>
  <c r="AZ173" i="1"/>
  <c r="BA173" i="1"/>
  <c r="AZ167" i="1"/>
  <c r="BA167" i="1"/>
  <c r="AZ160" i="1"/>
  <c r="BA160" i="1"/>
  <c r="AZ153" i="1"/>
  <c r="BA153" i="1"/>
  <c r="AR147" i="1"/>
  <c r="AS147" i="1" s="1"/>
  <c r="AV147" i="1" s="1"/>
  <c r="F147" i="1" s="1"/>
  <c r="I147" i="1"/>
  <c r="AZ193" i="1"/>
  <c r="BA193" i="1"/>
  <c r="AZ191" i="1"/>
  <c r="BA191" i="1"/>
  <c r="AZ187" i="1"/>
  <c r="BA187" i="1"/>
  <c r="AZ185" i="1"/>
  <c r="BA185" i="1"/>
  <c r="AZ183" i="1"/>
  <c r="BA183" i="1"/>
  <c r="AZ182" i="1"/>
  <c r="BA182" i="1"/>
  <c r="AZ180" i="1"/>
  <c r="BA180" i="1"/>
  <c r="AZ178" i="1"/>
  <c r="BA178" i="1"/>
  <c r="I87" i="1"/>
  <c r="AR87" i="1"/>
  <c r="AS87" i="1" s="1"/>
  <c r="AV87" i="1" s="1"/>
  <c r="F87" i="1" s="1"/>
  <c r="I74" i="1"/>
  <c r="AR74" i="1"/>
  <c r="AS74" i="1" s="1"/>
  <c r="AV74" i="1" s="1"/>
  <c r="F74" i="1" s="1"/>
  <c r="BA139" i="1"/>
  <c r="AZ139" i="1"/>
  <c r="AR106" i="1"/>
  <c r="AS106" i="1" s="1"/>
  <c r="AV106" i="1" s="1"/>
  <c r="F106" i="1" s="1"/>
  <c r="I106" i="1"/>
  <c r="I99" i="1"/>
  <c r="AR99" i="1"/>
  <c r="AS99" i="1" s="1"/>
  <c r="AV99" i="1" s="1"/>
  <c r="F99" i="1" s="1"/>
  <c r="I92" i="1"/>
  <c r="AR92" i="1"/>
  <c r="AS92" i="1" s="1"/>
  <c r="AV92" i="1" s="1"/>
  <c r="F92" i="1" s="1"/>
  <c r="I86" i="1"/>
  <c r="AR86" i="1"/>
  <c r="AS86" i="1" s="1"/>
  <c r="AV86" i="1" s="1"/>
  <c r="F86" i="1" s="1"/>
  <c r="I79" i="1"/>
  <c r="AR79" i="1"/>
  <c r="AS79" i="1" s="1"/>
  <c r="AV79" i="1" s="1"/>
  <c r="F79" i="1" s="1"/>
  <c r="I35" i="1"/>
  <c r="AR35" i="1"/>
  <c r="AS35" i="1" s="1"/>
  <c r="AV35" i="1" s="1"/>
  <c r="F35" i="1" s="1"/>
  <c r="I77" i="1"/>
  <c r="AR77" i="1"/>
  <c r="AS77" i="1" s="1"/>
  <c r="AV77" i="1" s="1"/>
  <c r="F77" i="1" s="1"/>
  <c r="I34" i="1"/>
  <c r="AR34" i="1"/>
  <c r="AS34" i="1" s="1"/>
  <c r="AV34" i="1" s="1"/>
  <c r="F34" i="1" s="1"/>
  <c r="BB187" i="1"/>
  <c r="BD187" i="1" s="1"/>
  <c r="BB180" i="1"/>
  <c r="BD180" i="1" s="1"/>
  <c r="AY77" i="1" l="1"/>
  <c r="G77" i="1" s="1"/>
  <c r="BB77" i="1"/>
  <c r="BD77" i="1" s="1"/>
  <c r="AY79" i="1"/>
  <c r="G79" i="1" s="1"/>
  <c r="BB79" i="1"/>
  <c r="BD79" i="1" s="1"/>
  <c r="AY92" i="1"/>
  <c r="G92" i="1" s="1"/>
  <c r="BB92" i="1"/>
  <c r="BD92" i="1" s="1"/>
  <c r="AY74" i="1"/>
  <c r="G74" i="1" s="1"/>
  <c r="BB74" i="1"/>
  <c r="BD74" i="1" s="1"/>
  <c r="BA84" i="1"/>
  <c r="AZ84" i="1"/>
  <c r="BA76" i="1"/>
  <c r="AZ76" i="1"/>
  <c r="BA82" i="1"/>
  <c r="AZ82" i="1"/>
  <c r="BA89" i="1"/>
  <c r="AZ89" i="1"/>
  <c r="BA96" i="1"/>
  <c r="AZ96" i="1"/>
  <c r="BA102" i="1"/>
  <c r="AZ102" i="1"/>
  <c r="BA81" i="1"/>
  <c r="AZ81" i="1"/>
  <c r="BA97" i="1"/>
  <c r="AZ97" i="1"/>
  <c r="AY34" i="1"/>
  <c r="G34" i="1" s="1"/>
  <c r="BB34" i="1"/>
  <c r="BD34" i="1" s="1"/>
  <c r="AY35" i="1"/>
  <c r="G35" i="1" s="1"/>
  <c r="BB35" i="1"/>
  <c r="BD35" i="1" s="1"/>
  <c r="AY86" i="1"/>
  <c r="G86" i="1" s="1"/>
  <c r="BB86" i="1"/>
  <c r="BD86" i="1" s="1"/>
  <c r="AY99" i="1"/>
  <c r="G99" i="1" s="1"/>
  <c r="BB99" i="1"/>
  <c r="BD99" i="1" s="1"/>
  <c r="AY87" i="1"/>
  <c r="G87" i="1" s="1"/>
  <c r="BB87" i="1"/>
  <c r="BD87" i="1" s="1"/>
  <c r="AY106" i="1"/>
  <c r="G106" i="1" s="1"/>
  <c r="BB106" i="1"/>
  <c r="BD106" i="1" s="1"/>
  <c r="AY147" i="1"/>
  <c r="G147" i="1" s="1"/>
  <c r="BB147" i="1"/>
  <c r="BD147" i="1" s="1"/>
  <c r="BA37" i="1"/>
  <c r="AZ37" i="1"/>
  <c r="BB84" i="1"/>
  <c r="BD84" i="1" s="1"/>
  <c r="AZ39" i="1"/>
  <c r="BA39" i="1"/>
  <c r="BB76" i="1"/>
  <c r="BD76" i="1" s="1"/>
  <c r="BB89" i="1"/>
  <c r="BD89" i="1" s="1"/>
  <c r="BB102" i="1"/>
  <c r="BD102" i="1" s="1"/>
  <c r="AZ107" i="1"/>
  <c r="BA107" i="1"/>
  <c r="AZ109" i="1"/>
  <c r="BA109" i="1"/>
  <c r="AZ111" i="1"/>
  <c r="BA111" i="1"/>
  <c r="AZ112" i="1"/>
  <c r="BA112" i="1"/>
  <c r="AZ114" i="1"/>
  <c r="BA114" i="1"/>
  <c r="AZ116" i="1"/>
  <c r="BA116" i="1"/>
  <c r="AZ147" i="1" l="1"/>
  <c r="BA147" i="1"/>
  <c r="AZ106" i="1"/>
  <c r="BA106" i="1"/>
  <c r="BA87" i="1"/>
  <c r="AZ87" i="1"/>
  <c r="BA99" i="1"/>
  <c r="AZ99" i="1"/>
  <c r="BA86" i="1"/>
  <c r="AZ86" i="1"/>
  <c r="BA35" i="1"/>
  <c r="AZ35" i="1"/>
  <c r="BA34" i="1"/>
  <c r="AZ34" i="1"/>
  <c r="BA74" i="1"/>
  <c r="AZ74" i="1"/>
  <c r="BA92" i="1"/>
  <c r="AZ92" i="1"/>
  <c r="BA79" i="1"/>
  <c r="AZ79" i="1"/>
  <c r="BA77" i="1"/>
  <c r="AZ77" i="1"/>
</calcChain>
</file>

<file path=xl/sharedStrings.xml><?xml version="1.0" encoding="utf-8"?>
<sst xmlns="http://schemas.openxmlformats.org/spreadsheetml/2006/main" count="476" uniqueCount="314">
  <si>
    <t>OPEN 6.2.5</t>
  </si>
  <si>
    <t>Wed Apr 27 2016 12:30:13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</si>
  <si>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</si>
  <si>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</si>
  <si>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</si>
  <si>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</si>
  <si>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</si>
  <si>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</si>
  <si>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</si>
  <si>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</si>
  <si>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>smaller plant F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</si>
  <si>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</si>
  <si>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</si>
  <si>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</si>
  <si>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</si>
  <si>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</si>
  <si>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</si>
  <si>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</si>
  <si>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</si>
  <si>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</si>
  <si>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</si>
  <si>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</si>
  <si>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</si>
  <si>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</si>
  <si>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</si>
  <si>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</si>
  <si>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</si>
  <si>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</si>
  <si>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</si>
  <si>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</si>
  <si>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</si>
  <si>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</si>
  <si>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</si>
  <si>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</si>
  <si>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</si>
  <si>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</si>
  <si>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</si>
  <si>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</si>
  <si>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</si>
  <si>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</si>
  <si>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</si>
  <si>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</si>
  <si>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</si>
  <si>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</si>
  <si>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</si>
  <si>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</si>
  <si>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</si>
  <si>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</si>
  <si>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</si>
  <si>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</si>
  <si>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</si>
  <si>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</si>
  <si>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</si>
  <si>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</si>
  <si>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</si>
  <si>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</si>
  <si>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</si>
  <si>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</si>
  <si>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</si>
  <si>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</si>
  <si>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</si>
  <si>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</si>
  <si>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</si>
  <si>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</si>
  <si>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</si>
  <si>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</si>
  <si>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</si>
  <si>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</si>
  <si>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</si>
  <si>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"12:30:33 Flow: Fixed -&gt; 500 umol/s"
</t>
  </si>
  <si>
    <t xml:space="preserve">"12:30:46 Launched AutoProg /User/Configs/AutoProgs/AutoLog"
</t>
  </si>
  <si>
    <t xml:space="preserve">"12:30:50 CO2 Mixer: CO2R -&gt; 400 uml"
</t>
  </si>
  <si>
    <t xml:space="preserve">"12:30:50 Coolers: Tblock -&gt; 26.00 C"
</t>
  </si>
  <si>
    <t xml:space="preserve">"12:30:50 Flow: Fixed -&gt; 500 umol/s"
</t>
  </si>
  <si>
    <t xml:space="preserve">"12:34:21 Flow: Fixed -&gt; 500 umol/s"
</t>
  </si>
  <si>
    <t>12:40:50</t>
  </si>
  <si>
    <t xml:space="preserve">"12:46:05 Flow: Fixed -&gt; 500 umol/s"
</t>
  </si>
  <si>
    <t>12:50:50</t>
  </si>
  <si>
    <t>13:00:50</t>
  </si>
  <si>
    <t xml:space="preserve">"13:01:05 Flow: Fixed -&gt; 500 umol/s"
</t>
  </si>
  <si>
    <t>13:10:50</t>
  </si>
  <si>
    <t xml:space="preserve">"13:16:06 Flow: Fixed -&gt; 500 umol/s"
</t>
  </si>
  <si>
    <t>13:20:50</t>
  </si>
  <si>
    <t>13:30:50</t>
  </si>
  <si>
    <t xml:space="preserve">"13:31:06 Flow: Fixed -&gt; 500 umol/s"
</t>
  </si>
  <si>
    <t>13:40:50</t>
  </si>
  <si>
    <t xml:space="preserve">"13:46:06 Flow: Fixed -&gt; 500 umol/s"
</t>
  </si>
  <si>
    <t>13:50:50</t>
  </si>
  <si>
    <t>14:00:50</t>
  </si>
  <si>
    <t xml:space="preserve">"14:01:07 Flow: Fixed -&gt; 500 umol/s"
</t>
  </si>
  <si>
    <t>14:10:50</t>
  </si>
  <si>
    <t xml:space="preserve">"14:16:07 Flow: Fixed -&gt; 500 umol/s"
</t>
  </si>
  <si>
    <t>14:20:50</t>
  </si>
  <si>
    <t>14:30:51</t>
  </si>
  <si>
    <t xml:space="preserve">"14:31:07 Flow: Fixed -&gt; 500 umol/s"
</t>
  </si>
  <si>
    <t>14:40:51</t>
  </si>
  <si>
    <t xml:space="preserve">"14:46:07 Flow: Fixed -&gt; 500 umol/s"
</t>
  </si>
  <si>
    <t>14:50:51</t>
  </si>
  <si>
    <t>15:00:51</t>
  </si>
  <si>
    <t xml:space="preserve">"15:01:08 Flow: Fixed -&gt; 500 umol/s"
</t>
  </si>
  <si>
    <t>15:10:51</t>
  </si>
  <si>
    <t xml:space="preserve">"15:13:45 Flow: Fixed -&gt; 500 umol/s"
</t>
  </si>
  <si>
    <t xml:space="preserve">"15:16:08 Flow: Fixed -&gt; 500 umol/s"
</t>
  </si>
  <si>
    <t>15:20:51</t>
  </si>
  <si>
    <t>15:30:51</t>
  </si>
  <si>
    <t xml:space="preserve">"15:31:08 Flow: Fixed -&gt; 500 umol/s"
</t>
  </si>
  <si>
    <t>15:40:51</t>
  </si>
  <si>
    <t xml:space="preserve">"15:46:09 Flow: Fixed -&gt; 500 umol/s"
</t>
  </si>
  <si>
    <t>15:50:51</t>
  </si>
  <si>
    <t>16:00:51</t>
  </si>
  <si>
    <t xml:space="preserve">"16:01:09 Flow: Fixed -&gt; 500 umol/s"
</t>
  </si>
  <si>
    <t>16:10:51</t>
  </si>
  <si>
    <t xml:space="preserve">"16:16:09 Flow: Fixed -&gt; 500 umol/s"
</t>
  </si>
  <si>
    <t>16:20:51</t>
  </si>
  <si>
    <t>16:30:51</t>
  </si>
  <si>
    <t xml:space="preserve">"16:31:10 Flow: Fixed -&gt; 500 umol/s"
</t>
  </si>
  <si>
    <t>16:40:51</t>
  </si>
  <si>
    <t xml:space="preserve">"16:46:10 Flow: Fixed -&gt; 500 umol/s"
</t>
  </si>
  <si>
    <t>16:50:51</t>
  </si>
  <si>
    <t>17:00:51</t>
  </si>
  <si>
    <t xml:space="preserve">"17:01:10 Flow: Fixed -&gt; 500 umol/s"
</t>
  </si>
  <si>
    <t>17:10:51</t>
  </si>
  <si>
    <t xml:space="preserve">"17:16:11 Flow: Fixed -&gt; 500 umol/s"
</t>
  </si>
  <si>
    <t>17:20:51</t>
  </si>
  <si>
    <t>17:30:51</t>
  </si>
  <si>
    <t xml:space="preserve">"17:31:11 Flow: Fixed -&gt; 500 umol/s"
</t>
  </si>
  <si>
    <t xml:space="preserve">"17:32:54 Coolers: Tblock -&gt; 19.00 C"
</t>
  </si>
  <si>
    <t>17:40:51</t>
  </si>
  <si>
    <t xml:space="preserve">"17:46:11 Flow: Fixed -&gt; 500 umol/s"
</t>
  </si>
  <si>
    <t>17:50:51</t>
  </si>
  <si>
    <t>18:00:52</t>
  </si>
  <si>
    <t xml:space="preserve">"18:01:12 Flow: Fixed -&gt; 500 umol/s"
</t>
  </si>
  <si>
    <t>18:10:52</t>
  </si>
  <si>
    <t xml:space="preserve">"18:16:12 Flow: Fixed -&gt; 500 umol/s"
</t>
  </si>
  <si>
    <t>18:20:52</t>
  </si>
  <si>
    <t>18:30:52</t>
  </si>
  <si>
    <t xml:space="preserve">"18:31:12 Flow: Fixed -&gt; 500 umol/s"
</t>
  </si>
  <si>
    <t>18:40:52</t>
  </si>
  <si>
    <t xml:space="preserve">"18:46:13 Flow: Fixed -&gt; 500 umol/s"
</t>
  </si>
  <si>
    <t>18:50:52</t>
  </si>
  <si>
    <t>19:00:52</t>
  </si>
  <si>
    <t xml:space="preserve">"19:01:13 Flow: Fixed -&gt; 500 umol/s"
</t>
  </si>
  <si>
    <t>19:10:52</t>
  </si>
  <si>
    <t xml:space="preserve">"19:16:13 Flow: Fixed -&gt; 500 umol/s"
</t>
  </si>
  <si>
    <t>19:20:52</t>
  </si>
  <si>
    <t>19:30:52</t>
  </si>
  <si>
    <t xml:space="preserve">"19:31:13 Flow: Fixed -&gt; 500 umol/s"
</t>
  </si>
  <si>
    <t>19:40:52</t>
  </si>
  <si>
    <t xml:space="preserve">"19:46:14 Flow: Fixed -&gt; 500 umol/s"
</t>
  </si>
  <si>
    <t>19:50:52</t>
  </si>
  <si>
    <t>20:00:52</t>
  </si>
  <si>
    <t xml:space="preserve">"20:01:14 Flow: Fixed -&gt; 500 umol/s"
</t>
  </si>
  <si>
    <t>20:10:52</t>
  </si>
  <si>
    <t xml:space="preserve">"20:16:14 Flow: Fixed -&gt; 500 umol/s"
</t>
  </si>
  <si>
    <t>20:20:52</t>
  </si>
  <si>
    <t>20:30:52</t>
  </si>
  <si>
    <t xml:space="preserve">"20:31:15 Flow: Fixed -&gt; 500 umol/s"
</t>
  </si>
  <si>
    <t>20:40:52</t>
  </si>
  <si>
    <t xml:space="preserve">"20:46:15 Flow: Fixed -&gt; 500 umol/s"
</t>
  </si>
  <si>
    <t>20:50:52</t>
  </si>
  <si>
    <t>21:00:52</t>
  </si>
  <si>
    <t xml:space="preserve">"21:01:15 Flow: Fixed -&gt; 500 umol/s"
</t>
  </si>
  <si>
    <t>21:10:52</t>
  </si>
  <si>
    <t xml:space="preserve">"21:16:16 Flow: Fixed -&gt; 500 umol/s"
</t>
  </si>
  <si>
    <t>21:20:52</t>
  </si>
  <si>
    <t>21:30:53</t>
  </si>
  <si>
    <t xml:space="preserve">"21:31:16 Flow: Fixed -&gt; 500 umol/s"
</t>
  </si>
  <si>
    <t>21:40:53</t>
  </si>
  <si>
    <t xml:space="preserve">"21:46:16 Flow: Fixed -&gt; 500 umol/s"
</t>
  </si>
  <si>
    <t>21:50:53</t>
  </si>
  <si>
    <t>22:00:53</t>
  </si>
  <si>
    <t xml:space="preserve">"22:01:17 Flow: Fixed -&gt; 500 umol/s"
</t>
  </si>
  <si>
    <t>22:10:53</t>
  </si>
  <si>
    <t xml:space="preserve">"22:16:17 Flow: Fixed -&gt; 500 umol/s"
</t>
  </si>
  <si>
    <t>22:20:53</t>
  </si>
  <si>
    <t>22:30:53</t>
  </si>
  <si>
    <t xml:space="preserve">"22:31:17 Flow: Fixed -&gt; 500 umol/s"
</t>
  </si>
  <si>
    <t>22:40:53</t>
  </si>
  <si>
    <t xml:space="preserve">"22:46:16 Flow: Fixed -&gt; 500 umol/s"
</t>
  </si>
  <si>
    <t>22:50:53</t>
  </si>
  <si>
    <t>23:00:53</t>
  </si>
  <si>
    <t xml:space="preserve">"23:01:18 Flow: Fixed -&gt; 500 umol/s"
</t>
  </si>
  <si>
    <t>23:10:53</t>
  </si>
  <si>
    <t xml:space="preserve">"23:16:18 Flow: Fixed -&gt; 500 umol/s"
</t>
  </si>
  <si>
    <t>23:20:53</t>
  </si>
  <si>
    <t>23:30:53</t>
  </si>
  <si>
    <t xml:space="preserve">"23:31:18 Flow: Fixed -&gt; 500 umol/s"
</t>
  </si>
  <si>
    <t>23:40:53</t>
  </si>
  <si>
    <t xml:space="preserve">"23:46:19 Flow: Fixed -&gt; 500 umol/s"
</t>
  </si>
  <si>
    <t>23:50:53</t>
  </si>
  <si>
    <t>00:00:53</t>
  </si>
  <si>
    <t xml:space="preserve">"00:01:19 Flow: Fixed -&gt; 500 umol/s"
</t>
  </si>
  <si>
    <t>00:10:53</t>
  </si>
  <si>
    <t xml:space="preserve">"00:16:19 Flow: Fixed -&gt; 500 umol/s"
</t>
  </si>
  <si>
    <t>00:20:54</t>
  </si>
  <si>
    <t>00:30:54</t>
  </si>
  <si>
    <t xml:space="preserve">"00:31:20 Flow: Fixed -&gt; 500 umol/s"
</t>
  </si>
  <si>
    <t>00:40:54</t>
  </si>
  <si>
    <t xml:space="preserve">"00:46:20 Flow: Fixed -&gt; 500 umol/s"
</t>
  </si>
  <si>
    <t>00:50:54</t>
  </si>
  <si>
    <t>01:00:54</t>
  </si>
  <si>
    <t xml:space="preserve">"01:01:20 Flow: Fixed -&gt; 500 umol/s"
</t>
  </si>
  <si>
    <t>01:10:54</t>
  </si>
  <si>
    <t xml:space="preserve">"01:15:32 Flow: Fixed -&gt; 500 umol/s"
</t>
  </si>
  <si>
    <t xml:space="preserve">"01:16:21 Flow: Fixed -&gt; 500 umol/s"
</t>
  </si>
  <si>
    <t>01:20:54</t>
  </si>
  <si>
    <t>01:30:54</t>
  </si>
  <si>
    <t xml:space="preserve">"01:31:21 Flow: Fixed -&gt; 500 umol/s"
</t>
  </si>
  <si>
    <t>01:40:54</t>
  </si>
  <si>
    <t xml:space="preserve">"01:46:22 Flow: Fixed -&gt; 500 umol/s"
</t>
  </si>
  <si>
    <t>01:50:54</t>
  </si>
  <si>
    <t>02:00:55</t>
  </si>
  <si>
    <t xml:space="preserve">"02:01:22 Flow: Fixed -&gt; 500 umol/s"
</t>
  </si>
  <si>
    <t>02:10:55</t>
  </si>
  <si>
    <t xml:space="preserve">"02:16:23 Flow: Fixed -&gt; 500 umol/s"
</t>
  </si>
  <si>
    <t>02:20:55</t>
  </si>
  <si>
    <t>02:30:55</t>
  </si>
  <si>
    <t xml:space="preserve">"02:31:23 Flow: Fixed -&gt; 500 umol/s"
</t>
  </si>
  <si>
    <t>02:40:55</t>
  </si>
  <si>
    <t xml:space="preserve">"02:46:23 Flow: Fixed -&gt; 500 umol/s"
</t>
  </si>
  <si>
    <t>02:50:55</t>
  </si>
  <si>
    <t>03:00:55</t>
  </si>
  <si>
    <t xml:space="preserve">"03:01:24 Flow: Fixed -&gt; 500 umol/s"
</t>
  </si>
  <si>
    <t>03:10:56</t>
  </si>
  <si>
    <t xml:space="preserve">"03:16:24 Flow: Fixed -&gt; 500 umol/s"
</t>
  </si>
  <si>
    <t>03:20:56</t>
  </si>
  <si>
    <t>03:30:56</t>
  </si>
  <si>
    <t xml:space="preserve">"03:31:25 Flow: Fixed -&gt; 500 umol/s"
</t>
  </si>
  <si>
    <t>03:40:56</t>
  </si>
  <si>
    <t xml:space="preserve">"03:46:25 Flow: Fixed -&gt; 500 umol/s"
</t>
  </si>
  <si>
    <t>03:50:56</t>
  </si>
  <si>
    <t>04:00:56</t>
  </si>
  <si>
    <t xml:space="preserve">"04:01:26 Flow: Fixed -&gt; 500 umol/s"
</t>
  </si>
  <si>
    <t>04:10:57</t>
  </si>
  <si>
    <t xml:space="preserve">"04:16:26 Flow: Fixed -&gt; 500 umol/s"
</t>
  </si>
  <si>
    <t>04:20:57</t>
  </si>
  <si>
    <t>04:30:57</t>
  </si>
  <si>
    <t xml:space="preserve">"04:31:27 Flow: Fixed -&gt; 500 umol/s"
</t>
  </si>
  <si>
    <t>04:40:57</t>
  </si>
  <si>
    <t xml:space="preserve">"04:46:27 Flow: Fixed -&gt; 500 umol/s"
</t>
  </si>
  <si>
    <t>04:50:57</t>
  </si>
  <si>
    <t>05:00:57</t>
  </si>
  <si>
    <t xml:space="preserve">"05:01:28 Flow: Fixed -&gt; 500 umol/s"
</t>
  </si>
  <si>
    <t>05:10:58</t>
  </si>
  <si>
    <t xml:space="preserve">"05:16:28 Flow: Fixed -&gt; 500 umol/s"
</t>
  </si>
  <si>
    <t>05:20:58</t>
  </si>
  <si>
    <t xml:space="preserve">"05:28:23 Flow: Fixed -&gt; 500 umol/s"
</t>
  </si>
  <si>
    <t xml:space="preserve">"05:28:38 Coolers: Tblock -&gt; 25.00 C"
</t>
  </si>
  <si>
    <t xml:space="preserve">"05:29:21 Coolers: Tblock -&gt; 24.00 C"
</t>
  </si>
  <si>
    <t>05:30:58</t>
  </si>
  <si>
    <t xml:space="preserve">"05:31:29 Flow: Fixed -&gt; 500 umol/s"
</t>
  </si>
  <si>
    <t>05:40:58</t>
  </si>
  <si>
    <t xml:space="preserve">"05:46:29 Flow: Fixed -&gt; 500 umol/s"
</t>
  </si>
  <si>
    <t>05:50:58</t>
  </si>
  <si>
    <t>06:00:58</t>
  </si>
  <si>
    <t xml:space="preserve">"06:01:29 Flow: Fixed -&gt; 500 umol/s"
</t>
  </si>
  <si>
    <t>06:10:58</t>
  </si>
  <si>
    <t xml:space="preserve">"06:16:29 Flow: Fixed -&gt; 500 umol/s"
</t>
  </si>
  <si>
    <t>06:20:58</t>
  </si>
  <si>
    <t>06:30:59</t>
  </si>
  <si>
    <t xml:space="preserve">"06:31:30 Flow: Fixed -&gt; 500 umol/s"
</t>
  </si>
  <si>
    <t>06:40:59</t>
  </si>
  <si>
    <t xml:space="preserve">"06:46:30 Flow: Fixed -&gt; 500 umol/s"
</t>
  </si>
  <si>
    <t>06:50:59</t>
  </si>
  <si>
    <t>07:00:59</t>
  </si>
  <si>
    <t xml:space="preserve">"07:01:30 Flow: Fixed -&gt; 500 umol/s"
</t>
  </si>
  <si>
    <t>07:10:59</t>
  </si>
  <si>
    <t xml:space="preserve">"07:16:31 Flow: Fixed -&gt; 500 umol/s"
</t>
  </si>
  <si>
    <t>07:20:59</t>
  </si>
  <si>
    <t>07:30:59</t>
  </si>
  <si>
    <t xml:space="preserve">"07:31:31 Flow: Fixed -&gt; 500 umol/s"
</t>
  </si>
  <si>
    <t>07:40:59</t>
  </si>
  <si>
    <t xml:space="preserve">"07:46:31 Flow: Fixed -&gt; 500 umol/s"
</t>
  </si>
  <si>
    <t>07:50:59</t>
  </si>
  <si>
    <t>08:00:59</t>
  </si>
  <si>
    <t xml:space="preserve">"08:01:31 Flow: Fixed -&gt; 500 umol/s"
</t>
  </si>
  <si>
    <t>08:10:59</t>
  </si>
  <si>
    <t xml:space="preserve">"08:16:32 Flow: Fixed -&gt; 500 umol/s"
</t>
  </si>
  <si>
    <t>08:20:59</t>
  </si>
  <si>
    <t>08:30:59</t>
  </si>
  <si>
    <t xml:space="preserve">"08:31:32 Flow: Fixed -&gt; 500 umol/s"
</t>
  </si>
  <si>
    <t>08:40:59</t>
  </si>
  <si>
    <t xml:space="preserve">"08:46:32 Flow: Fixed -&gt; 500 umol/s"
</t>
  </si>
  <si>
    <t>08:50:59</t>
  </si>
  <si>
    <t>09:00:59</t>
  </si>
  <si>
    <t xml:space="preserve">"09:01:33 Flow: Fixed -&gt; 500 umol/s"
</t>
  </si>
  <si>
    <t>09:10:59</t>
  </si>
  <si>
    <t xml:space="preserve">"09:16:33 Flow: Fixed -&gt; 500 umol/s"
</t>
  </si>
  <si>
    <t>09:20:59</t>
  </si>
  <si>
    <t>09:30:59</t>
  </si>
  <si>
    <t xml:space="preserve">"09:31:33 Flow: Fixed -&gt; 500 umol/s"
</t>
  </si>
  <si>
    <t>09:40:59</t>
  </si>
  <si>
    <t xml:space="preserve">"09:46:34 Flow: Fixed -&gt; 500 umol/s"
</t>
  </si>
  <si>
    <t>09:50:59</t>
  </si>
  <si>
    <t>10:01:00</t>
  </si>
  <si>
    <t xml:space="preserve">"10:01:34 Flow: Fixed -&gt; 500 umol/s"
</t>
  </si>
  <si>
    <t>10:11:00</t>
  </si>
  <si>
    <t xml:space="preserve">"10:16:34 Flow: Fixed -&gt; 500 umol/s"
</t>
  </si>
  <si>
    <t>10:21:00</t>
  </si>
  <si>
    <t>10:31:00</t>
  </si>
  <si>
    <t xml:space="preserve">"10:31:35 Flow: Fixed -&gt; 500 umol/s"
</t>
  </si>
  <si>
    <t>10:41:00</t>
  </si>
  <si>
    <t xml:space="preserve">"10:46:35 Flow: Fixed -&gt; 500 umol/s"
</t>
  </si>
  <si>
    <t>10:51:00</t>
  </si>
  <si>
    <t>11:01:00</t>
  </si>
  <si>
    <t xml:space="preserve">"11:01:35 Flow: Fixed -&gt; 500 umol/s"
</t>
  </si>
  <si>
    <t xml:space="preserve">"11:04:03 Coolers: Tblock -&gt; 26.00 C"
</t>
  </si>
  <si>
    <t>11:11:00</t>
  </si>
  <si>
    <t xml:space="preserve">"11:16:36 Flow: Fixed -&gt; 500 umol/s"
</t>
  </si>
  <si>
    <t xml:space="preserve">"11:17:52 Flow: Fixed -&gt; 500 umol/s"
</t>
  </si>
  <si>
    <t>11:17:59</t>
  </si>
  <si>
    <t xml:space="preserve">"11:18:03 CO2 Mixer: CO2R -&gt; 400 uml"
</t>
  </si>
  <si>
    <t xml:space="preserve">"11:18:03 Coolers: Tblock -&gt; 26.00 C"
</t>
  </si>
  <si>
    <t xml:space="preserve">"11:18:03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</si>
</sst>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5"/>
  <sheetViews>
    <sheetView tabSelected="1" workbookViewId="0"/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 t="s">
        <v>9</v>
      </c>
      <c r="B12" s="1" t="s">
        <v>70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 t="s">
        <v>9</v>
      </c>
      <c r="B15" s="1" t="s">
        <v>73</v>
      </c>
    </row>
    <row r="16" spans="1:56" x14ac:dyDescent="0.25">
      <c r="A16" s="1" t="s">
        <v>9</v>
      </c>
      <c r="B16" s="1" t="s">
        <v>74</v>
      </c>
    </row>
    <row r="17" spans="1:56" x14ac:dyDescent="0.25">
      <c r="A17" s="1">
        <v>1</v>
      </c>
      <c r="B17" s="1" t="s">
        <v>75</v>
      </c>
      <c r="C17" s="1">
        <v>697.49999236688018</v>
      </c>
      <c r="D17" s="1">
        <v>0</v>
      </c>
      <c r="E17">
        <f>(R17-S17*(1000-T17)/(1000-U17))*AK17</f>
        <v>-0.24009090913757886</v>
      </c>
      <c r="F17">
        <f>IF(AV17&lt;&gt;0,1/(1/AV17-1/N17),0)</f>
        <v>1.2145651960226371E-3</v>
      </c>
      <c r="G17">
        <f>((AY17-AL17/2)*S17-E17)/(AY17+AL17/2)</f>
        <v>699.19118459639878</v>
      </c>
      <c r="H17">
        <f>AL17*1000</f>
        <v>2.3817939088565814E-2</v>
      </c>
      <c r="I17">
        <f>(AQ17-AW17)</f>
        <v>1.870980788222002</v>
      </c>
      <c r="J17">
        <f>(P17+AP17*D17)</f>
        <v>27.032028198242188</v>
      </c>
      <c r="K17" s="1">
        <v>6</v>
      </c>
      <c r="L17">
        <f>(K17*AE17+AF17)</f>
        <v>1.4200000166893005</v>
      </c>
      <c r="M17" s="1">
        <v>1</v>
      </c>
      <c r="N17">
        <f>L17*(M17+1)*(M17+1)/(M17*M17+1)</f>
        <v>2.8400000333786011</v>
      </c>
      <c r="O17" s="1">
        <v>26.329668045043945</v>
      </c>
      <c r="P17" s="1">
        <v>27.032028198242188</v>
      </c>
      <c r="Q17" s="1">
        <v>26.160429000854492</v>
      </c>
      <c r="R17" s="1">
        <v>399.76779174804687</v>
      </c>
      <c r="S17" s="1">
        <v>400.04443359375</v>
      </c>
      <c r="T17" s="1">
        <v>17.467884063720703</v>
      </c>
      <c r="U17" s="1">
        <v>17.495962142944336</v>
      </c>
      <c r="V17" s="1">
        <v>49.762905120849609</v>
      </c>
      <c r="W17" s="1">
        <v>49.842891693115234</v>
      </c>
      <c r="X17" s="1">
        <v>500.060302734375</v>
      </c>
      <c r="Y17" s="1">
        <v>241.12660217285156</v>
      </c>
      <c r="Z17" s="1">
        <v>308.88870239257812</v>
      </c>
      <c r="AA17" s="1">
        <v>98.01788330078125</v>
      </c>
      <c r="AB17" s="1">
        <v>-3.6714496612548828</v>
      </c>
      <c r="AC17" s="1">
        <v>0.13915300369262695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0.18999999761581421</v>
      </c>
      <c r="AJ17" s="1">
        <v>111115</v>
      </c>
      <c r="AK17">
        <f>X17*0.000001/(K17*0.0001)</f>
        <v>0.83343383789062486</v>
      </c>
      <c r="AL17">
        <f>(U17-T17)/(1000-U17)*AK17</f>
        <v>2.3817939088565814E-5</v>
      </c>
      <c r="AM17">
        <f>(P17+273.15)</f>
        <v>300.18202819824216</v>
      </c>
      <c r="AN17">
        <f>(O17+273.15)</f>
        <v>299.47966804504392</v>
      </c>
      <c r="AO17">
        <f>(Y17*AG17+Z17*AH17)*AI17</f>
        <v>45.814053837951178</v>
      </c>
      <c r="AP17">
        <f>((AO17+0.00000010773*(AN17^4-AM17^4))-AL17*44100)/(L17*51.4+0.00000043092*AM17^3)</f>
        <v>0.43246567456190854</v>
      </c>
      <c r="AQ17">
        <f>0.61365*EXP(17.502*J17/(240.97+J17))</f>
        <v>3.5858979637840065</v>
      </c>
      <c r="AR17">
        <f>AQ17*1000/AA17</f>
        <v>36.584119581323641</v>
      </c>
      <c r="AS17">
        <f>(AR17-U17)</f>
        <v>19.088157438379305</v>
      </c>
      <c r="AT17">
        <f>IF(D17,P17,(O17+P17)/2)</f>
        <v>26.680848121643066</v>
      </c>
      <c r="AU17">
        <f>0.61365*EXP(17.502*AT17/(240.97+AT17))</f>
        <v>3.5126162105806564</v>
      </c>
      <c r="AV17">
        <f>IF(AS17&lt;&gt;0,(1000-(AR17+U17)/2)/AS17*AL17,0)</f>
        <v>1.2140459925044905E-3</v>
      </c>
      <c r="AW17">
        <f>U17*AA17/1000</f>
        <v>1.7149171755620045</v>
      </c>
      <c r="AX17">
        <f>(AU17-AW17)</f>
        <v>1.7976990350186519</v>
      </c>
      <c r="AY17">
        <f>1/(1.6/F17+1.37/N17)</f>
        <v>7.588253754310418E-4</v>
      </c>
      <c r="AZ17">
        <f>G17*AA17*0.001</f>
        <v>68.533239936704817</v>
      </c>
      <c r="BA17">
        <f>G17/S17</f>
        <v>1.747783810701478</v>
      </c>
      <c r="BB17">
        <f>(1-AL17*AA17/AQ17/F17)*100</f>
        <v>46.396797118470133</v>
      </c>
      <c r="BC17">
        <f>(S17-E17/(N17/1.35))</f>
        <v>400.1585613133015</v>
      </c>
      <c r="BD17">
        <f>E17*BB17/100/BC17</f>
        <v>-2.7837588091795781E-4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>
        <v>2</v>
      </c>
      <c r="B19" s="1" t="s">
        <v>77</v>
      </c>
      <c r="C19" s="1">
        <v>1297.4999946914613</v>
      </c>
      <c r="D19" s="1">
        <v>0</v>
      </c>
      <c r="E19">
        <f>(R19-S19*(1000-T19)/(1000-U19))*AK19</f>
        <v>-0.25147786530683791</v>
      </c>
      <c r="F19">
        <f>IF(AV19&lt;&gt;0,1/(1/AV19-1/N19),0)</f>
        <v>7.1969852585940903E-4</v>
      </c>
      <c r="G19">
        <f>((AY19-AL19/2)*S19-E19)/(AY19+AL19/2)</f>
        <v>938.48573304869865</v>
      </c>
      <c r="H19">
        <f>AL19*1000</f>
        <v>1.3944025873726758E-2</v>
      </c>
      <c r="I19">
        <f>(AQ19-AW19)</f>
        <v>1.8483430065110726</v>
      </c>
      <c r="J19">
        <f>(P19+AP19*D19)</f>
        <v>26.993961334228516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26.321870803833008</v>
      </c>
      <c r="P19" s="1">
        <v>26.993961334228516</v>
      </c>
      <c r="Q19" s="1">
        <v>26.159421920776367</v>
      </c>
      <c r="R19" s="1">
        <v>399.7470703125</v>
      </c>
      <c r="S19" s="1">
        <v>400.0421142578125</v>
      </c>
      <c r="T19" s="1">
        <v>17.626821517944336</v>
      </c>
      <c r="U19" s="1">
        <v>17.643257141113281</v>
      </c>
      <c r="V19" s="1">
        <v>50.244403839111328</v>
      </c>
      <c r="W19" s="1">
        <v>50.291255950927734</v>
      </c>
      <c r="X19" s="1">
        <v>500.0604248046875</v>
      </c>
      <c r="Y19" s="1">
        <v>236.76606750488281</v>
      </c>
      <c r="Z19" s="1">
        <v>303.78582763671875</v>
      </c>
      <c r="AA19" s="1">
        <v>98.02880859375</v>
      </c>
      <c r="AB19" s="1">
        <v>-3.6755695343017578</v>
      </c>
      <c r="AC19" s="1">
        <v>0.13334321975708008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0.18999999761581421</v>
      </c>
      <c r="AJ19" s="1">
        <v>111115</v>
      </c>
      <c r="AK19">
        <f>X19*0.000001/(K19*0.0001)</f>
        <v>0.83343404134114574</v>
      </c>
      <c r="AL19">
        <f>(U19-T19)/(1000-U19)*AK19</f>
        <v>1.3944025873726758E-5</v>
      </c>
      <c r="AM19">
        <f>(P19+273.15)</f>
        <v>300.14396133422849</v>
      </c>
      <c r="AN19">
        <f>(O19+273.15)</f>
        <v>299.47187080383299</v>
      </c>
      <c r="AO19">
        <f>(Y19*AG19+Z19*AH19)*AI19</f>
        <v>44.98555226143344</v>
      </c>
      <c r="AP19">
        <f>((AO19+0.00000010773*(AN19^4-AM19^4))-AL19*44100)/(L19*51.4+0.00000043092*AM19^3)</f>
        <v>0.43201948560064352</v>
      </c>
      <c r="AQ19">
        <f>0.61365*EXP(17.502*J19/(240.97+J19))</f>
        <v>3.5778904837675793</v>
      </c>
      <c r="AR19">
        <f>AQ19*1000/AA19</f>
        <v>36.498357320601919</v>
      </c>
      <c r="AS19">
        <f>(AR19-U19)</f>
        <v>18.855100179488637</v>
      </c>
      <c r="AT19">
        <f>IF(D19,P19,(O19+P19)/2)</f>
        <v>26.657916069030762</v>
      </c>
      <c r="AU19">
        <f>0.61365*EXP(17.502*AT19/(240.97+AT19))</f>
        <v>3.5078767262096546</v>
      </c>
      <c r="AV19">
        <f>IF(AS19&lt;&gt;0,(1000-(AR19+U19)/2)/AS19*AL19,0)</f>
        <v>7.1951618968512656E-4</v>
      </c>
      <c r="AW19">
        <f>U19*AA19/1000</f>
        <v>1.7295474772565067</v>
      </c>
      <c r="AX19">
        <f>(AU19-AW19)</f>
        <v>1.7783292489531479</v>
      </c>
      <c r="AY19">
        <f>1/(1.6/F19+1.37/N19)</f>
        <v>4.4971399676501029E-4</v>
      </c>
      <c r="AZ19">
        <f>G19*AA19*0.001</f>
        <v>91.998638292996034</v>
      </c>
      <c r="BA19">
        <f>G19/S19</f>
        <v>2.3459673359387332</v>
      </c>
      <c r="BB19">
        <f>(1-AL19*AA19/AQ19/F19)*100</f>
        <v>46.915925721877549</v>
      </c>
      <c r="BC19">
        <f>(S19-E19/(N19/1.35))</f>
        <v>400.16165479097242</v>
      </c>
      <c r="BD19">
        <f>E19*BB19/100/BC19</f>
        <v>-2.9483876598808244E-4</v>
      </c>
    </row>
    <row r="20" spans="1:56" x14ac:dyDescent="0.25">
      <c r="A20" s="1">
        <v>3</v>
      </c>
      <c r="B20" s="1" t="s">
        <v>78</v>
      </c>
      <c r="C20" s="1">
        <v>1897.9999812692404</v>
      </c>
      <c r="D20" s="1">
        <v>0</v>
      </c>
      <c r="E20">
        <f>(R20-S20*(1000-T20)/(1000-U20))*AK20</f>
        <v>-0.24871735516003254</v>
      </c>
      <c r="F20">
        <f>IF(AV20&lt;&gt;0,1/(1/AV20-1/N20),0)</f>
        <v>8.2193595108000217E-4</v>
      </c>
      <c r="G20">
        <f>((AY20-AL20/2)*S20-E20)/(AY20+AL20/2)</f>
        <v>865.04993658596254</v>
      </c>
      <c r="H20">
        <f>AL20*1000</f>
        <v>1.5762665925722421E-2</v>
      </c>
      <c r="I20">
        <f>(AQ20-AW20)</f>
        <v>1.8286082121916651</v>
      </c>
      <c r="J20">
        <f>(P20+AP20*D20)</f>
        <v>26.995382308959961</v>
      </c>
      <c r="K20" s="1">
        <v>6</v>
      </c>
      <c r="L20">
        <f>(K20*AE20+AF20)</f>
        <v>1.4200000166893005</v>
      </c>
      <c r="M20" s="1">
        <v>1</v>
      </c>
      <c r="N20">
        <f>L20*(M20+1)*(M20+1)/(M20*M20+1)</f>
        <v>2.8400000333786011</v>
      </c>
      <c r="O20" s="1">
        <v>26.320144653320313</v>
      </c>
      <c r="P20" s="1">
        <v>26.995382308959961</v>
      </c>
      <c r="Q20" s="1">
        <v>26.158315658569336</v>
      </c>
      <c r="R20" s="1">
        <v>399.89605712890625</v>
      </c>
      <c r="S20" s="1">
        <v>400.18692016601562</v>
      </c>
      <c r="T20" s="1">
        <v>17.836456298828125</v>
      </c>
      <c r="U20" s="1">
        <v>17.855031967163086</v>
      </c>
      <c r="V20" s="1">
        <v>50.826030731201172</v>
      </c>
      <c r="W20" s="1">
        <v>50.878963470458984</v>
      </c>
      <c r="X20" s="1">
        <v>500.04843139648437</v>
      </c>
      <c r="Y20" s="1">
        <v>236.23136901855469</v>
      </c>
      <c r="Z20" s="1">
        <v>301.88461303710938</v>
      </c>
      <c r="AA20" s="1">
        <v>97.988113403320313</v>
      </c>
      <c r="AB20" s="1">
        <v>-3.6755695343017578</v>
      </c>
      <c r="AC20" s="1">
        <v>0.13334321975708008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0.18999999761581421</v>
      </c>
      <c r="AJ20" s="1">
        <v>111115</v>
      </c>
      <c r="AK20">
        <f>X20*0.000001/(K20*0.0001)</f>
        <v>0.8334140523274739</v>
      </c>
      <c r="AL20">
        <f>(U20-T20)/(1000-U20)*AK20</f>
        <v>1.5762665925722422E-5</v>
      </c>
      <c r="AM20">
        <f>(P20+273.15)</f>
        <v>300.14538230895994</v>
      </c>
      <c r="AN20">
        <f>(O20+273.15)</f>
        <v>299.47014465332029</v>
      </c>
      <c r="AO20">
        <f>(Y20*AG20+Z20*AH20)*AI20</f>
        <v>44.883959550305917</v>
      </c>
      <c r="AP20">
        <f>((AO20+0.00000010773*(AN20^4-AM20^4))-AL20*44100)/(L20*51.4+0.00000043092*AM20^3)</f>
        <v>0.42943913333461536</v>
      </c>
      <c r="AQ20">
        <f>0.61365*EXP(17.502*J20/(240.97+J20))</f>
        <v>3.5781891094099509</v>
      </c>
      <c r="AR20">
        <f>AQ20*1000/AA20</f>
        <v>36.516562929241012</v>
      </c>
      <c r="AS20">
        <f>(AR20-U20)</f>
        <v>18.661530962077926</v>
      </c>
      <c r="AT20">
        <f>IF(D20,P20,(O20+P20)/2)</f>
        <v>26.657763481140137</v>
      </c>
      <c r="AU20">
        <f>0.61365*EXP(17.502*AT20/(240.97+AT20))</f>
        <v>3.5078452087996563</v>
      </c>
      <c r="AV20">
        <f>IF(AS20&lt;&gt;0,(1000-(AR20+U20)/2)/AS20*AL20,0)</f>
        <v>8.2169814008199835E-4</v>
      </c>
      <c r="AW20">
        <f>U20*AA20/1000</f>
        <v>1.7495808972182858</v>
      </c>
      <c r="AX20">
        <f>(AU20-AW20)</f>
        <v>1.7582643115813705</v>
      </c>
      <c r="AY20">
        <f>1/(1.6/F20+1.37/N20)</f>
        <v>5.1358269808972877E-4</v>
      </c>
      <c r="AZ20">
        <f>G20*AA20*0.001</f>
        <v>84.764611285720349</v>
      </c>
      <c r="BA20">
        <f>G20/S20</f>
        <v>2.1616147180100258</v>
      </c>
      <c r="BB20">
        <f>(1-AL20*AA20/AQ20/F20)*100</f>
        <v>47.482771238599398</v>
      </c>
      <c r="BC20">
        <f>(S20-E20/(N20/1.35))</f>
        <v>400.30514848486058</v>
      </c>
      <c r="BD20">
        <f>E20*BB20/100/BC20</f>
        <v>-2.9501966994011688E-4</v>
      </c>
    </row>
    <row r="21" spans="1:56" x14ac:dyDescent="0.25">
      <c r="A21" s="1" t="s">
        <v>9</v>
      </c>
      <c r="B21" s="1" t="s">
        <v>79</v>
      </c>
    </row>
    <row r="22" spans="1:56" x14ac:dyDescent="0.25">
      <c r="A22" s="1">
        <v>4</v>
      </c>
      <c r="B22" s="1" t="s">
        <v>80</v>
      </c>
      <c r="C22" s="1">
        <v>2497.9999879747629</v>
      </c>
      <c r="D22" s="1">
        <v>0</v>
      </c>
      <c r="E22">
        <f>(R22-S22*(1000-T22)/(1000-U22))*AK22</f>
        <v>8.3959852558694273E-2</v>
      </c>
      <c r="F22">
        <f>IF(AV22&lt;&gt;0,1/(1/AV22-1/N22),0)</f>
        <v>1.0191303454342021E-3</v>
      </c>
      <c r="G22">
        <f>((AY22-AL22/2)*S22-E22)/(AY22+AL22/2)</f>
        <v>257.93413335048228</v>
      </c>
      <c r="H22">
        <f>AL22*1000</f>
        <v>1.9194055860933496E-2</v>
      </c>
      <c r="I22">
        <f>(AQ22-AW22)</f>
        <v>1.7957004995437154</v>
      </c>
      <c r="J22">
        <f>(P22+AP22*D22)</f>
        <v>26.910383224487305</v>
      </c>
      <c r="K22" s="1">
        <v>6</v>
      </c>
      <c r="L22">
        <f>(K22*AE22+AF22)</f>
        <v>1.4200000166893005</v>
      </c>
      <c r="M22" s="1">
        <v>1</v>
      </c>
      <c r="N22">
        <f>L22*(M22+1)*(M22+1)/(M22*M22+1)</f>
        <v>2.8400000333786011</v>
      </c>
      <c r="O22" s="1">
        <v>26.314685821533203</v>
      </c>
      <c r="P22" s="1">
        <v>26.910383224487305</v>
      </c>
      <c r="Q22" s="1">
        <v>26.160017013549805</v>
      </c>
      <c r="R22" s="1">
        <v>399.81033325195312</v>
      </c>
      <c r="S22" s="1">
        <v>399.70037841796875</v>
      </c>
      <c r="T22" s="1">
        <v>17.989103317260742</v>
      </c>
      <c r="U22" s="1">
        <v>18.011720657348633</v>
      </c>
      <c r="V22" s="1">
        <v>51.269664764404297</v>
      </c>
      <c r="W22" s="1">
        <v>51.334125518798828</v>
      </c>
      <c r="X22" s="1">
        <v>500.01470947265625</v>
      </c>
      <c r="Y22" s="1">
        <v>236.21174621582031</v>
      </c>
      <c r="Z22" s="1">
        <v>301.32388305664062</v>
      </c>
      <c r="AA22" s="1">
        <v>97.97308349609375</v>
      </c>
      <c r="AB22" s="1">
        <v>-4.0092182159423828</v>
      </c>
      <c r="AC22" s="1">
        <v>0.12534761428833008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0.18999999761581421</v>
      </c>
      <c r="AJ22" s="1">
        <v>111115</v>
      </c>
      <c r="AK22">
        <f>X22*0.000001/(K22*0.0001)</f>
        <v>0.83335784912109356</v>
      </c>
      <c r="AL22">
        <f>(U22-T22)/(1000-U22)*AK22</f>
        <v>1.9194055860933497E-5</v>
      </c>
      <c r="AM22">
        <f>(P22+273.15)</f>
        <v>300.06038322448728</v>
      </c>
      <c r="AN22">
        <f>(O22+273.15)</f>
        <v>299.46468582153318</v>
      </c>
      <c r="AO22">
        <f>(Y22*AG22+Z22*AH22)*AI22</f>
        <v>44.88023121783317</v>
      </c>
      <c r="AP22">
        <f>((AO22+0.00000010773*(AN22^4-AM22^4))-AL22*44100)/(L22*51.4+0.00000043092*AM22^3)</f>
        <v>0.43860836457157332</v>
      </c>
      <c r="AQ22">
        <f>0.61365*EXP(17.502*J22/(240.97+J22))</f>
        <v>3.5603643114144496</v>
      </c>
      <c r="AR22">
        <f>AQ22*1000/AA22</f>
        <v>36.340229217715738</v>
      </c>
      <c r="AS22">
        <f>(AR22-U22)</f>
        <v>18.328508560367105</v>
      </c>
      <c r="AT22">
        <f>IF(D22,P22,(O22+P22)/2)</f>
        <v>26.612534523010254</v>
      </c>
      <c r="AU22">
        <f>0.61365*EXP(17.502*AT22/(240.97+AT22))</f>
        <v>3.4985139452309451</v>
      </c>
      <c r="AV22">
        <f>IF(AS22&lt;&gt;0,(1000-(AR22+U22)/2)/AS22*AL22,0)</f>
        <v>1.0187647630142569E-3</v>
      </c>
      <c r="AW22">
        <f>U22*AA22/1000</f>
        <v>1.7646638118707343</v>
      </c>
      <c r="AX22">
        <f>(AU22-AW22)</f>
        <v>1.7338501333602108</v>
      </c>
      <c r="AY22">
        <f>1/(1.6/F22+1.37/N22)</f>
        <v>6.367608120903688E-4</v>
      </c>
      <c r="AZ22">
        <f>G22*AA22*0.001</f>
        <v>25.270602383239382</v>
      </c>
      <c r="BA22">
        <f>G22/S22</f>
        <v>0.64531871190964751</v>
      </c>
      <c r="BB22">
        <f>(1-AL22*AA22/AQ22/F22)*100</f>
        <v>48.173800934587888</v>
      </c>
      <c r="BC22">
        <f>(S22-E22/(N22/1.35))</f>
        <v>399.66046792514408</v>
      </c>
      <c r="BD22">
        <f>E22*BB22/100/BC22</f>
        <v>1.0120253435767502E-4</v>
      </c>
    </row>
    <row r="23" spans="1:56" x14ac:dyDescent="0.25">
      <c r="A23" s="1" t="s">
        <v>9</v>
      </c>
      <c r="B23" s="1" t="s">
        <v>81</v>
      </c>
    </row>
    <row r="24" spans="1:56" x14ac:dyDescent="0.25">
      <c r="A24" s="1">
        <v>5</v>
      </c>
      <c r="B24" s="1" t="s">
        <v>82</v>
      </c>
      <c r="C24" s="1">
        <v>3097.4999947138131</v>
      </c>
      <c r="D24" s="1">
        <v>0</v>
      </c>
      <c r="E24">
        <f>(R24-S24*(1000-T24)/(1000-U24))*AK24</f>
        <v>-3.5018771154502082E-2</v>
      </c>
      <c r="F24">
        <f>IF(AV24&lt;&gt;0,1/(1/AV24-1/N24),0)</f>
        <v>2.9962199943488508E-4</v>
      </c>
      <c r="G24">
        <f>((AY24-AL24/2)*S24-E24)/(AY24+AL24/2)</f>
        <v>572.40271011907839</v>
      </c>
      <c r="H24">
        <f>AL24*1000</f>
        <v>5.5914722051490853E-3</v>
      </c>
      <c r="I24">
        <f>(AQ24-AW24)</f>
        <v>1.7788195310192307</v>
      </c>
      <c r="J24">
        <f>(P24+AP24*D24)</f>
        <v>26.86955451965332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26.307111740112305</v>
      </c>
      <c r="P24" s="1">
        <v>26.86955451965332</v>
      </c>
      <c r="Q24" s="1">
        <v>26.158729553222656</v>
      </c>
      <c r="R24" s="1">
        <v>399.86129760742188</v>
      </c>
      <c r="S24" s="1">
        <v>399.900634765625</v>
      </c>
      <c r="T24" s="1">
        <v>18.090644836425781</v>
      </c>
      <c r="U24" s="1">
        <v>18.097232818603516</v>
      </c>
      <c r="V24" s="1">
        <v>51.581207275390625</v>
      </c>
      <c r="W24" s="1">
        <v>51.599990844726562</v>
      </c>
      <c r="X24" s="1">
        <v>500.02703857421875</v>
      </c>
      <c r="Y24" s="1">
        <v>235.37789916992187</v>
      </c>
      <c r="Z24" s="1">
        <v>300.27108764648437</v>
      </c>
      <c r="AA24" s="1">
        <v>97.971351623535156</v>
      </c>
      <c r="AB24" s="1">
        <v>-3.9211139678955078</v>
      </c>
      <c r="AC24" s="1">
        <v>0.1145787239074707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0.18999999761581421</v>
      </c>
      <c r="AJ24" s="1">
        <v>111115</v>
      </c>
      <c r="AK24">
        <f>X24*0.000001/(K24*0.0001)</f>
        <v>0.8333783976236977</v>
      </c>
      <c r="AL24">
        <f>(U24-T24)/(1000-U24)*AK24</f>
        <v>5.591472205149085E-6</v>
      </c>
      <c r="AM24">
        <f>(P24+273.15)</f>
        <v>300.0195545196533</v>
      </c>
      <c r="AN24">
        <f>(O24+273.15)</f>
        <v>299.45711174011228</v>
      </c>
      <c r="AO24">
        <f>(Y24*AG24+Z24*AH24)*AI24</f>
        <v>44.721800281100514</v>
      </c>
      <c r="AP24">
        <f>((AO24+0.00000010773*(AN24^4-AM24^4))-AL24*44100)/(L24*51.4+0.00000043092*AM24^3)</f>
        <v>0.44842936662682409</v>
      </c>
      <c r="AQ24">
        <f>0.61365*EXP(17.502*J24/(240.97+J24))</f>
        <v>3.5518298909036159</v>
      </c>
      <c r="AR24">
        <f>AQ24*1000/AA24</f>
        <v>36.253760227294627</v>
      </c>
      <c r="AS24">
        <f>(AR24-U24)</f>
        <v>18.156527408691112</v>
      </c>
      <c r="AT24">
        <f>IF(D24,P24,(O24+P24)/2)</f>
        <v>26.588333129882813</v>
      </c>
      <c r="AU24">
        <f>0.61365*EXP(17.502*AT24/(240.97+AT24))</f>
        <v>3.4935298211261574</v>
      </c>
      <c r="AV24">
        <f>IF(AS24&lt;&gt;0,(1000-(AR24+U24)/2)/AS24*AL24,0)</f>
        <v>2.9959039243793482E-4</v>
      </c>
      <c r="AW24">
        <f>U24*AA24/1000</f>
        <v>1.7730103598843852</v>
      </c>
      <c r="AX24">
        <f>(AU24-AW24)</f>
        <v>1.7205194612417722</v>
      </c>
      <c r="AY24">
        <f>1/(1.6/F24+1.37/N24)</f>
        <v>1.8724683470834123E-4</v>
      </c>
      <c r="AZ24">
        <f>G24*AA24*0.001</f>
        <v>56.079067183340698</v>
      </c>
      <c r="BA24">
        <f>G24/S24</f>
        <v>1.4313623444347718</v>
      </c>
      <c r="BB24">
        <f>(1-AL24*AA24/AQ24/F24)*100</f>
        <v>48.524637409497906</v>
      </c>
      <c r="BC24">
        <f>(S24-E24/(N24/1.35))</f>
        <v>399.91728101228097</v>
      </c>
      <c r="BD24">
        <f>E24*BB24/100/BC24</f>
        <v>-4.2490616271873866E-5</v>
      </c>
    </row>
    <row r="25" spans="1:56" x14ac:dyDescent="0.25">
      <c r="A25" s="1">
        <v>6</v>
      </c>
      <c r="B25" s="1" t="s">
        <v>83</v>
      </c>
      <c r="C25" s="1">
        <v>3697.9999812915921</v>
      </c>
      <c r="D25" s="1">
        <v>0</v>
      </c>
      <c r="E25">
        <f>(R25-S25*(1000-T25)/(1000-U25))*AK25</f>
        <v>-0.10707471221919822</v>
      </c>
      <c r="F25">
        <f>IF(AV25&lt;&gt;0,1/(1/AV25-1/N25),0)</f>
        <v>1.7561020427163745E-4</v>
      </c>
      <c r="G25">
        <f>((AY25-AL25/2)*S25-E25)/(AY25+AL25/2)</f>
        <v>1349.4681021583549</v>
      </c>
      <c r="H25">
        <f>AL25*1000</f>
        <v>3.2883107403935681E-3</v>
      </c>
      <c r="I25">
        <f>(AQ25-AW25)</f>
        <v>1.7846844260558756</v>
      </c>
      <c r="J25">
        <f>(P25+AP25*D25)</f>
        <v>26.916584014892578</v>
      </c>
      <c r="K25" s="1">
        <v>6</v>
      </c>
      <c r="L25">
        <f>(K25*AE25+AF25)</f>
        <v>1.4200000166893005</v>
      </c>
      <c r="M25" s="1">
        <v>1</v>
      </c>
      <c r="N25">
        <f>L25*(M25+1)*(M25+1)/(M25*M25+1)</f>
        <v>2.8400000333786011</v>
      </c>
      <c r="O25" s="1">
        <v>26.313810348510742</v>
      </c>
      <c r="P25" s="1">
        <v>26.916584014892578</v>
      </c>
      <c r="Q25" s="1">
        <v>26.161788940429688</v>
      </c>
      <c r="R25" s="1">
        <v>399.93182373046875</v>
      </c>
      <c r="S25" s="1">
        <v>400.0587158203125</v>
      </c>
      <c r="T25" s="1">
        <v>18.133474349975586</v>
      </c>
      <c r="U25" s="1">
        <v>18.137348175048828</v>
      </c>
      <c r="V25" s="1">
        <v>51.683963775634766</v>
      </c>
      <c r="W25" s="1">
        <v>51.69500732421875</v>
      </c>
      <c r="X25" s="1">
        <v>500.07464599609375</v>
      </c>
      <c r="Y25" s="1">
        <v>236.12736511230469</v>
      </c>
      <c r="Z25" s="1">
        <v>300.76388549804687</v>
      </c>
      <c r="AA25" s="1">
        <v>97.973396301269531</v>
      </c>
      <c r="AB25" s="1">
        <v>-3.9211139678955078</v>
      </c>
      <c r="AC25" s="1">
        <v>0.1145787239074707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0.18999999761581421</v>
      </c>
      <c r="AJ25" s="1">
        <v>111115</v>
      </c>
      <c r="AK25">
        <f>X25*0.000001/(K25*0.0001)</f>
        <v>0.83345774332682276</v>
      </c>
      <c r="AL25">
        <f>(U25-T25)/(1000-U25)*AK25</f>
        <v>3.2883107403935683E-6</v>
      </c>
      <c r="AM25">
        <f>(P25+273.15)</f>
        <v>300.06658401489256</v>
      </c>
      <c r="AN25">
        <f>(O25+273.15)</f>
        <v>299.46381034851072</v>
      </c>
      <c r="AO25">
        <f>(Y25*AG25+Z25*AH25)*AI25</f>
        <v>44.864198808366382</v>
      </c>
      <c r="AP25">
        <f>((AO25+0.00000010773*(AN25^4-AM25^4))-AL25*44100)/(L25*51.4+0.00000043092*AM25^3)</f>
        <v>0.44573075207102381</v>
      </c>
      <c r="AQ25">
        <f>0.61365*EXP(17.502*J25/(240.97+J25))</f>
        <v>3.5616620266640422</v>
      </c>
      <c r="AR25">
        <f>AQ25*1000/AA25</f>
        <v>36.353358780294627</v>
      </c>
      <c r="AS25">
        <f>(AR25-U25)</f>
        <v>18.216010605245799</v>
      </c>
      <c r="AT25">
        <f>IF(D25,P25,(O25+P25)/2)</f>
        <v>26.61519718170166</v>
      </c>
      <c r="AU25">
        <f>0.61365*EXP(17.502*AT25/(240.97+AT25))</f>
        <v>3.4990626818923021</v>
      </c>
      <c r="AV25">
        <f>IF(AS25&lt;&gt;0,(1000-(AR25+U25)/2)/AS25*AL25,0)</f>
        <v>1.7559934616012807E-4</v>
      </c>
      <c r="AW25">
        <f>U25*AA25/1000</f>
        <v>1.7769776006081666</v>
      </c>
      <c r="AX25">
        <f>(AU25-AW25)</f>
        <v>1.7220850812841355</v>
      </c>
      <c r="AY25">
        <f>1/(1.6/F25+1.37/N25)</f>
        <v>1.0975056683188821E-4</v>
      </c>
      <c r="AZ25">
        <f>G25*AA25*0.001</f>
        <v>132.21197316868256</v>
      </c>
      <c r="BA25">
        <f>G25/S25</f>
        <v>3.3731751085369988</v>
      </c>
      <c r="BB25">
        <f>(1-AL25*AA25/AQ25/F25)*100</f>
        <v>48.491540624484053</v>
      </c>
      <c r="BC25">
        <f>(S25-E25/(N25/1.35))</f>
        <v>400.10961401038185</v>
      </c>
      <c r="BD25">
        <f>E25*BB25/100/BC25</f>
        <v>-1.2976988244270141E-4</v>
      </c>
    </row>
    <row r="26" spans="1:56" x14ac:dyDescent="0.25">
      <c r="A26" s="1" t="s">
        <v>9</v>
      </c>
      <c r="B26" s="1" t="s">
        <v>84</v>
      </c>
    </row>
    <row r="27" spans="1:56" x14ac:dyDescent="0.25">
      <c r="A27" s="1">
        <v>7</v>
      </c>
      <c r="B27" s="1" t="s">
        <v>85</v>
      </c>
      <c r="C27" s="1">
        <v>4297.9999879971147</v>
      </c>
      <c r="D27" s="1">
        <v>0</v>
      </c>
      <c r="E27">
        <f>(R27-S27*(1000-T27)/(1000-U27))*AK27</f>
        <v>7.7593645301489017E-2</v>
      </c>
      <c r="F27">
        <f>IF(AV27&lt;&gt;0,1/(1/AV27-1/N27),0)</f>
        <v>3.8590407248009225E-4</v>
      </c>
      <c r="G27">
        <f>((AY27-AL27/2)*S27-E27)/(AY27+AL27/2)</f>
        <v>70.92119701733499</v>
      </c>
      <c r="H27">
        <f>AL27*1000</f>
        <v>7.2032245325469486E-3</v>
      </c>
      <c r="I27">
        <f>(AQ27-AW27)</f>
        <v>1.7789336002479619</v>
      </c>
      <c r="J27">
        <f>(P27+AP27*D27)</f>
        <v>26.912319183349609</v>
      </c>
      <c r="K27" s="1">
        <v>6</v>
      </c>
      <c r="L27">
        <f>(K27*AE27+AF27)</f>
        <v>1.4200000166893005</v>
      </c>
      <c r="M27" s="1">
        <v>1</v>
      </c>
      <c r="N27">
        <f>L27*(M27+1)*(M27+1)/(M27*M27+1)</f>
        <v>2.8400000333786011</v>
      </c>
      <c r="O27" s="1">
        <v>26.311460494995117</v>
      </c>
      <c r="P27" s="1">
        <v>26.912319183349609</v>
      </c>
      <c r="Q27" s="1">
        <v>26.159902572631836</v>
      </c>
      <c r="R27" s="1">
        <v>399.79525756835937</v>
      </c>
      <c r="S27" s="1">
        <v>399.69869995117187</v>
      </c>
      <c r="T27" s="1">
        <v>18.180458068847656</v>
      </c>
      <c r="U27" s="1">
        <v>18.188943862915039</v>
      </c>
      <c r="V27" s="1">
        <v>51.819343566894531</v>
      </c>
      <c r="W27" s="1">
        <v>51.843532562255859</v>
      </c>
      <c r="X27" s="1">
        <v>500.05023193359375</v>
      </c>
      <c r="Y27" s="1">
        <v>235.8096923828125</v>
      </c>
      <c r="Z27" s="1">
        <v>300.34494018554687</v>
      </c>
      <c r="AA27" s="1">
        <v>97.962577819824219</v>
      </c>
      <c r="AB27" s="1">
        <v>-4.1049213409423828</v>
      </c>
      <c r="AC27" s="1">
        <v>0.11863374710083008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0.18999999761581421</v>
      </c>
      <c r="AJ27" s="1">
        <v>111115</v>
      </c>
      <c r="AK27">
        <f>X27*0.000001/(K27*0.0001)</f>
        <v>0.83341705322265602</v>
      </c>
      <c r="AL27">
        <f>(U27-T27)/(1000-U27)*AK27</f>
        <v>7.203224532546949E-6</v>
      </c>
      <c r="AM27">
        <f>(P27+273.15)</f>
        <v>300.06231918334959</v>
      </c>
      <c r="AN27">
        <f>(O27+273.15)</f>
        <v>299.46146049499509</v>
      </c>
      <c r="AO27">
        <f>(Y27*AG27+Z27*AH27)*AI27</f>
        <v>44.803840990520257</v>
      </c>
      <c r="AP27">
        <f>((AO27+0.00000010773*(AN27^4-AM27^4))-AL27*44100)/(L27*51.4+0.00000043092*AM27^3)</f>
        <v>0.44324552330182831</v>
      </c>
      <c r="AQ27">
        <f>0.61365*EXP(17.502*J27/(240.97+J27))</f>
        <v>3.5607694288791905</v>
      </c>
      <c r="AR27">
        <f>AQ27*1000/AA27</f>
        <v>36.348261837579109</v>
      </c>
      <c r="AS27">
        <f>(AR27-U27)</f>
        <v>18.15931797466407</v>
      </c>
      <c r="AT27">
        <f>IF(D27,P27,(O27+P27)/2)</f>
        <v>26.611889839172363</v>
      </c>
      <c r="AU27">
        <f>0.61365*EXP(17.502*AT27/(240.97+AT27))</f>
        <v>3.4983810962205619</v>
      </c>
      <c r="AV27">
        <f>IF(AS27&lt;&gt;0,(1000-(AR27+U27)/2)/AS27*AL27,0)</f>
        <v>3.8585164229756208E-4</v>
      </c>
      <c r="AW27">
        <f>U27*AA27/1000</f>
        <v>1.7818358286312286</v>
      </c>
      <c r="AX27">
        <f>(AU27-AW27)</f>
        <v>1.7165452675893333</v>
      </c>
      <c r="AY27">
        <f>1/(1.6/F27+1.37/N27)</f>
        <v>2.4116198641218825E-4</v>
      </c>
      <c r="AZ27">
        <f>G27*AA27*0.001</f>
        <v>6.9476232818857646</v>
      </c>
      <c r="BA27">
        <f>G27/S27</f>
        <v>0.17743664671913842</v>
      </c>
      <c r="BB27">
        <f>(1-AL27*AA27/AQ27/F27)*100</f>
        <v>48.647221942332095</v>
      </c>
      <c r="BC27">
        <f>(S27-E27/(N27/1.35))</f>
        <v>399.66181564838109</v>
      </c>
      <c r="BD27">
        <f>E27*BB27/100/BC27</f>
        <v>9.4447733971590901E-5</v>
      </c>
    </row>
    <row r="28" spans="1:56" x14ac:dyDescent="0.25">
      <c r="A28" s="1" t="s">
        <v>9</v>
      </c>
      <c r="B28" s="1" t="s">
        <v>86</v>
      </c>
    </row>
    <row r="29" spans="1:56" x14ac:dyDescent="0.25">
      <c r="A29" s="1">
        <v>8</v>
      </c>
      <c r="B29" s="1" t="s">
        <v>87</v>
      </c>
      <c r="C29" s="1">
        <v>4897.9999947026372</v>
      </c>
      <c r="D29" s="1">
        <v>0</v>
      </c>
      <c r="E29">
        <f>(R29-S29*(1000-T29)/(1000-U29))*AK29</f>
        <v>-9.354953564206836E-2</v>
      </c>
      <c r="F29">
        <f>IF(AV29&lt;&gt;0,1/(1/AV29-1/N29),0)</f>
        <v>5.1584238546239494E-4</v>
      </c>
      <c r="G29">
        <f>((AY29-AL29/2)*S29-E29)/(AY29+AL29/2)</f>
        <v>674.14229295643838</v>
      </c>
      <c r="H29">
        <f>AL29*1000</f>
        <v>9.6185722342451568E-3</v>
      </c>
      <c r="I29">
        <f>(AQ29-AW29)</f>
        <v>1.7770162467582764</v>
      </c>
      <c r="J29">
        <f>(P29+AP29*D29)</f>
        <v>26.902179718017578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26.310274124145508</v>
      </c>
      <c r="P29" s="1">
        <v>26.902179718017578</v>
      </c>
      <c r="Q29" s="1">
        <v>26.159984588623047</v>
      </c>
      <c r="R29" s="1">
        <v>399.8497314453125</v>
      </c>
      <c r="S29" s="1">
        <v>399.95736694335937</v>
      </c>
      <c r="T29" s="1">
        <v>18.177139282226563</v>
      </c>
      <c r="U29" s="1">
        <v>18.188470840454102</v>
      </c>
      <c r="V29" s="1">
        <v>51.808925628662109</v>
      </c>
      <c r="W29" s="1">
        <v>51.841224670410156</v>
      </c>
      <c r="X29" s="1">
        <v>500.03494262695312</v>
      </c>
      <c r="Y29" s="1">
        <v>235.43180847167969</v>
      </c>
      <c r="Z29" s="1">
        <v>299.96524047851562</v>
      </c>
      <c r="AA29" s="1">
        <v>97.953910827636719</v>
      </c>
      <c r="AB29" s="1">
        <v>-3.9110431671142578</v>
      </c>
      <c r="AC29" s="1">
        <v>0.11995553970336914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0.18999999761581421</v>
      </c>
      <c r="AJ29" s="1">
        <v>111115</v>
      </c>
      <c r="AK29">
        <f>X29*0.000001/(K29*0.0001)</f>
        <v>0.83339157104492168</v>
      </c>
      <c r="AL29">
        <f>(U29-T29)/(1000-U29)*AK29</f>
        <v>9.6185722342451571E-6</v>
      </c>
      <c r="AM29">
        <f>(P29+273.15)</f>
        <v>300.05217971801756</v>
      </c>
      <c r="AN29">
        <f>(O29+273.15)</f>
        <v>299.46027412414549</v>
      </c>
      <c r="AO29">
        <f>(Y29*AG29+Z29*AH29)*AI29</f>
        <v>44.732043048305968</v>
      </c>
      <c r="AP29">
        <f>((AO29+0.00000010773*(AN29^4-AM29^4))-AL29*44100)/(L29*51.4+0.00000043092*AM29^3)</f>
        <v>0.44237723827159242</v>
      </c>
      <c r="AQ29">
        <f>0.61365*EXP(17.502*J29/(240.97+J29))</f>
        <v>3.5586480975551882</v>
      </c>
      <c r="AR29">
        <f>AQ29*1000/AA29</f>
        <v>36.329821520011748</v>
      </c>
      <c r="AS29">
        <f>(AR29-U29)</f>
        <v>18.141350679557647</v>
      </c>
      <c r="AT29">
        <f>IF(D29,P29,(O29+P29)/2)</f>
        <v>26.606226921081543</v>
      </c>
      <c r="AU29">
        <f>0.61365*EXP(17.502*AT29/(240.97+AT29))</f>
        <v>3.4972143366261457</v>
      </c>
      <c r="AV29">
        <f>IF(AS29&lt;&gt;0,(1000-(AR29+U29)/2)/AS29*AL29,0)</f>
        <v>5.1574870763122706E-4</v>
      </c>
      <c r="AW29">
        <f>U29*AA29/1000</f>
        <v>1.7816318507969118</v>
      </c>
      <c r="AX29">
        <f>(AU29-AW29)</f>
        <v>1.7155824858292339</v>
      </c>
      <c r="AY29">
        <f>1/(1.6/F29+1.37/N29)</f>
        <v>3.2235135732841172E-4</v>
      </c>
      <c r="AZ29">
        <f>G29*AA29*0.001</f>
        <v>66.034874049393522</v>
      </c>
      <c r="BA29">
        <f>G29/S29</f>
        <v>1.6855353812045377</v>
      </c>
      <c r="BB29">
        <f>(1-AL29*AA29/AQ29/F29)*100</f>
        <v>48.674838759089944</v>
      </c>
      <c r="BC29">
        <f>(S29-E29/(N29/1.35))</f>
        <v>400.00183591224408</v>
      </c>
      <c r="BD29">
        <f>E29*BB29/100/BC29</f>
        <v>-1.1383719159640068E-4</v>
      </c>
    </row>
    <row r="30" spans="1:56" x14ac:dyDescent="0.25">
      <c r="A30" s="1">
        <v>9</v>
      </c>
      <c r="B30" s="1" t="s">
        <v>88</v>
      </c>
      <c r="C30" s="1">
        <v>5498.4999812804163</v>
      </c>
      <c r="D30" s="1">
        <v>0</v>
      </c>
      <c r="E30">
        <f>(R30-S30*(1000-T30)/(1000-U30))*AK30</f>
        <v>-0.15498467965461005</v>
      </c>
      <c r="F30">
        <f>IF(AV30&lt;&gt;0,1/(1/AV30-1/N30),0)</f>
        <v>3.2160555911474271E-4</v>
      </c>
      <c r="G30">
        <f>((AY30-AL30/2)*S30-E30)/(AY30+AL30/2)</f>
        <v>1147.9225339659752</v>
      </c>
      <c r="H30">
        <f>AL30*1000</f>
        <v>6.005341844085162E-3</v>
      </c>
      <c r="I30">
        <f>(AQ30-AW30)</f>
        <v>1.7792886220742556</v>
      </c>
      <c r="J30">
        <f>(P30+AP30*D30)</f>
        <v>26.9141845703125</v>
      </c>
      <c r="K30" s="1">
        <v>6</v>
      </c>
      <c r="L30">
        <f>(K30*AE30+AF30)</f>
        <v>1.4200000166893005</v>
      </c>
      <c r="M30" s="1">
        <v>1</v>
      </c>
      <c r="N30">
        <f>L30*(M30+1)*(M30+1)/(M30*M30+1)</f>
        <v>2.8400000333786011</v>
      </c>
      <c r="O30" s="1">
        <v>26.309558868408203</v>
      </c>
      <c r="P30" s="1">
        <v>26.9141845703125</v>
      </c>
      <c r="Q30" s="1">
        <v>26.158926010131836</v>
      </c>
      <c r="R30" s="1">
        <v>399.73446655273437</v>
      </c>
      <c r="S30" s="1">
        <v>399.91754150390625</v>
      </c>
      <c r="T30" s="1">
        <v>18.185047149658203</v>
      </c>
      <c r="U30" s="1">
        <v>18.192121505737305</v>
      </c>
      <c r="V30" s="1">
        <v>51.830215454101562</v>
      </c>
      <c r="W30" s="1">
        <v>51.850379943847656</v>
      </c>
      <c r="X30" s="1">
        <v>500.06744384765625</v>
      </c>
      <c r="Y30" s="1">
        <v>235.48199462890625</v>
      </c>
      <c r="Z30" s="1">
        <v>299.9144287109375</v>
      </c>
      <c r="AA30" s="1">
        <v>97.947410583496094</v>
      </c>
      <c r="AB30" s="1">
        <v>-3.9110431671142578</v>
      </c>
      <c r="AC30" s="1">
        <v>0.11995553970336914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0.18999999761581421</v>
      </c>
      <c r="AJ30" s="1">
        <v>111115</v>
      </c>
      <c r="AK30">
        <f>X30*0.000001/(K30*0.0001)</f>
        <v>0.83344573974609359</v>
      </c>
      <c r="AL30">
        <f>(U30-T30)/(1000-U30)*AK30</f>
        <v>6.005341844085162E-6</v>
      </c>
      <c r="AM30">
        <f>(P30+273.15)</f>
        <v>300.06418457031248</v>
      </c>
      <c r="AN30">
        <f>(O30+273.15)</f>
        <v>299.45955886840818</v>
      </c>
      <c r="AO30">
        <f>(Y30*AG30+Z30*AH30)*AI30</f>
        <v>44.741578418059362</v>
      </c>
      <c r="AP30">
        <f>((AO30+0.00000010773*(AN30^4-AM30^4))-AL30*44100)/(L30*51.4+0.00000043092*AM30^3)</f>
        <v>0.44261625267358262</v>
      </c>
      <c r="AQ30">
        <f>0.61365*EXP(17.502*J30/(240.97+J30))</f>
        <v>3.5611598165815566</v>
      </c>
      <c r="AR30">
        <f>AQ30*1000/AA30</f>
        <v>36.357876082347438</v>
      </c>
      <c r="AS30">
        <f>(AR30-U30)</f>
        <v>18.165754576610134</v>
      </c>
      <c r="AT30">
        <f>IF(D30,P30,(O30+P30)/2)</f>
        <v>26.611871719360352</v>
      </c>
      <c r="AU30">
        <f>0.61365*EXP(17.502*AT30/(240.97+AT30))</f>
        <v>3.4983773623623109</v>
      </c>
      <c r="AV30">
        <f>IF(AS30&lt;&gt;0,(1000-(AR30+U30)/2)/AS30*AL30,0)</f>
        <v>3.2156914417699918E-4</v>
      </c>
      <c r="AW30">
        <f>U30*AA30/1000</f>
        <v>1.7818711945073009</v>
      </c>
      <c r="AX30">
        <f>(AU30-AW30)</f>
        <v>1.71650616785501</v>
      </c>
      <c r="AY30">
        <f>1/(1.6/F30+1.37/N30)</f>
        <v>2.0098398644798884E-4</v>
      </c>
      <c r="AZ30">
        <f>G30*AA30*0.001</f>
        <v>112.43603975241263</v>
      </c>
      <c r="BA30">
        <f>G30/S30</f>
        <v>2.8703980566822991</v>
      </c>
      <c r="BB30">
        <f>(1-AL30*AA30/AQ30/F30)*100</f>
        <v>48.641103761313232</v>
      </c>
      <c r="BC30">
        <f>(S30-E30/(N30/1.35))</f>
        <v>399.99121379794661</v>
      </c>
      <c r="BD30">
        <f>E30*BB30/100/BC30</f>
        <v>-1.8846978694641716E-4</v>
      </c>
    </row>
    <row r="31" spans="1:56" x14ac:dyDescent="0.25">
      <c r="A31" s="1" t="s">
        <v>9</v>
      </c>
      <c r="B31" s="1" t="s">
        <v>89</v>
      </c>
    </row>
    <row r="32" spans="1:56" x14ac:dyDescent="0.25">
      <c r="A32" s="1">
        <v>10</v>
      </c>
      <c r="B32" s="1" t="s">
        <v>90</v>
      </c>
      <c r="C32" s="1">
        <v>6097.9999880194664</v>
      </c>
      <c r="D32" s="1">
        <v>0</v>
      </c>
      <c r="E32">
        <f>(R32-S32*(1000-T32)/(1000-U32))*AK32</f>
        <v>-3.2828425718494738E-3</v>
      </c>
      <c r="F32">
        <f>IF(AV32&lt;&gt;0,1/(1/AV32-1/N32),0)</f>
        <v>-1.8649204994452875E-4</v>
      </c>
      <c r="G32">
        <f>((AY32-AL32/2)*S32-E32)/(AY32+AL32/2)</f>
        <v>360.36087269503753</v>
      </c>
      <c r="H32">
        <f>AL32*1000</f>
        <v>-3.4923938661943709E-3</v>
      </c>
      <c r="I32">
        <f>(AQ32-AW32)</f>
        <v>1.7839540964392209</v>
      </c>
      <c r="J32">
        <f>(P32+AP32*D32)</f>
        <v>26.976959228515625</v>
      </c>
      <c r="K32" s="1">
        <v>6</v>
      </c>
      <c r="L32">
        <f>(K32*AE32+AF32)</f>
        <v>1.4200000166893005</v>
      </c>
      <c r="M32" s="1">
        <v>1</v>
      </c>
      <c r="N32">
        <f>L32*(M32+1)*(M32+1)/(M32*M32+1)</f>
        <v>2.8400000333786011</v>
      </c>
      <c r="O32" s="1">
        <v>26.319047927856445</v>
      </c>
      <c r="P32" s="1">
        <v>26.976959228515625</v>
      </c>
      <c r="Q32" s="1">
        <v>26.160392761230469</v>
      </c>
      <c r="R32" s="1">
        <v>399.90802001953125</v>
      </c>
      <c r="S32" s="1">
        <v>399.91363525390625</v>
      </c>
      <c r="T32" s="1">
        <v>18.282314300537109</v>
      </c>
      <c r="U32" s="1">
        <v>18.278200149536133</v>
      </c>
      <c r="V32" s="1">
        <v>52.080081939697266</v>
      </c>
      <c r="W32" s="1">
        <v>52.068363189697266</v>
      </c>
      <c r="X32" s="1">
        <v>500.01458740234375</v>
      </c>
      <c r="Y32" s="1">
        <v>236.18287658691406</v>
      </c>
      <c r="Z32" s="1">
        <v>299.67202758789063</v>
      </c>
      <c r="AA32" s="1">
        <v>97.950836181640625</v>
      </c>
      <c r="AB32" s="1">
        <v>-3.9770221710205078</v>
      </c>
      <c r="AC32" s="1">
        <v>0.1142125129699707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0.18999999761581421</v>
      </c>
      <c r="AJ32" s="1">
        <v>111115</v>
      </c>
      <c r="AK32">
        <f>X32*0.000001/(K32*0.0001)</f>
        <v>0.83335764567057269</v>
      </c>
      <c r="AL32">
        <f>(U32-T32)/(1000-U32)*AK32</f>
        <v>-3.492393866194371E-6</v>
      </c>
      <c r="AM32">
        <f>(P32+273.15)</f>
        <v>300.1269592285156</v>
      </c>
      <c r="AN32">
        <f>(O32+273.15)</f>
        <v>299.46904792785642</v>
      </c>
      <c r="AO32">
        <f>(Y32*AG32+Z32*AH32)*AI32</f>
        <v>44.874745988409813</v>
      </c>
      <c r="AP32">
        <f>((AO32+0.00000010773*(AN32^4-AM32^4))-AL32*44100)/(L32*51.4+0.00000043092*AM32^3)</f>
        <v>0.44175995322738487</v>
      </c>
      <c r="AQ32">
        <f>0.61365*EXP(17.502*J32/(240.97+J32))</f>
        <v>3.5743190849816737</v>
      </c>
      <c r="AR32">
        <f>AQ32*1000/AA32</f>
        <v>36.490950198254914</v>
      </c>
      <c r="AS32">
        <f>(AR32-U32)</f>
        <v>18.212750048718782</v>
      </c>
      <c r="AT32">
        <f>IF(D32,P32,(O32+P32)/2)</f>
        <v>26.648003578186035</v>
      </c>
      <c r="AU32">
        <f>0.61365*EXP(17.502*AT32/(240.97+AT32))</f>
        <v>3.5058297900471391</v>
      </c>
      <c r="AV32">
        <f>IF(AS32&lt;&gt;0,(1000-(AR32+U32)/2)/AS32*AL32,0)</f>
        <v>-1.8650429697560542E-4</v>
      </c>
      <c r="AW32">
        <f>U32*AA32/1000</f>
        <v>1.7903649885424529</v>
      </c>
      <c r="AX32">
        <f>(AU32-AW32)</f>
        <v>1.7154648015046863</v>
      </c>
      <c r="AY32">
        <f>1/(1.6/F32+1.37/N32)</f>
        <v>-1.1656408522868429E-4</v>
      </c>
      <c r="AZ32">
        <f>G32*AA32*0.001</f>
        <v>35.297648807624675</v>
      </c>
      <c r="BA32">
        <f>G32/S32</f>
        <v>0.90109673921531441</v>
      </c>
      <c r="BB32">
        <f>(1-AL32*AA32/AQ32/F32)*100</f>
        <v>48.681054756718986</v>
      </c>
      <c r="BC32">
        <f>(S32-E32/(N32/1.35))</f>
        <v>399.91519576004004</v>
      </c>
      <c r="BD32">
        <f>E32*BB32/100/BC32</f>
        <v>-3.9961532017849123E-6</v>
      </c>
    </row>
    <row r="33" spans="1:56" x14ac:dyDescent="0.25">
      <c r="A33" s="1" t="s">
        <v>9</v>
      </c>
      <c r="B33" s="1" t="s">
        <v>91</v>
      </c>
    </row>
    <row r="34" spans="1:56" x14ac:dyDescent="0.25">
      <c r="A34" s="1">
        <v>11</v>
      </c>
      <c r="B34" s="1" t="s">
        <v>92</v>
      </c>
      <c r="C34" s="1">
        <v>6697.9999947249889</v>
      </c>
      <c r="D34" s="1">
        <v>0</v>
      </c>
      <c r="E34">
        <f>(R34-S34*(1000-T34)/(1000-U34))*AK34</f>
        <v>2.2815570883782402E-2</v>
      </c>
      <c r="F34">
        <f>IF(AV34&lt;&gt;0,1/(1/AV34-1/N34),0)</f>
        <v>7.7603080411639189E-4</v>
      </c>
      <c r="G34">
        <f>((AY34-AL34/2)*S34-E34)/(AY34+AL34/2)</f>
        <v>341.69466520122126</v>
      </c>
      <c r="H34">
        <f>AL34*1000</f>
        <v>1.449831510901828E-2</v>
      </c>
      <c r="I34">
        <f>(AQ34-AW34)</f>
        <v>1.7801431130558354</v>
      </c>
      <c r="J34">
        <f>(P34+AP34*D34)</f>
        <v>26.964313507080078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26.318605422973633</v>
      </c>
      <c r="P34" s="1">
        <v>26.964313507080078</v>
      </c>
      <c r="Q34" s="1">
        <v>26.158161163330078</v>
      </c>
      <c r="R34" s="1">
        <v>399.8660888671875</v>
      </c>
      <c r="S34" s="1">
        <v>399.83175659179687</v>
      </c>
      <c r="T34" s="1">
        <v>18.275184631347656</v>
      </c>
      <c r="U34" s="1">
        <v>18.292263031005859</v>
      </c>
      <c r="V34" s="1">
        <v>52.054718017578125</v>
      </c>
      <c r="W34" s="1">
        <v>52.103363037109375</v>
      </c>
      <c r="X34" s="1">
        <v>500.0389404296875</v>
      </c>
      <c r="Y34" s="1">
        <v>235.25480651855469</v>
      </c>
      <c r="Z34" s="1">
        <v>299.1546630859375</v>
      </c>
      <c r="AA34" s="1">
        <v>97.938766479492188</v>
      </c>
      <c r="AB34" s="1">
        <v>-4.0238971710205078</v>
      </c>
      <c r="AC34" s="1">
        <v>0.11749887466430664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0.18999999761581421</v>
      </c>
      <c r="AJ34" s="1">
        <v>111115</v>
      </c>
      <c r="AK34">
        <f>X34*0.000001/(K34*0.0001)</f>
        <v>0.83339823404947899</v>
      </c>
      <c r="AL34">
        <f>(U34-T34)/(1000-U34)*AK34</f>
        <v>1.4498315109018279E-5</v>
      </c>
      <c r="AM34">
        <f>(P34+273.15)</f>
        <v>300.11431350708006</v>
      </c>
      <c r="AN34">
        <f>(O34+273.15)</f>
        <v>299.46860542297361</v>
      </c>
      <c r="AO34">
        <f>(Y34*AG34+Z34*AH34)*AI34</f>
        <v>44.698412677634224</v>
      </c>
      <c r="AP34">
        <f>((AO34+0.00000010773*(AN34^4-AM34^4))-AL34*44100)/(L34*51.4+0.00000043092*AM34^3)</f>
        <v>0.43199006423577452</v>
      </c>
      <c r="AQ34">
        <f>0.61365*EXP(17.502*J34/(240.97+J34))</f>
        <v>3.5716647904309662</v>
      </c>
      <c r="AR34">
        <f>AQ34*1000/AA34</f>
        <v>36.468345669626665</v>
      </c>
      <c r="AS34">
        <f>(AR34-U34)</f>
        <v>18.176082638620805</v>
      </c>
      <c r="AT34">
        <f>IF(D34,P34,(O34+P34)/2)</f>
        <v>26.641459465026855</v>
      </c>
      <c r="AU34">
        <f>0.61365*EXP(17.502*AT34/(240.97+AT34))</f>
        <v>3.5044789977621167</v>
      </c>
      <c r="AV34">
        <f>IF(AS34&lt;&gt;0,(1000-(AR34+U34)/2)/AS34*AL34,0)</f>
        <v>7.7581881140900092E-4</v>
      </c>
      <c r="AW34">
        <f>U34*AA34/1000</f>
        <v>1.7915216773751308</v>
      </c>
      <c r="AX34">
        <f>(AU34-AW34)</f>
        <v>1.7129573203869859</v>
      </c>
      <c r="AY34">
        <f>1/(1.6/F34+1.37/N34)</f>
        <v>4.8490579889521809E-4</v>
      </c>
      <c r="AZ34">
        <f>G34*AA34*0.001</f>
        <v>33.465154022430674</v>
      </c>
      <c r="BA34">
        <f>G34/S34</f>
        <v>0.85459611340994623</v>
      </c>
      <c r="BB34">
        <f>(1-AL34*AA34/AQ34/F34)*100</f>
        <v>48.770217598669419</v>
      </c>
      <c r="BC34">
        <f>(S34-E34/(N34/1.35))</f>
        <v>399.82091116210285</v>
      </c>
      <c r="BD34">
        <f>E34*BB34/100/BC34</f>
        <v>2.7830469231980568E-5</v>
      </c>
    </row>
    <row r="35" spans="1:56" x14ac:dyDescent="0.25">
      <c r="A35" s="1">
        <v>12</v>
      </c>
      <c r="B35" s="1" t="s">
        <v>93</v>
      </c>
      <c r="C35" s="1">
        <v>7298.499981302768</v>
      </c>
      <c r="D35" s="1">
        <v>0</v>
      </c>
      <c r="E35">
        <f>(R35-S35*(1000-T35)/(1000-U35))*AK35</f>
        <v>1.7413041373090847E-2</v>
      </c>
      <c r="F35">
        <f>IF(AV35&lt;&gt;0,1/(1/AV35-1/N35),0)</f>
        <v>2.1894113696009661E-4</v>
      </c>
      <c r="G35">
        <f>((AY35-AL35/2)*S35-E35)/(AY35+AL35/2)</f>
        <v>262.69503974586814</v>
      </c>
      <c r="H35">
        <f>AL35*1000</f>
        <v>4.0947147844637944E-3</v>
      </c>
      <c r="I35">
        <f>(AQ35-AW35)</f>
        <v>1.7816070025783013</v>
      </c>
      <c r="J35">
        <f>(P35+AP35*D35)</f>
        <v>26.9224853515625</v>
      </c>
      <c r="K35" s="1">
        <v>6</v>
      </c>
      <c r="L35">
        <f>(K35*AE35+AF35)</f>
        <v>1.4200000166893005</v>
      </c>
      <c r="M35" s="1">
        <v>1</v>
      </c>
      <c r="N35">
        <f>L35*(M35+1)*(M35+1)/(M35*M35+1)</f>
        <v>2.8400000333786011</v>
      </c>
      <c r="O35" s="1">
        <v>26.313278198242188</v>
      </c>
      <c r="P35" s="1">
        <v>26.9224853515625</v>
      </c>
      <c r="Q35" s="1">
        <v>26.162824630737305</v>
      </c>
      <c r="R35" s="1">
        <v>399.8929443359375</v>
      </c>
      <c r="S35" s="1">
        <v>399.87008666992187</v>
      </c>
      <c r="T35" s="1">
        <v>18.185371398925781</v>
      </c>
      <c r="U35" s="1">
        <v>18.190195083618164</v>
      </c>
      <c r="V35" s="1">
        <v>51.808361053466797</v>
      </c>
      <c r="W35" s="1">
        <v>51.822101593017578</v>
      </c>
      <c r="X35" s="1">
        <v>500.06143188476562</v>
      </c>
      <c r="Y35" s="1">
        <v>235.42851257324219</v>
      </c>
      <c r="Z35" s="1">
        <v>299.22573852539062</v>
      </c>
      <c r="AA35" s="1">
        <v>97.925857543945313</v>
      </c>
      <c r="AB35" s="1">
        <v>-4.0238971710205078</v>
      </c>
      <c r="AC35" s="1">
        <v>0.11749887466430664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0.18999999761581421</v>
      </c>
      <c r="AJ35" s="1">
        <v>111115</v>
      </c>
      <c r="AK35">
        <f>X35*0.000001/(K35*0.0001)</f>
        <v>0.83343571980794251</v>
      </c>
      <c r="AL35">
        <f>(U35-T35)/(1000-U35)*AK35</f>
        <v>4.0947147844637948E-6</v>
      </c>
      <c r="AM35">
        <f>(P35+273.15)</f>
        <v>300.07248535156248</v>
      </c>
      <c r="AN35">
        <f>(O35+273.15)</f>
        <v>299.46327819824216</v>
      </c>
      <c r="AO35">
        <f>(Y35*AG35+Z35*AH35)*AI35</f>
        <v>44.731416827610701</v>
      </c>
      <c r="AP35">
        <f>((AO35+0.00000010773*(AN35^4-AM35^4))-AL35*44100)/(L35*51.4+0.00000043092*AM35^3)</f>
        <v>0.44285335514173307</v>
      </c>
      <c r="AQ35">
        <f>0.61365*EXP(17.502*J35/(240.97+J35))</f>
        <v>3.5628974550332679</v>
      </c>
      <c r="AR35">
        <f>AQ35*1000/AA35</f>
        <v>36.383622716138873</v>
      </c>
      <c r="AS35">
        <f>(AR35-U35)</f>
        <v>18.193427632520709</v>
      </c>
      <c r="AT35">
        <f>IF(D35,P35,(O35+P35)/2)</f>
        <v>26.617881774902344</v>
      </c>
      <c r="AU35">
        <f>0.61365*EXP(17.502*AT35/(240.97+AT35))</f>
        <v>3.4996160150253557</v>
      </c>
      <c r="AV35">
        <f>IF(AS35&lt;&gt;0,(1000-(AR35+U35)/2)/AS35*AL35,0)</f>
        <v>2.189242596622955E-4</v>
      </c>
      <c r="AW35">
        <f>U35*AA35/1000</f>
        <v>1.7812904524549666</v>
      </c>
      <c r="AX35">
        <f>(AU35-AW35)</f>
        <v>1.718325562570389</v>
      </c>
      <c r="AY35">
        <f>1/(1.6/F35+1.37/N35)</f>
        <v>1.3682917850857333E-4</v>
      </c>
      <c r="AZ35">
        <f>G35*AA35*0.001</f>
        <v>25.724637039654937</v>
      </c>
      <c r="BA35">
        <f>G35/S35</f>
        <v>0.65695096608392534</v>
      </c>
      <c r="BB35">
        <f>(1-AL35*AA35/AQ35/F35)*100</f>
        <v>48.596777273918278</v>
      </c>
      <c r="BC35">
        <f>(S35-E35/(N35/1.35))</f>
        <v>399.86180934401432</v>
      </c>
      <c r="BD35">
        <f>E35*BB35/100/BC35</f>
        <v>2.1162753568735819E-5</v>
      </c>
    </row>
    <row r="36" spans="1:56" x14ac:dyDescent="0.25">
      <c r="A36" s="1" t="s">
        <v>9</v>
      </c>
      <c r="B36" s="1" t="s">
        <v>94</v>
      </c>
    </row>
    <row r="37" spans="1:56" x14ac:dyDescent="0.25">
      <c r="A37" s="1">
        <v>13</v>
      </c>
      <c r="B37" s="1" t="s">
        <v>95</v>
      </c>
      <c r="C37" s="1">
        <v>7898.4999880082905</v>
      </c>
      <c r="D37" s="1">
        <v>0</v>
      </c>
      <c r="E37">
        <f>(R37-S37*(1000-T37)/(1000-U37))*AK37</f>
        <v>4.5620303848080038E-2</v>
      </c>
      <c r="F37">
        <f>IF(AV37&lt;&gt;0,1/(1/AV37-1/N37),0)</f>
        <v>9.11275099061223E-4</v>
      </c>
      <c r="G37">
        <f>((AY37-AL37/2)*S37-E37)/(AY37+AL37/2)</f>
        <v>308.99068515269249</v>
      </c>
      <c r="H37">
        <f>AL37*1000</f>
        <v>1.7194090958445728E-2</v>
      </c>
      <c r="I37">
        <f>(AQ37-AW37)</f>
        <v>1.7974286436314715</v>
      </c>
      <c r="J37">
        <f>(P37+AP37*D37)</f>
        <v>26.992319107055664</v>
      </c>
      <c r="K37" s="1">
        <v>6</v>
      </c>
      <c r="L37">
        <f>(K37*AE37+AF37)</f>
        <v>1.4200000166893005</v>
      </c>
      <c r="M37" s="1">
        <v>1</v>
      </c>
      <c r="N37">
        <f>L37*(M37+1)*(M37+1)/(M37*M37+1)</f>
        <v>2.8400000333786011</v>
      </c>
      <c r="O37" s="1">
        <v>26.320774078369141</v>
      </c>
      <c r="P37" s="1">
        <v>26.992319107055664</v>
      </c>
      <c r="Q37" s="1">
        <v>26.159284591674805</v>
      </c>
      <c r="R37" s="1">
        <v>399.87698364257812</v>
      </c>
      <c r="S37" s="1">
        <v>399.81399536132812</v>
      </c>
      <c r="T37" s="1">
        <v>18.160755157470703</v>
      </c>
      <c r="U37" s="1">
        <v>18.181011199951172</v>
      </c>
      <c r="V37" s="1">
        <v>51.707370758056641</v>
      </c>
      <c r="W37" s="1">
        <v>51.765045166015625</v>
      </c>
      <c r="X37" s="1">
        <v>500.04293823242187</v>
      </c>
      <c r="Y37" s="1">
        <v>236.14694213867187</v>
      </c>
      <c r="Z37" s="1">
        <v>299.36965942382812</v>
      </c>
      <c r="AA37" s="1">
        <v>97.9107666015625</v>
      </c>
      <c r="AB37" s="1">
        <v>-4.0148944854736328</v>
      </c>
      <c r="AC37" s="1">
        <v>0.13142061233520508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0.18999999761581421</v>
      </c>
      <c r="AJ37" s="1">
        <v>111115</v>
      </c>
      <c r="AK37">
        <f>X37*0.000001/(K37*0.0001)</f>
        <v>0.83340489705403642</v>
      </c>
      <c r="AL37">
        <f>(U37-T37)/(1000-U37)*AK37</f>
        <v>1.7194090958445726E-5</v>
      </c>
      <c r="AM37">
        <f>(P37+273.15)</f>
        <v>300.14231910705564</v>
      </c>
      <c r="AN37">
        <f>(O37+273.15)</f>
        <v>299.47077407836912</v>
      </c>
      <c r="AO37">
        <f>(Y37*AG37+Z37*AH37)*AI37</f>
        <v>44.867918443329472</v>
      </c>
      <c r="AP37">
        <f>((AO37+0.00000010773*(AN37^4-AM37^4))-AL37*44100)/(L37*51.4+0.00000043092*AM37^3)</f>
        <v>0.4290133500217555</v>
      </c>
      <c r="AQ37">
        <f>0.61365*EXP(17.502*J37/(240.97+J37))</f>
        <v>3.5775453878102845</v>
      </c>
      <c r="AR37">
        <f>AQ37*1000/AA37</f>
        <v>36.538835431334398</v>
      </c>
      <c r="AS37">
        <f>(AR37-U37)</f>
        <v>18.357824231383226</v>
      </c>
      <c r="AT37">
        <f>IF(D37,P37,(O37+P37)/2)</f>
        <v>26.656546592712402</v>
      </c>
      <c r="AU37">
        <f>0.61365*EXP(17.502*AT37/(240.97+AT37))</f>
        <v>3.5075938663028676</v>
      </c>
      <c r="AV37">
        <f>IF(AS37&lt;&gt;0,(1000-(AR37+U37)/2)/AS37*AL37,0)</f>
        <v>9.1098279063762282E-4</v>
      </c>
      <c r="AW37">
        <f>U37*AA37/1000</f>
        <v>1.780116744178813</v>
      </c>
      <c r="AX37">
        <f>(AU37-AW37)</f>
        <v>1.7274771221240546</v>
      </c>
      <c r="AY37">
        <f>1/(1.6/F37+1.37/N37)</f>
        <v>5.6939049902001999E-4</v>
      </c>
      <c r="AZ37">
        <f>G37*AA37*0.001</f>
        <v>30.253514856042159</v>
      </c>
      <c r="BA37">
        <f>G37/S37</f>
        <v>0.77283609062620506</v>
      </c>
      <c r="BB37">
        <f>(1-AL37*AA37/AQ37/F37)*100</f>
        <v>48.361333896444222</v>
      </c>
      <c r="BC37">
        <f>(S37-E37/(N37/1.35))</f>
        <v>399.79230965376792</v>
      </c>
      <c r="BD37">
        <f>E37*BB37/100/BC37</f>
        <v>5.5185122214204768E-5</v>
      </c>
    </row>
    <row r="38" spans="1:56" x14ac:dyDescent="0.25">
      <c r="A38" s="1" t="s">
        <v>9</v>
      </c>
      <c r="B38" s="1" t="s">
        <v>96</v>
      </c>
    </row>
    <row r="39" spans="1:56" x14ac:dyDescent="0.25">
      <c r="A39" s="1">
        <v>14</v>
      </c>
      <c r="B39" s="1" t="s">
        <v>97</v>
      </c>
      <c r="C39" s="1">
        <v>8497.9999947249889</v>
      </c>
      <c r="D39" s="1">
        <v>0</v>
      </c>
      <c r="E39">
        <f>(R39-S39*(1000-T39)/(1000-U39))*AK39</f>
        <v>8.9888059654441535E-2</v>
      </c>
      <c r="F39">
        <f>IF(AV39&lt;&gt;0,1/(1/AV39-1/N39),0)</f>
        <v>6.90159097947465E-4</v>
      </c>
      <c r="G39">
        <f>((AY39-AL39/2)*S39-E39)/(AY39+AL39/2)</f>
        <v>182.58578939774011</v>
      </c>
      <c r="H39">
        <f>AL39*1000</f>
        <v>1.2904183674909201E-2</v>
      </c>
      <c r="I39">
        <f>(AQ39-AW39)</f>
        <v>1.7810279569232743</v>
      </c>
      <c r="J39">
        <f>(P39+AP39*D39)</f>
        <v>26.926103591918945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26.314821243286133</v>
      </c>
      <c r="P39" s="1">
        <v>26.926103591918945</v>
      </c>
      <c r="Q39" s="1">
        <v>26.160358428955078</v>
      </c>
      <c r="R39" s="1">
        <v>399.84326171875</v>
      </c>
      <c r="S39" s="1">
        <v>399.72921752929687</v>
      </c>
      <c r="T39" s="1">
        <v>18.192455291748047</v>
      </c>
      <c r="U39" s="1">
        <v>18.207656860351563</v>
      </c>
      <c r="V39" s="1">
        <v>51.812969207763672</v>
      </c>
      <c r="W39" s="1">
        <v>51.856266021728516</v>
      </c>
      <c r="X39" s="1">
        <v>500.04953002929687</v>
      </c>
      <c r="Y39" s="1">
        <v>235.58712768554687</v>
      </c>
      <c r="Z39" s="1">
        <v>299.30191040039062</v>
      </c>
      <c r="AA39" s="1">
        <v>97.905357360839844</v>
      </c>
      <c r="AB39" s="1">
        <v>-4.0224933624267578</v>
      </c>
      <c r="AC39" s="1">
        <v>0.12622690200805664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0.18999999761581421</v>
      </c>
      <c r="AJ39" s="1">
        <v>111115</v>
      </c>
      <c r="AK39">
        <f>X39*0.000001/(K39*0.0001)</f>
        <v>0.83341588338216133</v>
      </c>
      <c r="AL39">
        <f>(U39-T39)/(1000-U39)*AK39</f>
        <v>1.2904183674909201E-5</v>
      </c>
      <c r="AM39">
        <f>(P39+273.15)</f>
        <v>300.07610359191892</v>
      </c>
      <c r="AN39">
        <f>(O39+273.15)</f>
        <v>299.46482124328611</v>
      </c>
      <c r="AO39">
        <f>(Y39*AG39+Z39*AH39)*AI39</f>
        <v>44.761553698570424</v>
      </c>
      <c r="AP39">
        <f>((AO39+0.00000010773*(AN39^4-AM39^4))-AL39*44100)/(L39*51.4+0.00000043092*AM39^3)</f>
        <v>0.43833000114787241</v>
      </c>
      <c r="AQ39">
        <f>0.61365*EXP(17.502*J39/(240.97+J39))</f>
        <v>3.5636551085395411</v>
      </c>
      <c r="AR39">
        <f>AQ39*1000/AA39</f>
        <v>36.398979633007613</v>
      </c>
      <c r="AS39">
        <f>(AR39-U39)</f>
        <v>18.191322772656051</v>
      </c>
      <c r="AT39">
        <f>IF(D39,P39,(O39+P39)/2)</f>
        <v>26.620462417602539</v>
      </c>
      <c r="AU39">
        <f>0.61365*EXP(17.502*AT39/(240.97+AT39))</f>
        <v>3.5001479944878646</v>
      </c>
      <c r="AV39">
        <f>IF(AS39&lt;&gt;0,(1000-(AR39+U39)/2)/AS39*AL39,0)</f>
        <v>6.8999142053521455E-4</v>
      </c>
      <c r="AW39">
        <f>U39*AA39/1000</f>
        <v>1.7826271516162668</v>
      </c>
      <c r="AX39">
        <f>(AU39-AW39)</f>
        <v>1.7175208428715978</v>
      </c>
      <c r="AY39">
        <f>1/(1.6/F39+1.37/N39)</f>
        <v>4.3125969946798323E-4</v>
      </c>
      <c r="AZ39">
        <f>G39*AA39*0.001</f>
        <v>17.876126959996789</v>
      </c>
      <c r="BA39">
        <f>G39/S39</f>
        <v>0.45677368926467848</v>
      </c>
      <c r="BB39">
        <f>(1-AL39*AA39/AQ39/F39)*100</f>
        <v>48.632064764018402</v>
      </c>
      <c r="BC39">
        <f>(S39-E39/(N39/1.35))</f>
        <v>399.68648905073798</v>
      </c>
      <c r="BD39">
        <f>E39*BB39/100/BC39</f>
        <v>1.0937177158549936E-4</v>
      </c>
    </row>
    <row r="40" spans="1:56" x14ac:dyDescent="0.25">
      <c r="A40" s="1">
        <v>15</v>
      </c>
      <c r="B40" s="1" t="s">
        <v>98</v>
      </c>
      <c r="C40" s="1">
        <v>9098.499981302768</v>
      </c>
      <c r="D40" s="1">
        <v>0</v>
      </c>
      <c r="E40">
        <f>(R40-S40*(1000-T40)/(1000-U40))*AK40</f>
        <v>0.14113204436834076</v>
      </c>
      <c r="F40">
        <f>IF(AV40&lt;&gt;0,1/(1/AV40-1/N40),0)</f>
        <v>1.3409299165635538E-3</v>
      </c>
      <c r="G40">
        <f>((AY40-AL40/2)*S40-E40)/(AY40+AL40/2)</f>
        <v>222.01311115092477</v>
      </c>
      <c r="H40">
        <f>AL40*1000</f>
        <v>2.4970708768227084E-2</v>
      </c>
      <c r="I40">
        <f>(AQ40-AW40)</f>
        <v>1.7743371307149436</v>
      </c>
      <c r="J40">
        <f>(P40+AP40*D40)</f>
        <v>26.90806770324707</v>
      </c>
      <c r="K40" s="1">
        <v>6</v>
      </c>
      <c r="L40">
        <f>(K40*AE40+AF40)</f>
        <v>1.4200000166893005</v>
      </c>
      <c r="M40" s="1">
        <v>1</v>
      </c>
      <c r="N40">
        <f>L40*(M40+1)*(M40+1)/(M40*M40+1)</f>
        <v>2.8400000333786011</v>
      </c>
      <c r="O40" s="1">
        <v>26.310379028320313</v>
      </c>
      <c r="P40" s="1">
        <v>26.90806770324707</v>
      </c>
      <c r="Q40" s="1">
        <v>26.160427093505859</v>
      </c>
      <c r="R40" s="1">
        <v>399.92794799804687</v>
      </c>
      <c r="S40" s="1">
        <v>399.74664306640625</v>
      </c>
      <c r="T40" s="1">
        <v>18.207185745239258</v>
      </c>
      <c r="U40" s="1">
        <v>18.236598968505859</v>
      </c>
      <c r="V40" s="1">
        <v>51.870903015136719</v>
      </c>
      <c r="W40" s="1">
        <v>51.954700469970703</v>
      </c>
      <c r="X40" s="1">
        <v>500.087890625</v>
      </c>
      <c r="Y40" s="1">
        <v>235.7366943359375</v>
      </c>
      <c r="Z40" s="1">
        <v>299.27264404296875</v>
      </c>
      <c r="AA40" s="1">
        <v>97.90985107421875</v>
      </c>
      <c r="AB40" s="1">
        <v>-4.0224933624267578</v>
      </c>
      <c r="AC40" s="1">
        <v>0.12622690200805664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0.18999999761581421</v>
      </c>
      <c r="AJ40" s="1">
        <v>111115</v>
      </c>
      <c r="AK40">
        <f>X40*0.000001/(K40*0.0001)</f>
        <v>0.83347981770833313</v>
      </c>
      <c r="AL40">
        <f>(U40-T40)/(1000-U40)*AK40</f>
        <v>2.4970708768227085E-5</v>
      </c>
      <c r="AM40">
        <f>(P40+273.15)</f>
        <v>300.05806770324705</v>
      </c>
      <c r="AN40">
        <f>(O40+273.15)</f>
        <v>299.46037902832029</v>
      </c>
      <c r="AO40">
        <f>(Y40*AG40+Z40*AH40)*AI40</f>
        <v>44.789971361788048</v>
      </c>
      <c r="AP40">
        <f>((AO40+0.00000010773*(AN40^4-AM40^4))-AL40*44100)/(L40*51.4+0.00000043092*AM40^3)</f>
        <v>0.43426265832659938</v>
      </c>
      <c r="AQ40">
        <f>0.61365*EXP(17.502*J40/(240.97+J40))</f>
        <v>3.5598798198216035</v>
      </c>
      <c r="AR40">
        <f>AQ40*1000/AA40</f>
        <v>36.358750225481423</v>
      </c>
      <c r="AS40">
        <f>(AR40-U40)</f>
        <v>18.122151256975563</v>
      </c>
      <c r="AT40">
        <f>IF(D40,P40,(O40+P40)/2)</f>
        <v>26.609223365783691</v>
      </c>
      <c r="AU40">
        <f>0.61365*EXP(17.502*AT40/(240.97+AT40))</f>
        <v>3.4978316669187151</v>
      </c>
      <c r="AV40">
        <f>IF(AS40&lt;&gt;0,(1000-(AR40+U40)/2)/AS40*AL40,0)</f>
        <v>1.3402970840156959E-3</v>
      </c>
      <c r="AW40">
        <f>U40*AA40/1000</f>
        <v>1.7855426891066599</v>
      </c>
      <c r="AX40">
        <f>(AU40-AW40)</f>
        <v>1.7122889778120551</v>
      </c>
      <c r="AY40">
        <f>1/(1.6/F40+1.37/N40)</f>
        <v>8.3774251058223615E-4</v>
      </c>
      <c r="AZ40">
        <f>G40*AA40*0.001</f>
        <v>21.737270649311021</v>
      </c>
      <c r="BA40">
        <f>G40/S40</f>
        <v>0.55538455419635324</v>
      </c>
      <c r="BB40">
        <f>(1-AL40*AA40/AQ40/F40)*100</f>
        <v>48.782798760993749</v>
      </c>
      <c r="BC40">
        <f>(S40-E40/(N40/1.35))</f>
        <v>399.67955565173793</v>
      </c>
      <c r="BD40">
        <f>E40*BB40/100/BC40</f>
        <v>1.7225840105635813E-4</v>
      </c>
    </row>
    <row r="41" spans="1:56" x14ac:dyDescent="0.25">
      <c r="A41" s="1" t="s">
        <v>9</v>
      </c>
      <c r="B41" s="1" t="s">
        <v>99</v>
      </c>
    </row>
    <row r="42" spans="1:56" x14ac:dyDescent="0.25">
      <c r="A42" s="1">
        <v>16</v>
      </c>
      <c r="B42" s="1" t="s">
        <v>100</v>
      </c>
      <c r="C42" s="1">
        <v>9698.4999880306423</v>
      </c>
      <c r="D42" s="1">
        <v>0</v>
      </c>
      <c r="E42">
        <f>(R42-S42*(1000-T42)/(1000-U42))*AK42</f>
        <v>-2.6363433387703489E-2</v>
      </c>
      <c r="F42">
        <f>IF(AV42&lt;&gt;0,1/(1/AV42-1/N42),0)</f>
        <v>1.2761040754736679E-4</v>
      </c>
      <c r="G42">
        <f>((AY42-AL42/2)*S42-E42)/(AY42+AL42/2)</f>
        <v>713.83281806581863</v>
      </c>
      <c r="H42">
        <f>AL42*1000</f>
        <v>2.3914552763321393E-3</v>
      </c>
      <c r="I42">
        <f>(AQ42-AW42)</f>
        <v>1.7844367837823953</v>
      </c>
      <c r="J42">
        <f>(P42+AP42*D42)</f>
        <v>26.978410720825195</v>
      </c>
      <c r="K42" s="1">
        <v>6</v>
      </c>
      <c r="L42">
        <f>(K42*AE42+AF42)</f>
        <v>1.4200000166893005</v>
      </c>
      <c r="M42" s="1">
        <v>1</v>
      </c>
      <c r="N42">
        <f>L42*(M42+1)*(M42+1)/(M42*M42+1)</f>
        <v>2.8400000333786011</v>
      </c>
      <c r="O42" s="1">
        <v>26.318027496337891</v>
      </c>
      <c r="P42" s="1">
        <v>26.978410720825195</v>
      </c>
      <c r="Q42" s="1">
        <v>26.160083770751953</v>
      </c>
      <c r="R42" s="1">
        <v>399.93963623046875</v>
      </c>
      <c r="S42" s="1">
        <v>399.97012329101562</v>
      </c>
      <c r="T42" s="1">
        <v>18.283536911010742</v>
      </c>
      <c r="U42" s="1">
        <v>18.286354064941406</v>
      </c>
      <c r="V42" s="1">
        <v>52.058303833007813</v>
      </c>
      <c r="W42" s="1">
        <v>52.066326141357422</v>
      </c>
      <c r="X42" s="1">
        <v>500.02044677734375</v>
      </c>
      <c r="Y42" s="1">
        <v>235.82588195800781</v>
      </c>
      <c r="Z42" s="1">
        <v>299.34201049804687</v>
      </c>
      <c r="AA42" s="1">
        <v>97.897430419921875</v>
      </c>
      <c r="AB42" s="1">
        <v>-4.0329608917236328</v>
      </c>
      <c r="AC42" s="1">
        <v>0.11572504043579102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0.18999999761581421</v>
      </c>
      <c r="AJ42" s="1">
        <v>111115</v>
      </c>
      <c r="AK42">
        <f>X42*0.000001/(K42*0.0001)</f>
        <v>0.83336741129557279</v>
      </c>
      <c r="AL42">
        <f>(U42-T42)/(1000-U42)*AK42</f>
        <v>2.3914552763321393E-6</v>
      </c>
      <c r="AM42">
        <f>(P42+273.15)</f>
        <v>300.12841072082517</v>
      </c>
      <c r="AN42">
        <f>(O42+273.15)</f>
        <v>299.46802749633787</v>
      </c>
      <c r="AO42">
        <f>(Y42*AG42+Z42*AH42)*AI42</f>
        <v>44.806917009768767</v>
      </c>
      <c r="AP42">
        <f>((AO42+0.00000010773*(AN42^4-AM42^4))-AL42*44100)/(L42*51.4+0.00000043092*AM42^3)</f>
        <v>0.43755260769728377</v>
      </c>
      <c r="AQ42">
        <f>0.61365*EXP(17.502*J42/(240.97+J42))</f>
        <v>3.5746238584890522</v>
      </c>
      <c r="AR42">
        <f>AQ42*1000/AA42</f>
        <v>36.513970215112259</v>
      </c>
      <c r="AS42">
        <f>(AR42-U42)</f>
        <v>18.227616150170853</v>
      </c>
      <c r="AT42">
        <f>IF(D42,P42,(O42+P42)/2)</f>
        <v>26.648219108581543</v>
      </c>
      <c r="AU42">
        <f>0.61365*EXP(17.502*AT42/(240.97+AT42))</f>
        <v>3.5058742861282535</v>
      </c>
      <c r="AV42">
        <f>IF(AS42&lt;&gt;0,(1000-(AR42+U42)/2)/AS42*AL42,0)</f>
        <v>1.2760467385573149E-4</v>
      </c>
      <c r="AW42">
        <f>U42*AA42/1000</f>
        <v>1.7901870747066568</v>
      </c>
      <c r="AX42">
        <f>(AU42-AW42)</f>
        <v>1.7156872114215966</v>
      </c>
      <c r="AY42">
        <f>1/(1.6/F42+1.37/N42)</f>
        <v>7.9753436276371387E-5</v>
      </c>
      <c r="AZ42">
        <f>G42*AA42*0.001</f>
        <v>69.882398638055221</v>
      </c>
      <c r="BA42">
        <f>G42/S42</f>
        <v>1.7847153487172804</v>
      </c>
      <c r="BB42">
        <f>(1-AL42*AA42/AQ42/F42)*100</f>
        <v>48.676400100264736</v>
      </c>
      <c r="BC42">
        <f>(S42-E42/(N42/1.35))</f>
        <v>399.98265520462655</v>
      </c>
      <c r="BD42">
        <f>E42*BB42/100/BC42</f>
        <v>-3.2083316986333393E-5</v>
      </c>
    </row>
    <row r="43" spans="1:56" x14ac:dyDescent="0.25">
      <c r="A43" s="1" t="s">
        <v>9</v>
      </c>
      <c r="B43" s="1" t="s">
        <v>101</v>
      </c>
    </row>
    <row r="44" spans="1:56" x14ac:dyDescent="0.25">
      <c r="A44" s="1" t="s">
        <v>9</v>
      </c>
      <c r="B44" s="1" t="s">
        <v>102</v>
      </c>
    </row>
    <row r="45" spans="1:56" x14ac:dyDescent="0.25">
      <c r="A45" s="1">
        <v>17</v>
      </c>
      <c r="B45" s="1" t="s">
        <v>103</v>
      </c>
      <c r="C45" s="1">
        <v>10298.499994736165</v>
      </c>
      <c r="D45" s="1">
        <v>0</v>
      </c>
      <c r="E45">
        <f>(R45-S45*(1000-T45)/(1000-U45))*AK45</f>
        <v>-1.8248229948490052E-2</v>
      </c>
      <c r="F45">
        <f>IF(AV45&lt;&gt;0,1/(1/AV45-1/N45),0)</f>
        <v>6.6140733775866769E-5</v>
      </c>
      <c r="G45">
        <f>((AY45-AL45/2)*S45-E45)/(AY45+AL45/2)</f>
        <v>823.03618440263449</v>
      </c>
      <c r="H45">
        <f>AL45*1000</f>
        <v>1.2418912782475983E-3</v>
      </c>
      <c r="I45">
        <f>(AQ45-AW45)</f>
        <v>1.7877336460567579</v>
      </c>
      <c r="J45">
        <f>(P45+AP45*D45)</f>
        <v>27.007423400878906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26.319879531860352</v>
      </c>
      <c r="P45" s="1">
        <v>27.007423400878906</v>
      </c>
      <c r="Q45" s="1">
        <v>26.160236358642578</v>
      </c>
      <c r="R45" s="1">
        <v>399.937255859375</v>
      </c>
      <c r="S45" s="1">
        <v>399.95855712890625</v>
      </c>
      <c r="T45" s="1">
        <v>18.313779830932617</v>
      </c>
      <c r="U45" s="1">
        <v>18.315242767333984</v>
      </c>
      <c r="V45" s="1">
        <v>52.137889862060547</v>
      </c>
      <c r="W45" s="1">
        <v>52.142051696777344</v>
      </c>
      <c r="X45" s="1">
        <v>500.01315307617188</v>
      </c>
      <c r="Y45" s="1">
        <v>234.35890197753906</v>
      </c>
      <c r="Z45" s="1">
        <v>298.15090942382812</v>
      </c>
      <c r="AA45" s="1">
        <v>97.895881652832031</v>
      </c>
      <c r="AB45" s="1">
        <v>-3.9267597198486328</v>
      </c>
      <c r="AC45" s="1">
        <v>0.11817598342895508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0.18999999761581421</v>
      </c>
      <c r="AJ45" s="1">
        <v>111115</v>
      </c>
      <c r="AK45">
        <f>X45*0.000001/(K45*0.0001)</f>
        <v>0.83335525512695297</v>
      </c>
      <c r="AL45">
        <f>(U45-T45)/(1000-U45)*AK45</f>
        <v>1.2418912782475984E-6</v>
      </c>
      <c r="AM45">
        <f>(P45+273.15)</f>
        <v>300.15742340087888</v>
      </c>
      <c r="AN45">
        <f>(O45+273.15)</f>
        <v>299.46987953186033</v>
      </c>
      <c r="AO45">
        <f>(Y45*AG45+Z45*AH45)*AI45</f>
        <v>44.528190816977258</v>
      </c>
      <c r="AP45">
        <f>((AO45+0.00000010773*(AN45^4-AM45^4))-AL45*44100)/(L45*51.4+0.00000043092*AM45^3)</f>
        <v>0.43110048180504523</v>
      </c>
      <c r="AQ45">
        <f>0.61365*EXP(17.502*J45/(240.97+J45))</f>
        <v>3.5807204844505733</v>
      </c>
      <c r="AR45">
        <f>AQ45*1000/AA45</f>
        <v>36.576824520043395</v>
      </c>
      <c r="AS45">
        <f>(AR45-U45)</f>
        <v>18.261581752709411</v>
      </c>
      <c r="AT45">
        <f>IF(D45,P45,(O45+P45)/2)</f>
        <v>26.663651466369629</v>
      </c>
      <c r="AU45">
        <f>0.61365*EXP(17.502*AT45/(240.97+AT45))</f>
        <v>3.5090615661711153</v>
      </c>
      <c r="AV45">
        <f>IF(AS45&lt;&gt;0,(1000-(AR45+U45)/2)/AS45*AL45,0)</f>
        <v>6.6139193460819072E-5</v>
      </c>
      <c r="AW45">
        <f>U45*AA45/1000</f>
        <v>1.7929868383938155</v>
      </c>
      <c r="AX45">
        <f>(AU45-AW45)</f>
        <v>1.7160747277772999</v>
      </c>
      <c r="AY45">
        <f>1/(1.6/F45+1.37/N45)</f>
        <v>4.1337134297932429E-5</v>
      </c>
      <c r="AZ45">
        <f>G45*AA45*0.001</f>
        <v>80.571852904278742</v>
      </c>
      <c r="BA45">
        <f>G45/S45</f>
        <v>2.0578036642365691</v>
      </c>
      <c r="BB45">
        <f>(1-AL45*AA45/AQ45/F45)*100</f>
        <v>48.665590632946596</v>
      </c>
      <c r="BC45">
        <f>(S45-E45/(N45/1.35))</f>
        <v>399.96723146346289</v>
      </c>
      <c r="BD45">
        <f>E45*BB45/100/BC45</f>
        <v>-2.2203341138715699E-5</v>
      </c>
    </row>
    <row r="46" spans="1:56" x14ac:dyDescent="0.25">
      <c r="A46" s="1">
        <v>18</v>
      </c>
      <c r="B46" s="1" t="s">
        <v>104</v>
      </c>
      <c r="C46" s="1">
        <v>10898.999981313944</v>
      </c>
      <c r="D46" s="1">
        <v>0</v>
      </c>
      <c r="E46">
        <f>(R46-S46*(1000-T46)/(1000-U46))*AK46</f>
        <v>1.9442035983692062E-2</v>
      </c>
      <c r="F46">
        <f>IF(AV46&lt;&gt;0,1/(1/AV46-1/N46),0)</f>
        <v>6.7853122304096321E-4</v>
      </c>
      <c r="G46">
        <f>((AY46-AL46/2)*S46-E46)/(AY46+AL46/2)</f>
        <v>342.88835864250564</v>
      </c>
      <c r="H46">
        <f>AL46*1000</f>
        <v>1.2694279018309084E-2</v>
      </c>
      <c r="I46">
        <f>(AQ46-AW46)</f>
        <v>1.7816068887781924</v>
      </c>
      <c r="J46">
        <f>(P46+AP46*D46)</f>
        <v>26.952239990234375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26.315719604492188</v>
      </c>
      <c r="P46" s="1">
        <v>26.952239990234375</v>
      </c>
      <c r="Q46" s="1">
        <v>26.160671234130859</v>
      </c>
      <c r="R46" s="1">
        <v>399.8909912109375</v>
      </c>
      <c r="S46" s="1">
        <v>399.861572265625</v>
      </c>
      <c r="T46" s="1">
        <v>18.246425628662109</v>
      </c>
      <c r="U46" s="1">
        <v>18.261379241943359</v>
      </c>
      <c r="V46" s="1">
        <v>51.953414916992187</v>
      </c>
      <c r="W46" s="1">
        <v>51.995994567871094</v>
      </c>
      <c r="X46" s="1">
        <v>500.044921875</v>
      </c>
      <c r="Y46" s="1">
        <v>234.52902221679687</v>
      </c>
      <c r="Z46" s="1">
        <v>302.92294311523437</v>
      </c>
      <c r="AA46" s="1">
        <v>97.88555908203125</v>
      </c>
      <c r="AB46" s="1">
        <v>-3.9267597198486328</v>
      </c>
      <c r="AC46" s="1">
        <v>0.11817598342895508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0.18999999761581421</v>
      </c>
      <c r="AJ46" s="1">
        <v>111115</v>
      </c>
      <c r="AK46">
        <f>X46*0.000001/(K46*0.0001)</f>
        <v>0.83340820312499997</v>
      </c>
      <c r="AL46">
        <f>(U46-T46)/(1000-U46)*AK46</f>
        <v>1.2694279018309084E-5</v>
      </c>
      <c r="AM46">
        <f>(P46+273.15)</f>
        <v>300.10223999023435</v>
      </c>
      <c r="AN46">
        <f>(O46+273.15)</f>
        <v>299.46571960449216</v>
      </c>
      <c r="AO46">
        <f>(Y46*AG46+Z46*AH46)*AI46</f>
        <v>44.560513662030644</v>
      </c>
      <c r="AP46">
        <f>((AO46+0.00000010773*(AN46^4-AM46^4))-AL46*44100)/(L46*51.4+0.00000043092*AM46^3)</f>
        <v>0.4325748641511391</v>
      </c>
      <c r="AQ46">
        <f>0.61365*EXP(17.502*J46/(240.97+J46))</f>
        <v>3.5691322054848182</v>
      </c>
      <c r="AR46">
        <f>AQ46*1000/AA46</f>
        <v>36.46229575594262</v>
      </c>
      <c r="AS46">
        <f>(AR46-U46)</f>
        <v>18.20091651399926</v>
      </c>
      <c r="AT46">
        <f>IF(D46,P46,(O46+P46)/2)</f>
        <v>26.633979797363281</v>
      </c>
      <c r="AU46">
        <f>0.61365*EXP(17.502*AT46/(240.97+AT46))</f>
        <v>3.5029356510594591</v>
      </c>
      <c r="AV46">
        <f>IF(AS46&lt;&gt;0,(1000-(AR46+U46)/2)/AS46*AL46,0)</f>
        <v>6.7836914746283248E-4</v>
      </c>
      <c r="AW46">
        <f>U46*AA46/1000</f>
        <v>1.7875253167066258</v>
      </c>
      <c r="AX46">
        <f>(AU46-AW46)</f>
        <v>1.7154103343528333</v>
      </c>
      <c r="AY46">
        <f>1/(1.6/F46+1.37/N46)</f>
        <v>4.2399527566369124E-4</v>
      </c>
      <c r="AZ46">
        <f>G46*AA46*0.001</f>
        <v>33.563818688441707</v>
      </c>
      <c r="BA46">
        <f>G46/S46</f>
        <v>0.85751765717243644</v>
      </c>
      <c r="BB46">
        <f>(1-AL46*AA46/AQ46/F46)*100</f>
        <v>48.690924016492097</v>
      </c>
      <c r="BC46">
        <f>(S46-E46/(N46/1.35))</f>
        <v>399.85233045285406</v>
      </c>
      <c r="BD46">
        <f>E46*BB46/100/BC46</f>
        <v>2.3675007614329099E-5</v>
      </c>
    </row>
    <row r="47" spans="1:56" x14ac:dyDescent="0.25">
      <c r="A47" s="1" t="s">
        <v>9</v>
      </c>
      <c r="B47" s="1" t="s">
        <v>105</v>
      </c>
    </row>
    <row r="48" spans="1:56" x14ac:dyDescent="0.25">
      <c r="A48" s="1">
        <v>19</v>
      </c>
      <c r="B48" s="1" t="s">
        <v>106</v>
      </c>
      <c r="C48" s="1">
        <v>11498.999988019466</v>
      </c>
      <c r="D48" s="1">
        <v>0</v>
      </c>
      <c r="E48">
        <f>(R48-S48*(1000-T48)/(1000-U48))*AK48</f>
        <v>0.15671342114422288</v>
      </c>
      <c r="F48">
        <f>IF(AV48&lt;&gt;0,1/(1/AV48-1/N48),0)</f>
        <v>7.1036642205324439E-4</v>
      </c>
      <c r="G48">
        <f>((AY48-AL48/2)*S48-E48)/(AY48+AL48/2)</f>
        <v>40.32122396948445</v>
      </c>
      <c r="H48">
        <f>AL48*1000</f>
        <v>1.2959047162419609E-2</v>
      </c>
      <c r="I48">
        <f>(AQ48-AW48)</f>
        <v>1.7374801250981979</v>
      </c>
      <c r="J48">
        <f>(P48+AP48*D48)</f>
        <v>26.727434158325195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26.314872741699219</v>
      </c>
      <c r="P48" s="1">
        <v>26.727434158325195</v>
      </c>
      <c r="Q48" s="1">
        <v>26.160198211669922</v>
      </c>
      <c r="R48" s="1">
        <v>399.99041748046875</v>
      </c>
      <c r="S48" s="1">
        <v>399.79620361328125</v>
      </c>
      <c r="T48" s="1">
        <v>18.220638275146484</v>
      </c>
      <c r="U48" s="1">
        <v>18.23590087890625</v>
      </c>
      <c r="V48" s="1">
        <v>51.875320434570312</v>
      </c>
      <c r="W48" s="1">
        <v>51.918777465820313</v>
      </c>
      <c r="X48" s="1">
        <v>500.1529541015625</v>
      </c>
      <c r="Y48" s="1">
        <v>16.295621871948242</v>
      </c>
      <c r="Z48" s="1">
        <v>229.55931091308594</v>
      </c>
      <c r="AA48" s="1">
        <v>97.871856689453125</v>
      </c>
      <c r="AB48" s="1">
        <v>-4.0266437530517578</v>
      </c>
      <c r="AC48" s="1">
        <v>0.11887979507446289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0.18999999761581421</v>
      </c>
      <c r="AJ48" s="1">
        <v>111115</v>
      </c>
      <c r="AK48">
        <f>X48*0.000001/(K48*0.0001)</f>
        <v>0.83358825683593751</v>
      </c>
      <c r="AL48">
        <f>(U48-T48)/(1000-U48)*AK48</f>
        <v>1.2959047162419609E-5</v>
      </c>
      <c r="AM48">
        <f>(P48+273.15)</f>
        <v>299.87743415832517</v>
      </c>
      <c r="AN48">
        <f>(O48+273.15)</f>
        <v>299.4648727416992</v>
      </c>
      <c r="AO48">
        <f>(Y48*AG48+Z48*AH48)*AI48</f>
        <v>3.0961681168183759</v>
      </c>
      <c r="AP48">
        <f>((AO48+0.00000010773*(AN48^4-AM48^4))-AL48*44100)/(L48*51.4+0.00000043092*AM48^3)</f>
        <v>-2.6707059877047811E-2</v>
      </c>
      <c r="AQ48">
        <f>0.61365*EXP(17.502*J48/(240.97+J48))</f>
        <v>3.5222616025215827</v>
      </c>
      <c r="AR48">
        <f>AQ48*1000/AA48</f>
        <v>35.988502943166793</v>
      </c>
      <c r="AS48">
        <f>(AR48-U48)</f>
        <v>17.752602064260543</v>
      </c>
      <c r="AT48">
        <f>IF(D48,P48,(O48+P48)/2)</f>
        <v>26.521153450012207</v>
      </c>
      <c r="AU48">
        <f>0.61365*EXP(17.502*AT48/(240.97+AT48))</f>
        <v>3.4797270659896631</v>
      </c>
      <c r="AV48">
        <f>IF(AS48&lt;&gt;0,(1000-(AR48+U48)/2)/AS48*AL48,0)</f>
        <v>7.1018878322965425E-4</v>
      </c>
      <c r="AW48">
        <f>U48*AA48/1000</f>
        <v>1.7847814774233848</v>
      </c>
      <c r="AX48">
        <f>(AU48-AW48)</f>
        <v>1.6949455885662783</v>
      </c>
      <c r="AY48">
        <f>1/(1.6/F48+1.37/N48)</f>
        <v>4.4388394583917825E-4</v>
      </c>
      <c r="AZ48">
        <f>G48*AA48*0.001</f>
        <v>3.9463130538847246</v>
      </c>
      <c r="BA48">
        <f>G48/S48</f>
        <v>0.10085444435206982</v>
      </c>
      <c r="BB48">
        <f>(1-AL48*AA48/AQ48/F48)*100</f>
        <v>49.309466220193052</v>
      </c>
      <c r="BC48">
        <f>(S48-E48/(N48/1.35))</f>
        <v>399.72170955833116</v>
      </c>
      <c r="BD48">
        <f>E48*BB48/100/BC48</f>
        <v>1.9332087703468313E-4</v>
      </c>
    </row>
    <row r="49" spans="1:56" x14ac:dyDescent="0.25">
      <c r="A49" s="1" t="s">
        <v>9</v>
      </c>
      <c r="B49" s="1" t="s">
        <v>107</v>
      </c>
    </row>
    <row r="50" spans="1:56" x14ac:dyDescent="0.25">
      <c r="A50" s="1">
        <v>20</v>
      </c>
      <c r="B50" s="1" t="s">
        <v>108</v>
      </c>
      <c r="C50" s="1">
        <v>12098.499994758517</v>
      </c>
      <c r="D50" s="1">
        <v>0</v>
      </c>
      <c r="E50">
        <f>(R50-S50*(1000-T50)/(1000-U50))*AK50</f>
        <v>-0.20855137572725335</v>
      </c>
      <c r="F50">
        <f>IF(AV50&lt;&gt;0,1/(1/AV50-1/N50),0)</f>
        <v>1.361875703342341E-3</v>
      </c>
      <c r="G50">
        <f>((AY50-AL50/2)*S50-E50)/(AY50+AL50/2)</f>
        <v>630.33991587143305</v>
      </c>
      <c r="H50">
        <f>AL50*1000</f>
        <v>2.4776427964555509E-2</v>
      </c>
      <c r="I50">
        <f>(AQ50-AW50)</f>
        <v>1.7330810735831954</v>
      </c>
      <c r="J50">
        <f>(P50+AP50*D50)</f>
        <v>26.71943473815918</v>
      </c>
      <c r="K50" s="1">
        <v>6</v>
      </c>
      <c r="L50">
        <f>(K50*AE50+AF50)</f>
        <v>1.4200000166893005</v>
      </c>
      <c r="M50" s="1">
        <v>1</v>
      </c>
      <c r="N50">
        <f>L50*(M50+1)*(M50+1)/(M50*M50+1)</f>
        <v>2.8400000333786011</v>
      </c>
      <c r="O50" s="1">
        <v>26.317096710205078</v>
      </c>
      <c r="P50" s="1">
        <v>26.71943473815918</v>
      </c>
      <c r="Q50" s="1">
        <v>26.159120559692383</v>
      </c>
      <c r="R50" s="1">
        <v>399.98968505859375</v>
      </c>
      <c r="S50" s="1">
        <v>400.22802734375</v>
      </c>
      <c r="T50" s="1">
        <v>18.235076904296875</v>
      </c>
      <c r="U50" s="1">
        <v>18.264263153076172</v>
      </c>
      <c r="V50" s="1">
        <v>51.908607482910156</v>
      </c>
      <c r="W50" s="1">
        <v>51.991687774658203</v>
      </c>
      <c r="X50" s="1">
        <v>500.041748046875</v>
      </c>
      <c r="Y50" s="1">
        <v>200.28500366210937</v>
      </c>
      <c r="Z50" s="1">
        <v>228.69976806640625</v>
      </c>
      <c r="AA50" s="1">
        <v>97.869956970214844</v>
      </c>
      <c r="AB50" s="1">
        <v>-3.7016925811767578</v>
      </c>
      <c r="AC50" s="1">
        <v>0.13201761245727539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0.18999999761581421</v>
      </c>
      <c r="AJ50" s="1">
        <v>111115</v>
      </c>
      <c r="AK50">
        <f>X50*0.000001/(K50*0.0001)</f>
        <v>0.83340291341145822</v>
      </c>
      <c r="AL50">
        <f>(U50-T50)/(1000-U50)*AK50</f>
        <v>2.4776427964555509E-5</v>
      </c>
      <c r="AM50">
        <f>(P50+273.15)</f>
        <v>299.86943473815916</v>
      </c>
      <c r="AN50">
        <f>(O50+273.15)</f>
        <v>299.46709671020506</v>
      </c>
      <c r="AO50">
        <f>(Y50*AG50+Z50*AH50)*AI50</f>
        <v>38.054150218284121</v>
      </c>
      <c r="AP50">
        <f>((AO50+0.00000010773*(AN50^4-AM50^4))-AL50*44100)/(L50*51.4+0.00000043092*AM50^3)</f>
        <v>0.38171345488046571</v>
      </c>
      <c r="AQ50">
        <f>0.61365*EXP(17.502*J50/(240.97+J50))</f>
        <v>3.5206037224674409</v>
      </c>
      <c r="AR50">
        <f>AQ50*1000/AA50</f>
        <v>35.972261881538174</v>
      </c>
      <c r="AS50">
        <f>(AR50-U50)</f>
        <v>17.707998728462002</v>
      </c>
      <c r="AT50">
        <f>IF(D50,P50,(O50+P50)/2)</f>
        <v>26.518265724182129</v>
      </c>
      <c r="AU50">
        <f>0.61365*EXP(17.502*AT50/(240.97+AT50))</f>
        <v>3.4791348219799616</v>
      </c>
      <c r="AV50">
        <f>IF(AS50&lt;&gt;0,(1000-(AR50+U50)/2)/AS50*AL50,0)</f>
        <v>1.361222951073992E-3</v>
      </c>
      <c r="AW50">
        <f>U50*AA50/1000</f>
        <v>1.7875226488842455</v>
      </c>
      <c r="AX50">
        <f>(AU50-AW50)</f>
        <v>1.6916121730957161</v>
      </c>
      <c r="AY50">
        <f>1/(1.6/F50+1.37/N50)</f>
        <v>8.5082296606276569E-4</v>
      </c>
      <c r="AZ50">
        <f>G50*AA50*0.001</f>
        <v>61.691340442946</v>
      </c>
      <c r="BA50">
        <f>G50/S50</f>
        <v>1.5749519593989936</v>
      </c>
      <c r="BB50">
        <f>(1-AL50*AA50/AQ50/F50)*100</f>
        <v>49.42528132447115</v>
      </c>
      <c r="BC50">
        <f>(S50-E50/(N50/1.35))</f>
        <v>400.32716267963832</v>
      </c>
      <c r="BD50">
        <f>E50*BB50/100/BC50</f>
        <v>-2.57482164011282E-4</v>
      </c>
    </row>
    <row r="51" spans="1:56" x14ac:dyDescent="0.25">
      <c r="A51" s="1">
        <v>21</v>
      </c>
      <c r="B51" s="1" t="s">
        <v>109</v>
      </c>
      <c r="C51" s="1">
        <v>12698.999981336296</v>
      </c>
      <c r="D51" s="1">
        <v>0</v>
      </c>
      <c r="E51">
        <f>(R51-S51*(1000-T51)/(1000-U51))*AK51</f>
        <v>-0.27026270908892025</v>
      </c>
      <c r="F51">
        <f>IF(AV51&lt;&gt;0,1/(1/AV51-1/N51),0)</f>
        <v>7.5432205817737121E-4</v>
      </c>
      <c r="G51">
        <f>((AY51-AL51/2)*S51-E51)/(AY51+AL51/2)</f>
        <v>953.87626660331568</v>
      </c>
      <c r="H51">
        <f>AL51*1000</f>
        <v>1.374445341355604E-2</v>
      </c>
      <c r="I51">
        <f>(AQ51-AW51)</f>
        <v>1.7353904435486964</v>
      </c>
      <c r="J51">
        <f>(P51+AP51*D51)</f>
        <v>26.710081100463867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26.313606262207031</v>
      </c>
      <c r="P51" s="1">
        <v>26.710081100463867</v>
      </c>
      <c r="Q51" s="1">
        <v>26.159116744995117</v>
      </c>
      <c r="R51" s="1">
        <v>399.91427612304687</v>
      </c>
      <c r="S51" s="1">
        <v>400.23196411132812</v>
      </c>
      <c r="T51" s="1">
        <v>18.205181121826172</v>
      </c>
      <c r="U51" s="1">
        <v>18.221372604370117</v>
      </c>
      <c r="V51" s="1">
        <v>51.832752227783203</v>
      </c>
      <c r="W51" s="1">
        <v>51.878849029541016</v>
      </c>
      <c r="X51" s="1">
        <v>500.04107666015625</v>
      </c>
      <c r="Y51" s="1">
        <v>201.19114685058594</v>
      </c>
      <c r="Z51" s="1">
        <v>229.29818725585937</v>
      </c>
      <c r="AA51" s="1">
        <v>97.86724853515625</v>
      </c>
      <c r="AB51" s="1">
        <v>-3.7016925811767578</v>
      </c>
      <c r="AC51" s="1">
        <v>0.13201761245727539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0.18999999761581421</v>
      </c>
      <c r="AJ51" s="1">
        <v>111115</v>
      </c>
      <c r="AK51">
        <f>X51*0.000001/(K51*0.0001)</f>
        <v>0.83340179443359363</v>
      </c>
      <c r="AL51">
        <f>(U51-T51)/(1000-U51)*AK51</f>
        <v>1.374445341355604E-5</v>
      </c>
      <c r="AM51">
        <f>(P51+273.15)</f>
        <v>299.86008110046384</v>
      </c>
      <c r="AN51">
        <f>(O51+273.15)</f>
        <v>299.46360626220701</v>
      </c>
      <c r="AO51">
        <f>(Y51*AG51+Z51*AH51)*AI51</f>
        <v>38.226317421934255</v>
      </c>
      <c r="AP51">
        <f>((AO51+0.00000010773*(AN51^4-AM51^4))-AL51*44100)/(L51*51.4+0.00000043092*AM51^3)</f>
        <v>0.39031065038586926</v>
      </c>
      <c r="AQ51">
        <f>0.61365*EXP(17.502*J51/(240.97+J51))</f>
        <v>3.518666044872274</v>
      </c>
      <c r="AR51">
        <f>AQ51*1000/AA51</f>
        <v>35.953458358526198</v>
      </c>
      <c r="AS51">
        <f>(AR51-U51)</f>
        <v>17.732085754156081</v>
      </c>
      <c r="AT51">
        <f>IF(D51,P51,(O51+P51)/2)</f>
        <v>26.511843681335449</v>
      </c>
      <c r="AU51">
        <f>0.61365*EXP(17.502*AT51/(240.97+AT51))</f>
        <v>3.4778180400054892</v>
      </c>
      <c r="AV51">
        <f>IF(AS51&lt;&gt;0,(1000-(AR51+U51)/2)/AS51*AL51,0)</f>
        <v>7.54121758645536E-4</v>
      </c>
      <c r="AW51">
        <f>U51*AA51/1000</f>
        <v>1.7832756013235775</v>
      </c>
      <c r="AX51">
        <f>(AU51-AW51)</f>
        <v>1.6945424386819117</v>
      </c>
      <c r="AY51">
        <f>1/(1.6/F51+1.37/N51)</f>
        <v>4.7134409072278275E-4</v>
      </c>
      <c r="AZ51">
        <f>G51*AA51*0.001</f>
        <v>93.353245655453662</v>
      </c>
      <c r="BA51">
        <f>G51/S51</f>
        <v>2.3833085613771376</v>
      </c>
      <c r="BB51">
        <f>(1-AL51*AA51/AQ51/F51)*100</f>
        <v>49.320771556413511</v>
      </c>
      <c r="BC51">
        <f>(S51-E51/(N51/1.35))</f>
        <v>400.36043405956121</v>
      </c>
      <c r="BD51">
        <f>E51*BB51/100/BC51</f>
        <v>-3.3293912687708428E-4</v>
      </c>
    </row>
    <row r="52" spans="1:56" x14ac:dyDescent="0.25">
      <c r="A52" s="1" t="s">
        <v>9</v>
      </c>
      <c r="B52" s="1" t="s">
        <v>110</v>
      </c>
    </row>
    <row r="53" spans="1:56" x14ac:dyDescent="0.25">
      <c r="A53" s="1">
        <v>22</v>
      </c>
      <c r="B53" s="1" t="s">
        <v>111</v>
      </c>
      <c r="C53" s="1">
        <v>13298.999988041818</v>
      </c>
      <c r="D53" s="1">
        <v>0</v>
      </c>
      <c r="E53">
        <f>(R53-S53*(1000-T53)/(1000-U53))*AK53</f>
        <v>-1.458679765007799E-2</v>
      </c>
      <c r="F53">
        <f>IF(AV53&lt;&gt;0,1/(1/AV53-1/N53),0)</f>
        <v>1.7795057923130066E-4</v>
      </c>
      <c r="G53">
        <f>((AY53-AL53/2)*S53-E53)/(AY53+AL53/2)</f>
        <v>517.67160824730013</v>
      </c>
      <c r="H53">
        <f>AL53*1000</f>
        <v>3.2738385081684464E-3</v>
      </c>
      <c r="I53">
        <f>(AQ53-AW53)</f>
        <v>1.7515156516342267</v>
      </c>
      <c r="J53">
        <f>(P53+AP53*D53)</f>
        <v>26.758232116699219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26.316888809204102</v>
      </c>
      <c r="P53" s="1">
        <v>26.758232116699219</v>
      </c>
      <c r="Q53" s="1">
        <v>26.159162521362305</v>
      </c>
      <c r="R53" s="1">
        <v>400.002197265625</v>
      </c>
      <c r="S53" s="1">
        <v>400.01812744140625</v>
      </c>
      <c r="T53" s="1">
        <v>18.15776252746582</v>
      </c>
      <c r="U53" s="1">
        <v>18.161619186401367</v>
      </c>
      <c r="V53" s="1">
        <v>51.679222106933594</v>
      </c>
      <c r="W53" s="1">
        <v>51.690193176269531</v>
      </c>
      <c r="X53" s="1">
        <v>500.07745361328125</v>
      </c>
      <c r="Y53" s="1">
        <v>201.27572631835937</v>
      </c>
      <c r="Z53" s="1">
        <v>230.45283508300781</v>
      </c>
      <c r="AA53" s="1">
        <v>97.851142883300781</v>
      </c>
      <c r="AB53" s="1">
        <v>-3.9666461944580078</v>
      </c>
      <c r="AC53" s="1">
        <v>0.11946535110473633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0.18999999761581421</v>
      </c>
      <c r="AJ53" s="1">
        <v>111115</v>
      </c>
      <c r="AK53">
        <f>X53*0.000001/(K53*0.0001)</f>
        <v>0.83346242268880188</v>
      </c>
      <c r="AL53">
        <f>(U53-T53)/(1000-U53)*AK53</f>
        <v>3.2738385081684463E-6</v>
      </c>
      <c r="AM53">
        <f>(P53+273.15)</f>
        <v>299.9082321166992</v>
      </c>
      <c r="AN53">
        <f>(O53+273.15)</f>
        <v>299.46688880920408</v>
      </c>
      <c r="AO53">
        <f>(Y53*AG53+Z53*AH53)*AI53</f>
        <v>38.242387520609554</v>
      </c>
      <c r="AP53">
        <f>((AO53+0.00000010773*(AN53^4-AM53^4))-AL53*44100)/(L53*51.4+0.00000043092*AM53^3)</f>
        <v>0.38976754498447663</v>
      </c>
      <c r="AQ53">
        <f>0.61365*EXP(17.502*J53/(240.97+J53))</f>
        <v>3.5286508456348837</v>
      </c>
      <c r="AR53">
        <f>AQ53*1000/AA53</f>
        <v>36.06141677714713</v>
      </c>
      <c r="AS53">
        <f>(AR53-U53)</f>
        <v>17.899797590745763</v>
      </c>
      <c r="AT53">
        <f>IF(D53,P53,(O53+P53)/2)</f>
        <v>26.53756046295166</v>
      </c>
      <c r="AU53">
        <f>0.61365*EXP(17.502*AT53/(240.97+AT53))</f>
        <v>3.4830936532598984</v>
      </c>
      <c r="AV53">
        <f>IF(AS53&lt;&gt;0,(1000-(AR53+U53)/2)/AS53*AL53,0)</f>
        <v>1.7793942978615055E-4</v>
      </c>
      <c r="AW53">
        <f>U53*AA53/1000</f>
        <v>1.777135194000657</v>
      </c>
      <c r="AX53">
        <f>(AU53-AW53)</f>
        <v>1.7059584592592414</v>
      </c>
      <c r="AY53">
        <f>1/(1.6/F53+1.37/N53)</f>
        <v>1.1121314527056654E-4</v>
      </c>
      <c r="AZ53">
        <f>G53*AA53*0.001</f>
        <v>50.654758505234668</v>
      </c>
      <c r="BA53">
        <f>G53/S53</f>
        <v>1.2941203728901698</v>
      </c>
      <c r="BB53">
        <f>(1-AL53*AA53/AQ53/F53)*100</f>
        <v>48.982982999671442</v>
      </c>
      <c r="BC53">
        <f>(S53-E53/(N53/1.35))</f>
        <v>400.02506130640489</v>
      </c>
      <c r="BD53">
        <f>E53*BB53/100/BC53</f>
        <v>-1.7861502451370973E-5</v>
      </c>
    </row>
    <row r="54" spans="1:56" x14ac:dyDescent="0.25">
      <c r="A54" s="1" t="s">
        <v>9</v>
      </c>
      <c r="B54" s="1" t="s">
        <v>112</v>
      </c>
    </row>
    <row r="55" spans="1:56" x14ac:dyDescent="0.25">
      <c r="A55" s="1">
        <v>23</v>
      </c>
      <c r="B55" s="1" t="s">
        <v>113</v>
      </c>
      <c r="C55" s="1">
        <v>13898.499994758517</v>
      </c>
      <c r="D55" s="1">
        <v>0</v>
      </c>
      <c r="E55">
        <f>(R55-S55*(1000-T55)/(1000-U55))*AK55</f>
        <v>-6.7748414537878596E-2</v>
      </c>
      <c r="F55">
        <f>IF(AV55&lt;&gt;0,1/(1/AV55-1/N55),0)</f>
        <v>7.764565275618292E-4</v>
      </c>
      <c r="G55">
        <f>((AY55-AL55/2)*S55-E55)/(AY55+AL55/2)</f>
        <v>526.08909325686454</v>
      </c>
      <c r="H55">
        <f>AL55*1000</f>
        <v>1.4181868719426952E-2</v>
      </c>
      <c r="I55">
        <f>(AQ55-AW55)</f>
        <v>1.7391939894400954</v>
      </c>
      <c r="J55">
        <f>(P55+AP55*D55)</f>
        <v>26.735267639160156</v>
      </c>
      <c r="K55" s="1">
        <v>6</v>
      </c>
      <c r="L55">
        <f>(K55*AE55+AF55)</f>
        <v>1.4200000166893005</v>
      </c>
      <c r="M55" s="1">
        <v>1</v>
      </c>
      <c r="N55">
        <f>L55*(M55+1)*(M55+1)/(M55*M55+1)</f>
        <v>2.8400000333786011</v>
      </c>
      <c r="O55" s="1">
        <v>26.315710067749023</v>
      </c>
      <c r="P55" s="1">
        <v>26.735267639160156</v>
      </c>
      <c r="Q55" s="1">
        <v>26.159059524536133</v>
      </c>
      <c r="R55" s="1">
        <v>399.91146850585937</v>
      </c>
      <c r="S55" s="1">
        <v>399.9859619140625</v>
      </c>
      <c r="T55" s="1">
        <v>18.222528457641602</v>
      </c>
      <c r="U55" s="1">
        <v>18.239236831665039</v>
      </c>
      <c r="V55" s="1">
        <v>51.866043090820313</v>
      </c>
      <c r="W55" s="1">
        <v>51.913597106933594</v>
      </c>
      <c r="X55" s="1">
        <v>499.98410034179687</v>
      </c>
      <c r="Y55" s="1">
        <v>201.59800720214844</v>
      </c>
      <c r="Z55" s="1">
        <v>230.29981994628906</v>
      </c>
      <c r="AA55" s="1">
        <v>97.849037170410156</v>
      </c>
      <c r="AB55" s="1">
        <v>-3.8574542999267578</v>
      </c>
      <c r="AC55" s="1">
        <v>0.13019990921020508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0.18999999761581421</v>
      </c>
      <c r="AJ55" s="1">
        <v>111115</v>
      </c>
      <c r="AK55">
        <f>X55*0.000001/(K55*0.0001)</f>
        <v>0.83330683390299465</v>
      </c>
      <c r="AL55">
        <f>(U55-T55)/(1000-U55)*AK55</f>
        <v>1.4181868719426952E-5</v>
      </c>
      <c r="AM55">
        <f>(P55+273.15)</f>
        <v>299.88526763916013</v>
      </c>
      <c r="AN55">
        <f>(O55+273.15)</f>
        <v>299.465710067749</v>
      </c>
      <c r="AO55">
        <f>(Y55*AG55+Z55*AH55)*AI55</f>
        <v>38.303620887761099</v>
      </c>
      <c r="AP55">
        <f>((AO55+0.00000010773*(AN55^4-AM55^4))-AL55*44100)/(L55*51.4+0.00000043092*AM55^3)</f>
        <v>0.38781150890767591</v>
      </c>
      <c r="AQ55">
        <f>0.61365*EXP(17.502*J55/(240.97+J55))</f>
        <v>3.5238857521416018</v>
      </c>
      <c r="AR55">
        <f>AQ55*1000/AA55</f>
        <v>36.013494399587564</v>
      </c>
      <c r="AS55">
        <f>(AR55-U55)</f>
        <v>17.774257567922525</v>
      </c>
      <c r="AT55">
        <f>IF(D55,P55,(O55+P55)/2)</f>
        <v>26.52548885345459</v>
      </c>
      <c r="AU55">
        <f>0.61365*EXP(17.502*AT55/(240.97+AT55))</f>
        <v>3.4806163796453213</v>
      </c>
      <c r="AV55">
        <f>IF(AS55&lt;&gt;0,(1000-(AR55+U55)/2)/AS55*AL55,0)</f>
        <v>7.7624430222789835E-4</v>
      </c>
      <c r="AW55">
        <f>U55*AA55/1000</f>
        <v>1.7846917627015064</v>
      </c>
      <c r="AX55">
        <f>(AU55-AW55)</f>
        <v>1.6959246169438149</v>
      </c>
      <c r="AY55">
        <f>1/(1.6/F55+1.37/N55)</f>
        <v>4.8517175154973451E-4</v>
      </c>
      <c r="AZ55">
        <f>G55*AA55*0.001</f>
        <v>51.477311241038315</v>
      </c>
      <c r="BA55">
        <f>G55/S55</f>
        <v>1.315268892786531</v>
      </c>
      <c r="BB55">
        <f>(1-AL55*AA55/AQ55/F55)*100</f>
        <v>49.28329241887085</v>
      </c>
      <c r="BC55">
        <f>(S55-E55/(N55/1.35))</f>
        <v>400.01816626566506</v>
      </c>
      <c r="BD55">
        <f>E55*BB55/100/BC55</f>
        <v>-8.3467832367585602E-5</v>
      </c>
    </row>
    <row r="56" spans="1:56" x14ac:dyDescent="0.25">
      <c r="A56" s="1">
        <v>24</v>
      </c>
      <c r="B56" s="1" t="s">
        <v>114</v>
      </c>
      <c r="C56" s="1">
        <v>14498.999981336296</v>
      </c>
      <c r="D56" s="1">
        <v>0</v>
      </c>
      <c r="E56">
        <f>(R56-S56*(1000-T56)/(1000-U56))*AK56</f>
        <v>-6.2449109717162381E-2</v>
      </c>
      <c r="F56">
        <f>IF(AV56&lt;&gt;0,1/(1/AV56-1/N56),0)</f>
        <v>1.0183011714691203E-3</v>
      </c>
      <c r="G56">
        <f>((AY56-AL56/2)*S56-E56)/(AY56+AL56/2)</f>
        <v>485.45131353235007</v>
      </c>
      <c r="H56">
        <f>AL56*1000</f>
        <v>1.8385691585752789E-2</v>
      </c>
      <c r="I56">
        <f>(AQ56-AW56)</f>
        <v>1.7194027553477604</v>
      </c>
      <c r="J56">
        <f>(P56+AP56*D56)</f>
        <v>26.658271789550781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26.308000564575195</v>
      </c>
      <c r="P56" s="1">
        <v>26.658271789550781</v>
      </c>
      <c r="Q56" s="1">
        <v>26.160541534423828</v>
      </c>
      <c r="R56" s="1">
        <v>400.02719116210937</v>
      </c>
      <c r="S56" s="1">
        <v>400.09329223632812</v>
      </c>
      <c r="T56" s="1">
        <v>18.257900238037109</v>
      </c>
      <c r="U56" s="1">
        <v>18.279556274414062</v>
      </c>
      <c r="V56" s="1">
        <v>51.987777709960938</v>
      </c>
      <c r="W56" s="1">
        <v>52.0494384765625</v>
      </c>
      <c r="X56" s="1">
        <v>500.0806884765625</v>
      </c>
      <c r="Y56" s="1">
        <v>178.8026123046875</v>
      </c>
      <c r="Z56" s="1">
        <v>115.50051116943359</v>
      </c>
      <c r="AA56" s="1">
        <v>97.844139099121094</v>
      </c>
      <c r="AB56" s="1">
        <v>-3.8574542999267578</v>
      </c>
      <c r="AC56" s="1">
        <v>0.13019990921020508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0.18999999761581421</v>
      </c>
      <c r="AJ56" s="1">
        <v>111115</v>
      </c>
      <c r="AK56">
        <f>X56*0.000001/(K56*0.0001)</f>
        <v>0.83346781412760407</v>
      </c>
      <c r="AL56">
        <f>(U56-T56)/(1000-U56)*AK56</f>
        <v>1.8385691585752788E-5</v>
      </c>
      <c r="AM56">
        <f>(P56+273.15)</f>
        <v>299.80827178955076</v>
      </c>
      <c r="AN56">
        <f>(O56+273.15)</f>
        <v>299.45800056457517</v>
      </c>
      <c r="AO56">
        <f>(Y56*AG56+Z56*AH56)*AI56</f>
        <v>33.972495911591977</v>
      </c>
      <c r="AP56">
        <f>((AO56+0.00000010773*(AN56^4-AM56^4))-AL56*44100)/(L56*51.4+0.00000043092*AM56^3)</f>
        <v>0.34398439864496766</v>
      </c>
      <c r="AQ56">
        <f>0.61365*EXP(17.502*J56/(240.97+J56))</f>
        <v>3.5079502021317417</v>
      </c>
      <c r="AR56">
        <f>AQ56*1000/AA56</f>
        <v>35.852430553638065</v>
      </c>
      <c r="AS56">
        <f>(AR56-U56)</f>
        <v>17.572874279224003</v>
      </c>
      <c r="AT56">
        <f>IF(D56,P56,(O56+P56)/2)</f>
        <v>26.483136177062988</v>
      </c>
      <c r="AU56">
        <f>0.61365*EXP(17.502*AT56/(240.97+AT56))</f>
        <v>3.4719371440049778</v>
      </c>
      <c r="AV56">
        <f>IF(AS56&lt;&gt;0,(1000-(AR56+U56)/2)/AS56*AL56,0)</f>
        <v>1.0179361835831904E-3</v>
      </c>
      <c r="AW56">
        <f>U56*AA56/1000</f>
        <v>1.7885474467839813</v>
      </c>
      <c r="AX56">
        <f>(AU56-AW56)</f>
        <v>1.6833896972209965</v>
      </c>
      <c r="AY56">
        <f>1/(1.6/F56+1.37/N56)</f>
        <v>6.3624289655538698E-4</v>
      </c>
      <c r="AZ56">
        <f>G56*AA56*0.001</f>
        <v>47.498565847110306</v>
      </c>
      <c r="BA56">
        <f>G56/S56</f>
        <v>1.2133452945909486</v>
      </c>
      <c r="BB56">
        <f>(1-AL56*AA56/AQ56/F56)*100</f>
        <v>49.640069271286954</v>
      </c>
      <c r="BC56">
        <f>(S56-E56/(N56/1.35))</f>
        <v>400.122977552218</v>
      </c>
      <c r="BD56">
        <f>E56*BB56/100/BC56</f>
        <v>-7.7475633897720298E-5</v>
      </c>
    </row>
    <row r="57" spans="1:56" x14ac:dyDescent="0.25">
      <c r="A57" s="1" t="s">
        <v>9</v>
      </c>
      <c r="B57" s="1" t="s">
        <v>115</v>
      </c>
    </row>
    <row r="58" spans="1:56" x14ac:dyDescent="0.25">
      <c r="A58" s="1">
        <v>25</v>
      </c>
      <c r="B58" s="1" t="s">
        <v>116</v>
      </c>
      <c r="C58" s="1">
        <v>15098.99998806417</v>
      </c>
      <c r="D58" s="1">
        <v>0</v>
      </c>
      <c r="E58">
        <f>(R58-S58*(1000-T58)/(1000-U58))*AK58</f>
        <v>-8.9381824682830915E-2</v>
      </c>
      <c r="F58">
        <f>IF(AV58&lt;&gt;0,1/(1/AV58-1/N58),0)</f>
        <v>4.7274002598453042E-4</v>
      </c>
      <c r="G58">
        <f>((AY58-AL58/2)*S58-E58)/(AY58+AL58/2)</f>
        <v>686.85255929215907</v>
      </c>
      <c r="H58">
        <f>AL58*1000</f>
        <v>8.54052476839115E-3</v>
      </c>
      <c r="I58">
        <f>(AQ58-AW58)</f>
        <v>1.7202282375305766</v>
      </c>
      <c r="J58">
        <f>(P58+AP58*D58)</f>
        <v>26.62153434753418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26.302087783813477</v>
      </c>
      <c r="P58" s="1">
        <v>26.62153434753418</v>
      </c>
      <c r="Q58" s="1">
        <v>26.161170959472656</v>
      </c>
      <c r="R58" s="1">
        <v>399.9017333984375</v>
      </c>
      <c r="S58" s="1">
        <v>400.0048828125</v>
      </c>
      <c r="T58" s="1">
        <v>18.183700561523438</v>
      </c>
      <c r="U58" s="1">
        <v>18.193761825561523</v>
      </c>
      <c r="V58" s="1">
        <v>51.794219970703125</v>
      </c>
      <c r="W58" s="1">
        <v>51.8228759765625</v>
      </c>
      <c r="X58" s="1">
        <v>500.04495239257812</v>
      </c>
      <c r="Y58" s="1">
        <v>176.43182373046875</v>
      </c>
      <c r="Z58" s="1">
        <v>118.28907012939453</v>
      </c>
      <c r="AA58" s="1">
        <v>97.843467712402344</v>
      </c>
      <c r="AB58" s="1">
        <v>-3.9190692901611328</v>
      </c>
      <c r="AC58" s="1">
        <v>0.11653757095336914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0.18999999761581421</v>
      </c>
      <c r="AJ58" s="1">
        <v>111115</v>
      </c>
      <c r="AK58">
        <f>X58*0.000001/(K58*0.0001)</f>
        <v>0.83340825398762997</v>
      </c>
      <c r="AL58">
        <f>(U58-T58)/(1000-U58)*AK58</f>
        <v>8.5405247683911504E-6</v>
      </c>
      <c r="AM58">
        <f>(P58+273.15)</f>
        <v>299.77153434753416</v>
      </c>
      <c r="AN58">
        <f>(O58+273.15)</f>
        <v>299.45208778381345</v>
      </c>
      <c r="AO58">
        <f>(Y58*AG58+Z58*AH58)*AI58</f>
        <v>33.522046088142815</v>
      </c>
      <c r="AP58">
        <f>((AO58+0.00000010773*(AN58^4-AM58^4))-AL58*44100)/(L58*51.4+0.00000043092*AM58^3)</f>
        <v>0.34804258072310545</v>
      </c>
      <c r="AQ58">
        <f>0.61365*EXP(17.502*J58/(240.97+J58))</f>
        <v>3.5003689852770439</v>
      </c>
      <c r="AR58">
        <f>AQ58*1000/AA58</f>
        <v>35.775193450480579</v>
      </c>
      <c r="AS58">
        <f>(AR58-U58)</f>
        <v>17.581431624919055</v>
      </c>
      <c r="AT58">
        <f>IF(D58,P58,(O58+P58)/2)</f>
        <v>26.461811065673828</v>
      </c>
      <c r="AU58">
        <f>0.61365*EXP(17.502*AT58/(240.97+AT58))</f>
        <v>3.4675741959518338</v>
      </c>
      <c r="AV58">
        <f>IF(AS58&lt;&gt;0,(1000-(AR58+U58)/2)/AS58*AL58,0)</f>
        <v>4.7266134783832166E-4</v>
      </c>
      <c r="AW58">
        <f>U58*AA58/1000</f>
        <v>1.7801407477464672</v>
      </c>
      <c r="AX58">
        <f>(AU58-AW58)</f>
        <v>1.6874334482053666</v>
      </c>
      <c r="AY58">
        <f>1/(1.6/F58+1.37/N58)</f>
        <v>2.9542041013128951E-4</v>
      </c>
      <c r="AZ58">
        <f>G58*AA58*0.001</f>
        <v>67.204036208283284</v>
      </c>
      <c r="BA58">
        <f>G58/S58</f>
        <v>1.7171104374096284</v>
      </c>
      <c r="BB58">
        <f>(1-AL58*AA58/AQ58/F58)*100</f>
        <v>49.501300833414994</v>
      </c>
      <c r="BC58">
        <f>(S58-E58/(N58/1.35))</f>
        <v>400.04737065119849</v>
      </c>
      <c r="BD58">
        <f>E58*BB58/100/BC58</f>
        <v>-1.1059981685324234E-4</v>
      </c>
    </row>
    <row r="59" spans="1:56" x14ac:dyDescent="0.25">
      <c r="A59" s="1" t="s">
        <v>9</v>
      </c>
      <c r="B59" s="1" t="s">
        <v>117</v>
      </c>
    </row>
    <row r="60" spans="1:56" x14ac:dyDescent="0.25">
      <c r="A60" s="1">
        <v>26</v>
      </c>
      <c r="B60" s="1" t="s">
        <v>118</v>
      </c>
      <c r="C60" s="1">
        <v>15698.999994769692</v>
      </c>
      <c r="D60" s="1">
        <v>0</v>
      </c>
      <c r="E60">
        <f>(R60-S60*(1000-T60)/(1000-U60))*AK60</f>
        <v>-2.7004409647859973E-3</v>
      </c>
      <c r="F60">
        <f>IF(AV60&lt;&gt;0,1/(1/AV60-1/N60),0)</f>
        <v>1.3160066717221182E-3</v>
      </c>
      <c r="G60">
        <f>((AY60-AL60/2)*S60-E60)/(AY60+AL60/2)</f>
        <v>391.86525574163051</v>
      </c>
      <c r="H60">
        <f>AL60*1000</f>
        <v>2.3852323236846985E-2</v>
      </c>
      <c r="I60">
        <f>(AQ60-AW60)</f>
        <v>1.7265204323888155</v>
      </c>
      <c r="J60">
        <f>(P60+AP60*D60)</f>
        <v>26.563209533691406</v>
      </c>
      <c r="K60" s="1">
        <v>6</v>
      </c>
      <c r="L60">
        <f>(K60*AE60+AF60)</f>
        <v>1.4200000166893005</v>
      </c>
      <c r="M60" s="1">
        <v>1</v>
      </c>
      <c r="N60">
        <f>L60*(M60+1)*(M60+1)/(M60*M60+1)</f>
        <v>2.8400000333786011</v>
      </c>
      <c r="O60" s="1">
        <v>26.297008514404297</v>
      </c>
      <c r="P60" s="1">
        <v>26.563209533691406</v>
      </c>
      <c r="Q60" s="1">
        <v>26.161613464355469</v>
      </c>
      <c r="R60" s="1">
        <v>400.076416015625</v>
      </c>
      <c r="S60" s="1">
        <v>400.06820678710937</v>
      </c>
      <c r="T60" s="1">
        <v>17.979557037353516</v>
      </c>
      <c r="U60" s="1">
        <v>18.007659912109375</v>
      </c>
      <c r="V60" s="1">
        <v>51.225482940673828</v>
      </c>
      <c r="W60" s="1">
        <v>51.305549621582031</v>
      </c>
      <c r="X60" s="1">
        <v>500.07977294921875</v>
      </c>
      <c r="Y60" s="1">
        <v>176.9586181640625</v>
      </c>
      <c r="Z60" s="1">
        <v>114.65968322753906</v>
      </c>
      <c r="AA60" s="1">
        <v>97.838470458984375</v>
      </c>
      <c r="AB60" s="1">
        <v>-3.9136371612548828</v>
      </c>
      <c r="AC60" s="1">
        <v>0.12562036514282227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0.18999999761581421</v>
      </c>
      <c r="AJ60" s="1">
        <v>111115</v>
      </c>
      <c r="AK60">
        <f>X60*0.000001/(K60*0.0001)</f>
        <v>0.83346628824869773</v>
      </c>
      <c r="AL60">
        <f>(U60-T60)/(1000-U60)*AK60</f>
        <v>2.3852323236846985E-5</v>
      </c>
      <c r="AM60">
        <f>(P60+273.15)</f>
        <v>299.71320953369138</v>
      </c>
      <c r="AN60">
        <f>(O60+273.15)</f>
        <v>299.44700851440427</v>
      </c>
      <c r="AO60">
        <f>(Y60*AG60+Z60*AH60)*AI60</f>
        <v>33.622137029269652</v>
      </c>
      <c r="AP60">
        <f>((AO60+0.00000010773*(AN60^4-AM60^4))-AL60*44100)/(L60*51.4+0.00000043092*AM60^3)</f>
        <v>0.34857786846855143</v>
      </c>
      <c r="AQ60">
        <f>0.61365*EXP(17.502*J60/(240.97+J60))</f>
        <v>3.4883623347351658</v>
      </c>
      <c r="AR60">
        <f>AQ60*1000/AA60</f>
        <v>35.654301609279031</v>
      </c>
      <c r="AS60">
        <f>(AR60-U60)</f>
        <v>17.646641697169656</v>
      </c>
      <c r="AT60">
        <f>IF(D60,P60,(O60+P60)/2)</f>
        <v>26.430109024047852</v>
      </c>
      <c r="AU60">
        <f>0.61365*EXP(17.502*AT60/(240.97+AT60))</f>
        <v>3.4610970590377708</v>
      </c>
      <c r="AV60">
        <f>IF(AS60&lt;&gt;0,(1000-(AR60+U60)/2)/AS60*AL60,0)</f>
        <v>1.3153971395420984E-3</v>
      </c>
      <c r="AW60">
        <f>U60*AA60/1000</f>
        <v>1.7618419023463503</v>
      </c>
      <c r="AX60">
        <f>(AU60-AW60)</f>
        <v>1.6992551566914205</v>
      </c>
      <c r="AY60">
        <f>1/(1.6/F60+1.37/N60)</f>
        <v>8.221779531509733E-4</v>
      </c>
      <c r="AZ60">
        <f>G60*AA60*0.001</f>
        <v>38.339497247779875</v>
      </c>
      <c r="BA60">
        <f>G60/S60</f>
        <v>0.97949611864597885</v>
      </c>
      <c r="BB60">
        <f>(1-AL60*AA60/AQ60/F60)*100</f>
        <v>49.165253626355053</v>
      </c>
      <c r="BC60">
        <f>(S60-E60/(N60/1.35))</f>
        <v>400.06949044741208</v>
      </c>
      <c r="BD60">
        <f>E60*BB60/100/BC60</f>
        <v>-3.3186200924300284E-6</v>
      </c>
    </row>
    <row r="61" spans="1:56" x14ac:dyDescent="0.25">
      <c r="A61" s="1">
        <v>27</v>
      </c>
      <c r="B61" s="1" t="s">
        <v>119</v>
      </c>
      <c r="C61" s="1">
        <v>16299.499981347471</v>
      </c>
      <c r="D61" s="1">
        <v>0</v>
      </c>
      <c r="E61">
        <f>(R61-S61*(1000-T61)/(1000-U61))*AK61</f>
        <v>-7.4311988079864374E-2</v>
      </c>
      <c r="F61">
        <f>IF(AV61&lt;&gt;0,1/(1/AV61-1/N61),0)</f>
        <v>9.5723054188482618E-4</v>
      </c>
      <c r="G61">
        <f>((AY61-AL61/2)*S61-E61)/(AY61+AL61/2)</f>
        <v>510.92549287520944</v>
      </c>
      <c r="H61">
        <f>AL61*1000</f>
        <v>1.7595503493110138E-2</v>
      </c>
      <c r="I61">
        <f>(AQ61-AW61)</f>
        <v>1.7508672736359301</v>
      </c>
      <c r="J61">
        <f>(P61+AP61*D61)</f>
        <v>26.627204895019531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26.303787231445313</v>
      </c>
      <c r="P61" s="1">
        <v>26.627204895019531</v>
      </c>
      <c r="Q61" s="1">
        <v>26.160985946655273</v>
      </c>
      <c r="R61" s="1">
        <v>399.99777221679687</v>
      </c>
      <c r="S61" s="1">
        <v>400.0784912109375</v>
      </c>
      <c r="T61" s="1">
        <v>17.871610641479492</v>
      </c>
      <c r="U61" s="1">
        <v>17.892345428466797</v>
      </c>
      <c r="V61" s="1">
        <v>50.900794982910156</v>
      </c>
      <c r="W61" s="1">
        <v>50.959854125976563</v>
      </c>
      <c r="X61" s="1">
        <v>500.04888916015625</v>
      </c>
      <c r="Y61" s="1">
        <v>175.57855224609375</v>
      </c>
      <c r="Z61" s="1">
        <v>118.566162109375</v>
      </c>
      <c r="AA61" s="1">
        <v>97.844688415527344</v>
      </c>
      <c r="AB61" s="1">
        <v>-3.9136371612548828</v>
      </c>
      <c r="AC61" s="1">
        <v>0.12562036514282227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0.18999999761581421</v>
      </c>
      <c r="AJ61" s="1">
        <v>111115</v>
      </c>
      <c r="AK61">
        <f>X61*0.000001/(K61*0.0001)</f>
        <v>0.83341481526692696</v>
      </c>
      <c r="AL61">
        <f>(U61-T61)/(1000-U61)*AK61</f>
        <v>1.7595503493110137E-5</v>
      </c>
      <c r="AM61">
        <f>(P61+273.15)</f>
        <v>299.77720489501951</v>
      </c>
      <c r="AN61">
        <f>(O61+273.15)</f>
        <v>299.45378723144529</v>
      </c>
      <c r="AO61">
        <f>(Y61*AG61+Z61*AH61)*AI61</f>
        <v>33.359924508145923</v>
      </c>
      <c r="AP61">
        <f>((AO61+0.00000010773*(AN61^4-AM61^4))-AL61*44100)/(L61*51.4+0.00000043092*AM61^3)</f>
        <v>0.34085747724972582</v>
      </c>
      <c r="AQ61">
        <f>0.61365*EXP(17.502*J61/(240.97+J61))</f>
        <v>3.501538237107249</v>
      </c>
      <c r="AR61">
        <f>AQ61*1000/AA61</f>
        <v>35.786697201557821</v>
      </c>
      <c r="AS61">
        <f>(AR61-U61)</f>
        <v>17.894351773091024</v>
      </c>
      <c r="AT61">
        <f>IF(D61,P61,(O61+P61)/2)</f>
        <v>26.465496063232422</v>
      </c>
      <c r="AU61">
        <f>0.61365*EXP(17.502*AT61/(240.97+AT61))</f>
        <v>3.4683277747924488</v>
      </c>
      <c r="AV61">
        <f>IF(AS61&lt;&gt;0,(1000-(AR61+U61)/2)/AS61*AL61,0)</f>
        <v>9.5690801316468182E-4</v>
      </c>
      <c r="AW61">
        <f>U61*AA61/1000</f>
        <v>1.7506709634713189</v>
      </c>
      <c r="AX61">
        <f>(AU61-AW61)</f>
        <v>1.7176568113211299</v>
      </c>
      <c r="AY61">
        <f>1/(1.6/F61+1.37/N61)</f>
        <v>5.9809647705717501E-4</v>
      </c>
      <c r="AZ61">
        <f>G61*AA61*0.001</f>
        <v>49.991345653924604</v>
      </c>
      <c r="BA61">
        <f>G61/S61</f>
        <v>1.2770631366079337</v>
      </c>
      <c r="BB61">
        <f>(1-AL61*AA61/AQ61/F61)*100</f>
        <v>48.635444638997846</v>
      </c>
      <c r="BC61">
        <f>(S61-E61/(N61/1.35))</f>
        <v>400.11381557105324</v>
      </c>
      <c r="BD61">
        <f>E61*BB61/100/BC61</f>
        <v>-9.0329212379578369E-5</v>
      </c>
    </row>
    <row r="62" spans="1:56" x14ac:dyDescent="0.25">
      <c r="A62" s="1" t="s">
        <v>9</v>
      </c>
      <c r="B62" s="1" t="s">
        <v>120</v>
      </c>
    </row>
    <row r="63" spans="1:56" x14ac:dyDescent="0.25">
      <c r="A63" s="1">
        <v>28</v>
      </c>
      <c r="B63" s="1" t="s">
        <v>121</v>
      </c>
      <c r="C63" s="1">
        <v>16898.99998806417</v>
      </c>
      <c r="D63" s="1">
        <v>0</v>
      </c>
      <c r="E63">
        <f>(R63-S63*(1000-T63)/(1000-U63))*AK63</f>
        <v>-8.2366004403219895E-2</v>
      </c>
      <c r="F63">
        <f>IF(AV63&lt;&gt;0,1/(1/AV63-1/N63),0)</f>
        <v>8.40462893066058E-4</v>
      </c>
      <c r="G63">
        <f>((AY63-AL63/2)*S63-E63)/(AY63+AL63/2)</f>
        <v>543.04574435172697</v>
      </c>
      <c r="H63">
        <f>AL63*1000</f>
        <v>1.542881174336181E-2</v>
      </c>
      <c r="I63">
        <f>(AQ63-AW63)</f>
        <v>1.7488268987038371</v>
      </c>
      <c r="J63">
        <f>(P63+AP63*D63)</f>
        <v>26.574914932250977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26.297369003295898</v>
      </c>
      <c r="P63" s="1">
        <v>26.574914932250977</v>
      </c>
      <c r="Q63" s="1">
        <v>26.160930633544922</v>
      </c>
      <c r="R63" s="1">
        <v>399.96731567382812</v>
      </c>
      <c r="S63" s="1">
        <v>400.05874633789062</v>
      </c>
      <c r="T63" s="1">
        <v>17.783426284790039</v>
      </c>
      <c r="U63" s="1">
        <v>17.801610946655273</v>
      </c>
      <c r="V63" s="1">
        <v>50.673168182373047</v>
      </c>
      <c r="W63" s="1">
        <v>50.724983215332031</v>
      </c>
      <c r="X63" s="1">
        <v>500.00888061523437</v>
      </c>
      <c r="Y63" s="1">
        <v>173.87725830078125</v>
      </c>
      <c r="Z63" s="1">
        <v>128.65185546875</v>
      </c>
      <c r="AA63" s="1">
        <v>97.853065490722656</v>
      </c>
      <c r="AB63" s="1">
        <v>-3.8717060089111328</v>
      </c>
      <c r="AC63" s="1">
        <v>0.12149477005004883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0.18999999761581421</v>
      </c>
      <c r="AJ63" s="1">
        <v>111115</v>
      </c>
      <c r="AK63">
        <f>X63*0.000001/(K63*0.0001)</f>
        <v>0.83334813435872379</v>
      </c>
      <c r="AL63">
        <f>(U63-T63)/(1000-U63)*AK63</f>
        <v>1.542881174336181E-5</v>
      </c>
      <c r="AM63">
        <f>(P63+273.15)</f>
        <v>299.72491493225095</v>
      </c>
      <c r="AN63">
        <f>(O63+273.15)</f>
        <v>299.44736900329588</v>
      </c>
      <c r="AO63">
        <f>(Y63*AG63+Z63*AH63)*AI63</f>
        <v>33.036678662592749</v>
      </c>
      <c r="AP63">
        <f>((AO63+0.00000010773*(AN63^4-AM63^4))-AL63*44100)/(L63*51.4+0.00000043092*AM63^3)</f>
        <v>0.34448649934657705</v>
      </c>
      <c r="AQ63">
        <f>0.61365*EXP(17.502*J63/(240.97+J63))</f>
        <v>3.490769100507261</v>
      </c>
      <c r="AR63">
        <f>AQ63*1000/AA63</f>
        <v>35.673579391728069</v>
      </c>
      <c r="AS63">
        <f>(AR63-U63)</f>
        <v>17.871968445072795</v>
      </c>
      <c r="AT63">
        <f>IF(D63,P63,(O63+P63)/2)</f>
        <v>26.436141967773437</v>
      </c>
      <c r="AU63">
        <f>0.61365*EXP(17.502*AT63/(240.97+AT63))</f>
        <v>3.4623288528613991</v>
      </c>
      <c r="AV63">
        <f>IF(AS63&lt;&gt;0,(1000-(AR63+U63)/2)/AS63*AL63,0)</f>
        <v>8.4021424205043508E-4</v>
      </c>
      <c r="AW63">
        <f>U63*AA63/1000</f>
        <v>1.7419422018034239</v>
      </c>
      <c r="AX63">
        <f>(AU63-AW63)</f>
        <v>1.7203866510579753</v>
      </c>
      <c r="AY63">
        <f>1/(1.6/F63+1.37/N63)</f>
        <v>5.2515623536182664E-4</v>
      </c>
      <c r="AZ63">
        <f>G63*AA63*0.001</f>
        <v>53.138690786507773</v>
      </c>
      <c r="BA63">
        <f>G63/S63</f>
        <v>1.3574150029782606</v>
      </c>
      <c r="BB63">
        <f>(1-AL63*AA63/AQ63/F63)*100</f>
        <v>48.540300162438967</v>
      </c>
      <c r="BC63">
        <f>(S63-E63/(N63/1.35))</f>
        <v>400.0978991916362</v>
      </c>
      <c r="BD63">
        <f>E63*BB63/100/BC63</f>
        <v>-9.9927307416280495E-5</v>
      </c>
    </row>
    <row r="64" spans="1:56" x14ac:dyDescent="0.25">
      <c r="A64" s="1" t="s">
        <v>9</v>
      </c>
      <c r="B64" s="1" t="s">
        <v>122</v>
      </c>
    </row>
    <row r="65" spans="1:56" x14ac:dyDescent="0.25">
      <c r="A65" s="1">
        <v>29</v>
      </c>
      <c r="B65" s="1" t="s">
        <v>123</v>
      </c>
      <c r="C65" s="1">
        <v>17498.999994792044</v>
      </c>
      <c r="D65" s="1">
        <v>0</v>
      </c>
      <c r="E65">
        <f>(R65-S65*(1000-T65)/(1000-U65))*AK65</f>
        <v>-1.4392211964437403E-2</v>
      </c>
      <c r="F65">
        <f>IF(AV65&lt;&gt;0,1/(1/AV65-1/N65),0)</f>
        <v>8.2679280243022418E-4</v>
      </c>
      <c r="G65">
        <f>((AY65-AL65/2)*S65-E65)/(AY65+AL65/2)</f>
        <v>415.79469266874844</v>
      </c>
      <c r="H65">
        <f>AL65*1000</f>
        <v>1.5193518438058171E-2</v>
      </c>
      <c r="I65">
        <f>(AQ65-AW65)</f>
        <v>1.7504051510681817</v>
      </c>
      <c r="J65">
        <f>(P65+AP65*D65)</f>
        <v>26.580892562866211</v>
      </c>
      <c r="K65" s="1">
        <v>6</v>
      </c>
      <c r="L65">
        <f>(K65*AE65+AF65)</f>
        <v>1.4200000166893005</v>
      </c>
      <c r="M65" s="1">
        <v>1</v>
      </c>
      <c r="N65">
        <f>L65*(M65+1)*(M65+1)/(M65*M65+1)</f>
        <v>2.8400000333786011</v>
      </c>
      <c r="O65" s="1">
        <v>26.297142028808594</v>
      </c>
      <c r="P65" s="1">
        <v>26.580892562866211</v>
      </c>
      <c r="Q65" s="1">
        <v>26.159740447998047</v>
      </c>
      <c r="R65" s="1">
        <v>399.92123413085937</v>
      </c>
      <c r="S65" s="1">
        <v>399.93121337890625</v>
      </c>
      <c r="T65" s="1">
        <v>17.782209396362305</v>
      </c>
      <c r="U65" s="1">
        <v>17.800117492675781</v>
      </c>
      <c r="V65" s="1">
        <v>50.664485931396484</v>
      </c>
      <c r="W65" s="1">
        <v>50.715511322021484</v>
      </c>
      <c r="X65" s="1">
        <v>499.98855590820312</v>
      </c>
      <c r="Y65" s="1">
        <v>173.27467346191406</v>
      </c>
      <c r="Z65" s="1">
        <v>132.33224487304687</v>
      </c>
      <c r="AA65" s="1">
        <v>97.841690063476563</v>
      </c>
      <c r="AB65" s="1">
        <v>-3.8992633819580078</v>
      </c>
      <c r="AC65" s="1">
        <v>0.13712739944458008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0.18999999761581421</v>
      </c>
      <c r="AJ65" s="1">
        <v>111115</v>
      </c>
      <c r="AK65">
        <f>X65*0.000001/(K65*0.0001)</f>
        <v>0.83331425984700502</v>
      </c>
      <c r="AL65">
        <f>(U65-T65)/(1000-U65)*AK65</f>
        <v>1.5193518438058171E-5</v>
      </c>
      <c r="AM65">
        <f>(P65+273.15)</f>
        <v>299.73089256286619</v>
      </c>
      <c r="AN65">
        <f>(O65+273.15)</f>
        <v>299.44714202880857</v>
      </c>
      <c r="AO65">
        <f>(Y65*AG65+Z65*AH65)*AI65</f>
        <v>32.922187544644657</v>
      </c>
      <c r="AP65">
        <f>((AO65+0.00000010773*(AN65^4-AM65^4))-AL65*44100)/(L65*51.4+0.00000043092*AM65^3)</f>
        <v>0.34240189673201377</v>
      </c>
      <c r="AQ65">
        <f>0.61365*EXP(17.502*J65/(240.97+J65))</f>
        <v>3.491998729880033</v>
      </c>
      <c r="AR65">
        <f>AQ65*1000/AA65</f>
        <v>35.690294470736717</v>
      </c>
      <c r="AS65">
        <f>(AR65-U65)</f>
        <v>17.890176978060936</v>
      </c>
      <c r="AT65">
        <f>IF(D65,P65,(O65+P65)/2)</f>
        <v>26.439017295837402</v>
      </c>
      <c r="AU65">
        <f>0.61365*EXP(17.502*AT65/(240.97+AT65))</f>
        <v>3.4629160660143286</v>
      </c>
      <c r="AV65">
        <f>IF(AS65&lt;&gt;0,(1000-(AR65+U65)/2)/AS65*AL65,0)</f>
        <v>8.265521730712465E-4</v>
      </c>
      <c r="AW65">
        <f>U65*AA65/1000</f>
        <v>1.7415935788118513</v>
      </c>
      <c r="AX65">
        <f>(AU65-AW65)</f>
        <v>1.7213224872024773</v>
      </c>
      <c r="AY65">
        <f>1/(1.6/F65+1.37/N65)</f>
        <v>5.1661672182575305E-4</v>
      </c>
      <c r="AZ65">
        <f>G65*AA65*0.001</f>
        <v>40.682055450134179</v>
      </c>
      <c r="BA65">
        <f>G65/S65</f>
        <v>1.0396655193672335</v>
      </c>
      <c r="BB65">
        <f>(1-AL65*AA65/AQ65/F65)*100</f>
        <v>48.511346004226077</v>
      </c>
      <c r="BC65">
        <f>(S65-E65/(N65/1.35))</f>
        <v>399.9380547471892</v>
      </c>
      <c r="BD65">
        <f>E65*BB65/100/BC65</f>
        <v>-1.7457342858116507E-5</v>
      </c>
    </row>
    <row r="66" spans="1:56" x14ac:dyDescent="0.25">
      <c r="A66" s="1">
        <v>30</v>
      </c>
      <c r="B66" s="1" t="s">
        <v>124</v>
      </c>
      <c r="C66" s="1">
        <v>18099.499981369823</v>
      </c>
      <c r="D66" s="1">
        <v>0</v>
      </c>
      <c r="E66">
        <f>(R66-S66*(1000-T66)/(1000-U66))*AK66</f>
        <v>3.0467552729199345E-2</v>
      </c>
      <c r="F66">
        <f>IF(AV66&lt;&gt;0,1/(1/AV66-1/N66),0)</f>
        <v>1.418421648534464E-3</v>
      </c>
      <c r="G66">
        <f>((AY66-AL66/2)*S66-E66)/(AY66+AL66/2)</f>
        <v>354.46410905157569</v>
      </c>
      <c r="H66">
        <f>AL66*1000</f>
        <v>2.6161087223452235E-2</v>
      </c>
      <c r="I66">
        <f>(AQ66-AW66)</f>
        <v>1.7569327561479022</v>
      </c>
      <c r="J66">
        <f>(P66+AP66*D66)</f>
        <v>26.617425918579102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26.300735473632812</v>
      </c>
      <c r="P66" s="1">
        <v>26.617425918579102</v>
      </c>
      <c r="Q66" s="1">
        <v>26.159818649291992</v>
      </c>
      <c r="R66" s="1">
        <v>400.03240966796875</v>
      </c>
      <c r="S66" s="1">
        <v>399.98330688476562</v>
      </c>
      <c r="T66" s="1">
        <v>17.781194686889648</v>
      </c>
      <c r="U66" s="1">
        <v>17.812019348144531</v>
      </c>
      <c r="V66" s="1">
        <v>50.645950317382812</v>
      </c>
      <c r="W66" s="1">
        <v>50.733745574951172</v>
      </c>
      <c r="X66" s="1">
        <v>500.15353393554687</v>
      </c>
      <c r="Y66" s="1">
        <v>172.38116455078125</v>
      </c>
      <c r="Z66" s="1">
        <v>132.77197265625</v>
      </c>
      <c r="AA66" s="1">
        <v>97.83221435546875</v>
      </c>
      <c r="AB66" s="1">
        <v>-3.8992633819580078</v>
      </c>
      <c r="AC66" s="1">
        <v>0.13712739944458008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0.18999999761581421</v>
      </c>
      <c r="AJ66" s="1">
        <v>111115</v>
      </c>
      <c r="AK66">
        <f>X66*0.000001/(K66*0.0001)</f>
        <v>0.83358922322591134</v>
      </c>
      <c r="AL66">
        <f>(U66-T66)/(1000-U66)*AK66</f>
        <v>2.6161087223452235E-5</v>
      </c>
      <c r="AM66">
        <f>(P66+273.15)</f>
        <v>299.76742591857908</v>
      </c>
      <c r="AN66">
        <f>(O66+273.15)</f>
        <v>299.45073547363279</v>
      </c>
      <c r="AO66">
        <f>(Y66*AG66+Z66*AH66)*AI66</f>
        <v>32.752420853659714</v>
      </c>
      <c r="AP66">
        <f>((AO66+0.00000010773*(AN66^4-AM66^4))-AL66*44100)/(L66*51.4+0.00000043092*AM66^3)</f>
        <v>0.3301400035788532</v>
      </c>
      <c r="AQ66">
        <f>0.61365*EXP(17.502*J66/(240.97+J66))</f>
        <v>3.4995220511193348</v>
      </c>
      <c r="AR66">
        <f>AQ66*1000/AA66</f>
        <v>35.770651560681088</v>
      </c>
      <c r="AS66">
        <f>(AR66-U66)</f>
        <v>17.958632212536557</v>
      </c>
      <c r="AT66">
        <f>IF(D66,P66,(O66+P66)/2)</f>
        <v>26.459080696105957</v>
      </c>
      <c r="AU66">
        <f>0.61365*EXP(17.502*AT66/(240.97+AT66))</f>
        <v>3.4670159299306715</v>
      </c>
      <c r="AV66">
        <f>IF(AS66&lt;&gt;0,(1000-(AR66+U66)/2)/AS66*AL66,0)</f>
        <v>1.4177135796579945E-3</v>
      </c>
      <c r="AW66">
        <f>U66*AA66/1000</f>
        <v>1.7425892949714326</v>
      </c>
      <c r="AX66">
        <f>(AU66-AW66)</f>
        <v>1.724426634959239</v>
      </c>
      <c r="AY66">
        <f>1/(1.6/F66+1.37/N66)</f>
        <v>8.8613457565585589E-4</v>
      </c>
      <c r="AZ66">
        <f>G66*AA66*0.001</f>
        <v>34.678008698054008</v>
      </c>
      <c r="BA66">
        <f>G66/S66</f>
        <v>0.8861972561112309</v>
      </c>
      <c r="BB66">
        <f>(1-AL66*AA66/AQ66/F66)*100</f>
        <v>48.438732254038243</v>
      </c>
      <c r="BC66">
        <f>(S66-E66/(N66/1.35))</f>
        <v>399.96882406937794</v>
      </c>
      <c r="BD66">
        <f>E66*BB66/100/BC66</f>
        <v>3.6898116559941872E-5</v>
      </c>
    </row>
    <row r="67" spans="1:56" x14ac:dyDescent="0.25">
      <c r="A67" s="1" t="s">
        <v>9</v>
      </c>
      <c r="B67" s="1" t="s">
        <v>125</v>
      </c>
    </row>
    <row r="68" spans="1:56" x14ac:dyDescent="0.25">
      <c r="A68" s="1" t="s">
        <v>9</v>
      </c>
      <c r="B68" s="1" t="s">
        <v>126</v>
      </c>
    </row>
    <row r="69" spans="1:56" x14ac:dyDescent="0.25">
      <c r="A69" s="1">
        <v>31</v>
      </c>
      <c r="B69" s="1" t="s">
        <v>127</v>
      </c>
      <c r="C69" s="1">
        <v>18699.499988075346</v>
      </c>
      <c r="D69" s="1">
        <v>0</v>
      </c>
      <c r="E69">
        <f>(R69-S69*(1000-T69)/(1000-U69))*AK69</f>
        <v>8.9146793124762549E-2</v>
      </c>
      <c r="F69">
        <f>IF(AV69&lt;&gt;0,1/(1/AV69-1/N69),0)</f>
        <v>-1.9463868344955328E-3</v>
      </c>
      <c r="G69">
        <f>((AY69-AL69/2)*S69-E69)/(AY69+AL69/2)</f>
        <v>461.36721285653709</v>
      </c>
      <c r="H69">
        <f>AL69*1000</f>
        <v>-3.1577968875743045E-2</v>
      </c>
      <c r="I69">
        <f>(AQ69-AW69)</f>
        <v>1.5453481698559446</v>
      </c>
      <c r="J69">
        <f>(P69+AP69*D69)</f>
        <v>25.573287963867188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19.910099029541016</v>
      </c>
      <c r="P69" s="1">
        <v>25.573287963867188</v>
      </c>
      <c r="Q69" s="1">
        <v>19.116218566894531</v>
      </c>
      <c r="R69" s="1">
        <v>399.38421630859375</v>
      </c>
      <c r="S69" s="1">
        <v>399.29238891601562</v>
      </c>
      <c r="T69" s="1">
        <v>17.869901657104492</v>
      </c>
      <c r="U69" s="1">
        <v>17.832691192626953</v>
      </c>
      <c r="V69" s="1">
        <v>74.918525695800781</v>
      </c>
      <c r="W69" s="1">
        <v>74.762527465820313</v>
      </c>
      <c r="X69" s="1">
        <v>500.09881591796875</v>
      </c>
      <c r="Y69" s="1">
        <v>171.336181640625</v>
      </c>
      <c r="Z69" s="1">
        <v>139.01502990722656</v>
      </c>
      <c r="AA69" s="1">
        <v>97.834030151367188</v>
      </c>
      <c r="AB69" s="1">
        <v>-3.9184589385986328</v>
      </c>
      <c r="AC69" s="1">
        <v>0.12656450271606445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0.18999999761581421</v>
      </c>
      <c r="AJ69" s="1">
        <v>111115</v>
      </c>
      <c r="AK69">
        <f>X69*0.000001/(K69*0.0001)</f>
        <v>0.83349802652994787</v>
      </c>
      <c r="AL69">
        <f>(U69-T69)/(1000-U69)*AK69</f>
        <v>-3.1577968875743048E-5</v>
      </c>
      <c r="AM69">
        <f>(P69+273.15)</f>
        <v>298.72328796386716</v>
      </c>
      <c r="AN69">
        <f>(O69+273.15)</f>
        <v>293.06009902954099</v>
      </c>
      <c r="AO69">
        <f>(Y69*AG69+Z69*AH69)*AI69</f>
        <v>32.55387410322146</v>
      </c>
      <c r="AP69">
        <f>((AO69+0.00000010773*(AN69^4-AM69^4))-AL69*44100)/(L69*51.4+0.00000043092*AM69^3)</f>
        <v>-0.34660638854814224</v>
      </c>
      <c r="AQ69">
        <f>0.61365*EXP(17.502*J69/(240.97+J69))</f>
        <v>3.2899922176754299</v>
      </c>
      <c r="AR69">
        <f>AQ69*1000/AA69</f>
        <v>33.628301037841418</v>
      </c>
      <c r="AS69">
        <f>(AR69-U69)</f>
        <v>15.795609845214464</v>
      </c>
      <c r="AT69">
        <f>IF(D69,P69,(O69+P69)/2)</f>
        <v>22.741693496704102</v>
      </c>
      <c r="AU69">
        <f>0.61365*EXP(17.502*AT69/(240.97+AT69))</f>
        <v>2.7759378217804063</v>
      </c>
      <c r="AV69">
        <f>IF(AS69&lt;&gt;0,(1000-(AR69+U69)/2)/AS69*AL69,0)</f>
        <v>-1.9477217006331445E-3</v>
      </c>
      <c r="AW69">
        <f>U69*AA69/1000</f>
        <v>1.7446440478194853</v>
      </c>
      <c r="AX69">
        <f>(AU69-AW69)</f>
        <v>1.0312937739609209</v>
      </c>
      <c r="AY69">
        <f>1/(1.6/F69+1.37/N69)</f>
        <v>-1.2172060630968298E-3</v>
      </c>
      <c r="AZ69">
        <f>G69*AA69*0.001</f>
        <v>45.137413813458693</v>
      </c>
      <c r="BA69">
        <f>G69/S69</f>
        <v>1.1554620765726087</v>
      </c>
      <c r="BB69">
        <f>(1-AL69*AA69/AQ69/F69)*100</f>
        <v>51.755244755177046</v>
      </c>
      <c r="BC69">
        <f>(S69-E69/(N69/1.35))</f>
        <v>399.25001280006353</v>
      </c>
      <c r="BD69">
        <f>E69*BB69/100/BC69</f>
        <v>1.1556202753640804E-4</v>
      </c>
    </row>
    <row r="70" spans="1:56" x14ac:dyDescent="0.25">
      <c r="A70" s="1" t="s">
        <v>9</v>
      </c>
      <c r="B70" s="1" t="s">
        <v>128</v>
      </c>
    </row>
    <row r="71" spans="1:56" x14ac:dyDescent="0.25">
      <c r="A71" s="1">
        <v>32</v>
      </c>
      <c r="B71" s="1" t="s">
        <v>129</v>
      </c>
      <c r="C71" s="1">
        <v>19298.999994792044</v>
      </c>
      <c r="D71" s="1">
        <v>0</v>
      </c>
      <c r="E71">
        <f>(R71-S71*(1000-T71)/(1000-U71))*AK71</f>
        <v>0.10925432618877759</v>
      </c>
      <c r="F71">
        <f>IF(AV71&lt;&gt;0,1/(1/AV71-1/N71),0)</f>
        <v>-2.4010942507948774E-3</v>
      </c>
      <c r="G71">
        <f>((AY71-AL71/2)*S71-E71)/(AY71+AL71/2)</f>
        <v>462.48849507762469</v>
      </c>
      <c r="H71">
        <f>AL71*1000</f>
        <v>-3.3630338717693123E-2</v>
      </c>
      <c r="I71">
        <f>(AQ71-AW71)</f>
        <v>1.3354768871934604</v>
      </c>
      <c r="J71">
        <f>(P71+AP71*D71)</f>
        <v>24.419221878051758</v>
      </c>
      <c r="K71" s="1">
        <v>6</v>
      </c>
      <c r="L71">
        <f>(K71*AE71+AF71)</f>
        <v>1.4200000166893005</v>
      </c>
      <c r="M71" s="1">
        <v>1</v>
      </c>
      <c r="N71">
        <f>L71*(M71+1)*(M71+1)/(M71*M71+1)</f>
        <v>2.8400000333786011</v>
      </c>
      <c r="O71" s="1">
        <v>19.802494049072266</v>
      </c>
      <c r="P71" s="1">
        <v>24.419221878051758</v>
      </c>
      <c r="Q71" s="1">
        <v>19.122234344482422</v>
      </c>
      <c r="R71" s="1">
        <v>399.50347900390625</v>
      </c>
      <c r="S71" s="1">
        <v>399.38851928710937</v>
      </c>
      <c r="T71" s="1">
        <v>17.781684875488281</v>
      </c>
      <c r="U71" s="1">
        <v>17.742053985595703</v>
      </c>
      <c r="V71" s="1">
        <v>75.046684265136719</v>
      </c>
      <c r="W71" s="1">
        <v>74.879425048828125</v>
      </c>
      <c r="X71" s="1">
        <v>500.1199951171875</v>
      </c>
      <c r="Y71" s="1">
        <v>170.73451232910156</v>
      </c>
      <c r="Z71" s="1">
        <v>136.62391662597656</v>
      </c>
      <c r="AA71" s="1">
        <v>97.832778930664062</v>
      </c>
      <c r="AB71" s="1">
        <v>-4.0856952667236328</v>
      </c>
      <c r="AC71" s="1">
        <v>0.1090245246887207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0.18999999761581421</v>
      </c>
      <c r="AJ71" s="1">
        <v>111115</v>
      </c>
      <c r="AK71">
        <f>X71*0.000001/(K71*0.0001)</f>
        <v>0.83353332519531242</v>
      </c>
      <c r="AL71">
        <f>(U71-T71)/(1000-U71)*AK71</f>
        <v>-3.3630338717693123E-5</v>
      </c>
      <c r="AM71">
        <f>(P71+273.15)</f>
        <v>297.56922187805174</v>
      </c>
      <c r="AN71">
        <f>(O71+273.15)</f>
        <v>292.95249404907224</v>
      </c>
      <c r="AO71">
        <f>(Y71*AG71+Z71*AH71)*AI71</f>
        <v>32.439556935466499</v>
      </c>
      <c r="AP71">
        <f>((AO71+0.00000010773*(AN71^4-AM71^4))-AL71*44100)/(L71*51.4+0.00000043092*AM71^3)</f>
        <v>-0.20499488174165315</v>
      </c>
      <c r="AQ71">
        <f>0.61365*EXP(17.502*J71/(240.97+J71))</f>
        <v>3.0712313325421521</v>
      </c>
      <c r="AR71">
        <f>AQ71*1000/AA71</f>
        <v>31.392661704098089</v>
      </c>
      <c r="AS71">
        <f>(AR71-U71)</f>
        <v>13.650607718502386</v>
      </c>
      <c r="AT71">
        <f>IF(D71,P71,(O71+P71)/2)</f>
        <v>22.110857963562012</v>
      </c>
      <c r="AU71">
        <f>0.61365*EXP(17.502*AT71/(240.97+AT71))</f>
        <v>2.6715001344395941</v>
      </c>
      <c r="AV71">
        <f>IF(AS71&lt;&gt;0,(1000-(AR71+U71)/2)/AS71*AL71,0)</f>
        <v>-2.403125987387989E-3</v>
      </c>
      <c r="AW71">
        <f>U71*AA71/1000</f>
        <v>1.7357544453486917</v>
      </c>
      <c r="AX71">
        <f>(AU71-AW71)</f>
        <v>0.93574568909090239</v>
      </c>
      <c r="AY71">
        <f>1/(1.6/F71+1.37/N71)</f>
        <v>-1.5017710710434461E-3</v>
      </c>
      <c r="AZ71">
        <f>G71*AA71*0.001</f>
        <v>45.246534696904767</v>
      </c>
      <c r="BA71">
        <f>G71/S71</f>
        <v>1.1579914613047615</v>
      </c>
      <c r="BB71">
        <f>(1-AL71*AA71/AQ71/F71)*100</f>
        <v>55.383664874307058</v>
      </c>
      <c r="BC71">
        <f>(S71-E71/(N71/1.35))</f>
        <v>399.3365850129469</v>
      </c>
      <c r="BD71">
        <f>E71*BB71/100/BC71</f>
        <v>1.5152393281249978E-4</v>
      </c>
    </row>
    <row r="72" spans="1:56" x14ac:dyDescent="0.25">
      <c r="A72" s="1">
        <v>33</v>
      </c>
      <c r="B72" s="1" t="s">
        <v>130</v>
      </c>
      <c r="C72" s="1">
        <v>19899.499981369823</v>
      </c>
      <c r="D72" s="1">
        <v>0</v>
      </c>
      <c r="E72">
        <f>(R72-S72*(1000-T72)/(1000-U72))*AK72</f>
        <v>-4.7311884313245185E-3</v>
      </c>
      <c r="F72">
        <f>IF(AV72&lt;&gt;0,1/(1/AV72-1/N72),0)</f>
        <v>-1.8727187648763602E-3</v>
      </c>
      <c r="G72">
        <f>((AY72-AL72/2)*S72-E72)/(AY72+AL72/2)</f>
        <v>388.29514553444716</v>
      </c>
      <c r="H72">
        <f>AL72*1000</f>
        <v>-2.1205489664412616E-2</v>
      </c>
      <c r="I72">
        <f>(AQ72-AW72)</f>
        <v>1.0815122909261192</v>
      </c>
      <c r="J72">
        <f>(P72+AP72*D72)</f>
        <v>22.830581665039063</v>
      </c>
      <c r="K72" s="1">
        <v>6</v>
      </c>
      <c r="L72">
        <f>(K72*AE72+AF72)</f>
        <v>1.4200000166893005</v>
      </c>
      <c r="M72" s="1">
        <v>1</v>
      </c>
      <c r="N72">
        <f>L72*(M72+1)*(M72+1)/(M72*M72+1)</f>
        <v>2.8400000333786011</v>
      </c>
      <c r="O72" s="1">
        <v>19.734668731689453</v>
      </c>
      <c r="P72" s="1">
        <v>22.830581665039063</v>
      </c>
      <c r="Q72" s="1">
        <v>19.122596740722656</v>
      </c>
      <c r="R72" s="1">
        <v>399.4512939453125</v>
      </c>
      <c r="S72" s="1">
        <v>399.46713256835937</v>
      </c>
      <c r="T72" s="1">
        <v>17.499361038208008</v>
      </c>
      <c r="U72" s="1">
        <v>17.474365234375</v>
      </c>
      <c r="V72" s="1">
        <v>74.160446166992188</v>
      </c>
      <c r="W72" s="1">
        <v>74.054519653320313</v>
      </c>
      <c r="X72" s="1">
        <v>500.1224365234375</v>
      </c>
      <c r="Y72" s="1">
        <v>-0.11136432737112045</v>
      </c>
      <c r="Z72" s="1">
        <v>0.12963545322418213</v>
      </c>
      <c r="AA72" s="1">
        <v>97.824714660644531</v>
      </c>
      <c r="AB72" s="1">
        <v>-4.0856952667236328</v>
      </c>
      <c r="AC72" s="1">
        <v>0.1090245246887207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0.18999999761581421</v>
      </c>
      <c r="AJ72" s="1">
        <v>111115</v>
      </c>
      <c r="AK72">
        <f>X72*0.000001/(K72*0.0001)</f>
        <v>0.83353739420572903</v>
      </c>
      <c r="AL72">
        <f>(U72-T72)/(1000-U72)*AK72</f>
        <v>-2.1205489664412615E-5</v>
      </c>
      <c r="AM72">
        <f>(P72+273.15)</f>
        <v>295.98058166503904</v>
      </c>
      <c r="AN72">
        <f>(O72+273.15)</f>
        <v>292.88466873168943</v>
      </c>
      <c r="AO72">
        <f>(Y72*AG72+Z72*AH72)*AI72</f>
        <v>-2.1159221934999639E-2</v>
      </c>
      <c r="AP72">
        <f>((AO72+0.00000010773*(AN72^4-AM72^4))-AL72*44100)/(L72*51.4+0.00000043092*AM72^3)</f>
        <v>-0.39375499987814816</v>
      </c>
      <c r="AQ72">
        <f>0.61365*EXP(17.502*J72/(240.97+J72))</f>
        <v>2.7909370838547405</v>
      </c>
      <c r="AR72">
        <f>AQ72*1000/AA72</f>
        <v>28.529979295483205</v>
      </c>
      <c r="AS72">
        <f>(AR72-U72)</f>
        <v>11.055614061108205</v>
      </c>
      <c r="AT72">
        <f>IF(D72,P72,(O72+P72)/2)</f>
        <v>21.282625198364258</v>
      </c>
      <c r="AU72">
        <f>0.61365*EXP(17.502*AT72/(240.97+AT72))</f>
        <v>2.539613209669132</v>
      </c>
      <c r="AV72">
        <f>IF(AS72&lt;&gt;0,(1000-(AR72+U72)/2)/AS72*AL72,0)</f>
        <v>-1.8739544654576064E-3</v>
      </c>
      <c r="AW72">
        <f>U72*AA72/1000</f>
        <v>1.7094247929286213</v>
      </c>
      <c r="AX72">
        <f>(AU72-AW72)</f>
        <v>0.83018841674051069</v>
      </c>
      <c r="AY72">
        <f>1/(1.6/F72+1.37/N72)</f>
        <v>-1.1711104582176077E-3</v>
      </c>
      <c r="AZ72">
        <f>G72*AA72*0.001</f>
        <v>37.984861816020732</v>
      </c>
      <c r="BA72">
        <f>G72/S72</f>
        <v>0.97203277535730581</v>
      </c>
      <c r="BB72">
        <f>(1-AL72*AA72/AQ72/F72)*100</f>
        <v>60.310622560139002</v>
      </c>
      <c r="BC72">
        <f>(S72-E72/(N72/1.35))</f>
        <v>399.46938154874925</v>
      </c>
      <c r="BD72">
        <f>E72*BB72/100/BC72</f>
        <v>-7.1429985105801548E-6</v>
      </c>
    </row>
    <row r="73" spans="1:56" x14ac:dyDescent="0.25">
      <c r="A73" s="1" t="s">
        <v>9</v>
      </c>
      <c r="B73" s="1" t="s">
        <v>131</v>
      </c>
    </row>
    <row r="74" spans="1:56" x14ac:dyDescent="0.25">
      <c r="A74" s="1">
        <v>34</v>
      </c>
      <c r="B74" s="1" t="s">
        <v>132</v>
      </c>
      <c r="C74" s="1">
        <v>20499.499988097697</v>
      </c>
      <c r="D74" s="1">
        <v>0</v>
      </c>
      <c r="E74">
        <f>(R74-S74*(1000-T74)/(1000-U74))*AK74</f>
        <v>1.2059523170501145E-2</v>
      </c>
      <c r="F74">
        <f>IF(AV74&lt;&gt;0,1/(1/AV74-1/N74),0)</f>
        <v>-6.3937504629803211E-4</v>
      </c>
      <c r="G74">
        <f>((AY74-AL74/2)*S74-E74)/(AY74+AL74/2)</f>
        <v>422.1049952380227</v>
      </c>
      <c r="H74">
        <f>AL74*1000</f>
        <v>-7.5790060162121801E-3</v>
      </c>
      <c r="I74">
        <f>(AQ74-AW74)</f>
        <v>1.132599131395202</v>
      </c>
      <c r="J74">
        <f>(P74+AP74*D74)</f>
        <v>23.009609222412109</v>
      </c>
      <c r="K74" s="1">
        <v>6</v>
      </c>
      <c r="L74">
        <f>(K74*AE74+AF74)</f>
        <v>1.4200000166893005</v>
      </c>
      <c r="M74" s="1">
        <v>1</v>
      </c>
      <c r="N74">
        <f>L74*(M74+1)*(M74+1)/(M74*M74+1)</f>
        <v>2.8400000333786011</v>
      </c>
      <c r="O74" s="1">
        <v>19.769508361816406</v>
      </c>
      <c r="P74" s="1">
        <v>23.009609222412109</v>
      </c>
      <c r="Q74" s="1">
        <v>19.120244979858398</v>
      </c>
      <c r="R74" s="1">
        <v>399.73529052734375</v>
      </c>
      <c r="S74" s="1">
        <v>399.72445678710937</v>
      </c>
      <c r="T74" s="1">
        <v>17.272188186645508</v>
      </c>
      <c r="U74" s="1">
        <v>17.263252258300781</v>
      </c>
      <c r="V74" s="1">
        <v>73.039237976074219</v>
      </c>
      <c r="W74" s="1">
        <v>73.001449584960938</v>
      </c>
      <c r="X74" s="1">
        <v>500.10479736328125</v>
      </c>
      <c r="Y74" s="1">
        <v>-0.15179735422134399</v>
      </c>
      <c r="Z74" s="1">
        <v>0.13511976599693298</v>
      </c>
      <c r="AA74" s="1">
        <v>97.824150085449219</v>
      </c>
      <c r="AB74" s="1">
        <v>-4.1014118194580078</v>
      </c>
      <c r="AC74" s="1">
        <v>0.13538026809692383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0.18999999761581421</v>
      </c>
      <c r="AJ74" s="1">
        <v>111115</v>
      </c>
      <c r="AK74">
        <f>X74*0.000001/(K74*0.0001)</f>
        <v>0.83350799560546862</v>
      </c>
      <c r="AL74">
        <f>(U74-T74)/(1000-U74)*AK74</f>
        <v>-7.5790060162121805E-6</v>
      </c>
      <c r="AM74">
        <f>(P74+273.15)</f>
        <v>296.15960922241209</v>
      </c>
      <c r="AN74">
        <f>(O74+273.15)</f>
        <v>292.91950836181638</v>
      </c>
      <c r="AO74">
        <f>(Y74*AG74+Z74*AH74)*AI74</f>
        <v>-2.8841496940142264E-2</v>
      </c>
      <c r="AP74">
        <f>((AO74+0.00000010773*(AN74^4-AM74^4))-AL74*44100)/(L74*51.4+0.00000043092*AM74^3)</f>
        <v>-0.42019222930936106</v>
      </c>
      <c r="AQ74">
        <f>0.61365*EXP(17.502*J74/(240.97+J74))</f>
        <v>2.8213621112741878</v>
      </c>
      <c r="AR74">
        <f>AQ74*1000/AA74</f>
        <v>28.841161500608319</v>
      </c>
      <c r="AS74">
        <f>(AR74-U74)</f>
        <v>11.577909242307538</v>
      </c>
      <c r="AT74">
        <f>IF(D74,P74,(O74+P74)/2)</f>
        <v>21.389558792114258</v>
      </c>
      <c r="AU74">
        <f>0.61365*EXP(17.502*AT74/(240.97+AT74))</f>
        <v>2.556314105141515</v>
      </c>
      <c r="AV74">
        <f>IF(AS74&lt;&gt;0,(1000-(AR74+U74)/2)/AS74*AL74,0)</f>
        <v>-6.3951902253036772E-4</v>
      </c>
      <c r="AW74">
        <f>U74*AA74/1000</f>
        <v>1.6887629798789858</v>
      </c>
      <c r="AX74">
        <f>(AU74-AW74)</f>
        <v>0.8675511252625292</v>
      </c>
      <c r="AY74">
        <f>1/(1.6/F74+1.37/N74)</f>
        <v>-3.9968645122283363E-4</v>
      </c>
      <c r="AZ74">
        <f>G74*AA74*0.001</f>
        <v>41.292062405982158</v>
      </c>
      <c r="BA74">
        <f>G74/S74</f>
        <v>1.0559899152301133</v>
      </c>
      <c r="BB74">
        <f>(1-AL74*AA74/AQ74/F74)*100</f>
        <v>58.899810634247117</v>
      </c>
      <c r="BC74">
        <f>(S74-E74/(N74/1.35))</f>
        <v>399.71872426735979</v>
      </c>
      <c r="BD74">
        <f>E74*BB74/100/BC74</f>
        <v>1.7770086512302894E-5</v>
      </c>
    </row>
    <row r="75" spans="1:56" x14ac:dyDescent="0.25">
      <c r="A75" s="1" t="s">
        <v>9</v>
      </c>
      <c r="B75" s="1" t="s">
        <v>133</v>
      </c>
    </row>
    <row r="76" spans="1:56" x14ac:dyDescent="0.25">
      <c r="A76" s="1">
        <v>35</v>
      </c>
      <c r="B76" s="1" t="s">
        <v>134</v>
      </c>
      <c r="C76" s="1">
        <v>21099.49999480322</v>
      </c>
      <c r="D76" s="1">
        <v>0</v>
      </c>
      <c r="E76">
        <f>(R76-S76*(1000-T76)/(1000-U76))*AK76</f>
        <v>-6.3198345616822882E-3</v>
      </c>
      <c r="F76">
        <f>IF(AV76&lt;&gt;0,1/(1/AV76-1/N76),0)</f>
        <v>-8.4708480237595052E-4</v>
      </c>
      <c r="G76">
        <f>((AY76-AL76/2)*S76-E76)/(AY76+AL76/2)</f>
        <v>380.28139625829903</v>
      </c>
      <c r="H76">
        <f>AL76*1000</f>
        <v>-1.0091570170209478E-2</v>
      </c>
      <c r="I76">
        <f>(AQ76-AW76)</f>
        <v>1.1381349271905652</v>
      </c>
      <c r="J76">
        <f>(P76+AP76*D76)</f>
        <v>23.045690536499023</v>
      </c>
      <c r="K76" s="1">
        <v>6</v>
      </c>
      <c r="L76">
        <f>(K76*AE76+AF76)</f>
        <v>1.4200000166893005</v>
      </c>
      <c r="M76" s="1">
        <v>1</v>
      </c>
      <c r="N76">
        <f>L76*(M76+1)*(M76+1)/(M76*M76+1)</f>
        <v>2.8400000333786011</v>
      </c>
      <c r="O76" s="1">
        <v>19.759555816650391</v>
      </c>
      <c r="P76" s="1">
        <v>23.045690536499023</v>
      </c>
      <c r="Q76" s="1">
        <v>19.120992660522461</v>
      </c>
      <c r="R76" s="1">
        <v>399.63433837890625</v>
      </c>
      <c r="S76" s="1">
        <v>399.64675903320312</v>
      </c>
      <c r="T76" s="1">
        <v>17.282011032104492</v>
      </c>
      <c r="U76" s="1">
        <v>17.270112991333008</v>
      </c>
      <c r="V76" s="1">
        <v>73.124183654785156</v>
      </c>
      <c r="W76" s="1">
        <v>73.073844909667969</v>
      </c>
      <c r="X76" s="1">
        <v>500.1136474609375</v>
      </c>
      <c r="Y76" s="1">
        <v>-7.4433721601963043E-2</v>
      </c>
      <c r="Z76" s="1">
        <v>0.11095239967107773</v>
      </c>
      <c r="AA76" s="1">
        <v>97.821830749511719</v>
      </c>
      <c r="AB76" s="1">
        <v>-4.0544452667236328</v>
      </c>
      <c r="AC76" s="1">
        <v>0.13217973709106445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0.18999999761581421</v>
      </c>
      <c r="AJ76" s="1">
        <v>111115</v>
      </c>
      <c r="AK76">
        <f>X76*0.000001/(K76*0.0001)</f>
        <v>0.83352274576822905</v>
      </c>
      <c r="AL76">
        <f>(U76-T76)/(1000-U76)*AK76</f>
        <v>-1.0091570170209478E-5</v>
      </c>
      <c r="AM76">
        <f>(P76+273.15)</f>
        <v>296.195690536499</v>
      </c>
      <c r="AN76">
        <f>(O76+273.15)</f>
        <v>292.90955581665037</v>
      </c>
      <c r="AO76">
        <f>(Y76*AG76+Z76*AH76)*AI76</f>
        <v>-1.4142406926909157E-2</v>
      </c>
      <c r="AP76">
        <f>((AO76+0.00000010773*(AN76^4-AM76^4))-AL76*44100)/(L76*51.4+0.00000043092*AM76^3)</f>
        <v>-0.4247597333540134</v>
      </c>
      <c r="AQ76">
        <f>0.61365*EXP(17.502*J76/(240.97+J76))</f>
        <v>2.8275289972536863</v>
      </c>
      <c r="AR76">
        <f>AQ76*1000/AA76</f>
        <v>28.904887340475376</v>
      </c>
      <c r="AS76">
        <f>(AR76-U76)</f>
        <v>11.634774349142369</v>
      </c>
      <c r="AT76">
        <f>IF(D76,P76,(O76+P76)/2)</f>
        <v>21.402623176574707</v>
      </c>
      <c r="AU76">
        <f>0.61365*EXP(17.502*AT76/(240.97+AT76))</f>
        <v>2.5583610787331343</v>
      </c>
      <c r="AV76">
        <f>IF(AS76&lt;&gt;0,(1000-(AR76+U76)/2)/AS76*AL76,0)</f>
        <v>-8.4733753714417645E-4</v>
      </c>
      <c r="AW76">
        <f>U76*AA76/1000</f>
        <v>1.6893940700631211</v>
      </c>
      <c r="AX76">
        <f>(AU76-AW76)</f>
        <v>0.8689670086700132</v>
      </c>
      <c r="AY76">
        <f>1/(1.6/F76+1.37/N76)</f>
        <v>-5.2956324827517737E-4</v>
      </c>
      <c r="AZ76">
        <f>G76*AA76*0.001</f>
        <v>37.19982238196733</v>
      </c>
      <c r="BA76">
        <f>G76/S76</f>
        <v>0.95154380127652882</v>
      </c>
      <c r="BB76">
        <f>(1-AL76*AA76/AQ76/F76)*100</f>
        <v>58.784499956829904</v>
      </c>
      <c r="BC76">
        <f>(S76-E76/(N76/1.35))</f>
        <v>399.64976317987845</v>
      </c>
      <c r="BD76">
        <f>E76*BB76/100/BC76</f>
        <v>-9.2958472328975807E-6</v>
      </c>
    </row>
    <row r="77" spans="1:56" x14ac:dyDescent="0.25">
      <c r="A77" s="1">
        <v>36</v>
      </c>
      <c r="B77" s="1" t="s">
        <v>135</v>
      </c>
      <c r="C77" s="1">
        <v>21699.999981380999</v>
      </c>
      <c r="D77" s="1">
        <v>0</v>
      </c>
      <c r="E77">
        <f>(R77-S77*(1000-T77)/(1000-U77))*AK77</f>
        <v>-3.0057434068558958E-2</v>
      </c>
      <c r="F77">
        <f>IF(AV77&lt;&gt;0,1/(1/AV77-1/N77),0)</f>
        <v>-2.846312938981366E-4</v>
      </c>
      <c r="G77">
        <f>((AY77-AL77/2)*S77-E77)/(AY77+AL77/2)</f>
        <v>224.79910784279704</v>
      </c>
      <c r="H77">
        <f>AL77*1000</f>
        <v>-3.4048457515985404E-3</v>
      </c>
      <c r="I77">
        <f>(AQ77-AW77)</f>
        <v>1.1433150413811743</v>
      </c>
      <c r="J77">
        <f>(P77+AP77*D77)</f>
        <v>22.92277717590332</v>
      </c>
      <c r="K77" s="1">
        <v>6</v>
      </c>
      <c r="L77">
        <f>(K77*AE77+AF77)</f>
        <v>1.4200000166893005</v>
      </c>
      <c r="M77" s="1">
        <v>1</v>
      </c>
      <c r="N77">
        <f>L77*(M77+1)*(M77+1)/(M77*M77+1)</f>
        <v>2.8400000333786011</v>
      </c>
      <c r="O77" s="1">
        <v>19.745075225830078</v>
      </c>
      <c r="P77" s="1">
        <v>22.92277717590332</v>
      </c>
      <c r="Q77" s="1">
        <v>19.12299919128418</v>
      </c>
      <c r="R77" s="1">
        <v>399.68505859375</v>
      </c>
      <c r="S77" s="1">
        <v>399.72274780273437</v>
      </c>
      <c r="T77" s="1">
        <v>17.007055282592773</v>
      </c>
      <c r="U77" s="1">
        <v>17.003040313720703</v>
      </c>
      <c r="V77" s="1">
        <v>72.02484130859375</v>
      </c>
      <c r="W77" s="1">
        <v>72.007843017578125</v>
      </c>
      <c r="X77" s="1">
        <v>500.17120361328125</v>
      </c>
      <c r="Y77" s="1">
        <v>-9.3195751309394836E-2</v>
      </c>
      <c r="Z77" s="1">
        <v>4.7240745276212692E-2</v>
      </c>
      <c r="AA77" s="1">
        <v>97.820991516113281</v>
      </c>
      <c r="AB77" s="1">
        <v>-4.0544452667236328</v>
      </c>
      <c r="AC77" s="1">
        <v>0.13217973709106445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0.18999999761581421</v>
      </c>
      <c r="AJ77" s="1">
        <v>111115</v>
      </c>
      <c r="AK77">
        <f>X77*0.000001/(K77*0.0001)</f>
        <v>0.83361867268880185</v>
      </c>
      <c r="AL77">
        <f>(U77-T77)/(1000-U77)*AK77</f>
        <v>-3.4048457515985406E-6</v>
      </c>
      <c r="AM77">
        <f>(P77+273.15)</f>
        <v>296.0727771759033</v>
      </c>
      <c r="AN77">
        <f>(O77+273.15)</f>
        <v>292.89507522583006</v>
      </c>
      <c r="AO77">
        <f>(Y77*AG77+Z77*AH77)*AI77</f>
        <v>-1.7707192526589033E-2</v>
      </c>
      <c r="AP77">
        <f>((AO77+0.00000010773*(AN77^4-AM77^4))-AL77*44100)/(L77*51.4+0.00000043092*AM77^3)</f>
        <v>-0.41389704111455544</v>
      </c>
      <c r="AQ77">
        <f>0.61365*EXP(17.502*J77/(240.97+J77))</f>
        <v>2.8065693036577795</v>
      </c>
      <c r="AR77">
        <f>AQ77*1000/AA77</f>
        <v>28.690869517464208</v>
      </c>
      <c r="AS77">
        <f>(AR77-U77)</f>
        <v>11.687829203743505</v>
      </c>
      <c r="AT77">
        <f>IF(D77,P77,(O77+P77)/2)</f>
        <v>21.333926200866699</v>
      </c>
      <c r="AU77">
        <f>0.61365*EXP(17.502*AT77/(240.97+AT77))</f>
        <v>2.5476134421459307</v>
      </c>
      <c r="AV77">
        <f>IF(AS77&lt;&gt;0,(1000-(AR77+U77)/2)/AS77*AL77,0)</f>
        <v>-2.8465982315617656E-4</v>
      </c>
      <c r="AW77">
        <f>U77*AA77/1000</f>
        <v>1.6632542622766051</v>
      </c>
      <c r="AX77">
        <f>(AU77-AW77)</f>
        <v>0.88435917986932555</v>
      </c>
      <c r="AY77">
        <f>1/(1.6/F77+1.37/N77)</f>
        <v>-1.7790982607710469E-4</v>
      </c>
      <c r="AZ77">
        <f>G77*AA77*0.001</f>
        <v>21.990071621120087</v>
      </c>
      <c r="BA77">
        <f>G77/S77</f>
        <v>0.56238757758599411</v>
      </c>
      <c r="BB77">
        <f>(1-AL77*AA77/AQ77/F77)*100</f>
        <v>58.306237844054031</v>
      </c>
      <c r="BC77">
        <f>(S77-E77/(N77/1.35))</f>
        <v>399.73703566735259</v>
      </c>
      <c r="BD77">
        <f>E77*BB77/100/BC77</f>
        <v>-4.3842219844792447E-5</v>
      </c>
    </row>
    <row r="78" spans="1:56" x14ac:dyDescent="0.25">
      <c r="A78" s="1" t="s">
        <v>9</v>
      </c>
      <c r="B78" s="1" t="s">
        <v>136</v>
      </c>
    </row>
    <row r="79" spans="1:56" x14ac:dyDescent="0.25">
      <c r="A79" s="1">
        <v>37</v>
      </c>
      <c r="B79" s="1" t="s">
        <v>137</v>
      </c>
      <c r="C79" s="1">
        <v>22299.499988097697</v>
      </c>
      <c r="D79" s="1">
        <v>0</v>
      </c>
      <c r="E79">
        <f>(R79-S79*(1000-T79)/(1000-U79))*AK79</f>
        <v>-8.7491487685558478E-2</v>
      </c>
      <c r="F79">
        <f>IF(AV79&lt;&gt;0,1/(1/AV79-1/N79),0)</f>
        <v>-3.1358906164478723E-4</v>
      </c>
      <c r="G79">
        <f>((AY79-AL79/2)*S79-E79)/(AY79+AL79/2)</f>
        <v>-50.012424485635883</v>
      </c>
      <c r="H79">
        <f>AL79*1000</f>
        <v>-3.8521930762885374E-3</v>
      </c>
      <c r="I79">
        <f>(AQ79-AW79)</f>
        <v>1.1739440608668359</v>
      </c>
      <c r="J79">
        <f>(P79+AP79*D79)</f>
        <v>23.053558349609375</v>
      </c>
      <c r="K79" s="1">
        <v>6</v>
      </c>
      <c r="L79">
        <f>(K79*AE79+AF79)</f>
        <v>1.4200000166893005</v>
      </c>
      <c r="M79" s="1">
        <v>1</v>
      </c>
      <c r="N79">
        <f>L79*(M79+1)*(M79+1)/(M79*M79+1)</f>
        <v>2.8400000333786011</v>
      </c>
      <c r="O79" s="1">
        <v>19.762382507324219</v>
      </c>
      <c r="P79" s="1">
        <v>23.053558349609375</v>
      </c>
      <c r="Q79" s="1">
        <v>19.119176864624023</v>
      </c>
      <c r="R79" s="1">
        <v>399.67626953125</v>
      </c>
      <c r="S79" s="1">
        <v>399.7830810546875</v>
      </c>
      <c r="T79" s="1">
        <v>16.923057556152344</v>
      </c>
      <c r="U79" s="1">
        <v>16.918514251708984</v>
      </c>
      <c r="V79" s="1">
        <v>71.589836120605469</v>
      </c>
      <c r="W79" s="1">
        <v>71.570610046386719</v>
      </c>
      <c r="X79" s="1">
        <v>500.1231689453125</v>
      </c>
      <c r="Y79" s="1">
        <v>-6.9160334765911102E-2</v>
      </c>
      <c r="Z79" s="1">
        <v>0.16038998961448669</v>
      </c>
      <c r="AA79" s="1">
        <v>97.817764282226563</v>
      </c>
      <c r="AB79" s="1">
        <v>-4.1319904327392578</v>
      </c>
      <c r="AC79" s="1">
        <v>0.1381077766418457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0.18999999761581421</v>
      </c>
      <c r="AJ79" s="1">
        <v>111115</v>
      </c>
      <c r="AK79">
        <f>X79*0.000001/(K79*0.0001)</f>
        <v>0.83353861490885406</v>
      </c>
      <c r="AL79">
        <f>(U79-T79)/(1000-U79)*AK79</f>
        <v>-3.8521930762885376E-6</v>
      </c>
      <c r="AM79">
        <f>(P79+273.15)</f>
        <v>296.20355834960935</v>
      </c>
      <c r="AN79">
        <f>(O79+273.15)</f>
        <v>292.9123825073242</v>
      </c>
      <c r="AO79">
        <f>(Y79*AG79+Z79*AH79)*AI79</f>
        <v>-1.3140463440632022E-2</v>
      </c>
      <c r="AP79">
        <f>((AO79+0.00000010773*(AN79^4-AM79^4))-AL79*44100)/(L79*51.4+0.00000043092*AM79^3)</f>
        <v>-0.42869467785375021</v>
      </c>
      <c r="AQ79">
        <f>0.61365*EXP(17.502*J79/(240.97+J79))</f>
        <v>2.8288752999459961</v>
      </c>
      <c r="AR79">
        <f>AQ79*1000/AA79</f>
        <v>28.919852346901383</v>
      </c>
      <c r="AS79">
        <f>(AR79-U79)</f>
        <v>12.001338095192398</v>
      </c>
      <c r="AT79">
        <f>IF(D79,P79,(O79+P79)/2)</f>
        <v>21.407970428466797</v>
      </c>
      <c r="AU79">
        <f>0.61365*EXP(17.502*AT79/(240.97+AT79))</f>
        <v>2.5591993187534854</v>
      </c>
      <c r="AV79">
        <f>IF(AS79&lt;&gt;0,(1000-(AR79+U79)/2)/AS79*AL79,0)</f>
        <v>-3.1362369155957237E-4</v>
      </c>
      <c r="AW79">
        <f>U79*AA79/1000</f>
        <v>1.6549312390791602</v>
      </c>
      <c r="AX79">
        <f>(AU79-AW79)</f>
        <v>0.90426807967432521</v>
      </c>
      <c r="AY79">
        <f>1/(1.6/F79+1.37/N79)</f>
        <v>-1.9601169564913924E-4</v>
      </c>
      <c r="AZ79">
        <f>G79*AA79*0.001</f>
        <v>-4.8921035495185867</v>
      </c>
      <c r="BA79">
        <f>G79/S79</f>
        <v>-0.12509890201880389</v>
      </c>
      <c r="BB79">
        <f>(1-AL79*AA79/AQ79/F79)*100</f>
        <v>57.52327063240854</v>
      </c>
      <c r="BC79">
        <f>(S79-E79/(N79/1.35))</f>
        <v>399.8246703177112</v>
      </c>
      <c r="BD79">
        <f>E79*BB79/100/BC79</f>
        <v>-1.258750872018284E-4</v>
      </c>
    </row>
    <row r="80" spans="1:56" x14ac:dyDescent="0.25">
      <c r="A80" s="1" t="s">
        <v>9</v>
      </c>
      <c r="B80" s="1" t="s">
        <v>138</v>
      </c>
    </row>
    <row r="81" spans="1:56" x14ac:dyDescent="0.25">
      <c r="A81" s="1">
        <v>38</v>
      </c>
      <c r="B81" s="1" t="s">
        <v>139</v>
      </c>
      <c r="C81" s="1">
        <v>22899.499994825572</v>
      </c>
      <c r="D81" s="1">
        <v>0</v>
      </c>
      <c r="E81">
        <f>(R81-S81*(1000-T81)/(1000-U81))*AK81</f>
        <v>-4.8422797613629096E-2</v>
      </c>
      <c r="F81">
        <f>IF(AV81&lt;&gt;0,1/(1/AV81-1/N81),0)</f>
        <v>9.4806290028030251E-4</v>
      </c>
      <c r="G81">
        <f>((AY81-AL81/2)*S81-E81)/(AY81+AL81/2)</f>
        <v>472.8048560165563</v>
      </c>
      <c r="H81">
        <f>AL81*1000</f>
        <v>1.1742990769198752E-2</v>
      </c>
      <c r="I81">
        <f>(AQ81-AW81)</f>
        <v>1.1842611272912513</v>
      </c>
      <c r="J81">
        <f>(P81+AP81*D81)</f>
        <v>23.111812591552734</v>
      </c>
      <c r="K81" s="1">
        <v>6</v>
      </c>
      <c r="L81">
        <f>(K81*AE81+AF81)</f>
        <v>1.4200000166893005</v>
      </c>
      <c r="M81" s="1">
        <v>1</v>
      </c>
      <c r="N81">
        <f>L81*(M81+1)*(M81+1)/(M81*M81+1)</f>
        <v>2.8400000333786011</v>
      </c>
      <c r="O81" s="1">
        <v>19.758552551269531</v>
      </c>
      <c r="P81" s="1">
        <v>23.111812591552734</v>
      </c>
      <c r="Q81" s="1">
        <v>19.121444702148438</v>
      </c>
      <c r="R81" s="1">
        <v>399.65646362304687</v>
      </c>
      <c r="S81" s="1">
        <v>399.70892333984375</v>
      </c>
      <c r="T81" s="1">
        <v>16.899957656860352</v>
      </c>
      <c r="U81" s="1">
        <v>16.913806915283203</v>
      </c>
      <c r="V81" s="1">
        <v>71.514678955078125</v>
      </c>
      <c r="W81" s="1">
        <v>71.573280334472656</v>
      </c>
      <c r="X81" s="1">
        <v>500.14398193359375</v>
      </c>
      <c r="Y81" s="1">
        <v>-4.6300895512104034E-2</v>
      </c>
      <c r="Z81" s="1">
        <v>9.1177910566329956E-2</v>
      </c>
      <c r="AA81" s="1">
        <v>97.825393676757813</v>
      </c>
      <c r="AB81" s="1">
        <v>-4.1051044464111328</v>
      </c>
      <c r="AC81" s="1">
        <v>0.14434671401977539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0.18999999761581421</v>
      </c>
      <c r="AJ81" s="1">
        <v>111115</v>
      </c>
      <c r="AK81">
        <f>X81*0.000001/(K81*0.0001)</f>
        <v>0.83357330322265621</v>
      </c>
      <c r="AL81">
        <f>(U81-T81)/(1000-U81)*AK81</f>
        <v>1.1742990769198751E-5</v>
      </c>
      <c r="AM81">
        <f>(P81+273.15)</f>
        <v>296.26181259155271</v>
      </c>
      <c r="AN81">
        <f>(O81+273.15)</f>
        <v>292.90855255126951</v>
      </c>
      <c r="AO81">
        <f>(Y81*AG81+Z81*AH81)*AI81</f>
        <v>-8.7971700369098293E-3</v>
      </c>
      <c r="AP81">
        <f>((AO81+0.00000010773*(AN81^4-AM81^4))-AL81*44100)/(L81*51.4+0.00000043092*AM81^3)</f>
        <v>-0.44502152343760282</v>
      </c>
      <c r="AQ81">
        <f>0.61365*EXP(17.502*J81/(240.97+J81))</f>
        <v>2.8388609473514994</v>
      </c>
      <c r="AR81">
        <f>AQ81*1000/AA81</f>
        <v>29.019673120170435</v>
      </c>
      <c r="AS81">
        <f>(AR81-U81)</f>
        <v>12.105866204887231</v>
      </c>
      <c r="AT81">
        <f>IF(D81,P81,(O81+P81)/2)</f>
        <v>21.435182571411133</v>
      </c>
      <c r="AU81">
        <f>0.61365*EXP(17.502*AT81/(240.97+AT81))</f>
        <v>2.5634688456333405</v>
      </c>
      <c r="AV81">
        <f>IF(AS81&lt;&gt;0,(1000-(AR81+U81)/2)/AS81*AL81,0)</f>
        <v>9.4774651883564856E-4</v>
      </c>
      <c r="AW81">
        <f>U81*AA81/1000</f>
        <v>1.6545998200602481</v>
      </c>
      <c r="AX81">
        <f>(AU81-AW81)</f>
        <v>0.90886902557309246</v>
      </c>
      <c r="AY81">
        <f>1/(1.6/F81+1.37/N81)</f>
        <v>5.9236999104511558E-4</v>
      </c>
      <c r="AZ81">
        <f>G81*AA81*0.001</f>
        <v>46.252321172102413</v>
      </c>
      <c r="BA81">
        <f>G81/S81</f>
        <v>1.1828729067791273</v>
      </c>
      <c r="BB81">
        <f>(1-AL81*AA81/AQ81/F81)*100</f>
        <v>57.317578402641665</v>
      </c>
      <c r="BC81">
        <f>(S81-E81/(N81/1.35))</f>
        <v>399.73194121872052</v>
      </c>
      <c r="BD81">
        <f>E81*BB81/100/BC81</f>
        <v>-6.9433468094454403E-5</v>
      </c>
    </row>
    <row r="82" spans="1:56" x14ac:dyDescent="0.25">
      <c r="A82" s="1">
        <v>39</v>
      </c>
      <c r="B82" s="1" t="s">
        <v>140</v>
      </c>
      <c r="C82" s="1">
        <v>23499.999981403351</v>
      </c>
      <c r="D82" s="1">
        <v>0</v>
      </c>
      <c r="E82">
        <f>(R82-S82*(1000-T82)/(1000-U82))*AK82</f>
        <v>-3.9409142829456789E-2</v>
      </c>
      <c r="F82">
        <f>IF(AV82&lt;&gt;0,1/(1/AV82-1/N82),0)</f>
        <v>4.9650386077475369E-4</v>
      </c>
      <c r="G82">
        <f>((AY82-AL82/2)*S82-E82)/(AY82+AL82/2)</f>
        <v>517.57684216557789</v>
      </c>
      <c r="H82">
        <f>AL82*1000</f>
        <v>6.1824942592824794E-3</v>
      </c>
      <c r="I82">
        <f>(AQ82-AW82)</f>
        <v>1.190339250236657</v>
      </c>
      <c r="J82">
        <f>(P82+AP82*D82)</f>
        <v>23.100400924682617</v>
      </c>
      <c r="K82" s="1">
        <v>6</v>
      </c>
      <c r="L82">
        <f>(K82*AE82+AF82)</f>
        <v>1.4200000166893005</v>
      </c>
      <c r="M82" s="1">
        <v>1</v>
      </c>
      <c r="N82">
        <f>L82*(M82+1)*(M82+1)/(M82*M82+1)</f>
        <v>2.8400000333786011</v>
      </c>
      <c r="O82" s="1">
        <v>19.761760711669922</v>
      </c>
      <c r="P82" s="1">
        <v>23.100400924682617</v>
      </c>
      <c r="Q82" s="1">
        <v>19.122333526611328</v>
      </c>
      <c r="R82" s="1">
        <v>399.65521240234375</v>
      </c>
      <c r="S82" s="1">
        <v>399.69952392578125</v>
      </c>
      <c r="T82" s="1">
        <v>16.825494766235352</v>
      </c>
      <c r="U82" s="1">
        <v>16.832786560058594</v>
      </c>
      <c r="V82" s="1">
        <v>71.180618286132813</v>
      </c>
      <c r="W82" s="1">
        <v>71.211463928222656</v>
      </c>
      <c r="X82" s="1">
        <v>500.15887451171875</v>
      </c>
      <c r="Y82" s="1">
        <v>-7.9712502658367157E-2</v>
      </c>
      <c r="Z82" s="1">
        <v>6.5915584564208984E-2</v>
      </c>
      <c r="AA82" s="1">
        <v>97.818809509277344</v>
      </c>
      <c r="AB82" s="1">
        <v>-4.1051044464111328</v>
      </c>
      <c r="AC82" s="1">
        <v>0.14434671401977539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0.18999999761581421</v>
      </c>
      <c r="AJ82" s="1">
        <v>111115</v>
      </c>
      <c r="AK82">
        <f>X82*0.000001/(K82*0.0001)</f>
        <v>0.83359812418619772</v>
      </c>
      <c r="AL82">
        <f>(U82-T82)/(1000-U82)*AK82</f>
        <v>6.1824942592824797E-6</v>
      </c>
      <c r="AM82">
        <f>(P82+273.15)</f>
        <v>296.25040092468259</v>
      </c>
      <c r="AN82">
        <f>(O82+273.15)</f>
        <v>292.9117607116699</v>
      </c>
      <c r="AO82">
        <f>(Y82*AG82+Z82*AH82)*AI82</f>
        <v>-1.5145375315040344E-2</v>
      </c>
      <c r="AP82">
        <f>((AO82+0.00000010773*(AN82^4-AM82^4))-AL82*44100)/(L82*51.4+0.00000043092*AM82^3)</f>
        <v>-0.44025979618315447</v>
      </c>
      <c r="AQ82">
        <f>0.61365*EXP(17.502*J82/(240.97+J82))</f>
        <v>2.8369023922653525</v>
      </c>
      <c r="AR82">
        <f>AQ82*1000/AA82</f>
        <v>29.001604154631369</v>
      </c>
      <c r="AS82">
        <f>(AR82-U82)</f>
        <v>12.168817594572776</v>
      </c>
      <c r="AT82">
        <f>IF(D82,P82,(O82+P82)/2)</f>
        <v>21.43108081817627</v>
      </c>
      <c r="AU82">
        <f>0.61365*EXP(17.502*AT82/(240.97+AT82))</f>
        <v>2.5628248904425464</v>
      </c>
      <c r="AV82">
        <f>IF(AS82&lt;&gt;0,(1000-(AR82+U82)/2)/AS82*AL82,0)</f>
        <v>4.9641707451026349E-4</v>
      </c>
      <c r="AW82">
        <f>U82*AA82/1000</f>
        <v>1.6465631420286955</v>
      </c>
      <c r="AX82">
        <f>(AU82-AW82)</f>
        <v>0.91626174841385088</v>
      </c>
      <c r="AY82">
        <f>1/(1.6/F82+1.37/N82)</f>
        <v>3.1026846760534381E-4</v>
      </c>
      <c r="AZ82">
        <f>G82*AA82*0.001</f>
        <v>50.628750530207967</v>
      </c>
      <c r="BA82">
        <f>G82/S82</f>
        <v>1.2949148327274087</v>
      </c>
      <c r="BB82">
        <f>(1-AL82*AA82/AQ82/F82)*100</f>
        <v>57.064248238244545</v>
      </c>
      <c r="BC82">
        <f>(S82-E82/(N82/1.35))</f>
        <v>399.7182571448638</v>
      </c>
      <c r="BD82">
        <f>E82*BB82/100/BC82</f>
        <v>-5.6260955537528517E-5</v>
      </c>
    </row>
    <row r="83" spans="1:56" x14ac:dyDescent="0.25">
      <c r="A83" s="1" t="s">
        <v>9</v>
      </c>
      <c r="B83" s="1" t="s">
        <v>141</v>
      </c>
    </row>
    <row r="84" spans="1:56" x14ac:dyDescent="0.25">
      <c r="A84" s="1">
        <v>40</v>
      </c>
      <c r="B84" s="1" t="s">
        <v>142</v>
      </c>
      <c r="C84" s="1">
        <v>24099.499988120049</v>
      </c>
      <c r="D84" s="1">
        <v>0</v>
      </c>
      <c r="E84">
        <f>(R84-S84*(1000-T84)/(1000-U84))*AK84</f>
        <v>0.22435922760007096</v>
      </c>
      <c r="F84">
        <f>IF(AV84&lt;&gt;0,1/(1/AV84-1/N84),0)</f>
        <v>-1.4759137013769524E-5</v>
      </c>
      <c r="G84">
        <f>((AY84-AL84/2)*S84-E84)/(AY84+AL84/2)</f>
        <v>24473.040641849431</v>
      </c>
      <c r="H84">
        <f>AL84*1000</f>
        <v>-1.8433870474383714E-4</v>
      </c>
      <c r="I84">
        <f>(AQ84-AW84)</f>
        <v>1.1936085781788757</v>
      </c>
      <c r="J84">
        <f>(P84+AP84*D84)</f>
        <v>23.090427398681641</v>
      </c>
      <c r="K84" s="1">
        <v>6</v>
      </c>
      <c r="L84">
        <f>(K84*AE84+AF84)</f>
        <v>1.4200000166893005</v>
      </c>
      <c r="M84" s="1">
        <v>1</v>
      </c>
      <c r="N84">
        <f>L84*(M84+1)*(M84+1)/(M84*M84+1)</f>
        <v>2.8400000333786011</v>
      </c>
      <c r="O84" s="1">
        <v>19.762914657592773</v>
      </c>
      <c r="P84" s="1">
        <v>23.090427398681641</v>
      </c>
      <c r="Q84" s="1">
        <v>19.122247695922852</v>
      </c>
      <c r="R84" s="1">
        <v>399.73342895507812</v>
      </c>
      <c r="S84" s="1">
        <v>399.46435546875</v>
      </c>
      <c r="T84" s="1">
        <v>16.784370422363281</v>
      </c>
      <c r="U84" s="1">
        <v>16.784152984619141</v>
      </c>
      <c r="V84" s="1">
        <v>70.991928100585937</v>
      </c>
      <c r="W84" s="1">
        <v>70.991004943847656</v>
      </c>
      <c r="X84" s="1">
        <v>500.12863159179688</v>
      </c>
      <c r="Y84" s="1">
        <v>-0.1043303981423378</v>
      </c>
      <c r="Z84" s="1">
        <v>3.7352453917264938E-2</v>
      </c>
      <c r="AA84" s="1">
        <v>97.805534362792969</v>
      </c>
      <c r="AB84" s="1">
        <v>-4.2713642120361328</v>
      </c>
      <c r="AC84" s="1">
        <v>0.14185571670532227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0.18999999761581421</v>
      </c>
      <c r="AJ84" s="1">
        <v>111115</v>
      </c>
      <c r="AK84">
        <f>X84*0.000001/(K84*0.0001)</f>
        <v>0.83354771931966132</v>
      </c>
      <c r="AL84">
        <f>(U84-T84)/(1000-U84)*AK84</f>
        <v>-1.8433870474383713E-7</v>
      </c>
      <c r="AM84">
        <f>(P84+273.15)</f>
        <v>296.24042739868162</v>
      </c>
      <c r="AN84">
        <f>(O84+273.15)</f>
        <v>292.91291465759275</v>
      </c>
      <c r="AO84">
        <f>(Y84*AG84+Z84*AH84)*AI84</f>
        <v>-1.9822775398301129E-2</v>
      </c>
      <c r="AP84">
        <f>((AO84+0.00000010773*(AN84^4-AM84^4))-AL84*44100)/(L84*51.4+0.00000043092*AM84^3)</f>
        <v>-0.43551063212727947</v>
      </c>
      <c r="AQ84">
        <f>0.61365*EXP(17.502*J84/(240.97+J84))</f>
        <v>2.8351916296664172</v>
      </c>
      <c r="AR84">
        <f>AQ84*1000/AA84</f>
        <v>28.988049072455929</v>
      </c>
      <c r="AS84">
        <f>(AR84-U84)</f>
        <v>12.203896087836789</v>
      </c>
      <c r="AT84">
        <f>IF(D84,P84,(O84+P84)/2)</f>
        <v>21.426671028137207</v>
      </c>
      <c r="AU84">
        <f>0.61365*EXP(17.502*AT84/(240.97+AT84))</f>
        <v>2.5621327329742987</v>
      </c>
      <c r="AV84">
        <f>IF(AS84&lt;&gt;0,(1000-(AR84+U84)/2)/AS84*AL84,0)</f>
        <v>-1.4759213715619832E-5</v>
      </c>
      <c r="AW84">
        <f>U84*AA84/1000</f>
        <v>1.6415830514875416</v>
      </c>
      <c r="AX84">
        <f>(AU84-AW84)</f>
        <v>0.92054968148675709</v>
      </c>
      <c r="AY84">
        <f>1/(1.6/F84+1.37/N84)</f>
        <v>-9.2245016810498674E-6</v>
      </c>
      <c r="AZ84">
        <f>G84*AA84*0.001</f>
        <v>2393.5988174584336</v>
      </c>
      <c r="BA84">
        <f>G84/S84</f>
        <v>61.264641780445295</v>
      </c>
      <c r="BB84">
        <f>(1-AL84*AA84/AQ84/F84)*100</f>
        <v>56.913960099772545</v>
      </c>
      <c r="BC84">
        <f>(S84-E84/(N84/1.35))</f>
        <v>399.35770583716538</v>
      </c>
      <c r="BD84">
        <f>E84*BB84/100/BC84</f>
        <v>3.1974272540649917E-4</v>
      </c>
    </row>
    <row r="85" spans="1:56" x14ac:dyDescent="0.25">
      <c r="A85" s="1" t="s">
        <v>9</v>
      </c>
      <c r="B85" s="1" t="s">
        <v>143</v>
      </c>
    </row>
    <row r="86" spans="1:56" x14ac:dyDescent="0.25">
      <c r="A86" s="1">
        <v>41</v>
      </c>
      <c r="B86" s="1" t="s">
        <v>144</v>
      </c>
      <c r="C86" s="1">
        <v>24699.499994825572</v>
      </c>
      <c r="D86" s="1">
        <v>0</v>
      </c>
      <c r="E86">
        <f>(R86-S86*(1000-T86)/(1000-U86))*AK86</f>
        <v>0.19277098378593294</v>
      </c>
      <c r="F86">
        <f>IF(AV86&lt;&gt;0,1/(1/AV86-1/N86),0)</f>
        <v>9.4151908998330903E-4</v>
      </c>
      <c r="G86">
        <f>((AY86-AL86/2)*S86-E86)/(AY86+AL86/2)</f>
        <v>67.138397347887462</v>
      </c>
      <c r="H86">
        <f>AL86*1000</f>
        <v>1.1737443713529094E-2</v>
      </c>
      <c r="I86">
        <f>(AQ86-AW86)</f>
        <v>1.1916841279382191</v>
      </c>
      <c r="J86">
        <f>(P86+AP86*D86)</f>
        <v>23.104959487915039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19.762928009033203</v>
      </c>
      <c r="P86" s="1">
        <v>23.104959487915039</v>
      </c>
      <c r="Q86" s="1">
        <v>19.121112823486328</v>
      </c>
      <c r="R86" s="1">
        <v>399.71466064453125</v>
      </c>
      <c r="S86" s="1">
        <v>399.477783203125</v>
      </c>
      <c r="T86" s="1">
        <v>16.81623649597168</v>
      </c>
      <c r="U86" s="1">
        <v>16.830080032348633</v>
      </c>
      <c r="V86" s="1">
        <v>71.123435974121094</v>
      </c>
      <c r="W86" s="1">
        <v>71.181983947753906</v>
      </c>
      <c r="X86" s="1">
        <v>500.15695190429687</v>
      </c>
      <c r="Y86" s="1">
        <v>-0.18813998997211456</v>
      </c>
      <c r="Z86" s="1">
        <v>4.0646869689226151E-2</v>
      </c>
      <c r="AA86" s="1">
        <v>97.801109313964844</v>
      </c>
      <c r="AB86" s="1">
        <v>-4.3179340362548828</v>
      </c>
      <c r="AC86" s="1">
        <v>0.15208292007446289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0.18999999761581421</v>
      </c>
      <c r="AJ86" s="1">
        <v>111115</v>
      </c>
      <c r="AK86">
        <f>X86*0.000001/(K86*0.0001)</f>
        <v>0.83359491984049472</v>
      </c>
      <c r="AL86">
        <f>(U86-T86)/(1000-U86)*AK86</f>
        <v>1.1737443713529094E-5</v>
      </c>
      <c r="AM86">
        <f>(P86+273.15)</f>
        <v>296.25495948791502</v>
      </c>
      <c r="AN86">
        <f>(O86+273.15)</f>
        <v>292.91292800903318</v>
      </c>
      <c r="AO86">
        <f>(Y86*AG86+Z86*AH86)*AI86</f>
        <v>-3.5746597646141076E-2</v>
      </c>
      <c r="AP86">
        <f>((AO86+0.00000010773*(AN86^4-AM86^4))-AL86*44100)/(L86*51.4+0.00000043092*AM86^3)</f>
        <v>-0.443867965160053</v>
      </c>
      <c r="AQ86">
        <f>0.61365*EXP(17.502*J86/(240.97+J86))</f>
        <v>2.8376846249447247</v>
      </c>
      <c r="AR86">
        <f>AQ86*1000/AA86</f>
        <v>29.014851108028658</v>
      </c>
      <c r="AS86">
        <f>(AR86-U86)</f>
        <v>12.184771075680025</v>
      </c>
      <c r="AT86">
        <f>IF(D86,P86,(O86+P86)/2)</f>
        <v>21.433943748474121</v>
      </c>
      <c r="AU86">
        <f>0.61365*EXP(17.502*AT86/(240.97+AT86))</f>
        <v>2.5632743415621935</v>
      </c>
      <c r="AV86">
        <f>IF(AS86&lt;&gt;0,(1000-(AR86+U86)/2)/AS86*AL86,0)</f>
        <v>9.4120706026343227E-4</v>
      </c>
      <c r="AW86">
        <f>U86*AA86/1000</f>
        <v>1.6460004970065056</v>
      </c>
      <c r="AX86">
        <f>(AU86-AW86)</f>
        <v>0.91727384455568783</v>
      </c>
      <c r="AY86">
        <f>1/(1.6/F86+1.37/N86)</f>
        <v>5.8828243862920867E-4</v>
      </c>
      <c r="AZ86">
        <f>G86*AA86*0.001</f>
        <v>6.5662097381851492</v>
      </c>
      <c r="BA86">
        <f>G86/S86</f>
        <v>0.16806540981967244</v>
      </c>
      <c r="BB86">
        <f>(1-AL86*AA86/AQ86/F86)*100</f>
        <v>57.034086847344412</v>
      </c>
      <c r="BC86">
        <f>(S86-E86/(N86/1.35))</f>
        <v>399.38614910979669</v>
      </c>
      <c r="BD86">
        <f>E86*BB86/100/BC86</f>
        <v>2.7528538622085213E-4</v>
      </c>
    </row>
    <row r="87" spans="1:56" x14ac:dyDescent="0.25">
      <c r="A87" s="1">
        <v>42</v>
      </c>
      <c r="B87" s="1" t="s">
        <v>145</v>
      </c>
      <c r="C87" s="1">
        <v>25299.999981403351</v>
      </c>
      <c r="D87" s="1">
        <v>0</v>
      </c>
      <c r="E87">
        <f>(R87-S87*(1000-T87)/(1000-U87))*AK87</f>
        <v>0.20937478581405955</v>
      </c>
      <c r="F87">
        <f>IF(AV87&lt;&gt;0,1/(1/AV87-1/N87),0)</f>
        <v>7.1719045101374689E-4</v>
      </c>
      <c r="G87">
        <f>((AY87-AL87/2)*S87-E87)/(AY87+AL87/2)</f>
        <v>-71.003002883795716</v>
      </c>
      <c r="H87">
        <f>AL87*1000</f>
        <v>8.8862555551166515E-3</v>
      </c>
      <c r="I87">
        <f>(AQ87-AW87)</f>
        <v>1.1844888404448219</v>
      </c>
      <c r="J87">
        <f>(P87+AP87*D87)</f>
        <v>23.099206924438477</v>
      </c>
      <c r="K87" s="1">
        <v>6</v>
      </c>
      <c r="L87">
        <f>(K87*AE87+AF87)</f>
        <v>1.4200000166893005</v>
      </c>
      <c r="M87" s="1">
        <v>1</v>
      </c>
      <c r="N87">
        <f>L87*(M87+1)*(M87+1)/(M87*M87+1)</f>
        <v>2.8400000333786011</v>
      </c>
      <c r="O87" s="1">
        <v>19.762359619140625</v>
      </c>
      <c r="P87" s="1">
        <v>23.099206924438477</v>
      </c>
      <c r="Q87" s="1">
        <v>19.122512817382812</v>
      </c>
      <c r="R87" s="1">
        <v>399.70980834960937</v>
      </c>
      <c r="S87" s="1">
        <v>399.45440673828125</v>
      </c>
      <c r="T87" s="1">
        <v>16.88018798828125</v>
      </c>
      <c r="U87" s="1">
        <v>16.890666961669922</v>
      </c>
      <c r="V87" s="1">
        <v>71.408645629882813</v>
      </c>
      <c r="W87" s="1">
        <v>71.452980041503906</v>
      </c>
      <c r="X87" s="1">
        <v>500.21087646484375</v>
      </c>
      <c r="Y87" s="1">
        <v>-8.3231829106807709E-2</v>
      </c>
      <c r="Z87" s="1">
        <v>8.5692927241325378E-2</v>
      </c>
      <c r="AA87" s="1">
        <v>97.817848205566406</v>
      </c>
      <c r="AB87" s="1">
        <v>-4.3179340362548828</v>
      </c>
      <c r="AC87" s="1">
        <v>0.15208292007446289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0.18999999761581421</v>
      </c>
      <c r="AJ87" s="1">
        <v>111115</v>
      </c>
      <c r="AK87">
        <f>X87*0.000001/(K87*0.0001)</f>
        <v>0.83368479410807272</v>
      </c>
      <c r="AL87">
        <f>(U87-T87)/(1000-U87)*AK87</f>
        <v>8.8862555551166506E-6</v>
      </c>
      <c r="AM87">
        <f>(P87+273.15)</f>
        <v>296.24920692443845</v>
      </c>
      <c r="AN87">
        <f>(O87+273.15)</f>
        <v>292.9123596191406</v>
      </c>
      <c r="AO87">
        <f>(Y87*AG87+Z87*AH87)*AI87</f>
        <v>-1.581404733185332E-2</v>
      </c>
      <c r="AP87">
        <f>((AO87+0.00000010773*(AN87^4-AM87^4))-AL87*44100)/(L87*51.4+0.00000043092*AM87^3)</f>
        <v>-0.44144875660821847</v>
      </c>
      <c r="AQ87">
        <f>0.61365*EXP(17.502*J87/(240.97+J87))</f>
        <v>2.8366975373922259</v>
      </c>
      <c r="AR87">
        <f>AQ87*1000/AA87</f>
        <v>28.999794919132164</v>
      </c>
      <c r="AS87">
        <f>(AR87-U87)</f>
        <v>12.109127957462242</v>
      </c>
      <c r="AT87">
        <f>IF(D87,P87,(O87+P87)/2)</f>
        <v>21.430783271789551</v>
      </c>
      <c r="AU87">
        <f>0.61365*EXP(17.502*AT87/(240.97+AT87))</f>
        <v>2.5627781826258715</v>
      </c>
      <c r="AV87">
        <f>IF(AS87&lt;&gt;0,(1000-(AR87+U87)/2)/AS87*AL87,0)</f>
        <v>7.1700938331059421E-4</v>
      </c>
      <c r="AW87">
        <f>U87*AA87/1000</f>
        <v>1.6522086969474039</v>
      </c>
      <c r="AX87">
        <f>(AU87-AW87)</f>
        <v>0.91056948567846763</v>
      </c>
      <c r="AY87">
        <f>1/(1.6/F87+1.37/N87)</f>
        <v>4.4814712885374379E-4</v>
      </c>
      <c r="AZ87">
        <f>G87*AA87*0.001</f>
        <v>-6.9453609582265239</v>
      </c>
      <c r="BA87">
        <f>G87/S87</f>
        <v>-0.17774995515399636</v>
      </c>
      <c r="BB87">
        <f>(1-AL87*AA87/AQ87/F87)*100</f>
        <v>57.274281625424869</v>
      </c>
      <c r="BC87">
        <f>(S87-E87/(N87/1.35))</f>
        <v>399.3548799926732</v>
      </c>
      <c r="BD87">
        <f>E87*BB87/100/BC87</f>
        <v>3.0027905125880685E-4</v>
      </c>
    </row>
    <row r="88" spans="1:56" x14ac:dyDescent="0.25">
      <c r="A88" s="1" t="s">
        <v>9</v>
      </c>
      <c r="B88" s="1" t="s">
        <v>146</v>
      </c>
    </row>
    <row r="89" spans="1:56" x14ac:dyDescent="0.25">
      <c r="A89" s="1">
        <v>43</v>
      </c>
      <c r="B89" s="1" t="s">
        <v>147</v>
      </c>
      <c r="C89" s="1">
        <v>25899.999988108873</v>
      </c>
      <c r="D89" s="1">
        <v>0</v>
      </c>
      <c r="E89">
        <f>(R89-S89*(1000-T89)/(1000-U89))*AK89</f>
        <v>0.40117769745348086</v>
      </c>
      <c r="F89">
        <f>IF(AV89&lt;&gt;0,1/(1/AV89-1/N89),0)</f>
        <v>8.1415006484882296E-4</v>
      </c>
      <c r="G89">
        <f>((AY89-AL89/2)*S89-E89)/(AY89+AL89/2)</f>
        <v>-389.47615737722492</v>
      </c>
      <c r="H89">
        <f>AL89*1000</f>
        <v>1.0030048257909849E-2</v>
      </c>
      <c r="I89">
        <f>(AQ89-AW89)</f>
        <v>1.1779239701615001</v>
      </c>
      <c r="J89">
        <f>(P89+AP89*D89)</f>
        <v>23.103239059448242</v>
      </c>
      <c r="K89" s="1">
        <v>6</v>
      </c>
      <c r="L89">
        <f>(K89*AE89+AF89)</f>
        <v>1.4200000166893005</v>
      </c>
      <c r="M89" s="1">
        <v>1</v>
      </c>
      <c r="N89">
        <f>L89*(M89+1)*(M89+1)/(M89*M89+1)</f>
        <v>2.8400000333786011</v>
      </c>
      <c r="O89" s="1">
        <v>19.760904312133789</v>
      </c>
      <c r="P89" s="1">
        <v>23.103239059448242</v>
      </c>
      <c r="Q89" s="1">
        <v>19.122053146362305</v>
      </c>
      <c r="R89" s="1">
        <v>399.70989990234375</v>
      </c>
      <c r="S89" s="1">
        <v>399.22378540039062</v>
      </c>
      <c r="T89" s="1">
        <v>16.950151443481445</v>
      </c>
      <c r="U89" s="1">
        <v>16.961980819702148</v>
      </c>
      <c r="V89" s="1">
        <v>71.723228454589844</v>
      </c>
      <c r="W89" s="1">
        <v>71.773277282714844</v>
      </c>
      <c r="X89" s="1">
        <v>500.10678100585937</v>
      </c>
      <c r="Y89" s="1">
        <v>-0.16646112501621246</v>
      </c>
      <c r="Z89" s="1">
        <v>4.3944425880908966E-2</v>
      </c>
      <c r="AA89" s="1">
        <v>97.83441162109375</v>
      </c>
      <c r="AB89" s="1">
        <v>-4.5158710479736328</v>
      </c>
      <c r="AC89" s="1">
        <v>0.1496586799621582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0.18999999761581421</v>
      </c>
      <c r="AJ89" s="1">
        <v>111115</v>
      </c>
      <c r="AK89">
        <f>X89*0.000001/(K89*0.0001)</f>
        <v>0.83351130167643217</v>
      </c>
      <c r="AL89">
        <f>(U89-T89)/(1000-U89)*AK89</f>
        <v>1.003004825790985E-5</v>
      </c>
      <c r="AM89">
        <f>(P89+273.15)</f>
        <v>296.25323905944822</v>
      </c>
      <c r="AN89">
        <f>(O89+273.15)</f>
        <v>292.91090431213377</v>
      </c>
      <c r="AO89">
        <f>(Y89*AG89+Z89*AH89)*AI89</f>
        <v>-3.1627613356206119E-2</v>
      </c>
      <c r="AP89">
        <f>((AO89+0.00000010773*(AN89^4-AM89^4))-AL89*44100)/(L89*51.4+0.00000043092*AM89^3)</f>
        <v>-0.44295708285341434</v>
      </c>
      <c r="AQ89">
        <f>0.61365*EXP(17.502*J89/(240.97+J89))</f>
        <v>2.8373893835853372</v>
      </c>
      <c r="AR89">
        <f>AQ89*1000/AA89</f>
        <v>29.00195684289859</v>
      </c>
      <c r="AS89">
        <f>(AR89-U89)</f>
        <v>12.039976023196441</v>
      </c>
      <c r="AT89">
        <f>IF(D89,P89,(O89+P89)/2)</f>
        <v>21.432071685791016</v>
      </c>
      <c r="AU89">
        <f>0.61365*EXP(17.502*AT89/(240.97+AT89))</f>
        <v>2.5629804388341779</v>
      </c>
      <c r="AV89">
        <f>IF(AS89&lt;&gt;0,(1000-(AR89+U89)/2)/AS89*AL89,0)</f>
        <v>8.1391673725845939E-4</v>
      </c>
      <c r="AW89">
        <f>U89*AA89/1000</f>
        <v>1.6594654134238371</v>
      </c>
      <c r="AX89">
        <f>(AU89-AW89)</f>
        <v>0.90351502541034079</v>
      </c>
      <c r="AY89">
        <f>1/(1.6/F89+1.37/N89)</f>
        <v>5.0871891866784158E-4</v>
      </c>
      <c r="AZ89">
        <f>G89*AA89*0.001</f>
        <v>-38.104170697445312</v>
      </c>
      <c r="BA89">
        <f>G89/S89</f>
        <v>-0.97558354892760313</v>
      </c>
      <c r="BB89">
        <f>(1-AL89*AA89/AQ89/F89)*100</f>
        <v>57.521295941295278</v>
      </c>
      <c r="BC89">
        <f>(S89-E89/(N89/1.35))</f>
        <v>399.03308473658893</v>
      </c>
      <c r="BD89">
        <f>E89*BB89/100/BC89</f>
        <v>5.783044550178658E-4</v>
      </c>
    </row>
    <row r="90" spans="1:56" x14ac:dyDescent="0.25">
      <c r="A90" s="1" t="s">
        <v>9</v>
      </c>
      <c r="B90" s="1" t="s">
        <v>148</v>
      </c>
    </row>
    <row r="91" spans="1:56" x14ac:dyDescent="0.25">
      <c r="A91" s="1">
        <v>44</v>
      </c>
      <c r="B91" s="1" t="s">
        <v>149</v>
      </c>
      <c r="C91" s="1">
        <v>26499.499994847924</v>
      </c>
      <c r="D91" s="1">
        <v>0</v>
      </c>
      <c r="E91">
        <f>(R91-S91*(1000-T91)/(1000-U91))*AK91</f>
        <v>0.56345650472133091</v>
      </c>
      <c r="F91">
        <f>IF(AV91&lt;&gt;0,1/(1/AV91-1/N91),0)</f>
        <v>1.2299038054102039E-3</v>
      </c>
      <c r="G91">
        <f>((AY91-AL91/2)*S91-E91)/(AY91+AL91/2)</f>
        <v>-334.96399058774142</v>
      </c>
      <c r="H91">
        <f>AL91*1000</f>
        <v>1.5042567265289941E-2</v>
      </c>
      <c r="I91">
        <f>(AQ91-AW91)</f>
        <v>1.1697623372892167</v>
      </c>
      <c r="J91">
        <f>(P91+AP91*D91)</f>
        <v>23.099878311157227</v>
      </c>
      <c r="K91" s="1">
        <v>6</v>
      </c>
      <c r="L91">
        <f>(K91*AE91+AF91)</f>
        <v>1.4200000166893005</v>
      </c>
      <c r="M91" s="1">
        <v>1</v>
      </c>
      <c r="N91">
        <f>L91*(M91+1)*(M91+1)/(M91*M91+1)</f>
        <v>2.8400000333786011</v>
      </c>
      <c r="O91" s="1">
        <v>19.761896133422852</v>
      </c>
      <c r="P91" s="1">
        <v>23.099878311157227</v>
      </c>
      <c r="Q91" s="1">
        <v>19.122369766235352</v>
      </c>
      <c r="R91" s="1">
        <v>399.62600708007812</v>
      </c>
      <c r="S91" s="1">
        <v>398.94293212890625</v>
      </c>
      <c r="T91" s="1">
        <v>17.018688201904297</v>
      </c>
      <c r="U91" s="1">
        <v>17.03642463684082</v>
      </c>
      <c r="V91" s="1">
        <v>72.0218505859375</v>
      </c>
      <c r="W91" s="1">
        <v>72.096908569335938</v>
      </c>
      <c r="X91" s="1">
        <v>500.20071411132812</v>
      </c>
      <c r="Y91" s="1">
        <v>-4.8062466084957123E-2</v>
      </c>
      <c r="Z91" s="1">
        <v>0.17797398567199707</v>
      </c>
      <c r="AA91" s="1">
        <v>97.852127075195313</v>
      </c>
      <c r="AB91" s="1">
        <v>-4.7517719268798828</v>
      </c>
      <c r="AC91" s="1">
        <v>0.15389490127563477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0.18999999761581421</v>
      </c>
      <c r="AJ91" s="1">
        <v>111115</v>
      </c>
      <c r="AK91">
        <f>X91*0.000001/(K91*0.0001)</f>
        <v>0.83366785685221345</v>
      </c>
      <c r="AL91">
        <f>(U91-T91)/(1000-U91)*AK91</f>
        <v>1.504256726528994E-5</v>
      </c>
      <c r="AM91">
        <f>(P91+273.15)</f>
        <v>296.2498783111572</v>
      </c>
      <c r="AN91">
        <f>(O91+273.15)</f>
        <v>292.91189613342283</v>
      </c>
      <c r="AO91">
        <f>(Y91*AG91+Z91*AH91)*AI91</f>
        <v>-9.1318684415520046E-3</v>
      </c>
      <c r="AP91">
        <f>((AO91+0.00000010773*(AN91^4-AM91^4))-AL91*44100)/(L91*51.4+0.00000043092*AM91^3)</f>
        <v>-0.44474264652913814</v>
      </c>
      <c r="AQ91">
        <f>0.61365*EXP(17.502*J91/(240.97+J91))</f>
        <v>2.8368127257603528</v>
      </c>
      <c r="AR91">
        <f>AQ91*1000/AA91</f>
        <v>28.990813082482912</v>
      </c>
      <c r="AS91">
        <f>(AR91-U91)</f>
        <v>11.954388445642092</v>
      </c>
      <c r="AT91">
        <f>IF(D91,P91,(O91+P91)/2)</f>
        <v>21.430887222290039</v>
      </c>
      <c r="AU91">
        <f>0.61365*EXP(17.502*AT91/(240.97+AT91))</f>
        <v>2.5627945003360892</v>
      </c>
      <c r="AV91">
        <f>IF(AS91&lt;&gt;0,(1000-(AR91+U91)/2)/AS91*AL91,0)</f>
        <v>1.2293714080316019E-3</v>
      </c>
      <c r="AW91">
        <f>U91*AA91/1000</f>
        <v>1.6670503884711361</v>
      </c>
      <c r="AX91">
        <f>(AU91-AW91)</f>
        <v>0.89574411186495317</v>
      </c>
      <c r="AY91">
        <f>1/(1.6/F91+1.37/N91)</f>
        <v>7.6840494486643193E-4</v>
      </c>
      <c r="AZ91">
        <f>G91*AA91*0.001</f>
        <v>-32.776938972606203</v>
      </c>
      <c r="BA91">
        <f>G91/S91</f>
        <v>-0.83962883814045863</v>
      </c>
      <c r="BB91">
        <f>(1-AL91*AA91/AQ91/F91)*100</f>
        <v>57.811855865382732</v>
      </c>
      <c r="BC91">
        <f>(S91-E91/(N91/1.35))</f>
        <v>398.67509189213382</v>
      </c>
      <c r="BD91">
        <f>E91*BB91/100/BC91</f>
        <v>8.170680059986122E-4</v>
      </c>
    </row>
    <row r="92" spans="1:56" x14ac:dyDescent="0.25">
      <c r="A92" s="1">
        <v>45</v>
      </c>
      <c r="B92" s="1" t="s">
        <v>150</v>
      </c>
      <c r="C92" s="1">
        <v>27099.999981425703</v>
      </c>
      <c r="D92" s="1">
        <v>0</v>
      </c>
      <c r="E92">
        <f>(R92-S92*(1000-T92)/(1000-U92))*AK92</f>
        <v>0.49204633345580706</v>
      </c>
      <c r="F92">
        <f>IF(AV92&lt;&gt;0,1/(1/AV92-1/N92),0)</f>
        <v>1.4584636860523214E-3</v>
      </c>
      <c r="G92">
        <f>((AY92-AL92/2)*S92-E92)/(AY92+AL92/2)</f>
        <v>-143.48680782763179</v>
      </c>
      <c r="H92">
        <f>AL92*1000</f>
        <v>1.7740096354891148E-2</v>
      </c>
      <c r="I92">
        <f>(AQ92-AW92)</f>
        <v>1.1636148400848707</v>
      </c>
      <c r="J92">
        <f>(P92+AP92*D92)</f>
        <v>23.091056823730469</v>
      </c>
      <c r="K92" s="1">
        <v>6</v>
      </c>
      <c r="L92">
        <f>(K92*AE92+AF92)</f>
        <v>1.4200000166893005</v>
      </c>
      <c r="M92" s="1">
        <v>1</v>
      </c>
      <c r="N92">
        <f>L92*(M92+1)*(M92+1)/(M92*M92+1)</f>
        <v>2.8400000333786011</v>
      </c>
      <c r="O92" s="1">
        <v>19.759927749633789</v>
      </c>
      <c r="P92" s="1">
        <v>23.091056823730469</v>
      </c>
      <c r="Q92" s="1">
        <v>19.123208999633789</v>
      </c>
      <c r="R92" s="1">
        <v>399.634033203125</v>
      </c>
      <c r="S92" s="1">
        <v>399.03521728515625</v>
      </c>
      <c r="T92" s="1">
        <v>17.060012817382813</v>
      </c>
      <c r="U92" s="1">
        <v>17.0809326171875</v>
      </c>
      <c r="V92" s="1">
        <v>72.217613220214844</v>
      </c>
      <c r="W92" s="1">
        <v>72.306159973144531</v>
      </c>
      <c r="X92" s="1">
        <v>500.11221313476562</v>
      </c>
      <c r="Y92" s="1">
        <v>-0.14184272289276123</v>
      </c>
      <c r="Z92" s="1">
        <v>0.23949556052684784</v>
      </c>
      <c r="AA92" s="1">
        <v>97.86846923828125</v>
      </c>
      <c r="AB92" s="1">
        <v>-4.7517719268798828</v>
      </c>
      <c r="AC92" s="1">
        <v>0.15389490127563477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0.18999999761581421</v>
      </c>
      <c r="AJ92" s="1">
        <v>111115</v>
      </c>
      <c r="AK92">
        <f>X92*0.000001/(K92*0.0001)</f>
        <v>0.83352035522460932</v>
      </c>
      <c r="AL92">
        <f>(U92-T92)/(1000-U92)*AK92</f>
        <v>1.7740096354891147E-5</v>
      </c>
      <c r="AM92">
        <f>(P92+273.15)</f>
        <v>296.24105682373045</v>
      </c>
      <c r="AN92">
        <f>(O92+273.15)</f>
        <v>292.90992774963377</v>
      </c>
      <c r="AO92">
        <f>(Y92*AG92+Z92*AH92)*AI92</f>
        <v>-2.6950117011445229E-2</v>
      </c>
      <c r="AP92">
        <f>((AO92+0.00000010773*(AN92^4-AM92^4))-AL92*44100)/(L92*51.4+0.00000043092*AM92^3)</f>
        <v>-0.44545186362117151</v>
      </c>
      <c r="AQ92">
        <f>0.61365*EXP(17.502*J92/(240.97+J92))</f>
        <v>2.8352995684912403</v>
      </c>
      <c r="AR92">
        <f>AQ92*1000/AA92</f>
        <v>28.970511039547485</v>
      </c>
      <c r="AS92">
        <f>(AR92-U92)</f>
        <v>11.889578422359985</v>
      </c>
      <c r="AT92">
        <f>IF(D92,P92,(O92+P92)/2)</f>
        <v>21.425492286682129</v>
      </c>
      <c r="AU92">
        <f>0.61365*EXP(17.502*AT92/(240.97+AT92))</f>
        <v>2.5619477462891962</v>
      </c>
      <c r="AV92">
        <f>IF(AS92&lt;&gt;0,(1000-(AR92+U92)/2)/AS92*AL92,0)</f>
        <v>1.457715085878949E-3</v>
      </c>
      <c r="AW92">
        <f>U92*AA92/1000</f>
        <v>1.6716847284063696</v>
      </c>
      <c r="AX92">
        <f>(AU92-AW92)</f>
        <v>0.89026301788282658</v>
      </c>
      <c r="AY92">
        <f>1/(1.6/F92+1.37/N92)</f>
        <v>9.1113915615978773E-4</v>
      </c>
      <c r="AZ92">
        <f>G92*AA92*0.001</f>
        <v>-14.042834237977756</v>
      </c>
      <c r="BA92">
        <f>G92/S92</f>
        <v>-0.35958432141365126</v>
      </c>
      <c r="BB92">
        <f>(1-AL92*AA92/AQ92/F92)*100</f>
        <v>58.014029340599514</v>
      </c>
      <c r="BC92">
        <f>(S92-E92/(N92/1.35))</f>
        <v>398.80132202376251</v>
      </c>
      <c r="BD92">
        <f>E92*BB92/100/BC92</f>
        <v>7.1578474918743422E-4</v>
      </c>
    </row>
    <row r="93" spans="1:56" x14ac:dyDescent="0.25">
      <c r="A93" s="1" t="s">
        <v>9</v>
      </c>
      <c r="B93" s="1" t="s">
        <v>151</v>
      </c>
    </row>
    <row r="94" spans="1:56" x14ac:dyDescent="0.25">
      <c r="A94" s="1">
        <v>46</v>
      </c>
      <c r="B94" s="1" t="s">
        <v>152</v>
      </c>
      <c r="C94" s="1">
        <v>27699.999988131225</v>
      </c>
      <c r="D94" s="1">
        <v>0</v>
      </c>
      <c r="E94">
        <f>(R94-S94*(1000-T94)/(1000-U94))*AK94</f>
        <v>0.65912047068211421</v>
      </c>
      <c r="F94">
        <f>IF(AV94&lt;&gt;0,1/(1/AV94-1/N94),0)</f>
        <v>1.6753586037132307E-3</v>
      </c>
      <c r="G94">
        <f>((AY94-AL94/2)*S94-E94)/(AY94+AL94/2)</f>
        <v>-232.62208482870909</v>
      </c>
      <c r="H94">
        <f>AL94*1000</f>
        <v>2.0324029827385185E-2</v>
      </c>
      <c r="I94">
        <f>(AQ94-AW94)</f>
        <v>1.1608066245194275</v>
      </c>
      <c r="J94">
        <f>(P94+AP94*D94)</f>
        <v>23.092380523681641</v>
      </c>
      <c r="K94" s="1">
        <v>6</v>
      </c>
      <c r="L94">
        <f>(K94*AE94+AF94)</f>
        <v>1.4200000166893005</v>
      </c>
      <c r="M94" s="1">
        <v>1</v>
      </c>
      <c r="N94">
        <f>L94*(M94+1)*(M94+1)/(M94*M94+1)</f>
        <v>2.8400000333786011</v>
      </c>
      <c r="O94" s="1">
        <v>19.75970458984375</v>
      </c>
      <c r="P94" s="1">
        <v>23.092380523681641</v>
      </c>
      <c r="Q94" s="1">
        <v>19.122646331787109</v>
      </c>
      <c r="R94" s="1">
        <v>399.58251953125</v>
      </c>
      <c r="S94" s="1">
        <v>398.7821044921875</v>
      </c>
      <c r="T94" s="1">
        <v>17.084779739379883</v>
      </c>
      <c r="U94" s="1">
        <v>17.108743667602539</v>
      </c>
      <c r="V94" s="1">
        <v>72.336982727050781</v>
      </c>
      <c r="W94" s="1">
        <v>72.438446044921875</v>
      </c>
      <c r="X94" s="1">
        <v>500.15951538085937</v>
      </c>
      <c r="Y94" s="1">
        <v>-3.575371578335762E-2</v>
      </c>
      <c r="Z94" s="1">
        <v>5.1634326577186584E-2</v>
      </c>
      <c r="AA94" s="1">
        <v>97.886787414550781</v>
      </c>
      <c r="AB94" s="1">
        <v>-4.9055194854736328</v>
      </c>
      <c r="AC94" s="1">
        <v>0.16647005081176758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0.18999999761581421</v>
      </c>
      <c r="AJ94" s="1">
        <v>111115</v>
      </c>
      <c r="AK94">
        <f>X94*0.000001/(K94*0.0001)</f>
        <v>0.83359919230143209</v>
      </c>
      <c r="AL94">
        <f>(U94-T94)/(1000-U94)*AK94</f>
        <v>2.0324029827385184E-5</v>
      </c>
      <c r="AM94">
        <f>(P94+273.15)</f>
        <v>296.24238052368162</v>
      </c>
      <c r="AN94">
        <f>(O94+273.15)</f>
        <v>292.90970458984373</v>
      </c>
      <c r="AO94">
        <f>(Y94*AG94+Z94*AH94)*AI94</f>
        <v>-6.7932059135944467E-3</v>
      </c>
      <c r="AP94">
        <f>((AO94+0.00000010773*(AN94^4-AM94^4))-AL94*44100)/(L94*51.4+0.00000043092*AM94^3)</f>
        <v>-0.44676998103254506</v>
      </c>
      <c r="AQ94">
        <f>0.61365*EXP(17.502*J94/(240.97+J94))</f>
        <v>2.8355265788400792</v>
      </c>
      <c r="AR94">
        <f>AQ94*1000/AA94</f>
        <v>28.96740871504565</v>
      </c>
      <c r="AS94">
        <f>(AR94-U94)</f>
        <v>11.858665047443111</v>
      </c>
      <c r="AT94">
        <f>IF(D94,P94,(O94+P94)/2)</f>
        <v>21.426042556762695</v>
      </c>
      <c r="AU94">
        <f>0.61365*EXP(17.502*AT94/(240.97+AT94))</f>
        <v>2.562034101886645</v>
      </c>
      <c r="AV94">
        <f>IF(AS94&lt;&gt;0,(1000-(AR94+U94)/2)/AS94*AL94,0)</f>
        <v>1.6743708672325071E-3</v>
      </c>
      <c r="AW94">
        <f>U94*AA94/1000</f>
        <v>1.6747199543206517</v>
      </c>
      <c r="AX94">
        <f>(AU94-AW94)</f>
        <v>0.88731414756599336</v>
      </c>
      <c r="AY94">
        <f>1/(1.6/F94+1.37/N94)</f>
        <v>1.0465704891675228E-3</v>
      </c>
      <c r="AZ94">
        <f>G94*AA94*0.001</f>
        <v>-22.770628565557448</v>
      </c>
      <c r="BA94">
        <f>G94/S94</f>
        <v>-0.58333130350704177</v>
      </c>
      <c r="BB94">
        <f>(1-AL94*AA94/AQ94/F94)*100</f>
        <v>58.121376716067033</v>
      </c>
      <c r="BC94">
        <f>(S94-E94/(N94/1.35))</f>
        <v>398.46879018762309</v>
      </c>
      <c r="BD94">
        <f>E94*BB94/100/BC94</f>
        <v>9.6140501141252243E-4</v>
      </c>
    </row>
    <row r="95" spans="1:56" x14ac:dyDescent="0.25">
      <c r="A95" s="1" t="s">
        <v>9</v>
      </c>
      <c r="B95" s="1" t="s">
        <v>153</v>
      </c>
    </row>
    <row r="96" spans="1:56" x14ac:dyDescent="0.25">
      <c r="A96" s="1">
        <v>47</v>
      </c>
      <c r="B96" s="1" t="s">
        <v>154</v>
      </c>
      <c r="C96" s="1">
        <v>28299.999994836748</v>
      </c>
      <c r="D96" s="1">
        <v>0</v>
      </c>
      <c r="E96">
        <f>(R96-S96*(1000-T96)/(1000-U96))*AK96</f>
        <v>0.90014534977814986</v>
      </c>
      <c r="F96">
        <f>IF(AV96&lt;&gt;0,1/(1/AV96-1/N96),0)</f>
        <v>3.4754943242111852E-3</v>
      </c>
      <c r="G96">
        <f>((AY96-AL96/2)*S96-E96)/(AY96+AL96/2)</f>
        <v>-19.973766402431291</v>
      </c>
      <c r="H96">
        <f>AL96*1000</f>
        <v>4.1783983441601856E-2</v>
      </c>
      <c r="I96">
        <f>(AQ96-AW96)</f>
        <v>1.1514043167669397</v>
      </c>
      <c r="J96">
        <f>(P96+AP96*D96)</f>
        <v>23.050127029418945</v>
      </c>
      <c r="K96" s="1">
        <v>6</v>
      </c>
      <c r="L96">
        <f>(K96*AE96+AF96)</f>
        <v>1.4200000166893005</v>
      </c>
      <c r="M96" s="1">
        <v>1</v>
      </c>
      <c r="N96">
        <f>L96*(M96+1)*(M96+1)/(M96*M96+1)</f>
        <v>2.8400000333786011</v>
      </c>
      <c r="O96" s="1">
        <v>19.760417938232422</v>
      </c>
      <c r="P96" s="1">
        <v>23.050127029418945</v>
      </c>
      <c r="Q96" s="1">
        <v>19.121902465820313</v>
      </c>
      <c r="R96" s="1">
        <v>399.60113525390625</v>
      </c>
      <c r="S96" s="1">
        <v>398.50140380859375</v>
      </c>
      <c r="T96" s="1">
        <v>17.078109741210938</v>
      </c>
      <c r="U96" s="1">
        <v>17.127372741699219</v>
      </c>
      <c r="V96" s="1">
        <v>72.320220947265625</v>
      </c>
      <c r="W96" s="1">
        <v>72.528831481933594</v>
      </c>
      <c r="X96" s="1">
        <v>500.19284057617187</v>
      </c>
      <c r="Y96" s="1">
        <v>-7.7955693006515503E-2</v>
      </c>
      <c r="Z96" s="1">
        <v>0.12414348125457764</v>
      </c>
      <c r="AA96" s="1">
        <v>97.906654357910156</v>
      </c>
      <c r="AB96" s="1">
        <v>-5.1023273468017578</v>
      </c>
      <c r="AC96" s="1">
        <v>0.18747186660766602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0.18999999761581421</v>
      </c>
      <c r="AJ96" s="1">
        <v>111115</v>
      </c>
      <c r="AK96">
        <f>X96*0.000001/(K96*0.0001)</f>
        <v>0.83365473429361958</v>
      </c>
      <c r="AL96">
        <f>(U96-T96)/(1000-U96)*AK96</f>
        <v>4.1783983441601859E-5</v>
      </c>
      <c r="AM96">
        <f>(P96+273.15)</f>
        <v>296.20012702941892</v>
      </c>
      <c r="AN96">
        <f>(O96+273.15)</f>
        <v>292.9104179382324</v>
      </c>
      <c r="AO96">
        <f>(Y96*AG96+Z96*AH96)*AI96</f>
        <v>-1.481158148537709E-2</v>
      </c>
      <c r="AP96">
        <f>((AO96+0.00000010773*(AN96^4-AM96^4))-AL96*44100)/(L96*51.4+0.00000043092*AM96^3)</f>
        <v>-0.45241875965527989</v>
      </c>
      <c r="AQ96">
        <f>0.61365*EXP(17.502*J96/(240.97+J96))</f>
        <v>2.8282880798475771</v>
      </c>
      <c r="AR96">
        <f>AQ96*1000/AA96</f>
        <v>28.887598073859337</v>
      </c>
      <c r="AS96">
        <f>(AR96-U96)</f>
        <v>11.760225332160118</v>
      </c>
      <c r="AT96">
        <f>IF(D96,P96,(O96+P96)/2)</f>
        <v>21.405272483825684</v>
      </c>
      <c r="AU96">
        <f>0.61365*EXP(17.502*AT96/(240.97+AT96))</f>
        <v>2.5587763564708847</v>
      </c>
      <c r="AV96">
        <f>IF(AS96&lt;&gt;0,(1000-(AR96+U96)/2)/AS96*AL96,0)</f>
        <v>3.4712463323857087E-3</v>
      </c>
      <c r="AW96">
        <f>U96*AA96/1000</f>
        <v>1.6768837630806375</v>
      </c>
      <c r="AX96">
        <f>(AU96-AW96)</f>
        <v>0.88189259339024728</v>
      </c>
      <c r="AY96">
        <f>1/(1.6/F96+1.37/N96)</f>
        <v>2.169910213757792E-3</v>
      </c>
      <c r="AZ96">
        <f>G96*AA96*0.001</f>
        <v>-1.955564643388479</v>
      </c>
      <c r="BA96">
        <f>G96/S96</f>
        <v>-5.012219834493982E-2</v>
      </c>
      <c r="BB96">
        <f>(1-AL96*AA96/AQ96/F96)*100</f>
        <v>58.381940746248603</v>
      </c>
      <c r="BC96">
        <f>(S96-E96/(N96/1.35))</f>
        <v>398.07351781989013</v>
      </c>
      <c r="BD96">
        <f>E96*BB96/100/BC96</f>
        <v>1.3201639928616558E-3</v>
      </c>
    </row>
    <row r="97" spans="1:56" x14ac:dyDescent="0.25">
      <c r="A97" s="1">
        <v>48</v>
      </c>
      <c r="B97" s="1" t="s">
        <v>155</v>
      </c>
      <c r="C97" s="1">
        <v>28900.499981414527</v>
      </c>
      <c r="D97" s="1">
        <v>0</v>
      </c>
      <c r="E97">
        <f>(R97-S97*(1000-T97)/(1000-U97))*AK97</f>
        <v>0.79490526159964081</v>
      </c>
      <c r="F97">
        <f>IF(AV97&lt;&gt;0,1/(1/AV97-1/N97),0)</f>
        <v>3.4895802407127296E-3</v>
      </c>
      <c r="G97">
        <f>((AY97-AL97/2)*S97-E97)/(AY97+AL97/2)</f>
        <v>29.546581387906681</v>
      </c>
      <c r="H97">
        <f>AL97*1000</f>
        <v>4.1871948471618008E-2</v>
      </c>
      <c r="I97">
        <f>(AQ97-AW97)</f>
        <v>1.1491579055653569</v>
      </c>
      <c r="J97">
        <f>(P97+AP97*D97)</f>
        <v>23.050102233886719</v>
      </c>
      <c r="K97" s="1">
        <v>6</v>
      </c>
      <c r="L97">
        <f>(K97*AE97+AF97)</f>
        <v>1.4200000166893005</v>
      </c>
      <c r="M97" s="1">
        <v>1</v>
      </c>
      <c r="N97">
        <f>L97*(M97+1)*(M97+1)/(M97*M97+1)</f>
        <v>2.8400000333786011</v>
      </c>
      <c r="O97" s="1">
        <v>19.760307312011719</v>
      </c>
      <c r="P97" s="1">
        <v>23.050102233886719</v>
      </c>
      <c r="Q97" s="1">
        <v>19.120096206665039</v>
      </c>
      <c r="R97" s="1">
        <v>399.48745727539062</v>
      </c>
      <c r="S97" s="1">
        <v>398.51376342773437</v>
      </c>
      <c r="T97" s="1">
        <v>17.100975036621094</v>
      </c>
      <c r="U97" s="1">
        <v>17.150348663330078</v>
      </c>
      <c r="V97" s="1">
        <v>72.417221069335938</v>
      </c>
      <c r="W97" s="1">
        <v>72.626304626464844</v>
      </c>
      <c r="X97" s="1">
        <v>500.111083984375</v>
      </c>
      <c r="Y97" s="1">
        <v>-7.1504846215248108E-2</v>
      </c>
      <c r="Z97" s="1">
        <v>1.0985628701746464E-2</v>
      </c>
      <c r="AA97" s="1">
        <v>97.906227111816406</v>
      </c>
      <c r="AB97" s="1">
        <v>-5.1023273468017578</v>
      </c>
      <c r="AC97" s="1">
        <v>0.18747186660766602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0.18999999761581421</v>
      </c>
      <c r="AJ97" s="1">
        <v>111115</v>
      </c>
      <c r="AK97">
        <f>X97*0.000001/(K97*0.0001)</f>
        <v>0.83351847330729145</v>
      </c>
      <c r="AL97">
        <f>(U97-T97)/(1000-U97)*AK97</f>
        <v>4.187194847161801E-5</v>
      </c>
      <c r="AM97">
        <f>(P97+273.15)</f>
        <v>296.2001022338867</v>
      </c>
      <c r="AN97">
        <f>(O97+273.15)</f>
        <v>292.9103073120117</v>
      </c>
      <c r="AO97">
        <f>(Y97*AG97+Z97*AH97)*AI97</f>
        <v>-1.3585920610416302E-2</v>
      </c>
      <c r="AP97">
        <f>((AO97+0.00000010773*(AN97^4-AM97^4))-AL97*44100)/(L97*51.4+0.00000043092*AM97^3)</f>
        <v>-0.45246122745542766</v>
      </c>
      <c r="AQ97">
        <f>0.61365*EXP(17.502*J97/(240.97+J97))</f>
        <v>2.8282838368441885</v>
      </c>
      <c r="AR97">
        <f>AQ97*1000/AA97</f>
        <v>28.887680796994371</v>
      </c>
      <c r="AS97">
        <f>(AR97-U97)</f>
        <v>11.737332133664292</v>
      </c>
      <c r="AT97">
        <f>IF(D97,P97,(O97+P97)/2)</f>
        <v>21.405204772949219</v>
      </c>
      <c r="AU97">
        <f>0.61365*EXP(17.502*AT97/(240.97+AT97))</f>
        <v>2.5587657420860892</v>
      </c>
      <c r="AV97">
        <f>IF(AS97&lt;&gt;0,(1000-(AR97+U97)/2)/AS97*AL97,0)</f>
        <v>3.4852977667419972E-3</v>
      </c>
      <c r="AW97">
        <f>U97*AA97/1000</f>
        <v>1.6791259312788316</v>
      </c>
      <c r="AX97">
        <f>(AU97-AW97)</f>
        <v>0.87963981080725762</v>
      </c>
      <c r="AY97">
        <f>1/(1.6/F97+1.37/N97)</f>
        <v>2.1786954533622995E-3</v>
      </c>
      <c r="AZ97">
        <f>G97*AA97*0.001</f>
        <v>2.8927943077421592</v>
      </c>
      <c r="BA97">
        <f>G97/S97</f>
        <v>7.4141934606644005E-2</v>
      </c>
      <c r="BB97">
        <f>(1-AL97*AA97/AQ97/F97)*100</f>
        <v>58.462791628567686</v>
      </c>
      <c r="BC97">
        <f>(S97-E97/(N97/1.35))</f>
        <v>398.13590353669667</v>
      </c>
      <c r="BD97">
        <f>E97*BB97/100/BC97</f>
        <v>1.167249179502056E-3</v>
      </c>
    </row>
    <row r="98" spans="1:56" x14ac:dyDescent="0.25">
      <c r="A98" s="1" t="s">
        <v>9</v>
      </c>
      <c r="B98" s="1" t="s">
        <v>156</v>
      </c>
    </row>
    <row r="99" spans="1:56" x14ac:dyDescent="0.25">
      <c r="A99" s="1">
        <v>49</v>
      </c>
      <c r="B99" s="1" t="s">
        <v>157</v>
      </c>
      <c r="C99" s="1">
        <v>29499.999988153577</v>
      </c>
      <c r="D99" s="1">
        <v>0</v>
      </c>
      <c r="E99">
        <f>(R99-S99*(1000-T99)/(1000-U99))*AK99</f>
        <v>1.1852138428395622</v>
      </c>
      <c r="F99">
        <f>IF(AV99&lt;&gt;0,1/(1/AV99-1/N99),0)</f>
        <v>3.7922421049564974E-3</v>
      </c>
      <c r="G99">
        <f>((AY99-AL99/2)*S99-E99)/(AY99+AL99/2)</f>
        <v>-105.29438045967748</v>
      </c>
      <c r="H99">
        <f>AL99*1000</f>
        <v>4.5264116645061442E-2</v>
      </c>
      <c r="I99">
        <f>(AQ99-AW99)</f>
        <v>1.1433155137655202</v>
      </c>
      <c r="J99">
        <f>(P99+AP99*D99)</f>
        <v>23.011760711669922</v>
      </c>
      <c r="K99" s="1">
        <v>6</v>
      </c>
      <c r="L99">
        <f>(K99*AE99+AF99)</f>
        <v>1.4200000166893005</v>
      </c>
      <c r="M99" s="1">
        <v>1</v>
      </c>
      <c r="N99">
        <f>L99*(M99+1)*(M99+1)/(M99*M99+1)</f>
        <v>2.8400000333786011</v>
      </c>
      <c r="O99" s="1">
        <v>19.751823425292969</v>
      </c>
      <c r="P99" s="1">
        <v>23.011760711669922</v>
      </c>
      <c r="Q99" s="1">
        <v>19.120969772338867</v>
      </c>
      <c r="R99" s="1">
        <v>399.57852172851562</v>
      </c>
      <c r="S99" s="1">
        <v>398.1351318359375</v>
      </c>
      <c r="T99" s="1">
        <v>17.089105606079102</v>
      </c>
      <c r="U99" s="1">
        <v>17.142473220825195</v>
      </c>
      <c r="V99" s="1">
        <v>72.407615661621094</v>
      </c>
      <c r="W99" s="1">
        <v>72.633735656738281</v>
      </c>
      <c r="X99" s="1">
        <v>500.17050170898437</v>
      </c>
      <c r="Y99" s="1">
        <v>-1.8169838935136795E-2</v>
      </c>
      <c r="Z99" s="1">
        <v>0.13732470571994781</v>
      </c>
      <c r="AA99" s="1">
        <v>97.909675598144531</v>
      </c>
      <c r="AB99" s="1">
        <v>-5.4744892120361328</v>
      </c>
      <c r="AC99" s="1">
        <v>0.18812227249145508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0.18999999761581421</v>
      </c>
      <c r="AJ99" s="1">
        <v>111115</v>
      </c>
      <c r="AK99">
        <f>X99*0.000001/(K99*0.0001)</f>
        <v>0.83361750284830716</v>
      </c>
      <c r="AL99">
        <f>(U99-T99)/(1000-U99)*AK99</f>
        <v>4.5264116645061441E-5</v>
      </c>
      <c r="AM99">
        <f>(P99+273.15)</f>
        <v>296.1617607116699</v>
      </c>
      <c r="AN99">
        <f>(O99+273.15)</f>
        <v>292.90182342529295</v>
      </c>
      <c r="AO99">
        <f>(Y99*AG99+Z99*AH99)*AI99</f>
        <v>-3.4522693543557192E-3</v>
      </c>
      <c r="AP99">
        <f>((AO99+0.00000010773*(AN99^4-AM99^4))-AL99*44100)/(L99*51.4+0.00000043092*AM99^3)</f>
        <v>-0.45013320199285933</v>
      </c>
      <c r="AQ99">
        <f>0.61365*EXP(17.502*J99/(240.97+J99))</f>
        <v>2.8217295057663949</v>
      </c>
      <c r="AR99">
        <f>AQ99*1000/AA99</f>
        <v>28.819720712258892</v>
      </c>
      <c r="AS99">
        <f>(AR99-U99)</f>
        <v>11.677247491433697</v>
      </c>
      <c r="AT99">
        <f>IF(D99,P99,(O99+P99)/2)</f>
        <v>21.381792068481445</v>
      </c>
      <c r="AU99">
        <f>0.61365*EXP(17.502*AT99/(240.97+AT99))</f>
        <v>2.5550978674339766</v>
      </c>
      <c r="AV99">
        <f>IF(AS99&lt;&gt;0,(1000-(AR99+U99)/2)/AS99*AL99,0)</f>
        <v>3.7871850899605058E-3</v>
      </c>
      <c r="AW99">
        <f>U99*AA99/1000</f>
        <v>1.6784139920008747</v>
      </c>
      <c r="AX99">
        <f>(AU99-AW99)</f>
        <v>0.87668387543310189</v>
      </c>
      <c r="AY99">
        <f>1/(1.6/F99+1.37/N99)</f>
        <v>2.3674445035396958E-3</v>
      </c>
      <c r="AZ99">
        <f>G99*AA99*0.001</f>
        <v>-10.309338633114631</v>
      </c>
      <c r="BA99">
        <f>G99/S99</f>
        <v>-0.26446895046445418</v>
      </c>
      <c r="BB99">
        <f>(1-AL99*AA99/AQ99/F99)*100</f>
        <v>58.583992976802705</v>
      </c>
      <c r="BC99">
        <f>(S99-E99/(N99/1.35))</f>
        <v>397.5717379383924</v>
      </c>
      <c r="BD99">
        <f>E99*BB99/100/BC99</f>
        <v>1.7464661800402376E-3</v>
      </c>
    </row>
    <row r="100" spans="1:56" x14ac:dyDescent="0.25">
      <c r="A100" s="1" t="s">
        <v>9</v>
      </c>
      <c r="B100" s="1" t="s">
        <v>158</v>
      </c>
    </row>
    <row r="101" spans="1:56" x14ac:dyDescent="0.25">
      <c r="A101" s="1">
        <v>50</v>
      </c>
      <c r="B101" s="1" t="s">
        <v>159</v>
      </c>
      <c r="C101" s="1">
        <v>30099.999994859099</v>
      </c>
      <c r="D101" s="1">
        <v>0</v>
      </c>
      <c r="E101">
        <f>(R101-S101*(1000-T101)/(1000-U101))*AK101</f>
        <v>1.319744856133632</v>
      </c>
      <c r="F101">
        <f>IF(AV101&lt;&gt;0,1/(1/AV101-1/N101),0)</f>
        <v>5.0369875476319499E-3</v>
      </c>
      <c r="G101">
        <f>((AY101-AL101/2)*S101-E101)/(AY101+AL101/2)</f>
        <v>-25.59718187071087</v>
      </c>
      <c r="H101">
        <f>AL101*1000</f>
        <v>6.0216341464506433E-2</v>
      </c>
      <c r="I101">
        <f>(AQ101-AW101)</f>
        <v>1.1458809608864218</v>
      </c>
      <c r="J101">
        <f>(P101+AP101*D101)</f>
        <v>23.029825210571289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19.760814666748047</v>
      </c>
      <c r="P101" s="1">
        <v>23.029825210571289</v>
      </c>
      <c r="Q101" s="1">
        <v>19.120590209960938</v>
      </c>
      <c r="R101" s="1">
        <v>399.43408203125</v>
      </c>
      <c r="S101" s="1">
        <v>397.82196044921875</v>
      </c>
      <c r="T101" s="1">
        <v>17.072696685791016</v>
      </c>
      <c r="U101" s="1">
        <v>17.143703460693359</v>
      </c>
      <c r="V101" s="1">
        <v>72.31500244140625</v>
      </c>
      <c r="W101" s="1">
        <v>72.615760803222656</v>
      </c>
      <c r="X101" s="1">
        <v>500.09884643554687</v>
      </c>
      <c r="Y101" s="1">
        <v>-1.2308443896472454E-2</v>
      </c>
      <c r="Z101" s="1">
        <v>1.2084420770406723E-2</v>
      </c>
      <c r="AA101" s="1">
        <v>97.933036804199219</v>
      </c>
      <c r="AB101" s="1">
        <v>-5.6887531280517578</v>
      </c>
      <c r="AC101" s="1">
        <v>0.20714426040649414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0.18999999761581421</v>
      </c>
      <c r="AJ101" s="1">
        <v>111115</v>
      </c>
      <c r="AK101">
        <f>X101*0.000001/(K101*0.0001)</f>
        <v>0.83349807739257809</v>
      </c>
      <c r="AL101">
        <f>(U101-T101)/(1000-U101)*AK101</f>
        <v>6.0216341464506431E-5</v>
      </c>
      <c r="AM101">
        <f>(P101+273.15)</f>
        <v>296.17982521057127</v>
      </c>
      <c r="AN101">
        <f>(O101+273.15)</f>
        <v>292.91081466674802</v>
      </c>
      <c r="AO101">
        <f>(Y101*AG101+Z101*AH101)*AI101</f>
        <v>-2.3386043109841492E-3</v>
      </c>
      <c r="AP101">
        <f>((AO101+0.00000010773*(AN101^4-AM101^4))-AL101*44100)/(L101*51.4+0.00000043092*AM101^3)</f>
        <v>-0.45918746531477284</v>
      </c>
      <c r="AQ101">
        <f>0.61365*EXP(17.502*J101/(240.97+J101))</f>
        <v>2.8248159028627819</v>
      </c>
      <c r="AR101">
        <f>AQ101*1000/AA101</f>
        <v>28.844361362045071</v>
      </c>
      <c r="AS101">
        <f>(AR101-U101)</f>
        <v>11.700657901351711</v>
      </c>
      <c r="AT101">
        <f>IF(D101,P101,(O101+P101)/2)</f>
        <v>21.395319938659668</v>
      </c>
      <c r="AU101">
        <f>0.61365*EXP(17.502*AT101/(240.97+AT101))</f>
        <v>2.5572166049691547</v>
      </c>
      <c r="AV101">
        <f>IF(AS101&lt;&gt;0,(1000-(AR101+U101)/2)/AS101*AL101,0)</f>
        <v>5.0280698276274705E-3</v>
      </c>
      <c r="AW101">
        <f>U101*AA101/1000</f>
        <v>1.6789349419763602</v>
      </c>
      <c r="AX101">
        <f>(AU101-AW101)</f>
        <v>0.87828166299279453</v>
      </c>
      <c r="AY101">
        <f>1/(1.6/F101+1.37/N101)</f>
        <v>3.1433436287870995E-3</v>
      </c>
      <c r="AZ101">
        <f>G101*AA101*0.001</f>
        <v>-2.5068097542281085</v>
      </c>
      <c r="BA101">
        <f>G101/S101</f>
        <v>-6.4343310363778425E-2</v>
      </c>
      <c r="BB101">
        <f>(1-AL101*AA101/AQ101/F101)*100</f>
        <v>58.554005904410559</v>
      </c>
      <c r="BC101">
        <f>(S101-E101/(N101/1.35))</f>
        <v>397.19461695103547</v>
      </c>
      <c r="BD101">
        <f>E101*BB101/100/BC101</f>
        <v>1.9455537613162182E-3</v>
      </c>
    </row>
    <row r="102" spans="1:56" x14ac:dyDescent="0.25">
      <c r="A102" s="1">
        <v>51</v>
      </c>
      <c r="B102" s="1" t="s">
        <v>160</v>
      </c>
      <c r="C102" s="1">
        <v>30700.499981436878</v>
      </c>
      <c r="D102" s="1">
        <v>0</v>
      </c>
      <c r="E102">
        <f>(R102-S102*(1000-T102)/(1000-U102))*AK102</f>
        <v>1.3284108901023943</v>
      </c>
      <c r="F102">
        <f>IF(AV102&lt;&gt;0,1/(1/AV102-1/N102),0)</f>
        <v>5.2365479532840058E-3</v>
      </c>
      <c r="G102">
        <f>((AY102-AL102/2)*S102-E102)/(AY102+AL102/2)</f>
        <v>-12.358847449650495</v>
      </c>
      <c r="H102">
        <f>AL102*1000</f>
        <v>6.2914434239174782E-2</v>
      </c>
      <c r="I102">
        <f>(AQ102-AW102)</f>
        <v>1.1518987570889292</v>
      </c>
      <c r="J102">
        <f>(P102+AP102*D102)</f>
        <v>23.056865692138672</v>
      </c>
      <c r="K102" s="1">
        <v>6</v>
      </c>
      <c r="L102">
        <f>(K102*AE102+AF102)</f>
        <v>1.4200000166893005</v>
      </c>
      <c r="M102" s="1">
        <v>1</v>
      </c>
      <c r="N102">
        <f>L102*(M102+1)*(M102+1)/(M102*M102+1)</f>
        <v>2.8400000333786011</v>
      </c>
      <c r="O102" s="1">
        <v>19.765357971191406</v>
      </c>
      <c r="P102" s="1">
        <v>23.056865692138672</v>
      </c>
      <c r="Q102" s="1">
        <v>19.123512268066406</v>
      </c>
      <c r="R102" s="1">
        <v>399.50613403320312</v>
      </c>
      <c r="S102" s="1">
        <v>397.88235473632812</v>
      </c>
      <c r="T102" s="1">
        <v>17.05183219909668</v>
      </c>
      <c r="U102" s="1">
        <v>17.126020431518555</v>
      </c>
      <c r="V102" s="1">
        <v>72.22088623046875</v>
      </c>
      <c r="W102" s="1">
        <v>72.535102844238281</v>
      </c>
      <c r="X102" s="1">
        <v>500.108642578125</v>
      </c>
      <c r="Y102" s="1">
        <v>-0.18990707397460938</v>
      </c>
      <c r="Z102" s="1">
        <v>3.0761213973164558E-2</v>
      </c>
      <c r="AA102" s="1">
        <v>97.952857971191406</v>
      </c>
      <c r="AB102" s="1">
        <v>-5.6887531280517578</v>
      </c>
      <c r="AC102" s="1">
        <v>0.20714426040649414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0.18999999761581421</v>
      </c>
      <c r="AJ102" s="1">
        <v>111115</v>
      </c>
      <c r="AK102">
        <f>X102*0.000001/(K102*0.0001)</f>
        <v>0.83351440429687496</v>
      </c>
      <c r="AL102">
        <f>(U102-T102)/(1000-U102)*AK102</f>
        <v>6.2914434239174784E-5</v>
      </c>
      <c r="AM102">
        <f>(P102+273.15)</f>
        <v>296.20686569213865</v>
      </c>
      <c r="AN102">
        <f>(O102+273.15)</f>
        <v>292.91535797119138</v>
      </c>
      <c r="AO102">
        <f>(Y102*AG102+Z102*AH102)*AI102</f>
        <v>-3.6082343602402034E-2</v>
      </c>
      <c r="AP102">
        <f>((AO102+0.00000010773*(AN102^4-AM102^4))-AL102*44100)/(L102*51.4+0.00000043092*AM102^3)</f>
        <v>-0.46399706347955505</v>
      </c>
      <c r="AQ102">
        <f>0.61365*EXP(17.502*J102/(240.97+J102))</f>
        <v>2.8294414040291884</v>
      </c>
      <c r="AR102">
        <f>AQ102*1000/AA102</f>
        <v>28.885746292990721</v>
      </c>
      <c r="AS102">
        <f>(AR102-U102)</f>
        <v>11.759725861472166</v>
      </c>
      <c r="AT102">
        <f>IF(D102,P102,(O102+P102)/2)</f>
        <v>21.411111831665039</v>
      </c>
      <c r="AU102">
        <f>0.61365*EXP(17.502*AT102/(240.97+AT102))</f>
        <v>2.5596918800731214</v>
      </c>
      <c r="AV102">
        <f>IF(AS102&lt;&gt;0,(1000-(AR102+U102)/2)/AS102*AL102,0)</f>
        <v>5.2269102891800926E-3</v>
      </c>
      <c r="AW102">
        <f>U102*AA102/1000</f>
        <v>1.6775426469402592</v>
      </c>
      <c r="AX102">
        <f>(AU102-AW102)</f>
        <v>0.8821492331328622</v>
      </c>
      <c r="AY102">
        <f>1/(1.6/F102+1.37/N102)</f>
        <v>3.2676834497186776E-3</v>
      </c>
      <c r="AZ102">
        <f>G102*AA102*0.001</f>
        <v>-1.2105844289232361</v>
      </c>
      <c r="BA102">
        <f>G102/S102</f>
        <v>-3.1061562048511942E-2</v>
      </c>
      <c r="BB102">
        <f>(1-AL102*AA102/AQ102/F102)*100</f>
        <v>58.406868592594741</v>
      </c>
      <c r="BC102">
        <f>(S102-E102/(N102/1.35))</f>
        <v>397.25089182063766</v>
      </c>
      <c r="BD102">
        <f>E102*BB102/100/BC102</f>
        <v>1.9531314313628824E-3</v>
      </c>
    </row>
    <row r="103" spans="1:56" x14ac:dyDescent="0.25">
      <c r="A103" s="1" t="s">
        <v>9</v>
      </c>
      <c r="B103" s="1" t="s">
        <v>161</v>
      </c>
    </row>
    <row r="104" spans="1:56" x14ac:dyDescent="0.25">
      <c r="A104" s="1">
        <v>52</v>
      </c>
      <c r="B104" s="1" t="s">
        <v>162</v>
      </c>
      <c r="C104" s="1">
        <v>31300.499988142401</v>
      </c>
      <c r="D104" s="1">
        <v>0</v>
      </c>
      <c r="E104">
        <f>(R104-S104*(1000-T104)/(1000-U104))*AK104</f>
        <v>1.3865204536105258</v>
      </c>
      <c r="F104">
        <f>IF(AV104&lt;&gt;0,1/(1/AV104-1/N104),0)</f>
        <v>6.338472561103879E-3</v>
      </c>
      <c r="G104">
        <f>((AY104-AL104/2)*S104-E104)/(AY104+AL104/2)</f>
        <v>42.865802191800405</v>
      </c>
      <c r="H104">
        <f>AL104*1000</f>
        <v>7.5314262531598286E-2</v>
      </c>
      <c r="I104">
        <f>(AQ104-AW104)</f>
        <v>1.139612189984863</v>
      </c>
      <c r="J104">
        <f>(P104+AP104*D104)</f>
        <v>22.99531364440918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19.756916046142578</v>
      </c>
      <c r="P104" s="1">
        <v>22.99531364440918</v>
      </c>
      <c r="Q104" s="1">
        <v>19.121173858642578</v>
      </c>
      <c r="R104" s="1">
        <v>399.42523193359375</v>
      </c>
      <c r="S104" s="1">
        <v>397.72561645507812</v>
      </c>
      <c r="T104" s="1">
        <v>17.056501388549805</v>
      </c>
      <c r="U104" s="1">
        <v>17.145320892333984</v>
      </c>
      <c r="V104" s="1">
        <v>72.273193359375</v>
      </c>
      <c r="W104" s="1">
        <v>72.649543762207031</v>
      </c>
      <c r="X104" s="1">
        <v>500.04541015625</v>
      </c>
      <c r="Y104" s="1">
        <v>-9.1432787477970123E-2</v>
      </c>
      <c r="Z104" s="1">
        <v>8.7885379791259766E-2</v>
      </c>
      <c r="AA104" s="1">
        <v>97.945663452148438</v>
      </c>
      <c r="AB104" s="1">
        <v>-5.8939228057861328</v>
      </c>
      <c r="AC104" s="1">
        <v>0.21719980239868164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0.18999999761581421</v>
      </c>
      <c r="AJ104" s="1">
        <v>111115</v>
      </c>
      <c r="AK104">
        <f>X104*0.000001/(K104*0.0001)</f>
        <v>0.83340901692708325</v>
      </c>
      <c r="AL104">
        <f>(U104-T104)/(1000-U104)*AK104</f>
        <v>7.5314262531598285E-5</v>
      </c>
      <c r="AM104">
        <f>(P104+273.15)</f>
        <v>296.14531364440916</v>
      </c>
      <c r="AN104">
        <f>(O104+273.15)</f>
        <v>292.90691604614256</v>
      </c>
      <c r="AO104">
        <f>(Y104*AG104+Z104*AH104)*AI104</f>
        <v>-1.7372229402821571E-2</v>
      </c>
      <c r="AP104">
        <f>((AO104+0.00000010773*(AN104^4-AM104^4))-AL104*44100)/(L104*51.4+0.00000043092*AM104^3)</f>
        <v>-0.46320912268624082</v>
      </c>
      <c r="AQ104">
        <f>0.61365*EXP(17.502*J104/(240.97+J104))</f>
        <v>2.8189220198844969</v>
      </c>
      <c r="AR104">
        <f>AQ104*1000/AA104</f>
        <v>28.780467868918844</v>
      </c>
      <c r="AS104">
        <f>(AR104-U104)</f>
        <v>11.63514697658486</v>
      </c>
      <c r="AT104">
        <f>IF(D104,P104,(O104+P104)/2)</f>
        <v>21.376114845275879</v>
      </c>
      <c r="AU104">
        <f>0.61365*EXP(17.502*AT104/(240.97+AT104))</f>
        <v>2.5542091576629873</v>
      </c>
      <c r="AV104">
        <f>IF(AS104&lt;&gt;0,(1000-(AR104+U104)/2)/AS104*AL104,0)</f>
        <v>6.3243575026440272E-3</v>
      </c>
      <c r="AW104">
        <f>U104*AA104/1000</f>
        <v>1.6793098298996338</v>
      </c>
      <c r="AX104">
        <f>(AU104-AW104)</f>
        <v>0.87489932776335344</v>
      </c>
      <c r="AY104">
        <f>1/(1.6/F104+1.37/N104)</f>
        <v>3.9539891700898508E-3</v>
      </c>
      <c r="AZ104">
        <f>G104*AA104*0.001</f>
        <v>4.1985194350844495</v>
      </c>
      <c r="BA104">
        <f>G104/S104</f>
        <v>0.10777732290382147</v>
      </c>
      <c r="BB104">
        <f>(1-AL104*AA104/AQ104/F104)*100</f>
        <v>58.714764761013093</v>
      </c>
      <c r="BC104">
        <f>(S104-E104/(N104/1.35))</f>
        <v>397.06653103593203</v>
      </c>
      <c r="BD104">
        <f>E104*BB104/100/BC104</f>
        <v>2.0502665399091055E-3</v>
      </c>
    </row>
    <row r="105" spans="1:56" x14ac:dyDescent="0.25">
      <c r="A105" s="1" t="s">
        <v>9</v>
      </c>
      <c r="B105" s="1" t="s">
        <v>163</v>
      </c>
    </row>
    <row r="106" spans="1:56" x14ac:dyDescent="0.25">
      <c r="A106" s="1">
        <v>53</v>
      </c>
      <c r="B106" s="1" t="s">
        <v>164</v>
      </c>
      <c r="C106" s="1">
        <v>31899.999994881451</v>
      </c>
      <c r="D106" s="1">
        <v>0</v>
      </c>
      <c r="E106">
        <f>(R106-S106*(1000-T106)/(1000-U106))*AK106</f>
        <v>1.6179963832158444</v>
      </c>
      <c r="F106">
        <f>IF(AV106&lt;&gt;0,1/(1/AV106-1/N106),0)</f>
        <v>6.9670333029538643E-3</v>
      </c>
      <c r="G106">
        <f>((AY106-AL106/2)*S106-E106)/(AY106+AL106/2)</f>
        <v>21.154660513777745</v>
      </c>
      <c r="H106">
        <f>AL106*1000</f>
        <v>8.2647171223537624E-2</v>
      </c>
      <c r="I106">
        <f>(AQ106-AW106)</f>
        <v>1.1382581171157005</v>
      </c>
      <c r="J106">
        <f>(P106+AP106*D106)</f>
        <v>22.951112747192383</v>
      </c>
      <c r="K106" s="1">
        <v>6</v>
      </c>
      <c r="L106">
        <f>(K106*AE106+AF106)</f>
        <v>1.4200000166893005</v>
      </c>
      <c r="M106" s="1">
        <v>1</v>
      </c>
      <c r="N106">
        <f>L106*(M106+1)*(M106+1)/(M106*M106+1)</f>
        <v>2.8400000333786011</v>
      </c>
      <c r="O106" s="1">
        <v>19.751724243164063</v>
      </c>
      <c r="P106" s="1">
        <v>22.951112747192383</v>
      </c>
      <c r="Q106" s="1">
        <v>19.123048782348633</v>
      </c>
      <c r="R106" s="1">
        <v>399.47482299804687</v>
      </c>
      <c r="S106" s="1">
        <v>397.49423217773437</v>
      </c>
      <c r="T106" s="1">
        <v>16.98211669921875</v>
      </c>
      <c r="U106" s="1">
        <v>17.079578399658203</v>
      </c>
      <c r="V106" s="1">
        <v>71.992385864257813</v>
      </c>
      <c r="W106" s="1">
        <v>72.405563354492187</v>
      </c>
      <c r="X106" s="1">
        <v>500.1077880859375</v>
      </c>
      <c r="Y106" s="1">
        <v>-0.14653381705284119</v>
      </c>
      <c r="Z106" s="1">
        <v>7.6903335750102997E-2</v>
      </c>
      <c r="AA106" s="1">
        <v>97.960906982421875</v>
      </c>
      <c r="AB106" s="1">
        <v>-6.0249652862548828</v>
      </c>
      <c r="AC106" s="1">
        <v>0.22525644302368164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0.18999999761581421</v>
      </c>
      <c r="AJ106" s="1">
        <v>111115</v>
      </c>
      <c r="AK106">
        <f>X106*0.000001/(K106*0.0001)</f>
        <v>0.83351298014322905</v>
      </c>
      <c r="AL106">
        <f>(U106-T106)/(1000-U106)*AK106</f>
        <v>8.2647171223537624E-5</v>
      </c>
      <c r="AM106">
        <f>(P106+273.15)</f>
        <v>296.10111274719236</v>
      </c>
      <c r="AN106">
        <f>(O106+273.15)</f>
        <v>292.90172424316404</v>
      </c>
      <c r="AO106">
        <f>(Y106*AG106+Z106*AH106)*AI106</f>
        <v>-2.7841424890675981E-2</v>
      </c>
      <c r="AP106">
        <f>((AO106+0.00000010773*(AN106^4-AM106^4))-AL106*44100)/(L106*51.4+0.00000043092*AM106^3)</f>
        <v>-0.46199500905516883</v>
      </c>
      <c r="AQ106">
        <f>0.61365*EXP(17.502*J106/(240.97+J106))</f>
        <v>2.8113891080235995</v>
      </c>
      <c r="AR106">
        <f>AQ106*1000/AA106</f>
        <v>28.699092266755713</v>
      </c>
      <c r="AS106">
        <f>(AR106-U106)</f>
        <v>11.61951386709751</v>
      </c>
      <c r="AT106">
        <f>IF(D106,P106,(O106+P106)/2)</f>
        <v>21.351418495178223</v>
      </c>
      <c r="AU106">
        <f>0.61365*EXP(17.502*AT106/(240.97+AT106))</f>
        <v>2.5503463516967657</v>
      </c>
      <c r="AV106">
        <f>IF(AS106&lt;&gt;0,(1000-(AR106+U106)/2)/AS106*AL106,0)</f>
        <v>6.9499837369042484E-3</v>
      </c>
      <c r="AW106">
        <f>U106*AA106/1000</f>
        <v>1.6731309909078991</v>
      </c>
      <c r="AX106">
        <f>(AU106-AW106)</f>
        <v>0.87721536078886664</v>
      </c>
      <c r="AY106">
        <f>1/(1.6/F106+1.37/N106)</f>
        <v>4.345268421664817E-3</v>
      </c>
      <c r="AZ106">
        <f>G106*AA106*0.001</f>
        <v>2.0723297308348947</v>
      </c>
      <c r="BA106">
        <f>G106/S106</f>
        <v>5.3220043968634778E-2</v>
      </c>
      <c r="BB106">
        <f>(1-AL106*AA106/AQ106/F106)*100</f>
        <v>58.665570628681095</v>
      </c>
      <c r="BC106">
        <f>(S106-E106/(N106/1.35))</f>
        <v>396.72511418770995</v>
      </c>
      <c r="BD106">
        <f>E106*BB106/100/BC106</f>
        <v>2.392605804420743E-3</v>
      </c>
    </row>
    <row r="107" spans="1:56" x14ac:dyDescent="0.25">
      <c r="A107" s="1">
        <v>54</v>
      </c>
      <c r="B107" s="1" t="s">
        <v>165</v>
      </c>
      <c r="C107" s="1">
        <v>32500.49998145923</v>
      </c>
      <c r="D107" s="1">
        <v>0</v>
      </c>
      <c r="E107">
        <f>(R107-S107*(1000-T107)/(1000-U107))*AK107</f>
        <v>1.6035210668572568</v>
      </c>
      <c r="F107">
        <f>IF(AV107&lt;&gt;0,1/(1/AV107-1/N107),0)</f>
        <v>5.8671366229366842E-3</v>
      </c>
      <c r="G107">
        <f>((AY107-AL107/2)*S107-E107)/(AY107+AL107/2)</f>
        <v>-43.939775787108374</v>
      </c>
      <c r="H107">
        <f>AL107*1000</f>
        <v>6.991155528649852E-2</v>
      </c>
      <c r="I107">
        <f>(AQ107-AW107)</f>
        <v>1.1430837897044837</v>
      </c>
      <c r="J107">
        <f>(P107+AP107*D107)</f>
        <v>22.960540771484375</v>
      </c>
      <c r="K107" s="1">
        <v>6</v>
      </c>
      <c r="L107">
        <f>(K107*AE107+AF107)</f>
        <v>1.4200000166893005</v>
      </c>
      <c r="M107" s="1">
        <v>1</v>
      </c>
      <c r="N107">
        <f>L107*(M107+1)*(M107+1)/(M107*M107+1)</f>
        <v>2.8400000333786011</v>
      </c>
      <c r="O107" s="1">
        <v>19.754417419433594</v>
      </c>
      <c r="P107" s="1">
        <v>22.960540771484375</v>
      </c>
      <c r="Q107" s="1">
        <v>19.119440078735352</v>
      </c>
      <c r="R107" s="1">
        <v>399.45645141601562</v>
      </c>
      <c r="S107" s="1">
        <v>397.49896240234375</v>
      </c>
      <c r="T107" s="1">
        <v>16.96198844909668</v>
      </c>
      <c r="U107" s="1">
        <v>17.044448852539063</v>
      </c>
      <c r="V107" s="1">
        <v>71.904556274414063</v>
      </c>
      <c r="W107" s="1">
        <v>72.254119873046875</v>
      </c>
      <c r="X107" s="1">
        <v>500.02145385742187</v>
      </c>
      <c r="Y107" s="1">
        <v>-3.9267845451831818E-2</v>
      </c>
      <c r="Z107" s="1">
        <v>3.2955873757600784E-3</v>
      </c>
      <c r="AA107" s="1">
        <v>97.973869323730469</v>
      </c>
      <c r="AB107" s="1">
        <v>-6.0249652862548828</v>
      </c>
      <c r="AC107" s="1">
        <v>0.22525644302368164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0.18999999761581421</v>
      </c>
      <c r="AJ107" s="1">
        <v>111115</v>
      </c>
      <c r="AK107">
        <f>X107*0.000001/(K107*0.0001)</f>
        <v>0.83336908976236967</v>
      </c>
      <c r="AL107">
        <f>(U107-T107)/(1000-U107)*AK107</f>
        <v>6.991155528649852E-5</v>
      </c>
      <c r="AM107">
        <f>(P107+273.15)</f>
        <v>296.11054077148435</v>
      </c>
      <c r="AN107">
        <f>(O107+273.15)</f>
        <v>292.90441741943357</v>
      </c>
      <c r="AO107">
        <f>(Y107*AG107+Z107*AH107)*AI107</f>
        <v>-7.4608905422262062E-3</v>
      </c>
      <c r="AP107">
        <f>((AO107+0.00000010773*(AN107^4-AM107^4))-AL107*44100)/(L107*51.4+0.00000043092*AM107^3)</f>
        <v>-0.45598141891618887</v>
      </c>
      <c r="AQ107">
        <f>0.61365*EXP(17.502*J107/(240.97+J107))</f>
        <v>2.8129943942781535</v>
      </c>
      <c r="AR107">
        <f>AQ107*1000/AA107</f>
        <v>28.711680100979862</v>
      </c>
      <c r="AS107">
        <f>(AR107-U107)</f>
        <v>11.6672312484408</v>
      </c>
      <c r="AT107">
        <f>IF(D107,P107,(O107+P107)/2)</f>
        <v>21.357479095458984</v>
      </c>
      <c r="AU107">
        <f>0.61365*EXP(17.502*AT107/(240.97+AT107))</f>
        <v>2.5512938284969402</v>
      </c>
      <c r="AV107">
        <f>IF(AS107&lt;&gt;0,(1000-(AR107+U107)/2)/AS107*AL107,0)</f>
        <v>5.8550407343741177E-3</v>
      </c>
      <c r="AW107">
        <f>U107*AA107/1000</f>
        <v>1.6699106045736698</v>
      </c>
      <c r="AX107">
        <f>(AU107-AW107)</f>
        <v>0.8813832239232704</v>
      </c>
      <c r="AY107">
        <f>1/(1.6/F107+1.37/N107)</f>
        <v>3.6604852800091606E-3</v>
      </c>
      <c r="AZ107">
        <f>G107*AA107*0.001</f>
        <v>-4.3049498510801723</v>
      </c>
      <c r="BA107">
        <f>G107/S107</f>
        <v>-0.11054060499064411</v>
      </c>
      <c r="BB107">
        <f>(1-AL107*AA107/AQ107/F107)*100</f>
        <v>58.4984654043323</v>
      </c>
      <c r="BC107">
        <f>(S107-E107/(N107/1.35))</f>
        <v>396.73672528445121</v>
      </c>
      <c r="BD107">
        <f>E107*BB107/100/BC107</f>
        <v>2.3643770711524697E-3</v>
      </c>
    </row>
    <row r="108" spans="1:56" x14ac:dyDescent="0.25">
      <c r="A108" s="1" t="s">
        <v>9</v>
      </c>
      <c r="B108" s="1" t="s">
        <v>166</v>
      </c>
    </row>
    <row r="109" spans="1:56" x14ac:dyDescent="0.25">
      <c r="A109" s="1">
        <v>55</v>
      </c>
      <c r="B109" s="1" t="s">
        <v>167</v>
      </c>
      <c r="C109" s="1">
        <v>33100.499988164753</v>
      </c>
      <c r="D109" s="1">
        <v>0</v>
      </c>
      <c r="E109">
        <f>(R109-S109*(1000-T109)/(1000-U109))*AK109</f>
        <v>1.5698086627738854</v>
      </c>
      <c r="F109">
        <f>IF(AV109&lt;&gt;0,1/(1/AV109-1/N109),0)</f>
        <v>6.2614788829634732E-3</v>
      </c>
      <c r="G109">
        <f>((AY109-AL109/2)*S109-E109)/(AY109+AL109/2)</f>
        <v>-8.0433497081489396</v>
      </c>
      <c r="H109">
        <f>AL109*1000</f>
        <v>7.4556077346524821E-2</v>
      </c>
      <c r="I109">
        <f>(AQ109-AW109)</f>
        <v>1.1424705234304882</v>
      </c>
      <c r="J109">
        <f>(P109+AP109*D109)</f>
        <v>22.964878082275391</v>
      </c>
      <c r="K109" s="1">
        <v>6</v>
      </c>
      <c r="L109">
        <f>(K109*AE109+AF109)</f>
        <v>1.4200000166893005</v>
      </c>
      <c r="M109" s="1">
        <v>1</v>
      </c>
      <c r="N109">
        <f>L109*(M109+1)*(M109+1)/(M109*M109+1)</f>
        <v>2.8400000333786011</v>
      </c>
      <c r="O109" s="1">
        <v>19.752344131469727</v>
      </c>
      <c r="P109" s="1">
        <v>22.964878082275391</v>
      </c>
      <c r="Q109" s="1">
        <v>19.125398635864258</v>
      </c>
      <c r="R109" s="1">
        <v>399.48428344726562</v>
      </c>
      <c r="S109" s="1">
        <v>397.565673828125</v>
      </c>
      <c r="T109" s="1">
        <v>16.969261169433594</v>
      </c>
      <c r="U109" s="1">
        <v>17.057168960571289</v>
      </c>
      <c r="V109" s="1">
        <v>71.949203491210937</v>
      </c>
      <c r="W109" s="1">
        <v>72.321929931640625</v>
      </c>
      <c r="X109" s="1">
        <v>500.19021606445312</v>
      </c>
      <c r="Y109" s="1">
        <v>-0.1588340699672699</v>
      </c>
      <c r="Z109" s="1">
        <v>0.25157013535499573</v>
      </c>
      <c r="AA109" s="1">
        <v>97.980072021484375</v>
      </c>
      <c r="AB109" s="1">
        <v>-6.0612812042236328</v>
      </c>
      <c r="AC109" s="1">
        <v>0.22404336929321289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0.18999999761581421</v>
      </c>
      <c r="AJ109" s="1">
        <v>111115</v>
      </c>
      <c r="AK109">
        <f>X109*0.000001/(K109*0.0001)</f>
        <v>0.83365036010742177</v>
      </c>
      <c r="AL109">
        <f>(U109-T109)/(1000-U109)*AK109</f>
        <v>7.4556077346524824E-5</v>
      </c>
      <c r="AM109">
        <f>(P109+273.15)</f>
        <v>296.11487808227537</v>
      </c>
      <c r="AN109">
        <f>(O109+273.15)</f>
        <v>292.9023441314697</v>
      </c>
      <c r="AO109">
        <f>(Y109*AG109+Z109*AH109)*AI109</f>
        <v>-3.0178472915091348E-2</v>
      </c>
      <c r="AP109">
        <f>((AO109+0.00000010773*(AN109^4-AM109^4))-AL109*44100)/(L109*51.4+0.00000043092*AM109^3)</f>
        <v>-0.45952509850141199</v>
      </c>
      <c r="AQ109">
        <f>0.61365*EXP(17.502*J109/(240.97+J109))</f>
        <v>2.8137331666698908</v>
      </c>
      <c r="AR109">
        <f>AQ109*1000/AA109</f>
        <v>28.71740251479827</v>
      </c>
      <c r="AS109">
        <f>(AR109-U109)</f>
        <v>11.660233554226981</v>
      </c>
      <c r="AT109">
        <f>IF(D109,P109,(O109+P109)/2)</f>
        <v>21.358611106872559</v>
      </c>
      <c r="AU109">
        <f>0.61365*EXP(17.502*AT109/(240.97+AT109))</f>
        <v>2.5514708343227732</v>
      </c>
      <c r="AV109">
        <f>IF(AS109&lt;&gt;0,(1000-(AR109+U109)/2)/AS109*AL109,0)</f>
        <v>6.2477042815669041E-3</v>
      </c>
      <c r="AW109">
        <f>U109*AA109/1000</f>
        <v>1.6712626432394027</v>
      </c>
      <c r="AX109">
        <f>(AU109-AW109)</f>
        <v>0.88020819108337056</v>
      </c>
      <c r="AY109">
        <f>1/(1.6/F109+1.37/N109)</f>
        <v>3.9060504059393571E-3</v>
      </c>
      <c r="AZ109">
        <f>G109*AA109*0.001</f>
        <v>-0.78808798369841837</v>
      </c>
      <c r="BA109">
        <f>G109/S109</f>
        <v>-2.023149944184122E-2</v>
      </c>
      <c r="BB109">
        <f>(1-AL109*AA109/AQ109/F109)*100</f>
        <v>58.536975864579745</v>
      </c>
      <c r="BC109">
        <f>(S109-E109/(N109/1.35))</f>
        <v>396.81946197254848</v>
      </c>
      <c r="BD109">
        <f>E109*BB109/100/BC109</f>
        <v>2.3157092988337381E-3</v>
      </c>
    </row>
    <row r="110" spans="1:56" x14ac:dyDescent="0.25">
      <c r="A110" s="1" t="s">
        <v>9</v>
      </c>
      <c r="B110" s="1" t="s">
        <v>168</v>
      </c>
    </row>
    <row r="111" spans="1:56" x14ac:dyDescent="0.25">
      <c r="A111" s="1">
        <v>56</v>
      </c>
      <c r="B111" s="1" t="s">
        <v>169</v>
      </c>
      <c r="C111" s="1">
        <v>33700.499994870275</v>
      </c>
      <c r="D111" s="1">
        <v>0</v>
      </c>
      <c r="E111">
        <f>(R111-S111*(1000-T111)/(1000-U111))*AK111</f>
        <v>1.5408701511643195</v>
      </c>
      <c r="F111">
        <f>IF(AV111&lt;&gt;0,1/(1/AV111-1/N111),0)</f>
        <v>6.8316716877065498E-3</v>
      </c>
      <c r="G111">
        <f>((AY111-AL111/2)*S111-E111)/(AY111+AL111/2)</f>
        <v>31.855417406834434</v>
      </c>
      <c r="H111">
        <f>AL111*1000</f>
        <v>8.1546146041282963E-2</v>
      </c>
      <c r="I111">
        <f>(AQ111-AW111)</f>
        <v>1.1456657978786222</v>
      </c>
      <c r="J111">
        <f>(P111+AP111*D111)</f>
        <v>23.002372741699219</v>
      </c>
      <c r="K111" s="1">
        <v>6</v>
      </c>
      <c r="L111">
        <f>(K111*AE111+AF111)</f>
        <v>1.4200000166893005</v>
      </c>
      <c r="M111" s="1">
        <v>1</v>
      </c>
      <c r="N111">
        <f>L111*(M111+1)*(M111+1)/(M111*M111+1)</f>
        <v>2.8400000333786011</v>
      </c>
      <c r="O111" s="1">
        <v>19.757621765136719</v>
      </c>
      <c r="P111" s="1">
        <v>23.002372741699219</v>
      </c>
      <c r="Q111" s="1">
        <v>19.122947692871094</v>
      </c>
      <c r="R111" s="1">
        <v>399.47219848632812</v>
      </c>
      <c r="S111" s="1">
        <v>397.5848388671875</v>
      </c>
      <c r="T111" s="1">
        <v>16.990682601928711</v>
      </c>
      <c r="U111" s="1">
        <v>17.086835861206055</v>
      </c>
      <c r="V111" s="1">
        <v>72.028976440429688</v>
      </c>
      <c r="W111" s="1">
        <v>72.436599731445313</v>
      </c>
      <c r="X111" s="1">
        <v>500.15640258789063</v>
      </c>
      <c r="Y111" s="1">
        <v>-0.11956816911697388</v>
      </c>
      <c r="Z111" s="1">
        <v>0.16698531806468964</v>
      </c>
      <c r="AA111" s="1">
        <v>97.99713134765625</v>
      </c>
      <c r="AB111" s="1">
        <v>-6.0635395050048828</v>
      </c>
      <c r="AC111" s="1">
        <v>0.23531961441040039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0.18999999761581421</v>
      </c>
      <c r="AJ111" s="1">
        <v>111115</v>
      </c>
      <c r="AK111">
        <f>X111*0.000001/(K111*0.0001)</f>
        <v>0.833594004313151</v>
      </c>
      <c r="AL111">
        <f>(U111-T111)/(1000-U111)*AK111</f>
        <v>8.1546146041282957E-5</v>
      </c>
      <c r="AM111">
        <f>(P111+273.15)</f>
        <v>296.1523727416992</v>
      </c>
      <c r="AN111">
        <f>(O111+273.15)</f>
        <v>292.9076217651367</v>
      </c>
      <c r="AO111">
        <f>(Y111*AG111+Z111*AH111)*AI111</f>
        <v>-2.2717951847152307E-2</v>
      </c>
      <c r="AP111">
        <f>((AO111+0.00000010773*(AN111^4-AM111^4))-AL111*44100)/(L111*51.4+0.00000043092*AM111^3)</f>
        <v>-0.46738070743090637</v>
      </c>
      <c r="AQ111">
        <f>0.61365*EXP(17.502*J111/(240.97+J111))</f>
        <v>2.820126696085075</v>
      </c>
      <c r="AR111">
        <f>AQ111*1000/AA111</f>
        <v>28.77764539943875</v>
      </c>
      <c r="AS111">
        <f>(AR111-U111)</f>
        <v>11.690809538232696</v>
      </c>
      <c r="AT111">
        <f>IF(D111,P111,(O111+P111)/2)</f>
        <v>21.379997253417969</v>
      </c>
      <c r="AU111">
        <f>0.61365*EXP(17.502*AT111/(240.97+AT111))</f>
        <v>2.5548168786905334</v>
      </c>
      <c r="AV111">
        <f>IF(AS111&lt;&gt;0,(1000-(AR111+U111)/2)/AS111*AL111,0)</f>
        <v>6.8152774140424078E-3</v>
      </c>
      <c r="AW111">
        <f>U111*AA111/1000</f>
        <v>1.6744608982064528</v>
      </c>
      <c r="AX111">
        <f>(AU111-AW111)</f>
        <v>0.88035598048408059</v>
      </c>
      <c r="AY111">
        <f>1/(1.6/F111+1.37/N111)</f>
        <v>4.2610182792207204E-3</v>
      </c>
      <c r="AZ111">
        <f>G111*AA111*0.001</f>
        <v>3.1217395237519692</v>
      </c>
      <c r="BA111">
        <f>G111/S111</f>
        <v>8.0122314265297423E-2</v>
      </c>
      <c r="BB111">
        <f>(1-AL111*AA111/AQ111/F111)*100</f>
        <v>58.521676291293204</v>
      </c>
      <c r="BC111">
        <f>(S111-E111/(N111/1.35))</f>
        <v>396.85238299408064</v>
      </c>
      <c r="BD111">
        <f>E111*BB111/100/BC111</f>
        <v>2.2722379418016331E-3</v>
      </c>
    </row>
    <row r="112" spans="1:56" x14ac:dyDescent="0.25">
      <c r="A112" s="1">
        <v>57</v>
      </c>
      <c r="B112" s="1" t="s">
        <v>170</v>
      </c>
      <c r="C112" s="1">
        <v>34300.999981448054</v>
      </c>
      <c r="D112" s="1">
        <v>0</v>
      </c>
      <c r="E112">
        <f>(R112-S112*(1000-T112)/(1000-U112))*AK112</f>
        <v>1.6844263110383733</v>
      </c>
      <c r="F112">
        <f>IF(AV112&lt;&gt;0,1/(1/AV112-1/N112),0)</f>
        <v>6.9730268079890717E-3</v>
      </c>
      <c r="G112">
        <f>((AY112-AL112/2)*S112-E112)/(AY112+AL112/2)</f>
        <v>6.2158392477230553</v>
      </c>
      <c r="H112">
        <f>AL112*1000</f>
        <v>8.3467946635409906E-2</v>
      </c>
      <c r="I112">
        <f>(AQ112-AW112)</f>
        <v>1.1490030541747334</v>
      </c>
      <c r="J112">
        <f>(P112+AP112*D112)</f>
        <v>23.045436859130859</v>
      </c>
      <c r="K112" s="1">
        <v>6</v>
      </c>
      <c r="L112">
        <f>(K112*AE112+AF112)</f>
        <v>1.4200000166893005</v>
      </c>
      <c r="M112" s="1">
        <v>1</v>
      </c>
      <c r="N112">
        <f>L112*(M112+1)*(M112+1)/(M112*M112+1)</f>
        <v>2.8400000333786011</v>
      </c>
      <c r="O112" s="1">
        <v>19.76475715637207</v>
      </c>
      <c r="P112" s="1">
        <v>23.045436859130859</v>
      </c>
      <c r="Q112" s="1">
        <v>19.121709823608398</v>
      </c>
      <c r="R112" s="1">
        <v>399.46343994140625</v>
      </c>
      <c r="S112" s="1">
        <v>397.40264892578125</v>
      </c>
      <c r="T112" s="1">
        <v>17.027688980102539</v>
      </c>
      <c r="U112" s="1">
        <v>17.126119613647461</v>
      </c>
      <c r="V112" s="1">
        <v>72.161308288574219</v>
      </c>
      <c r="W112" s="1">
        <v>72.578437805175781</v>
      </c>
      <c r="X112" s="1">
        <v>500.078857421875</v>
      </c>
      <c r="Y112" s="1">
        <v>-0.10901510715484619</v>
      </c>
      <c r="Z112" s="1">
        <v>1.5379813499748707E-2</v>
      </c>
      <c r="AA112" s="1">
        <v>98.007171630859375</v>
      </c>
      <c r="AB112" s="1">
        <v>-6.0635395050048828</v>
      </c>
      <c r="AC112" s="1">
        <v>0.23531961441040039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0.18999999761581421</v>
      </c>
      <c r="AJ112" s="1">
        <v>111115</v>
      </c>
      <c r="AK112">
        <f>X112*0.000001/(K112*0.0001)</f>
        <v>0.8334647623697915</v>
      </c>
      <c r="AL112">
        <f>(U112-T112)/(1000-U112)*AK112</f>
        <v>8.3467946635409904E-5</v>
      </c>
      <c r="AM112">
        <f>(P112+273.15)</f>
        <v>296.19543685913084</v>
      </c>
      <c r="AN112">
        <f>(O112+273.15)</f>
        <v>292.91475715637205</v>
      </c>
      <c r="AO112">
        <f>(Y112*AG112+Z112*AH112)*AI112</f>
        <v>-2.0712870099508507E-2</v>
      </c>
      <c r="AP112">
        <f>((AO112+0.00000010773*(AN112^4-AM112^4))-AL112*44100)/(L112*51.4+0.00000043092*AM112^3)</f>
        <v>-0.47314544622224836</v>
      </c>
      <c r="AQ112">
        <f>0.61365*EXP(17.502*J112/(240.97+J112))</f>
        <v>2.8274855985201071</v>
      </c>
      <c r="AR112">
        <f>AQ112*1000/AA112</f>
        <v>28.849782638047486</v>
      </c>
      <c r="AS112">
        <f>(AR112-U112)</f>
        <v>11.723663024400025</v>
      </c>
      <c r="AT112">
        <f>IF(D112,P112,(O112+P112)/2)</f>
        <v>21.405097007751465</v>
      </c>
      <c r="AU112">
        <f>0.61365*EXP(17.502*AT112/(240.97+AT112))</f>
        <v>2.5587488488489476</v>
      </c>
      <c r="AV112">
        <f>IF(AS112&lt;&gt;0,(1000-(AR112+U112)/2)/AS112*AL112,0)</f>
        <v>6.9559479309371942E-3</v>
      </c>
      <c r="AW112">
        <f>U112*AA112/1000</f>
        <v>1.6784825443453737</v>
      </c>
      <c r="AX112">
        <f>(AU112-AW112)</f>
        <v>0.8802663045035739</v>
      </c>
      <c r="AY112">
        <f>1/(1.6/F112+1.37/N112)</f>
        <v>4.3489986680646598E-3</v>
      </c>
      <c r="AZ112">
        <f>G112*AA112*0.001</f>
        <v>0.60919682398142527</v>
      </c>
      <c r="BA112">
        <f>G112/S112</f>
        <v>1.5641162092213237E-2</v>
      </c>
      <c r="BB112">
        <f>(1-AL112*AA112/AQ112/F112)*100</f>
        <v>58.508813963049946</v>
      </c>
      <c r="BC112">
        <f>(S112-E112/(N112/1.35))</f>
        <v>396.60195332959262</v>
      </c>
      <c r="BD112">
        <f>E112*BB112/100/BC112</f>
        <v>2.484954621116261E-3</v>
      </c>
    </row>
    <row r="113" spans="1:56" x14ac:dyDescent="0.25">
      <c r="A113" s="1" t="s">
        <v>9</v>
      </c>
      <c r="B113" s="1" t="s">
        <v>171</v>
      </c>
    </row>
    <row r="114" spans="1:56" x14ac:dyDescent="0.25">
      <c r="A114" s="1">
        <v>58</v>
      </c>
      <c r="B114" s="1" t="s">
        <v>172</v>
      </c>
      <c r="C114" s="1">
        <v>34900.499988187104</v>
      </c>
      <c r="D114" s="1">
        <v>0</v>
      </c>
      <c r="E114">
        <f>(R114-S114*(1000-T114)/(1000-U114))*AK114</f>
        <v>1.4317097411219417</v>
      </c>
      <c r="F114">
        <f>IF(AV114&lt;&gt;0,1/(1/AV114-1/N114),0)</f>
        <v>6.8285329363170959E-3</v>
      </c>
      <c r="G114">
        <f>((AY114-AL114/2)*S114-E114)/(AY114+AL114/2)</f>
        <v>57.091366986235386</v>
      </c>
      <c r="H114">
        <f>AL114*1000</f>
        <v>8.1581400633062892E-2</v>
      </c>
      <c r="I114">
        <f>(AQ114-AW114)</f>
        <v>1.1468451736431302</v>
      </c>
      <c r="J114">
        <f>(P114+AP114*D114)</f>
        <v>23.059345245361328</v>
      </c>
      <c r="K114" s="1">
        <v>6</v>
      </c>
      <c r="L114">
        <f>(K114*AE114+AF114)</f>
        <v>1.4200000166893005</v>
      </c>
      <c r="M114" s="1">
        <v>1</v>
      </c>
      <c r="N114">
        <f>L114*(M114+1)*(M114+1)/(M114*M114+1)</f>
        <v>2.8400000333786011</v>
      </c>
      <c r="O114" s="1">
        <v>19.766006469726562</v>
      </c>
      <c r="P114" s="1">
        <v>23.059345245361328</v>
      </c>
      <c r="Q114" s="1">
        <v>19.122190475463867</v>
      </c>
      <c r="R114" s="1">
        <v>399.35845947265625</v>
      </c>
      <c r="S114" s="1">
        <v>397.60205078125</v>
      </c>
      <c r="T114" s="1">
        <v>17.074075698852539</v>
      </c>
      <c r="U114" s="1">
        <v>17.170261383056641</v>
      </c>
      <c r="V114" s="1">
        <v>72.36138916015625</v>
      </c>
      <c r="W114" s="1">
        <v>72.769035339355469</v>
      </c>
      <c r="X114" s="1">
        <v>500.1614990234375</v>
      </c>
      <c r="Y114" s="1">
        <v>-7.2093762457370758E-2</v>
      </c>
      <c r="Z114" s="1">
        <v>3.2958171796053648E-3</v>
      </c>
      <c r="AA114" s="1">
        <v>98.019515991210937</v>
      </c>
      <c r="AB114" s="1">
        <v>-6.0400714874267578</v>
      </c>
      <c r="AC114" s="1">
        <v>0.23267221450805664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0.18999999761581421</v>
      </c>
      <c r="AJ114" s="1">
        <v>111115</v>
      </c>
      <c r="AK114">
        <f>X114*0.000001/(K114*0.0001)</f>
        <v>0.83360249837239564</v>
      </c>
      <c r="AL114">
        <f>(U114-T114)/(1000-U114)*AK114</f>
        <v>8.1581400633062888E-5</v>
      </c>
      <c r="AM114">
        <f>(P114+273.15)</f>
        <v>296.20934524536131</v>
      </c>
      <c r="AN114">
        <f>(O114+273.15)</f>
        <v>292.91600646972654</v>
      </c>
      <c r="AO114">
        <f>(Y114*AG114+Z114*AH114)*AI114</f>
        <v>-1.369781469501552E-2</v>
      </c>
      <c r="AP114">
        <f>((AO114+0.00000010773*(AN114^4-AM114^4))-AL114*44100)/(L114*51.4+0.00000043092*AM114^3)</f>
        <v>-0.47375439667399982</v>
      </c>
      <c r="AQ114">
        <f>0.61365*EXP(17.502*J114/(240.97+J114))</f>
        <v>2.8298658838529223</v>
      </c>
      <c r="AR114">
        <f>AQ114*1000/AA114</f>
        <v>28.870433150339839</v>
      </c>
      <c r="AS114">
        <f>(AR114-U114)</f>
        <v>11.700171767283198</v>
      </c>
      <c r="AT114">
        <f>IF(D114,P114,(O114+P114)/2)</f>
        <v>21.412675857543945</v>
      </c>
      <c r="AU114">
        <f>0.61365*EXP(17.502*AT114/(240.97+AT114))</f>
        <v>2.5599371449522978</v>
      </c>
      <c r="AV114">
        <f>IF(AS114&lt;&gt;0,(1000-(AR114+U114)/2)/AS114*AL114,0)</f>
        <v>6.8121537055428573E-3</v>
      </c>
      <c r="AW114">
        <f>U114*AA114/1000</f>
        <v>1.683020710209792</v>
      </c>
      <c r="AX114">
        <f>(AU114-AW114)</f>
        <v>0.8769164347425058</v>
      </c>
      <c r="AY114">
        <f>1/(1.6/F114+1.37/N114)</f>
        <v>4.2590646140637407E-3</v>
      </c>
      <c r="AZ114">
        <f>G114*AA114*0.001</f>
        <v>5.596068159267392</v>
      </c>
      <c r="BA114">
        <f>G114/S114</f>
        <v>0.14358921658994542</v>
      </c>
      <c r="BB114">
        <f>(1-AL114*AA114/AQ114/F114)*100</f>
        <v>58.618097894849953</v>
      </c>
      <c r="BC114">
        <f>(S114-E114/(N114/1.35))</f>
        <v>396.92148453906754</v>
      </c>
      <c r="BD114">
        <f>E114*BB114/100/BC114</f>
        <v>2.1143753873528585E-3</v>
      </c>
    </row>
    <row r="115" spans="1:56" x14ac:dyDescent="0.25">
      <c r="A115" s="1" t="s">
        <v>9</v>
      </c>
      <c r="B115" s="1" t="s">
        <v>173</v>
      </c>
    </row>
    <row r="116" spans="1:56" x14ac:dyDescent="0.25">
      <c r="A116" s="1">
        <v>59</v>
      </c>
      <c r="B116" s="1" t="s">
        <v>174</v>
      </c>
      <c r="C116" s="1">
        <v>35500.499994892627</v>
      </c>
      <c r="D116" s="1">
        <v>0</v>
      </c>
      <c r="E116">
        <f>(R116-S116*(1000-T116)/(1000-U116))*AK116</f>
        <v>1.6076505419330505</v>
      </c>
      <c r="F116">
        <f>IF(AV116&lt;&gt;0,1/(1/AV116-1/N116),0)</f>
        <v>6.3238193685183318E-3</v>
      </c>
      <c r="G116">
        <f>((AY116-AL116/2)*S116-E116)/(AY116+AL116/2)</f>
        <v>-13.713631892972385</v>
      </c>
      <c r="H116">
        <f>AL116*1000</f>
        <v>7.5199825720556432E-2</v>
      </c>
      <c r="I116">
        <f>(AQ116-AW116)</f>
        <v>1.1416041451016472</v>
      </c>
      <c r="J116">
        <f>(P116+AP116*D116)</f>
        <v>23.011058807373047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19.760190963745117</v>
      </c>
      <c r="P116" s="1">
        <v>23.011058807373047</v>
      </c>
      <c r="Q116" s="1">
        <v>19.122570037841797</v>
      </c>
      <c r="R116" s="1">
        <v>399.4385986328125</v>
      </c>
      <c r="S116" s="1">
        <v>397.47396850585937</v>
      </c>
      <c r="T116" s="1">
        <v>17.04741096496582</v>
      </c>
      <c r="U116" s="1">
        <v>17.136085510253906</v>
      </c>
      <c r="V116" s="1">
        <v>72.288848876953125</v>
      </c>
      <c r="W116" s="1">
        <v>72.664871215820313</v>
      </c>
      <c r="X116" s="1">
        <v>500.10650634765625</v>
      </c>
      <c r="Y116" s="1">
        <v>-5.0407510250806808E-2</v>
      </c>
      <c r="Z116" s="1">
        <v>0.19115926325321198</v>
      </c>
      <c r="AA116" s="1">
        <v>98.039047241210938</v>
      </c>
      <c r="AB116" s="1">
        <v>-6.0056171417236328</v>
      </c>
      <c r="AC116" s="1">
        <v>0.2296299934387207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0.18999999761581421</v>
      </c>
      <c r="AJ116" s="1">
        <v>111115</v>
      </c>
      <c r="AK116">
        <f>X116*0.000001/(K116*0.0001)</f>
        <v>0.83351084391276031</v>
      </c>
      <c r="AL116">
        <f>(U116-T116)/(1000-U116)*AK116</f>
        <v>7.5199825720556433E-5</v>
      </c>
      <c r="AM116">
        <f>(P116+273.15)</f>
        <v>296.16105880737302</v>
      </c>
      <c r="AN116">
        <f>(O116+273.15)</f>
        <v>292.91019096374509</v>
      </c>
      <c r="AO116">
        <f>(Y116*AG116+Z116*AH116)*AI116</f>
        <v>-9.5774268274724239E-3</v>
      </c>
      <c r="AP116">
        <f>((AO116+0.00000010773*(AN116^4-AM116^4))-AL116*44100)/(L116*51.4+0.00000043092*AM116^3)</f>
        <v>-0.46471897854876265</v>
      </c>
      <c r="AQ116">
        <f>0.61365*EXP(17.502*J116/(240.97+J116))</f>
        <v>2.8216096419708601</v>
      </c>
      <c r="AR116">
        <f>AQ116*1000/AA116</f>
        <v>28.780467796965596</v>
      </c>
      <c r="AS116">
        <f>(AR116-U116)</f>
        <v>11.644382286711689</v>
      </c>
      <c r="AT116">
        <f>IF(D116,P116,(O116+P116)/2)</f>
        <v>21.385624885559082</v>
      </c>
      <c r="AU116">
        <f>0.61365*EXP(17.502*AT116/(240.97+AT116))</f>
        <v>2.5556980078472922</v>
      </c>
      <c r="AV116">
        <f>IF(AS116&lt;&gt;0,(1000-(AR116+U116)/2)/AS116*AL116,0)</f>
        <v>6.3097694242834016E-3</v>
      </c>
      <c r="AW116">
        <f>U116*AA116/1000</f>
        <v>1.6800054968692129</v>
      </c>
      <c r="AX116">
        <f>(AU116-AW116)</f>
        <v>0.87569251097807932</v>
      </c>
      <c r="AY116">
        <f>1/(1.6/F116+1.37/N116)</f>
        <v>3.9448657877221693E-3</v>
      </c>
      <c r="AZ116">
        <f>G116*AA116*0.001</f>
        <v>-1.3444714050036968</v>
      </c>
      <c r="BA116">
        <f>G116/S116</f>
        <v>-3.4501962341139392E-2</v>
      </c>
      <c r="BB116">
        <f>(1-AL116*AA116/AQ116/F116)*100</f>
        <v>58.681977383571017</v>
      </c>
      <c r="BC116">
        <f>(S116-E116/(N116/1.35))</f>
        <v>396.70976843328833</v>
      </c>
      <c r="BD116">
        <f>E116*BB116/100/BC116</f>
        <v>2.3780637697673789E-3</v>
      </c>
    </row>
    <row r="117" spans="1:56" x14ac:dyDescent="0.25">
      <c r="A117" s="1">
        <v>60</v>
      </c>
      <c r="B117" s="1" t="s">
        <v>175</v>
      </c>
      <c r="C117" s="1">
        <v>36100.999981470406</v>
      </c>
      <c r="D117" s="1">
        <v>0</v>
      </c>
      <c r="E117">
        <f>(R117-S117*(1000-T117)/(1000-U117))*AK117</f>
        <v>1.6252343790766002</v>
      </c>
      <c r="F117">
        <f>IF(AV117&lt;&gt;0,1/(1/AV117-1/N117),0)</f>
        <v>7.2308869635829684E-3</v>
      </c>
      <c r="G117">
        <f>((AY117-AL117/2)*S117-E117)/(AY117+AL117/2)</f>
        <v>32.963047549276745</v>
      </c>
      <c r="H117">
        <f>AL117*1000</f>
        <v>8.5901037068986955E-2</v>
      </c>
      <c r="I117">
        <f>(AQ117-AW117)</f>
        <v>1.1414172986725704</v>
      </c>
      <c r="J117">
        <f>(P117+AP117*D117)</f>
        <v>22.972549438476563</v>
      </c>
      <c r="K117" s="1">
        <v>6</v>
      </c>
      <c r="L117">
        <f>(K117*AE117+AF117)</f>
        <v>1.4200000166893005</v>
      </c>
      <c r="M117" s="1">
        <v>1</v>
      </c>
      <c r="N117">
        <f>L117*(M117+1)*(M117+1)/(M117*M117+1)</f>
        <v>2.8400000333786011</v>
      </c>
      <c r="O117" s="1">
        <v>19.756183624267578</v>
      </c>
      <c r="P117" s="1">
        <v>22.972549438476563</v>
      </c>
      <c r="Q117" s="1">
        <v>19.121698379516602</v>
      </c>
      <c r="R117" s="1">
        <v>399.45803833007812</v>
      </c>
      <c r="S117" s="1">
        <v>397.4671630859375</v>
      </c>
      <c r="T117" s="1">
        <v>16.962318420410156</v>
      </c>
      <c r="U117" s="1">
        <v>17.063621520996094</v>
      </c>
      <c r="V117" s="1">
        <v>71.976951599121094</v>
      </c>
      <c r="W117" s="1">
        <v>72.406814575195313</v>
      </c>
      <c r="X117" s="1">
        <v>500.09478759765625</v>
      </c>
      <c r="Y117" s="1">
        <v>-8.0883830785751343E-2</v>
      </c>
      <c r="Z117" s="1">
        <v>9.8872236907482147E-2</v>
      </c>
      <c r="AA117" s="1">
        <v>98.081344604492188</v>
      </c>
      <c r="AB117" s="1">
        <v>-6.0056171417236328</v>
      </c>
      <c r="AC117" s="1">
        <v>0.2296299934387207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0.18999999761581421</v>
      </c>
      <c r="AJ117" s="1">
        <v>111115</v>
      </c>
      <c r="AK117">
        <f>X117*0.000001/(K117*0.0001)</f>
        <v>0.83349131266276033</v>
      </c>
      <c r="AL117">
        <f>(U117-T117)/(1000-U117)*AK117</f>
        <v>8.5901037068986948E-5</v>
      </c>
      <c r="AM117">
        <f>(P117+273.15)</f>
        <v>296.12254943847654</v>
      </c>
      <c r="AN117">
        <f>(O117+273.15)</f>
        <v>292.90618362426756</v>
      </c>
      <c r="AO117">
        <f>(Y117*AG117+Z117*AH117)*AI117</f>
        <v>-1.5367927656450675E-2</v>
      </c>
      <c r="AP117">
        <f>((AO117+0.00000010773*(AN117^4-AM117^4))-AL117*44100)/(L117*51.4+0.00000043092*AM117^3)</f>
        <v>-0.46581373168149015</v>
      </c>
      <c r="AQ117">
        <f>0.61365*EXP(17.502*J117/(240.97+J117))</f>
        <v>2.8150402412740174</v>
      </c>
      <c r="AR117">
        <f>AQ117*1000/AA117</f>
        <v>28.701077178596169</v>
      </c>
      <c r="AS117">
        <f>(AR117-U117)</f>
        <v>11.637455657600075</v>
      </c>
      <c r="AT117">
        <f>IF(D117,P117,(O117+P117)/2)</f>
        <v>21.36436653137207</v>
      </c>
      <c r="AU117">
        <f>0.61365*EXP(17.502*AT117/(240.97+AT117))</f>
        <v>2.5523709418064735</v>
      </c>
      <c r="AV117">
        <f>IF(AS117&lt;&gt;0,(1000-(AR117+U117)/2)/AS117*AL117,0)</f>
        <v>7.2125232524043077E-3</v>
      </c>
      <c r="AW117">
        <f>U117*AA117/1000</f>
        <v>1.6736229426014471</v>
      </c>
      <c r="AX117">
        <f>(AU117-AW117)</f>
        <v>0.87874799920502644</v>
      </c>
      <c r="AY117">
        <f>1/(1.6/F117+1.37/N117)</f>
        <v>4.5094733084048624E-3</v>
      </c>
      <c r="AZ117">
        <f>G117*AA117*0.001</f>
        <v>3.2330600258948738</v>
      </c>
      <c r="BA117">
        <f>G117/S117</f>
        <v>8.2932756742346819E-2</v>
      </c>
      <c r="BB117">
        <f>(1-AL117*AA117/AQ117/F117)*100</f>
        <v>58.608740862497363</v>
      </c>
      <c r="BC117">
        <f>(S117-E117/(N117/1.35))</f>
        <v>396.69460449932956</v>
      </c>
      <c r="BD117">
        <f>E117*BB117/100/BC117</f>
        <v>2.4011655183548948E-3</v>
      </c>
    </row>
    <row r="118" spans="1:56" x14ac:dyDescent="0.25">
      <c r="A118" s="1" t="s">
        <v>9</v>
      </c>
      <c r="B118" s="1" t="s">
        <v>176</v>
      </c>
    </row>
    <row r="119" spans="1:56" x14ac:dyDescent="0.25">
      <c r="A119" s="1">
        <v>61</v>
      </c>
      <c r="B119" s="1" t="s">
        <v>177</v>
      </c>
      <c r="C119" s="1">
        <v>36700.999988175929</v>
      </c>
      <c r="D119" s="1">
        <v>0</v>
      </c>
      <c r="E119">
        <f>(R119-S119*(1000-T119)/(1000-U119))*AK119</f>
        <v>1.5494814817043632</v>
      </c>
      <c r="F119">
        <f>IF(AV119&lt;&gt;0,1/(1/AV119-1/N119),0)</f>
        <v>6.634510710415706E-3</v>
      </c>
      <c r="G119">
        <f>((AY119-AL119/2)*S119-E119)/(AY119+AL119/2)</f>
        <v>18.89570866184501</v>
      </c>
      <c r="H119">
        <f>AL119*1000</f>
        <v>7.8782815194588393E-2</v>
      </c>
      <c r="I119">
        <f>(AQ119-AW119)</f>
        <v>1.1420128269588838</v>
      </c>
      <c r="J119">
        <f>(P119+AP119*D119)</f>
        <v>22.944015502929688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19.752878189086914</v>
      </c>
      <c r="P119" s="1">
        <v>22.944015502929688</v>
      </c>
      <c r="Q119" s="1">
        <v>19.122295379638672</v>
      </c>
      <c r="R119" s="1">
        <v>399.17898559570312</v>
      </c>
      <c r="S119" s="1">
        <v>397.28262329101563</v>
      </c>
      <c r="T119" s="1">
        <v>16.896806716918945</v>
      </c>
      <c r="U119" s="1">
        <v>16.989711761474609</v>
      </c>
      <c r="V119" s="1">
        <v>71.790901184082031</v>
      </c>
      <c r="W119" s="1">
        <v>72.185630798339844</v>
      </c>
      <c r="X119" s="1">
        <v>500.15142822265625</v>
      </c>
      <c r="Y119" s="1">
        <v>-6.9749295711517334E-2</v>
      </c>
      <c r="Z119" s="1">
        <v>0.11974810808897018</v>
      </c>
      <c r="AA119" s="1">
        <v>98.186973571777344</v>
      </c>
      <c r="AB119" s="1">
        <v>-5.9916095733642578</v>
      </c>
      <c r="AC119" s="1">
        <v>0.22206926345825195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0.18999999761581421</v>
      </c>
      <c r="AJ119" s="1">
        <v>111115</v>
      </c>
      <c r="AK119">
        <f>X119*0.000001/(K119*0.0001)</f>
        <v>0.83358571370442702</v>
      </c>
      <c r="AL119">
        <f>(U119-T119)/(1000-U119)*AK119</f>
        <v>7.8782815194588393E-5</v>
      </c>
      <c r="AM119">
        <f>(P119+273.15)</f>
        <v>296.09401550292966</v>
      </c>
      <c r="AN119">
        <f>(O119+273.15)</f>
        <v>292.90287818908689</v>
      </c>
      <c r="AO119">
        <f>(Y119*AG119+Z119*AH119)*AI119</f>
        <v>-1.3252366018893014E-2</v>
      </c>
      <c r="AP119">
        <f>((AO119+0.00000010773*(AN119^4-AM119^4))-AL119*44100)/(L119*51.4+0.00000043092*AM119^3)</f>
        <v>-0.45870985432664274</v>
      </c>
      <c r="AQ119">
        <f>0.61365*EXP(17.502*J119/(240.97+J119))</f>
        <v>2.8101812066749061</v>
      </c>
      <c r="AR119">
        <f>AQ119*1000/AA119</f>
        <v>28.620713160290936</v>
      </c>
      <c r="AS119">
        <f>(AR119-U119)</f>
        <v>11.631001398816327</v>
      </c>
      <c r="AT119">
        <f>IF(D119,P119,(O119+P119)/2)</f>
        <v>21.348446846008301</v>
      </c>
      <c r="AU119">
        <f>0.61365*EXP(17.502*AT119/(240.97+AT119))</f>
        <v>2.5498818950056616</v>
      </c>
      <c r="AV119">
        <f>IF(AS119&lt;&gt;0,(1000-(AR119+U119)/2)/AS119*AL119,0)</f>
        <v>6.6190479835763864E-3</v>
      </c>
      <c r="AW119">
        <f>U119*AA119/1000</f>
        <v>1.6681683797160223</v>
      </c>
      <c r="AX119">
        <f>(AU119-AW119)</f>
        <v>0.88171351528963937</v>
      </c>
      <c r="AY119">
        <f>1/(1.6/F119+1.37/N119)</f>
        <v>4.1382914457971688E-3</v>
      </c>
      <c r="AZ119">
        <f>G119*AA119*0.001</f>
        <v>1.8553124470005804</v>
      </c>
      <c r="BA119">
        <f>G119/S119</f>
        <v>4.7562383940471548E-2</v>
      </c>
      <c r="BB119">
        <f>(1-AL119*AA119/AQ119/F119)*100</f>
        <v>58.510123224065069</v>
      </c>
      <c r="BC119">
        <f>(S119-E119/(N119/1.35))</f>
        <v>396.54607400379172</v>
      </c>
      <c r="BD119">
        <f>E119*BB119/100/BC119</f>
        <v>2.2862501578331685E-3</v>
      </c>
    </row>
    <row r="120" spans="1:56" x14ac:dyDescent="0.25">
      <c r="A120" s="1" t="s">
        <v>9</v>
      </c>
      <c r="B120" s="1" t="s">
        <v>178</v>
      </c>
    </row>
    <row r="121" spans="1:56" x14ac:dyDescent="0.25">
      <c r="A121" s="1">
        <v>62</v>
      </c>
      <c r="B121" s="1" t="s">
        <v>179</v>
      </c>
      <c r="C121" s="1">
        <v>37300.499994870275</v>
      </c>
      <c r="D121" s="1">
        <v>0</v>
      </c>
      <c r="E121">
        <f>(R121-S121*(1000-T121)/(1000-U121))*AK121</f>
        <v>1.5998868277304332</v>
      </c>
      <c r="F121">
        <f>IF(AV121&lt;&gt;0,1/(1/AV121-1/N121),0)</f>
        <v>6.9245385273903927E-3</v>
      </c>
      <c r="G121">
        <f>((AY121-AL121/2)*S121-E121)/(AY121+AL121/2)</f>
        <v>22.81051743039006</v>
      </c>
      <c r="H121">
        <f>AL121*1000</f>
        <v>8.3783086390362249E-2</v>
      </c>
      <c r="I121">
        <f>(AQ121-AW121)</f>
        <v>1.1630473519345028</v>
      </c>
      <c r="J121">
        <f>(P121+AP121*D121)</f>
        <v>23.080051422119141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19.770862579345703</v>
      </c>
      <c r="P121" s="1">
        <v>23.080051422119141</v>
      </c>
      <c r="Q121" s="1">
        <v>19.121313095092773</v>
      </c>
      <c r="R121" s="1">
        <v>399.2904052734375</v>
      </c>
      <c r="S121" s="1">
        <v>397.33114624023437</v>
      </c>
      <c r="T121" s="1">
        <v>16.921066284179688</v>
      </c>
      <c r="U121" s="1">
        <v>17.019866943359375</v>
      </c>
      <c r="V121" s="1">
        <v>71.780975341796875</v>
      </c>
      <c r="W121" s="1">
        <v>72.200103759765625</v>
      </c>
      <c r="X121" s="1">
        <v>500.14105224609375</v>
      </c>
      <c r="Y121" s="1">
        <v>-0.11839735507965088</v>
      </c>
      <c r="Z121" s="1">
        <v>0.19115655124187469</v>
      </c>
      <c r="AA121" s="1">
        <v>98.142097473144531</v>
      </c>
      <c r="AB121" s="1">
        <v>-6.0425434112548828</v>
      </c>
      <c r="AC121" s="1">
        <v>0.23206377029418945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0.18999999761581421</v>
      </c>
      <c r="AJ121" s="1">
        <v>111115</v>
      </c>
      <c r="AK121">
        <f>X121*0.000001/(K121*0.0001)</f>
        <v>0.83356842041015611</v>
      </c>
      <c r="AL121">
        <f>(U121-T121)/(1000-U121)*AK121</f>
        <v>8.3783086390362251E-5</v>
      </c>
      <c r="AM121">
        <f>(P121+273.15)</f>
        <v>296.23005142211912</v>
      </c>
      <c r="AN121">
        <f>(O121+273.15)</f>
        <v>292.92086257934568</v>
      </c>
      <c r="AO121">
        <f>(Y121*AG121+Z121*AH121)*AI121</f>
        <v>-2.2495497182852375E-2</v>
      </c>
      <c r="AP121">
        <f>((AO121+0.00000010773*(AN121^4-AM121^4))-AL121*44100)/(L121*51.4+0.00000043092*AM121^3)</f>
        <v>-0.47712899810392367</v>
      </c>
      <c r="AQ121">
        <f>0.61365*EXP(17.502*J121/(240.97+J121))</f>
        <v>2.8334127924696291</v>
      </c>
      <c r="AR121">
        <f>AQ121*1000/AA121</f>
        <v>28.870513932565586</v>
      </c>
      <c r="AS121">
        <f>(AR121-U121)</f>
        <v>11.850646989206211</v>
      </c>
      <c r="AT121">
        <f>IF(D121,P121,(O121+P121)/2)</f>
        <v>21.425457000732422</v>
      </c>
      <c r="AU121">
        <f>0.61365*EXP(17.502*AT121/(240.97+AT121))</f>
        <v>2.5619422088421699</v>
      </c>
      <c r="AV121">
        <f>IF(AS121&lt;&gt;0,(1000-(AR121+U121)/2)/AS121*AL121,0)</f>
        <v>6.9076960601573345E-3</v>
      </c>
      <c r="AW121">
        <f>U121*AA121/1000</f>
        <v>1.6703654405351263</v>
      </c>
      <c r="AX121">
        <f>(AU121-AW121)</f>
        <v>0.89157676830704369</v>
      </c>
      <c r="AY121">
        <f>1/(1.6/F121+1.37/N121)</f>
        <v>4.3188200754715562E-3</v>
      </c>
      <c r="AZ121">
        <f>G121*AA121*0.001</f>
        <v>2.238672025066204</v>
      </c>
      <c r="BA121">
        <f>G121/S121</f>
        <v>5.7409336384111109E-2</v>
      </c>
      <c r="BB121">
        <f>(1-AL121*AA121/AQ121/F121)*100</f>
        <v>58.090642400808278</v>
      </c>
      <c r="BC121">
        <f>(S121-E121/(N121/1.35))</f>
        <v>396.57063666556843</v>
      </c>
      <c r="BD121">
        <f>E121*BB121/100/BC121</f>
        <v>2.3435535815988311E-3</v>
      </c>
    </row>
    <row r="122" spans="1:56" x14ac:dyDescent="0.25">
      <c r="A122" s="1">
        <v>63</v>
      </c>
      <c r="B122" s="1" t="s">
        <v>180</v>
      </c>
      <c r="C122" s="1">
        <v>37900.999981448054</v>
      </c>
      <c r="D122" s="1">
        <v>0</v>
      </c>
      <c r="E122">
        <f>(R122-S122*(1000-T122)/(1000-U122))*AK122</f>
        <v>1.5313215923300805</v>
      </c>
      <c r="F122">
        <f>IF(AV122&lt;&gt;0,1/(1/AV122-1/N122),0)</f>
        <v>7.1070480946534634E-3</v>
      </c>
      <c r="G122">
        <f>((AY122-AL122/2)*S122-E122)/(AY122+AL122/2)</f>
        <v>47.599564516350561</v>
      </c>
      <c r="H122">
        <f>AL122*1000</f>
        <v>8.1528192159123686E-2</v>
      </c>
      <c r="I122">
        <f>(AQ122-AW122)</f>
        <v>1.1027177793730885</v>
      </c>
      <c r="J122">
        <f>(P122+AP122*D122)</f>
        <v>22.772071838378906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19.735723495483398</v>
      </c>
      <c r="P122" s="1">
        <v>22.772071838378906</v>
      </c>
      <c r="Q122" s="1">
        <v>19.116874694824219</v>
      </c>
      <c r="R122" s="1">
        <v>399.04910278320312</v>
      </c>
      <c r="S122" s="1">
        <v>397.173095703125</v>
      </c>
      <c r="T122" s="1">
        <v>17.009368896484375</v>
      </c>
      <c r="U122" s="1">
        <v>17.105506896972656</v>
      </c>
      <c r="V122" s="1">
        <v>72.294441223144531</v>
      </c>
      <c r="W122" s="1">
        <v>72.703056335449219</v>
      </c>
      <c r="X122" s="1">
        <v>500.11614990234375</v>
      </c>
      <c r="Y122" s="1">
        <v>-0.13773782551288605</v>
      </c>
      <c r="Z122" s="1">
        <v>0.13073191046714783</v>
      </c>
      <c r="AA122" s="1">
        <v>98.116836547851563</v>
      </c>
      <c r="AB122" s="1">
        <v>-6.0425434112548828</v>
      </c>
      <c r="AC122" s="1">
        <v>0.23206377029418945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0.18999999761581421</v>
      </c>
      <c r="AJ122" s="1">
        <v>111115</v>
      </c>
      <c r="AK122">
        <f>X122*0.000001/(K122*0.0001)</f>
        <v>0.83352691650390609</v>
      </c>
      <c r="AL122">
        <f>(U122-T122)/(1000-U122)*AK122</f>
        <v>8.1528192159123692E-5</v>
      </c>
      <c r="AM122">
        <f>(P122+273.15)</f>
        <v>295.92207183837888</v>
      </c>
      <c r="AN122">
        <f>(O122+273.15)</f>
        <v>292.88572349548338</v>
      </c>
      <c r="AO122">
        <f>(Y122*AG122+Z122*AH122)*AI122</f>
        <v>-2.6170186519055783E-2</v>
      </c>
      <c r="AP122">
        <f>((AO122+0.00000010773*(AN122^4-AM122^4))-AL122*44100)/(L122*51.4+0.00000043092*AM122^3)</f>
        <v>-0.43977963779970114</v>
      </c>
      <c r="AQ122">
        <f>0.61365*EXP(17.502*J122/(240.97+J122))</f>
        <v>2.7810560036515022</v>
      </c>
      <c r="AR122">
        <f>AQ122*1000/AA122</f>
        <v>28.344330101747438</v>
      </c>
      <c r="AS122">
        <f>(AR122-U122)</f>
        <v>11.238823204774782</v>
      </c>
      <c r="AT122">
        <f>IF(D122,P122,(O122+P122)/2)</f>
        <v>21.253897666931152</v>
      </c>
      <c r="AU122">
        <f>0.61365*EXP(17.502*AT122/(240.97+AT122))</f>
        <v>2.5351428556612738</v>
      </c>
      <c r="AV122">
        <f>IF(AS122&lt;&gt;0,(1000-(AR122+U122)/2)/AS122*AL122,0)</f>
        <v>7.0893072330791319E-3</v>
      </c>
      <c r="AW122">
        <f>U122*AA122/1000</f>
        <v>1.6783382242784137</v>
      </c>
      <c r="AX122">
        <f>(AU122-AW122)</f>
        <v>0.85680463138286012</v>
      </c>
      <c r="AY122">
        <f>1/(1.6/F122+1.37/N122)</f>
        <v>4.4324075181680998E-3</v>
      </c>
      <c r="AZ122">
        <f>G122*AA122*0.001</f>
        <v>4.6703186913996833</v>
      </c>
      <c r="BA122">
        <f>G122/S122</f>
        <v>0.11984589346890155</v>
      </c>
      <c r="BB122">
        <f>(1-AL122*AA122/AQ122/F122)*100</f>
        <v>59.528214877929855</v>
      </c>
      <c r="BC122">
        <f>(S122-E122/(N122/1.35))</f>
        <v>396.44517875757964</v>
      </c>
      <c r="BD122">
        <f>E122*BB122/100/BC122</f>
        <v>2.2993555144525998E-3</v>
      </c>
    </row>
    <row r="123" spans="1:56" x14ac:dyDescent="0.25">
      <c r="A123" s="1" t="s">
        <v>9</v>
      </c>
      <c r="B123" s="1" t="s">
        <v>181</v>
      </c>
    </row>
    <row r="124" spans="1:56" x14ac:dyDescent="0.25">
      <c r="A124" s="1">
        <v>64</v>
      </c>
      <c r="B124" s="1" t="s">
        <v>182</v>
      </c>
      <c r="C124" s="1">
        <v>38500.99998819828</v>
      </c>
      <c r="D124" s="1">
        <v>0</v>
      </c>
      <c r="E124">
        <f>(R124-S124*(1000-T124)/(1000-U124))*AK124</f>
        <v>1.3362128118474661</v>
      </c>
      <c r="F124">
        <f>IF(AV124&lt;&gt;0,1/(1/AV124-1/N124),0)</f>
        <v>1.0782490807600027E-2</v>
      </c>
      <c r="G124">
        <f>((AY124-AL124/2)*S124-E124)/(AY124+AL124/2)</f>
        <v>194.32941276349425</v>
      </c>
      <c r="H124">
        <f>AL124*1000</f>
        <v>9.4731493204371769E-2</v>
      </c>
      <c r="I124">
        <f>(AQ124-AW124)</f>
        <v>0.84765000330634521</v>
      </c>
      <c r="J124">
        <f>(P124+AP124*D124)</f>
        <v>20.334812164306641</v>
      </c>
      <c r="K124" s="1">
        <v>6</v>
      </c>
      <c r="L124">
        <f>(K124*AE124+AF124)</f>
        <v>1.4200000166893005</v>
      </c>
      <c r="M124" s="1">
        <v>1</v>
      </c>
      <c r="N124">
        <f>L124*(M124+1)*(M124+1)/(M124*M124+1)</f>
        <v>2.8400000333786011</v>
      </c>
      <c r="O124" s="1">
        <v>19.471399307250977</v>
      </c>
      <c r="P124" s="1">
        <v>20.334812164306641</v>
      </c>
      <c r="Q124" s="1">
        <v>19.125534057617187</v>
      </c>
      <c r="R124" s="1">
        <v>399.07357788085937</v>
      </c>
      <c r="S124" s="1">
        <v>397.42559814453125</v>
      </c>
      <c r="T124" s="1">
        <v>15.670549392700195</v>
      </c>
      <c r="U124" s="1">
        <v>15.782388687133789</v>
      </c>
      <c r="V124" s="1">
        <v>67.686637878417969</v>
      </c>
      <c r="W124" s="1">
        <v>68.169715881347656</v>
      </c>
      <c r="X124" s="1">
        <v>500.19845581054687</v>
      </c>
      <c r="Y124" s="1">
        <v>-8.3227254450321198E-2</v>
      </c>
      <c r="Z124" s="1">
        <v>0.18675638735294342</v>
      </c>
      <c r="AA124" s="1">
        <v>98.087852478027344</v>
      </c>
      <c r="AB124" s="1">
        <v>-5.9293842315673828</v>
      </c>
      <c r="AC124" s="1">
        <v>0.21909189224243164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0.18999999761581421</v>
      </c>
      <c r="AJ124" s="1">
        <v>111115</v>
      </c>
      <c r="AK124">
        <f>X124*0.000001/(K124*0.0001)</f>
        <v>0.83366409301757805</v>
      </c>
      <c r="AL124">
        <f>(U124-T124)/(1000-U124)*AK124</f>
        <v>9.4731493204371764E-5</v>
      </c>
      <c r="AM124">
        <f>(P124+273.15)</f>
        <v>293.48481216430662</v>
      </c>
      <c r="AN124">
        <f>(O124+273.15)</f>
        <v>292.62139930725095</v>
      </c>
      <c r="AO124">
        <f>(Y124*AG124+Z124*AH124)*AI124</f>
        <v>-1.581317814713179E-2</v>
      </c>
      <c r="AP124">
        <f>((AO124+0.00000010773*(AN124^4-AM124^4))-AL124*44100)/(L124*51.4+0.00000043092*AM124^3)</f>
        <v>-0.16162553186777778</v>
      </c>
      <c r="AQ124">
        <f>0.61365*EXP(17.502*J124/(240.97+J124))</f>
        <v>2.395710616600812</v>
      </c>
      <c r="AR124">
        <f>AQ124*1000/AA124</f>
        <v>24.424131593027536</v>
      </c>
      <c r="AS124">
        <f>(AR124-U124)</f>
        <v>8.6417429058937465</v>
      </c>
      <c r="AT124">
        <f>IF(D124,P124,(O124+P124)/2)</f>
        <v>19.903105735778809</v>
      </c>
      <c r="AU124">
        <f>0.61365*EXP(17.502*AT124/(240.97+AT124))</f>
        <v>2.332569846711388</v>
      </c>
      <c r="AV124">
        <f>IF(AS124&lt;&gt;0,(1000-(AR124+U124)/2)/AS124*AL124,0)</f>
        <v>1.0741708283142408E-2</v>
      </c>
      <c r="AW124">
        <f>U124*AA124/1000</f>
        <v>1.5480606132944668</v>
      </c>
      <c r="AX124">
        <f>(AU124-AW124)</f>
        <v>0.78450923341692125</v>
      </c>
      <c r="AY124">
        <f>1/(1.6/F124+1.37/N124)</f>
        <v>6.7172198590790873E-3</v>
      </c>
      <c r="AZ124">
        <f>G124*AA124*0.001</f>
        <v>19.061354771287309</v>
      </c>
      <c r="BA124">
        <f>G124/S124</f>
        <v>0.48897054862787859</v>
      </c>
      <c r="BB124">
        <f>(1-AL124*AA124/AQ124/F124)*100</f>
        <v>64.028698204210684</v>
      </c>
      <c r="BC124">
        <f>(S124-E124/(N124/1.35))</f>
        <v>396.79042656889993</v>
      </c>
      <c r="BD124">
        <f>E124*BB124/100/BC124</f>
        <v>2.1562003802913059E-3</v>
      </c>
    </row>
    <row r="125" spans="1:56" x14ac:dyDescent="0.25">
      <c r="A125" s="1" t="s">
        <v>9</v>
      </c>
      <c r="B125" s="1" t="s">
        <v>183</v>
      </c>
    </row>
    <row r="126" spans="1:56" x14ac:dyDescent="0.25">
      <c r="A126" s="1">
        <v>65</v>
      </c>
      <c r="B126" s="1" t="s">
        <v>184</v>
      </c>
      <c r="C126" s="1">
        <v>39100.999994903803</v>
      </c>
      <c r="D126" s="1">
        <v>0</v>
      </c>
      <c r="E126">
        <f>(R126-S126*(1000-T126)/(1000-U126))*AK126</f>
        <v>1.9957257431806763</v>
      </c>
      <c r="F126">
        <f>IF(AV126&lt;&gt;0,1/(1/AV126-1/N126),0)</f>
        <v>1.4175048831439734E-2</v>
      </c>
      <c r="G126">
        <f>((AY126-AL126/2)*S126-E126)/(AY126+AL126/2)</f>
        <v>167.27738104915903</v>
      </c>
      <c r="H126">
        <f>AL126*1000</f>
        <v>0.11032656823146626</v>
      </c>
      <c r="I126">
        <f>(AQ126-AW126)</f>
        <v>0.75351203952289758</v>
      </c>
      <c r="J126">
        <f>(P126+AP126*D126)</f>
        <v>18.441741943359375</v>
      </c>
      <c r="K126" s="1">
        <v>6</v>
      </c>
      <c r="L126">
        <f>(K126*AE126+AF126)</f>
        <v>1.4200000166893005</v>
      </c>
      <c r="M126" s="1">
        <v>1</v>
      </c>
      <c r="N126">
        <f>L126*(M126+1)*(M126+1)/(M126*M126+1)</f>
        <v>2.8400000333786011</v>
      </c>
      <c r="O126" s="1">
        <v>19.279607772827148</v>
      </c>
      <c r="P126" s="1">
        <v>18.441741943359375</v>
      </c>
      <c r="Q126" s="1">
        <v>19.133630752563477</v>
      </c>
      <c r="R126" s="1">
        <v>399.481689453125</v>
      </c>
      <c r="S126" s="1">
        <v>397.03515625</v>
      </c>
      <c r="T126" s="1">
        <v>13.898239135742188</v>
      </c>
      <c r="U126" s="1">
        <v>14.028725624084473</v>
      </c>
      <c r="V126" s="1">
        <v>60.750434875488281</v>
      </c>
      <c r="W126" s="1">
        <v>61.32080078125</v>
      </c>
      <c r="X126" s="1">
        <v>500.184326171875</v>
      </c>
      <c r="Y126" s="1">
        <v>-0.10316022485494614</v>
      </c>
      <c r="Z126" s="1">
        <v>2.6366965845227242E-2</v>
      </c>
      <c r="AA126" s="1">
        <v>98.085166931152344</v>
      </c>
      <c r="AB126" s="1">
        <v>-7.1554584503173828</v>
      </c>
      <c r="AC126" s="1">
        <v>0.23182058334350586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0.18999999761581421</v>
      </c>
      <c r="AJ126" s="1">
        <v>111115</v>
      </c>
      <c r="AK126">
        <f>X126*0.000001/(K126*0.0001)</f>
        <v>0.83364054361979156</v>
      </c>
      <c r="AL126">
        <f>(U126-T126)/(1000-U126)*AK126</f>
        <v>1.1032656823146626E-4</v>
      </c>
      <c r="AM126">
        <f>(P126+273.15)</f>
        <v>291.59174194335935</v>
      </c>
      <c r="AN126">
        <f>(O126+273.15)</f>
        <v>292.42960777282713</v>
      </c>
      <c r="AO126">
        <f>(Y126*AG126+Z126*AH126)*AI126</f>
        <v>-1.9600442476486624E-2</v>
      </c>
      <c r="AP126">
        <f>((AO126+0.00000010773*(AN126^4-AM126^4))-AL126*44100)/(L126*51.4+0.00000043092*AM126^3)</f>
        <v>4.9062865814594063E-2</v>
      </c>
      <c r="AQ126">
        <f>0.61365*EXP(17.502*J126/(240.97+J126))</f>
        <v>2.1295219341925575</v>
      </c>
      <c r="AR126">
        <f>AQ126*1000/AA126</f>
        <v>21.710947748983344</v>
      </c>
      <c r="AS126">
        <f>(AR126-U126)</f>
        <v>7.6822221248988711</v>
      </c>
      <c r="AT126">
        <f>IF(D126,P126,(O126+P126)/2)</f>
        <v>18.860674858093262</v>
      </c>
      <c r="AU126">
        <f>0.61365*EXP(17.502*AT126/(240.97+AT126))</f>
        <v>2.186080931267226</v>
      </c>
      <c r="AV126">
        <f>IF(AS126&lt;&gt;0,(1000-(AR126+U126)/2)/AS126*AL126,0)</f>
        <v>1.4104649502882033E-2</v>
      </c>
      <c r="AW126">
        <f>U126*AA126/1000</f>
        <v>1.3760098946696599</v>
      </c>
      <c r="AX126">
        <f>(AU126-AW126)</f>
        <v>0.81007103659756607</v>
      </c>
      <c r="AY126">
        <f>1/(1.6/F126+1.37/N126)</f>
        <v>8.8217039629410604E-3</v>
      </c>
      <c r="AZ126">
        <f>G126*AA126*0.001</f>
        <v>16.407429844012743</v>
      </c>
      <c r="BA126">
        <f>G126/S126</f>
        <v>0.42131629508352647</v>
      </c>
      <c r="BB126">
        <f>(1-AL126*AA126/AQ126/F126)*100</f>
        <v>64.151023278687916</v>
      </c>
      <c r="BC126">
        <f>(S126-E126/(N126/1.35))</f>
        <v>396.08648381280688</v>
      </c>
      <c r="BD126">
        <f>E126*BB126/100/BC126</f>
        <v>3.2323205623236342E-3</v>
      </c>
    </row>
    <row r="127" spans="1:56" x14ac:dyDescent="0.25">
      <c r="A127" s="1">
        <v>66</v>
      </c>
      <c r="B127" s="1" t="s">
        <v>185</v>
      </c>
      <c r="C127" s="1">
        <v>39701.499981481582</v>
      </c>
      <c r="D127" s="1">
        <v>0</v>
      </c>
      <c r="E127">
        <f>(R127-S127*(1000-T127)/(1000-U127))*AK127</f>
        <v>2.0739692915744135</v>
      </c>
      <c r="F127">
        <f>IF(AV127&lt;&gt;0,1/(1/AV127-1/N127),0)</f>
        <v>1.2222436824244164E-2</v>
      </c>
      <c r="G127">
        <f>((AY127-AL127/2)*S127-E127)/(AY127+AL127/2)</f>
        <v>121.58934704085662</v>
      </c>
      <c r="H127">
        <f>AL127*1000</f>
        <v>0.1019257794283869</v>
      </c>
      <c r="I127">
        <f>(AQ127-AW127)</f>
        <v>0.8071074910736713</v>
      </c>
      <c r="J127">
        <f>(P127+AP127*D127)</f>
        <v>18.329742431640625</v>
      </c>
      <c r="K127" s="1">
        <v>6</v>
      </c>
      <c r="L127">
        <f>(K127*AE127+AF127)</f>
        <v>1.4200000166893005</v>
      </c>
      <c r="M127" s="1">
        <v>1</v>
      </c>
      <c r="N127">
        <f>L127*(M127+1)*(M127+1)/(M127*M127+1)</f>
        <v>2.8400000333786011</v>
      </c>
      <c r="O127" s="1">
        <v>19.279251098632812</v>
      </c>
      <c r="P127" s="1">
        <v>18.329742431640625</v>
      </c>
      <c r="Q127" s="1">
        <v>19.135778427124023</v>
      </c>
      <c r="R127" s="1">
        <v>400.09896850585937</v>
      </c>
      <c r="S127" s="1">
        <v>397.56271362304687</v>
      </c>
      <c r="T127" s="1">
        <v>13.210367202758789</v>
      </c>
      <c r="U127" s="1">
        <v>13.33099365234375</v>
      </c>
      <c r="V127" s="1">
        <v>57.742324829101562</v>
      </c>
      <c r="W127" s="1">
        <v>58.269584655761719</v>
      </c>
      <c r="X127" s="1">
        <v>500.22366333007812</v>
      </c>
      <c r="Y127" s="1">
        <v>-4.1613250970840454E-2</v>
      </c>
      <c r="Z127" s="1">
        <v>0.18126188218593597</v>
      </c>
      <c r="AA127" s="1">
        <v>98.080673217773438</v>
      </c>
      <c r="AB127" s="1">
        <v>-7.1554584503173828</v>
      </c>
      <c r="AC127" s="1">
        <v>0.23182058334350586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0.18999999761581421</v>
      </c>
      <c r="AJ127" s="1">
        <v>111115</v>
      </c>
      <c r="AK127">
        <f>X127*0.000001/(K127*0.0001)</f>
        <v>0.83370610555013003</v>
      </c>
      <c r="AL127">
        <f>(U127-T127)/(1000-U127)*AK127</f>
        <v>1.019257794283869E-4</v>
      </c>
      <c r="AM127">
        <f>(P127+273.15)</f>
        <v>291.4797424316406</v>
      </c>
      <c r="AN127">
        <f>(O127+273.15)</f>
        <v>292.42925109863279</v>
      </c>
      <c r="AO127">
        <f>(Y127*AG127+Z127*AH127)*AI127</f>
        <v>-7.9065175852459646E-3</v>
      </c>
      <c r="AP127">
        <f>((AO127+0.00000010773*(AN127^4-AM127^4))-AL127*44100)/(L127*51.4+0.00000043092*AM127^3)</f>
        <v>6.7886936214628352E-2</v>
      </c>
      <c r="AQ127">
        <f>0.61365*EXP(17.502*J127/(240.97+J127))</f>
        <v>2.1146203231574106</v>
      </c>
      <c r="AR127">
        <f>AQ127*1000/AA127</f>
        <v>21.560010283190174</v>
      </c>
      <c r="AS127">
        <f>(AR127-U127)</f>
        <v>8.2290166308464237</v>
      </c>
      <c r="AT127">
        <f>IF(D127,P127,(O127+P127)/2)</f>
        <v>18.804496765136719</v>
      </c>
      <c r="AU127">
        <f>0.61365*EXP(17.502*AT127/(240.97+AT127))</f>
        <v>2.1784208223151107</v>
      </c>
      <c r="AV127">
        <f>IF(AS127&lt;&gt;0,(1000-(AR127+U127)/2)/AS127*AL127,0)</f>
        <v>1.2170060839031476E-2</v>
      </c>
      <c r="AW127">
        <f>U127*AA127/1000</f>
        <v>1.3075128320837393</v>
      </c>
      <c r="AX127">
        <f>(AU127-AW127)</f>
        <v>0.87090799023137144</v>
      </c>
      <c r="AY127">
        <f>1/(1.6/F127+1.37/N127)</f>
        <v>7.61097640254128E-3</v>
      </c>
      <c r="AZ127">
        <f>G127*AA127*0.001</f>
        <v>11.925565013876707</v>
      </c>
      <c r="BA127">
        <f>G127/S127</f>
        <v>0.30583689786397522</v>
      </c>
      <c r="BB127">
        <f>(1-AL127*AA127/AQ127/F127)*100</f>
        <v>61.320818401741093</v>
      </c>
      <c r="BC127">
        <f>(S127-E127/(N127/1.35))</f>
        <v>396.57684795025864</v>
      </c>
      <c r="BD127">
        <f>E127*BB127/100/BC127</f>
        <v>3.2068814646328955E-3</v>
      </c>
    </row>
    <row r="128" spans="1:56" x14ac:dyDescent="0.25">
      <c r="A128" s="1" t="s">
        <v>9</v>
      </c>
      <c r="B128" s="1" t="s">
        <v>186</v>
      </c>
    </row>
    <row r="129" spans="1:56" x14ac:dyDescent="0.25">
      <c r="A129" s="1">
        <v>67</v>
      </c>
      <c r="B129" s="1" t="s">
        <v>187</v>
      </c>
      <c r="C129" s="1">
        <v>40300.99998819828</v>
      </c>
      <c r="D129" s="1">
        <v>0</v>
      </c>
      <c r="E129">
        <f>(R129-S129*(1000-T129)/(1000-U129))*AK129</f>
        <v>2.2872537466313596</v>
      </c>
      <c r="F129">
        <f>IF(AV129&lt;&gt;0,1/(1/AV129-1/N129),0)</f>
        <v>1.6502844528449339E-2</v>
      </c>
      <c r="G129">
        <f>((AY129-AL129/2)*S129-E129)/(AY129+AL129/2)</f>
        <v>170.78989490617334</v>
      </c>
      <c r="H129">
        <f>AL129*1000</f>
        <v>0.13821343710361625</v>
      </c>
      <c r="I129">
        <f>(AQ129-AW129)</f>
        <v>0.81185618220143274</v>
      </c>
      <c r="J129">
        <f>(P129+AP129*D129)</f>
        <v>18.31303596496582</v>
      </c>
      <c r="K129" s="1">
        <v>6</v>
      </c>
      <c r="L129">
        <f>(K129*AE129+AF129)</f>
        <v>1.4200000166893005</v>
      </c>
      <c r="M129" s="1">
        <v>1</v>
      </c>
      <c r="N129">
        <f>L129*(M129+1)*(M129+1)/(M129*M129+1)</f>
        <v>2.8400000333786011</v>
      </c>
      <c r="O129" s="1">
        <v>19.279481887817383</v>
      </c>
      <c r="P129" s="1">
        <v>18.31303596496582</v>
      </c>
      <c r="Q129" s="1">
        <v>19.136438369750977</v>
      </c>
      <c r="R129" s="1">
        <v>400.28463745117187</v>
      </c>
      <c r="S129" s="1">
        <v>397.4757080078125</v>
      </c>
      <c r="T129" s="1">
        <v>13.09611988067627</v>
      </c>
      <c r="U129" s="1">
        <v>13.259677886962891</v>
      </c>
      <c r="V129" s="1">
        <v>57.243495941162109</v>
      </c>
      <c r="W129" s="1">
        <v>57.958412170410156</v>
      </c>
      <c r="X129" s="1">
        <v>500.30239868164063</v>
      </c>
      <c r="Y129" s="1">
        <v>-5.6852903217077255E-2</v>
      </c>
      <c r="Z129" s="1">
        <v>5.602739006280899E-2</v>
      </c>
      <c r="AA129" s="1">
        <v>98.083015441894531</v>
      </c>
      <c r="AB129" s="1">
        <v>-7.5323200225830078</v>
      </c>
      <c r="AC129" s="1">
        <v>0.28880643844604492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0.18999999761581421</v>
      </c>
      <c r="AJ129" s="1">
        <v>111115</v>
      </c>
      <c r="AK129">
        <f>X129*0.000001/(K129*0.0001)</f>
        <v>0.83383733113606762</v>
      </c>
      <c r="AL129">
        <f>(U129-T129)/(1000-U129)*AK129</f>
        <v>1.3821343710361625E-4</v>
      </c>
      <c r="AM129">
        <f>(P129+273.15)</f>
        <v>291.4630359649658</v>
      </c>
      <c r="AN129">
        <f>(O129+273.15)</f>
        <v>292.42948188781736</v>
      </c>
      <c r="AO129">
        <f>(Y129*AG129+Z129*AH129)*AI129</f>
        <v>-1.0802051475696794E-2</v>
      </c>
      <c r="AP129">
        <f>((AO129+0.00000010773*(AN129^4-AM129^4))-AL129*44100)/(L129*51.4+0.00000043092*AM129^3)</f>
        <v>5.0885445860700679E-2</v>
      </c>
      <c r="AQ129">
        <f>0.61365*EXP(17.502*J129/(240.97+J129))</f>
        <v>2.1124053731429613</v>
      </c>
      <c r="AR129">
        <f>AQ129*1000/AA129</f>
        <v>21.536913028478143</v>
      </c>
      <c r="AS129">
        <f>(AR129-U129)</f>
        <v>8.2772351415152521</v>
      </c>
      <c r="AT129">
        <f>IF(D129,P129,(O129+P129)/2)</f>
        <v>18.796258926391602</v>
      </c>
      <c r="AU129">
        <f>0.61365*EXP(17.502*AT129/(240.97+AT129))</f>
        <v>2.1772995407639075</v>
      </c>
      <c r="AV129">
        <f>IF(AS129&lt;&gt;0,(1000-(AR129+U129)/2)/AS129*AL129,0)</f>
        <v>1.6407502815462962E-2</v>
      </c>
      <c r="AW129">
        <f>U129*AA129/1000</f>
        <v>1.3005491909415285</v>
      </c>
      <c r="AX129">
        <f>(AU129-AW129)</f>
        <v>0.87675034982237898</v>
      </c>
      <c r="AY129">
        <f>1/(1.6/F129+1.37/N129)</f>
        <v>1.0263212707852456E-2</v>
      </c>
      <c r="AZ129">
        <f>G129*AA129*0.001</f>
        <v>16.751587899401745</v>
      </c>
      <c r="BA129">
        <f>G129/S129</f>
        <v>0.42968637193500242</v>
      </c>
      <c r="BB129">
        <f>(1-AL129*AA129/AQ129/F129)*100</f>
        <v>61.112680824632967</v>
      </c>
      <c r="BC129">
        <f>(S129-E129/(N129/1.35))</f>
        <v>396.38845711990353</v>
      </c>
      <c r="BD129">
        <f>E129*BB129/100/BC129</f>
        <v>3.5263440615412802E-3</v>
      </c>
    </row>
    <row r="130" spans="1:56" x14ac:dyDescent="0.25">
      <c r="A130" s="1" t="s">
        <v>9</v>
      </c>
      <c r="B130" s="1" t="s">
        <v>188</v>
      </c>
    </row>
    <row r="131" spans="1:56" x14ac:dyDescent="0.25">
      <c r="A131" s="1">
        <v>68</v>
      </c>
      <c r="B131" s="1" t="s">
        <v>189</v>
      </c>
      <c r="C131" s="1">
        <v>40900.999994926155</v>
      </c>
      <c r="D131" s="1">
        <v>0</v>
      </c>
      <c r="E131">
        <f>(R131-S131*(1000-T131)/(1000-U131))*AK131</f>
        <v>2.3440837329959434</v>
      </c>
      <c r="F131">
        <f>IF(AV131&lt;&gt;0,1/(1/AV131-1/N131),0)</f>
        <v>1.2682819199871269E-2</v>
      </c>
      <c r="G131">
        <f>((AY131-AL131/2)*S131-E131)/(AY131+AL131/2)</f>
        <v>97.419014067796397</v>
      </c>
      <c r="H131">
        <f>AL131*1000</f>
        <v>0.10689678166558246</v>
      </c>
      <c r="I131">
        <f>(AQ131-AW131)</f>
        <v>0.81598822281580086</v>
      </c>
      <c r="J131">
        <f>(P131+AP131*D131)</f>
        <v>18.319257736206055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19.276250839233398</v>
      </c>
      <c r="P131" s="1">
        <v>18.319257736206055</v>
      </c>
      <c r="Q131" s="1">
        <v>19.137126922607422</v>
      </c>
      <c r="R131" s="1">
        <v>400.48089599609375</v>
      </c>
      <c r="S131" s="1">
        <v>397.6181640625</v>
      </c>
      <c r="T131" s="1">
        <v>13.09874153137207</v>
      </c>
      <c r="U131" s="1">
        <v>13.225269317626953</v>
      </c>
      <c r="V131" s="1">
        <v>57.269454956054688</v>
      </c>
      <c r="W131" s="1">
        <v>57.822650909423828</v>
      </c>
      <c r="X131" s="1">
        <v>500.2049560546875</v>
      </c>
      <c r="Y131" s="1">
        <v>-0.20514215528964996</v>
      </c>
      <c r="Z131" s="1">
        <v>5.0535198301076889E-2</v>
      </c>
      <c r="AA131" s="1">
        <v>98.088119506835938</v>
      </c>
      <c r="AB131" s="1">
        <v>-7.4989643096923828</v>
      </c>
      <c r="AC131" s="1">
        <v>0.2451472282409668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0.18999999761581421</v>
      </c>
      <c r="AJ131" s="1">
        <v>111115</v>
      </c>
      <c r="AK131">
        <f>X131*0.000001/(K131*0.0001)</f>
        <v>0.8336749267578123</v>
      </c>
      <c r="AL131">
        <f>(U131-T131)/(1000-U131)*AK131</f>
        <v>1.0689678166558245E-4</v>
      </c>
      <c r="AM131">
        <f>(P131+273.15)</f>
        <v>291.46925773620603</v>
      </c>
      <c r="AN131">
        <f>(O131+273.15)</f>
        <v>292.42625083923338</v>
      </c>
      <c r="AO131">
        <f>(Y131*AG131+Z131*AH131)*AI131</f>
        <v>-3.8977009015936481E-2</v>
      </c>
      <c r="AP131">
        <f>((AO131+0.00000010773*(AN131^4-AM131^4))-AL131*44100)/(L131*51.4+0.00000043092*AM131^3)</f>
        <v>6.5846928596001067E-2</v>
      </c>
      <c r="AQ131">
        <f>0.61365*EXP(17.502*J131/(240.97+J131))</f>
        <v>2.1132300201532841</v>
      </c>
      <c r="AR131">
        <f>AQ131*1000/AA131</f>
        <v>21.544199550140313</v>
      </c>
      <c r="AS131">
        <f>(AR131-U131)</f>
        <v>8.3189302325133596</v>
      </c>
      <c r="AT131">
        <f>IF(D131,P131,(O131+P131)/2)</f>
        <v>18.797754287719727</v>
      </c>
      <c r="AU131">
        <f>0.61365*EXP(17.502*AT131/(240.97+AT131))</f>
        <v>2.1775030421156685</v>
      </c>
      <c r="AV131">
        <f>IF(AS131&lt;&gt;0,(1000-(AR131+U131)/2)/AS131*AL131,0)</f>
        <v>1.2626432313852293E-2</v>
      </c>
      <c r="AW131">
        <f>U131*AA131/1000</f>
        <v>1.2972417973374832</v>
      </c>
      <c r="AX131">
        <f>(AU131-AW131)</f>
        <v>0.88026124477818524</v>
      </c>
      <c r="AY131">
        <f>1/(1.6/F131+1.37/N131)</f>
        <v>7.8965669077052242E-3</v>
      </c>
      <c r="AZ131">
        <f>G131*AA131*0.001</f>
        <v>9.5556478941201437</v>
      </c>
      <c r="BA131">
        <f>G131/S131</f>
        <v>0.24500644807686275</v>
      </c>
      <c r="BB131">
        <f>(1-AL131*AA131/AQ131/F131)*100</f>
        <v>60.878232683280508</v>
      </c>
      <c r="BC131">
        <f>(S131-E131/(N131/1.35))</f>
        <v>396.50389892082677</v>
      </c>
      <c r="BD131">
        <f>E131*BB131/100/BC131</f>
        <v>3.5990484662274322E-3</v>
      </c>
    </row>
    <row r="132" spans="1:56" x14ac:dyDescent="0.25">
      <c r="A132" s="1">
        <v>69</v>
      </c>
      <c r="B132" s="1" t="s">
        <v>190</v>
      </c>
      <c r="C132" s="1">
        <v>41501.499981503934</v>
      </c>
      <c r="D132" s="1">
        <v>0</v>
      </c>
      <c r="E132">
        <f>(R132-S132*(1000-T132)/(1000-U132))*AK132</f>
        <v>2.317352250568272</v>
      </c>
      <c r="F132">
        <f>IF(AV132&lt;&gt;0,1/(1/AV132-1/N132),0)</f>
        <v>1.2012578097431354E-2</v>
      </c>
      <c r="G132">
        <f>((AY132-AL132/2)*S132-E132)/(AY132+AL132/2)</f>
        <v>84.809602711033506</v>
      </c>
      <c r="H132">
        <f>AL132*1000</f>
        <v>0.10128099543182774</v>
      </c>
      <c r="I132">
        <f>(AQ132-AW132)</f>
        <v>0.81602079723435605</v>
      </c>
      <c r="J132">
        <f>(P132+AP132*D132)</f>
        <v>18.382072448730469</v>
      </c>
      <c r="K132" s="1">
        <v>6</v>
      </c>
      <c r="L132">
        <f>(K132*AE132+AF132)</f>
        <v>1.4200000166893005</v>
      </c>
      <c r="M132" s="1">
        <v>1</v>
      </c>
      <c r="N132">
        <f>L132*(M132+1)*(M132+1)/(M132*M132+1)</f>
        <v>2.8400000333786011</v>
      </c>
      <c r="O132" s="1">
        <v>19.280899047851563</v>
      </c>
      <c r="P132" s="1">
        <v>18.382072448730469</v>
      </c>
      <c r="Q132" s="1">
        <v>19.139055252075195</v>
      </c>
      <c r="R132" s="1">
        <v>400.67962646484375</v>
      </c>
      <c r="S132" s="1">
        <v>397.85159301757812</v>
      </c>
      <c r="T132" s="1">
        <v>13.189684867858887</v>
      </c>
      <c r="U132" s="1">
        <v>13.309556007385254</v>
      </c>
      <c r="V132" s="1">
        <v>57.652206420898437</v>
      </c>
      <c r="W132" s="1">
        <v>58.176162719726563</v>
      </c>
      <c r="X132" s="1">
        <v>500.20208740234375</v>
      </c>
      <c r="Y132" s="1">
        <v>-5.9199437499046326E-2</v>
      </c>
      <c r="Z132" s="1">
        <v>4.9437668174505234E-2</v>
      </c>
      <c r="AA132" s="1">
        <v>98.091224670410156</v>
      </c>
      <c r="AB132" s="1">
        <v>-7.4989643096923828</v>
      </c>
      <c r="AC132" s="1">
        <v>0.2451472282409668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0.18999999761581421</v>
      </c>
      <c r="AJ132" s="1">
        <v>111115</v>
      </c>
      <c r="AK132">
        <f>X132*0.000001/(K132*0.0001)</f>
        <v>0.83367014567057285</v>
      </c>
      <c r="AL132">
        <f>(U132-T132)/(1000-U132)*AK132</f>
        <v>1.0128099543182774E-4</v>
      </c>
      <c r="AM132">
        <f>(P132+273.15)</f>
        <v>291.53207244873045</v>
      </c>
      <c r="AN132">
        <f>(O132+273.15)</f>
        <v>292.43089904785154</v>
      </c>
      <c r="AO132">
        <f>(Y132*AG132+Z132*AH132)*AI132</f>
        <v>-1.1247892983676344E-2</v>
      </c>
      <c r="AP132">
        <f>((AO132+0.00000010773*(AN132^4-AM132^4))-AL132*44100)/(L132*51.4+0.00000043092*AM132^3)</f>
        <v>6.1718017244434625E-2</v>
      </c>
      <c r="AQ132">
        <f>0.61365*EXP(17.502*J132/(240.97+J132))</f>
        <v>2.1215714458181902</v>
      </c>
      <c r="AR132">
        <f>AQ132*1000/AA132</f>
        <v>21.62855497978277</v>
      </c>
      <c r="AS132">
        <f>(AR132-U132)</f>
        <v>8.318998972397516</v>
      </c>
      <c r="AT132">
        <f>IF(D132,P132,(O132+P132)/2)</f>
        <v>18.831485748291016</v>
      </c>
      <c r="AU132">
        <f>0.61365*EXP(17.502*AT132/(240.97+AT132))</f>
        <v>2.182097936340925</v>
      </c>
      <c r="AV132">
        <f>IF(AS132&lt;&gt;0,(1000-(AR132+U132)/2)/AS132*AL132,0)</f>
        <v>1.1961981535562645E-2</v>
      </c>
      <c r="AW132">
        <f>U132*AA132/1000</f>
        <v>1.3055506485838342</v>
      </c>
      <c r="AX132">
        <f>(AU132-AW132)</f>
        <v>0.87654728775709079</v>
      </c>
      <c r="AY132">
        <f>1/(1.6/F132+1.37/N132)</f>
        <v>7.4807678402981585E-3</v>
      </c>
      <c r="AZ132">
        <f>G132*AA132*0.001</f>
        <v>8.3190777937362146</v>
      </c>
      <c r="BA132">
        <f>G132/S132</f>
        <v>0.21316894088013968</v>
      </c>
      <c r="BB132">
        <f>(1-AL132*AA132/AQ132/F132)*100</f>
        <v>61.017989682848075</v>
      </c>
      <c r="BC132">
        <f>(S132-E132/(N132/1.35))</f>
        <v>396.75003474240253</v>
      </c>
      <c r="BD132">
        <f>E132*BB132/100/BC132</f>
        <v>3.5639612686740236E-3</v>
      </c>
    </row>
    <row r="133" spans="1:56" x14ac:dyDescent="0.25">
      <c r="A133" s="1" t="s">
        <v>9</v>
      </c>
      <c r="B133" s="1" t="s">
        <v>191</v>
      </c>
    </row>
    <row r="134" spans="1:56" x14ac:dyDescent="0.25">
      <c r="A134" s="1">
        <v>70</v>
      </c>
      <c r="B134" s="1" t="s">
        <v>192</v>
      </c>
      <c r="C134" s="1">
        <v>42101.499988209456</v>
      </c>
      <c r="D134" s="1">
        <v>0</v>
      </c>
      <c r="E134">
        <f>(R134-S134*(1000-T134)/(1000-U134))*AK134</f>
        <v>2.2089735627870875</v>
      </c>
      <c r="F134">
        <f>IF(AV134&lt;&gt;0,1/(1/AV134-1/N134),0)</f>
        <v>1.0062543064242452E-2</v>
      </c>
      <c r="G134">
        <f>((AY134-AL134/2)*S134-E134)/(AY134+AL134/2)</f>
        <v>42.657870919342081</v>
      </c>
      <c r="H134">
        <f>AL134*1000</f>
        <v>8.2953012790124681E-2</v>
      </c>
      <c r="I134">
        <f>(AQ134-AW134)</f>
        <v>0.79735233983088527</v>
      </c>
      <c r="J134">
        <f>(P134+AP134*D134)</f>
        <v>18.318832397460937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19.274448394775391</v>
      </c>
      <c r="P134" s="1">
        <v>18.318832397460937</v>
      </c>
      <c r="Q134" s="1">
        <v>19.13856315612793</v>
      </c>
      <c r="R134" s="1">
        <v>400.56594848632812</v>
      </c>
      <c r="S134" s="1">
        <v>397.87661743164062</v>
      </c>
      <c r="T134" s="1">
        <v>13.315555572509766</v>
      </c>
      <c r="U134" s="1">
        <v>13.413725852966309</v>
      </c>
      <c r="V134" s="1">
        <v>58.228096008300781</v>
      </c>
      <c r="W134" s="1">
        <v>58.657386779785156</v>
      </c>
      <c r="X134" s="1">
        <v>500.1939697265625</v>
      </c>
      <c r="Y134" s="1">
        <v>-6.1541687697172165E-2</v>
      </c>
      <c r="Z134" s="1">
        <v>4.5041538774967194E-2</v>
      </c>
      <c r="AA134" s="1">
        <v>98.095138549804687</v>
      </c>
      <c r="AB134" s="1">
        <v>-7.3551044464111328</v>
      </c>
      <c r="AC134" s="1">
        <v>0.22947168350219727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0.18999999761581421</v>
      </c>
      <c r="AJ134" s="1">
        <v>111115</v>
      </c>
      <c r="AK134">
        <f>X134*0.000001/(K134*0.0001)</f>
        <v>0.83365661621093745</v>
      </c>
      <c r="AL134">
        <f>(U134-T134)/(1000-U134)*AK134</f>
        <v>8.2953012790124676E-5</v>
      </c>
      <c r="AM134">
        <f>(P134+273.15)</f>
        <v>291.46883239746091</v>
      </c>
      <c r="AN134">
        <f>(O134+273.15)</f>
        <v>292.42444839477537</v>
      </c>
      <c r="AO134">
        <f>(Y134*AG134+Z134*AH134)*AI134</f>
        <v>-1.1692920515735894E-2</v>
      </c>
      <c r="AP134">
        <f>((AO134+0.00000010773*(AN134^4-AM134^4))-AL134*44100)/(L134*51.4+0.00000043092*AM134^3)</f>
        <v>7.8617024664330029E-2</v>
      </c>
      <c r="AQ134">
        <f>0.61365*EXP(17.502*J134/(240.97+J134))</f>
        <v>2.1131736358467124</v>
      </c>
      <c r="AR134">
        <f>AQ134*1000/AA134</f>
        <v>21.542083196852978</v>
      </c>
      <c r="AS134">
        <f>(AR134-U134)</f>
        <v>8.1283573438866696</v>
      </c>
      <c r="AT134">
        <f>IF(D134,P134,(O134+P134)/2)</f>
        <v>18.796640396118164</v>
      </c>
      <c r="AU134">
        <f>0.61365*EXP(17.502*AT134/(240.97+AT134))</f>
        <v>2.1773514527895896</v>
      </c>
      <c r="AV134">
        <f>IF(AS134&lt;&gt;0,(1000-(AR134+U134)/2)/AS134*AL134,0)</f>
        <v>1.0027015853802704E-2</v>
      </c>
      <c r="AW134">
        <f>U134*AA134/1000</f>
        <v>1.3158212960158271</v>
      </c>
      <c r="AX134">
        <f>(AU134-AW134)</f>
        <v>0.86153015677376255</v>
      </c>
      <c r="AY134">
        <f>1/(1.6/F134+1.37/N134)</f>
        <v>6.2700671520817663E-3</v>
      </c>
      <c r="AZ134">
        <f>G134*AA134*0.001</f>
        <v>4.1845297580725456</v>
      </c>
      <c r="BA134">
        <f>G134/S134</f>
        <v>0.10721381717454444</v>
      </c>
      <c r="BB134">
        <f>(1-AL134*AA134/AQ134/F134)*100</f>
        <v>61.731916487819241</v>
      </c>
      <c r="BC134">
        <f>(S134-E134/(N134/1.35))</f>
        <v>396.82657719406541</v>
      </c>
      <c r="BD134">
        <f>E134*BB134/100/BC134</f>
        <v>3.4363669002715268E-3</v>
      </c>
    </row>
    <row r="135" spans="1:56" x14ac:dyDescent="0.25">
      <c r="A135" s="1" t="s">
        <v>9</v>
      </c>
      <c r="B135" s="1" t="s">
        <v>193</v>
      </c>
    </row>
    <row r="136" spans="1:56" x14ac:dyDescent="0.25">
      <c r="A136" s="1">
        <v>71</v>
      </c>
      <c r="B136" s="1" t="s">
        <v>194</v>
      </c>
      <c r="C136" s="1">
        <v>42700.999994926155</v>
      </c>
      <c r="D136" s="1">
        <v>0</v>
      </c>
      <c r="E136">
        <f>(R136-S136*(1000-T136)/(1000-U136))*AK136</f>
        <v>2.388168131659318</v>
      </c>
      <c r="F136">
        <f>IF(AV136&lt;&gt;0,1/(1/AV136-1/N136),0)</f>
        <v>1.1176592786698089E-2</v>
      </c>
      <c r="G136">
        <f>((AY136-AL136/2)*S136-E136)/(AY136+AL136/2)</f>
        <v>51.815515021991345</v>
      </c>
      <c r="H136">
        <f>AL136*1000</f>
        <v>9.0123241601095166E-2</v>
      </c>
      <c r="I136">
        <f>(AQ136-AW136)</f>
        <v>0.78014098300319734</v>
      </c>
      <c r="J136">
        <f>(P136+AP136*D136)</f>
        <v>18.301765441894531</v>
      </c>
      <c r="K136" s="1">
        <v>6</v>
      </c>
      <c r="L136">
        <f>(K136*AE136+AF136)</f>
        <v>1.4200000166893005</v>
      </c>
      <c r="M136" s="1">
        <v>1</v>
      </c>
      <c r="N136">
        <f>L136*(M136+1)*(M136+1)/(M136*M136+1)</f>
        <v>2.8400000333786011</v>
      </c>
      <c r="O136" s="1">
        <v>19.274099349975586</v>
      </c>
      <c r="P136" s="1">
        <v>18.301765441894531</v>
      </c>
      <c r="Q136" s="1">
        <v>19.138948440551758</v>
      </c>
      <c r="R136" s="1">
        <v>400.66650390625</v>
      </c>
      <c r="S136" s="1">
        <v>397.75885009765625</v>
      </c>
      <c r="T136" s="1">
        <v>13.46014404296875</v>
      </c>
      <c r="U136" s="1">
        <v>13.566781997680664</v>
      </c>
      <c r="V136" s="1">
        <v>58.858821868896484</v>
      </c>
      <c r="W136" s="1">
        <v>59.325130462646484</v>
      </c>
      <c r="X136" s="1">
        <v>500.20028686523437</v>
      </c>
      <c r="Y136" s="1">
        <v>-0.11957118660211563</v>
      </c>
      <c r="Z136" s="1">
        <v>5.7128001004457474E-2</v>
      </c>
      <c r="AA136" s="1">
        <v>98.090415954589844</v>
      </c>
      <c r="AB136" s="1">
        <v>-7.5457172393798828</v>
      </c>
      <c r="AC136" s="1">
        <v>0.22977209091186523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0.18999999761581421</v>
      </c>
      <c r="AJ136" s="1">
        <v>111115</v>
      </c>
      <c r="AK136">
        <f>X136*0.000001/(K136*0.0001)</f>
        <v>0.83366714477539061</v>
      </c>
      <c r="AL136">
        <f>(U136-T136)/(1000-U136)*AK136</f>
        <v>9.0123241601095173E-5</v>
      </c>
      <c r="AM136">
        <f>(P136+273.15)</f>
        <v>291.45176544189451</v>
      </c>
      <c r="AN136">
        <f>(O136+273.15)</f>
        <v>292.42409934997556</v>
      </c>
      <c r="AO136">
        <f>(Y136*AG136+Z136*AH136)*AI136</f>
        <v>-2.2718525169322046E-2</v>
      </c>
      <c r="AP136">
        <f>((AO136+0.00000010773*(AN136^4-AM136^4))-AL136*44100)/(L136*51.4+0.00000043092*AM136^3)</f>
        <v>7.6838863541160651E-2</v>
      </c>
      <c r="AQ136">
        <f>0.61365*EXP(17.502*J136/(240.97+J136))</f>
        <v>2.110912272320935</v>
      </c>
      <c r="AR136">
        <f>AQ136*1000/AA136</f>
        <v>21.52006647925894</v>
      </c>
      <c r="AS136">
        <f>(AR136-U136)</f>
        <v>7.9532844815782759</v>
      </c>
      <c r="AT136">
        <f>IF(D136,P136,(O136+P136)/2)</f>
        <v>18.787932395935059</v>
      </c>
      <c r="AU136">
        <f>0.61365*EXP(17.502*AT136/(240.97+AT136))</f>
        <v>2.1761667013537158</v>
      </c>
      <c r="AV136">
        <f>IF(AS136&lt;&gt;0,(1000-(AR136+U136)/2)/AS136*AL136,0)</f>
        <v>1.1132780619758548E-2</v>
      </c>
      <c r="AW136">
        <f>U136*AA136/1000</f>
        <v>1.3307712893177377</v>
      </c>
      <c r="AX136">
        <f>(AU136-AW136)</f>
        <v>0.84539541203597812</v>
      </c>
      <c r="AY136">
        <f>1/(1.6/F136+1.37/N136)</f>
        <v>6.9619109172755541E-3</v>
      </c>
      <c r="AZ136">
        <f>G136*AA136*0.001</f>
        <v>5.08260542140843</v>
      </c>
      <c r="BA136">
        <f>G136/S136</f>
        <v>0.13026866657843011</v>
      </c>
      <c r="BB136">
        <f>(1-AL136*AA136/AQ136/F136)*100</f>
        <v>62.529993560220312</v>
      </c>
      <c r="BC136">
        <f>(S136-E136/(N136/1.35))</f>
        <v>396.62362934418866</v>
      </c>
      <c r="BD136">
        <f>E136*BB136/100/BC136</f>
        <v>3.7650842472572552E-3</v>
      </c>
    </row>
    <row r="137" spans="1:56" x14ac:dyDescent="0.25">
      <c r="A137" s="1">
        <v>72</v>
      </c>
      <c r="B137" s="1" t="s">
        <v>195</v>
      </c>
      <c r="C137" s="1">
        <v>43301.499981503934</v>
      </c>
      <c r="D137" s="1">
        <v>0</v>
      </c>
      <c r="E137">
        <f>(R137-S137*(1000-T137)/(1000-U137))*AK137</f>
        <v>2.2761674775003189</v>
      </c>
      <c r="F137">
        <f>IF(AV137&lt;&gt;0,1/(1/AV137-1/N137),0)</f>
        <v>1.1872354579199773E-2</v>
      </c>
      <c r="G137">
        <f>((AY137-AL137/2)*S137-E137)/(AY137+AL137/2)</f>
        <v>86.941068457970516</v>
      </c>
      <c r="H137">
        <f>AL137*1000</f>
        <v>9.341379660140392E-2</v>
      </c>
      <c r="I137">
        <f>(AQ137-AW137)</f>
        <v>0.76139103154555876</v>
      </c>
      <c r="J137">
        <f>(P137+AP137*D137)</f>
        <v>18.287839889526367</v>
      </c>
      <c r="K137" s="1">
        <v>6</v>
      </c>
      <c r="L137">
        <f>(K137*AE137+AF137)</f>
        <v>1.4200000166893005</v>
      </c>
      <c r="M137" s="1">
        <v>1</v>
      </c>
      <c r="N137">
        <f>L137*(M137+1)*(M137+1)/(M137*M137+1)</f>
        <v>2.8400000333786011</v>
      </c>
      <c r="O137" s="1">
        <v>19.277124404907227</v>
      </c>
      <c r="P137" s="1">
        <v>18.287839889526367</v>
      </c>
      <c r="Q137" s="1">
        <v>19.139415740966797</v>
      </c>
      <c r="R137" s="1">
        <v>400.6282958984375</v>
      </c>
      <c r="S137" s="1">
        <v>397.853515625</v>
      </c>
      <c r="T137" s="1">
        <v>13.62813663482666</v>
      </c>
      <c r="U137" s="1">
        <v>13.738644599914551</v>
      </c>
      <c r="V137" s="1">
        <v>59.584331512451172</v>
      </c>
      <c r="W137" s="1">
        <v>60.067489624023438</v>
      </c>
      <c r="X137" s="1">
        <v>500.2196044921875</v>
      </c>
      <c r="Y137" s="1">
        <v>7.3266059160232544E-2</v>
      </c>
      <c r="Z137" s="1">
        <v>1.0986063862219453E-3</v>
      </c>
      <c r="AA137" s="1">
        <v>98.09393310546875</v>
      </c>
      <c r="AB137" s="1">
        <v>-7.5457172393798828</v>
      </c>
      <c r="AC137" s="1">
        <v>0.22977209091186523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0.18999999761581421</v>
      </c>
      <c r="AJ137" s="1">
        <v>111115</v>
      </c>
      <c r="AK137">
        <f>X137*0.000001/(K137*0.0001)</f>
        <v>0.8336993408203125</v>
      </c>
      <c r="AL137">
        <f>(U137-T137)/(1000-U137)*AK137</f>
        <v>9.3413796601403922E-5</v>
      </c>
      <c r="AM137">
        <f>(P137+273.15)</f>
        <v>291.43783988952634</v>
      </c>
      <c r="AN137">
        <f>(O137+273.15)</f>
        <v>292.4271244049072</v>
      </c>
      <c r="AO137">
        <f>(Y137*AG137+Z137*AH137)*AI137</f>
        <v>1.3920551065764286E-2</v>
      </c>
      <c r="AP137">
        <f>((AO137+0.00000010773*(AN137^4-AM137^4))-AL137*44100)/(L137*51.4+0.00000043092*AM137^3)</f>
        <v>7.7709008642623131E-2</v>
      </c>
      <c r="AQ137">
        <f>0.61365*EXP(17.502*J137/(240.97+J137))</f>
        <v>2.1090687158893862</v>
      </c>
      <c r="AR137">
        <f>AQ137*1000/AA137</f>
        <v>21.500501092373931</v>
      </c>
      <c r="AS137">
        <f>(AR137-U137)</f>
        <v>7.7618564924593798</v>
      </c>
      <c r="AT137">
        <f>IF(D137,P137,(O137+P137)/2)</f>
        <v>18.782482147216797</v>
      </c>
      <c r="AU137">
        <f>0.61365*EXP(17.502*AT137/(240.97+AT137))</f>
        <v>2.1754254651212244</v>
      </c>
      <c r="AV137">
        <f>IF(AS137&lt;&gt;0,(1000-(AR137+U137)/2)/AS137*AL137,0)</f>
        <v>1.1822929926172019E-2</v>
      </c>
      <c r="AW137">
        <f>U137*AA137/1000</f>
        <v>1.3476776843438274</v>
      </c>
      <c r="AX137">
        <f>(AU137-AW137)</f>
        <v>0.82774778077739697</v>
      </c>
      <c r="AY137">
        <f>1/(1.6/F137+1.37/N137)</f>
        <v>7.3937558620830578E-3</v>
      </c>
      <c r="AZ137">
        <f>G137*AA137*0.001</f>
        <v>8.5283913534341398</v>
      </c>
      <c r="BA137">
        <f>G137/S137</f>
        <v>0.21852532412939016</v>
      </c>
      <c r="BB137">
        <f>(1-AL137*AA137/AQ137/F137)*100</f>
        <v>63.404677151268032</v>
      </c>
      <c r="BC137">
        <f>(S137-E137/(N137/1.35))</f>
        <v>396.77153461848224</v>
      </c>
      <c r="BD137">
        <f>E137*BB137/100/BC137</f>
        <v>3.6373492415955493E-3</v>
      </c>
    </row>
    <row r="138" spans="1:56" x14ac:dyDescent="0.25">
      <c r="A138" s="1" t="s">
        <v>9</v>
      </c>
      <c r="B138" s="1" t="s">
        <v>196</v>
      </c>
    </row>
    <row r="139" spans="1:56" x14ac:dyDescent="0.25">
      <c r="A139" s="1">
        <v>73</v>
      </c>
      <c r="B139" s="1" t="s">
        <v>197</v>
      </c>
      <c r="C139" s="1">
        <v>43901.499988231808</v>
      </c>
      <c r="D139" s="1">
        <v>0</v>
      </c>
      <c r="E139">
        <f>(R139-S139*(1000-T139)/(1000-U139))*AK139</f>
        <v>2.7492359167395612</v>
      </c>
      <c r="F139">
        <f>IF(AV139&lt;&gt;0,1/(1/AV139-1/N139),0)</f>
        <v>1.2237314275922251E-2</v>
      </c>
      <c r="G139">
        <f>((AY139-AL139/2)*S139-E139)/(AY139+AL139/2)</f>
        <v>33.891968483879751</v>
      </c>
      <c r="H139">
        <f>AL139*1000</f>
        <v>9.4428510014848352E-2</v>
      </c>
      <c r="I139">
        <f>(AQ139-AW139)</f>
        <v>0.74663357652124684</v>
      </c>
      <c r="J139">
        <f>(P139+AP139*D139)</f>
        <v>18.280187606811523</v>
      </c>
      <c r="K139" s="1">
        <v>6</v>
      </c>
      <c r="L139">
        <f>(K139*AE139+AF139)</f>
        <v>1.4200000166893005</v>
      </c>
      <c r="M139" s="1">
        <v>1</v>
      </c>
      <c r="N139">
        <f>L139*(M139+1)*(M139+1)/(M139*M139+1)</f>
        <v>2.8400000333786011</v>
      </c>
      <c r="O139" s="1">
        <v>19.273738861083984</v>
      </c>
      <c r="P139" s="1">
        <v>18.280187606811523</v>
      </c>
      <c r="Q139" s="1">
        <v>19.14007568359375</v>
      </c>
      <c r="R139" s="1">
        <v>400.68878173828125</v>
      </c>
      <c r="S139" s="1">
        <v>397.34622192382812</v>
      </c>
      <c r="T139" s="1">
        <v>13.769272804260254</v>
      </c>
      <c r="U139" s="1">
        <v>13.880962371826172</v>
      </c>
      <c r="V139" s="1">
        <v>60.204566955566406</v>
      </c>
      <c r="W139" s="1">
        <v>60.692913055419922</v>
      </c>
      <c r="X139" s="1">
        <v>500.23159790039062</v>
      </c>
      <c r="Y139" s="1">
        <v>-0.10139644891023636</v>
      </c>
      <c r="Z139" s="1">
        <v>0.15709485113620758</v>
      </c>
      <c r="AA139" s="1">
        <v>98.078407287597656</v>
      </c>
      <c r="AB139" s="1">
        <v>-7.9328327178955078</v>
      </c>
      <c r="AC139" s="1">
        <v>0.23898935317993164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0.18999999761581421</v>
      </c>
      <c r="AJ139" s="1">
        <v>111115</v>
      </c>
      <c r="AK139">
        <f>X139*0.000001/(K139*0.0001)</f>
        <v>0.83371932983398434</v>
      </c>
      <c r="AL139">
        <f>(U139-T139)/(1000-U139)*AK139</f>
        <v>9.4428510014848358E-5</v>
      </c>
      <c r="AM139">
        <f>(P139+273.15)</f>
        <v>291.4301876068115</v>
      </c>
      <c r="AN139">
        <f>(O139+273.15)</f>
        <v>292.42373886108396</v>
      </c>
      <c r="AO139">
        <f>(Y139*AG139+Z139*AH139)*AI139</f>
        <v>-1.9265325051196935E-2</v>
      </c>
      <c r="AP139">
        <f>((AO139+0.00000010773*(AN139^4-AM139^4))-AL139*44100)/(L139*51.4+0.00000043092*AM139^3)</f>
        <v>7.7317771391444148E-2</v>
      </c>
      <c r="AQ139">
        <f>0.61365*EXP(17.502*J139/(240.97+J139))</f>
        <v>2.1080562575690318</v>
      </c>
      <c r="AR139">
        <f>AQ139*1000/AA139</f>
        <v>21.493581674787276</v>
      </c>
      <c r="AS139">
        <f>(AR139-U139)</f>
        <v>7.6126193029611038</v>
      </c>
      <c r="AT139">
        <f>IF(D139,P139,(O139+P139)/2)</f>
        <v>18.776963233947754</v>
      </c>
      <c r="AU139">
        <f>0.61365*EXP(17.502*AT139/(240.97+AT139))</f>
        <v>2.174675116066402</v>
      </c>
      <c r="AV139">
        <f>IF(AS139&lt;&gt;0,(1000-(AR139+U139)/2)/AS139*AL139,0)</f>
        <v>1.2184810980286341E-2</v>
      </c>
      <c r="AW139">
        <f>U139*AA139/1000</f>
        <v>1.361422681047785</v>
      </c>
      <c r="AX139">
        <f>(AU139-AW139)</f>
        <v>0.81325243501861699</v>
      </c>
      <c r="AY139">
        <f>1/(1.6/F139+1.37/N139)</f>
        <v>7.6202066158733697E-3</v>
      </c>
      <c r="AZ139">
        <f>G139*AA139*0.001</f>
        <v>3.3240702887403817</v>
      </c>
      <c r="BA139">
        <f>G139/S139</f>
        <v>8.5295811596710971E-2</v>
      </c>
      <c r="BB139">
        <f>(1-AL139*AA139/AQ139/F139)*100</f>
        <v>64.098860659509825</v>
      </c>
      <c r="BC139">
        <f>(S139-E139/(N139/1.35))</f>
        <v>396.03936683792057</v>
      </c>
      <c r="BD139">
        <f>E139*BB139/100/BC139</f>
        <v>4.4496306353132885E-3</v>
      </c>
    </row>
    <row r="140" spans="1:56" x14ac:dyDescent="0.25">
      <c r="A140" s="1" t="s">
        <v>9</v>
      </c>
      <c r="B140" s="1" t="s">
        <v>198</v>
      </c>
    </row>
    <row r="141" spans="1:56" x14ac:dyDescent="0.25">
      <c r="A141" s="1">
        <v>74</v>
      </c>
      <c r="B141" s="1" t="s">
        <v>199</v>
      </c>
      <c r="C141" s="1">
        <v>44501.49999493733</v>
      </c>
      <c r="D141" s="1">
        <v>0</v>
      </c>
      <c r="E141">
        <f>(R141-S141*(1000-T141)/(1000-U141))*AK141</f>
        <v>2.7139815756280914</v>
      </c>
      <c r="F141">
        <f>IF(AV141&lt;&gt;0,1/(1/AV141-1/N141),0)</f>
        <v>1.3535780299063572E-2</v>
      </c>
      <c r="G141">
        <f>((AY141-AL141/2)*S141-E141)/(AY141+AL141/2)</f>
        <v>72.397243486476498</v>
      </c>
      <c r="H141">
        <f>AL141*1000</f>
        <v>0.10277695032298767</v>
      </c>
      <c r="I141">
        <f>(AQ141-AW141)</f>
        <v>0.73490935892778486</v>
      </c>
      <c r="J141">
        <f>(P141+AP141*D141)</f>
        <v>18.303251266479492</v>
      </c>
      <c r="K141" s="1">
        <v>6</v>
      </c>
      <c r="L141">
        <f>(K141*AE141+AF141)</f>
        <v>1.4200000166893005</v>
      </c>
      <c r="M141" s="1">
        <v>1</v>
      </c>
      <c r="N141">
        <f>L141*(M141+1)*(M141+1)/(M141*M141+1)</f>
        <v>2.8400000333786011</v>
      </c>
      <c r="O141" s="1">
        <v>19.276361465454102</v>
      </c>
      <c r="P141" s="1">
        <v>18.303251266479492</v>
      </c>
      <c r="Q141" s="1">
        <v>19.140996932983398</v>
      </c>
      <c r="R141" s="1">
        <v>400.68316650390625</v>
      </c>
      <c r="S141" s="1">
        <v>397.37850952148437</v>
      </c>
      <c r="T141" s="1">
        <v>13.91091251373291</v>
      </c>
      <c r="U141" s="1">
        <v>14.032472610473633</v>
      </c>
      <c r="V141" s="1">
        <v>60.810268402099609</v>
      </c>
      <c r="W141" s="1">
        <v>61.341655731201172</v>
      </c>
      <c r="X141" s="1">
        <v>500.17105102539062</v>
      </c>
      <c r="Y141" s="1">
        <v>-3.0479194596409798E-2</v>
      </c>
      <c r="Z141" s="1">
        <v>0.14941297471523285</v>
      </c>
      <c r="AA141" s="1">
        <v>98.072502136230469</v>
      </c>
      <c r="AB141" s="1">
        <v>-7.9906635284423828</v>
      </c>
      <c r="AC141" s="1">
        <v>0.24058771133422852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0.18999999761581421</v>
      </c>
      <c r="AJ141" s="1">
        <v>111115</v>
      </c>
      <c r="AK141">
        <f>X141*0.000001/(K141*0.0001)</f>
        <v>0.83361841837565098</v>
      </c>
      <c r="AL141">
        <f>(U141-T141)/(1000-U141)*AK141</f>
        <v>1.0277695032298767E-4</v>
      </c>
      <c r="AM141">
        <f>(P141+273.15)</f>
        <v>291.45325126647947</v>
      </c>
      <c r="AN141">
        <f>(O141+273.15)</f>
        <v>292.42636146545408</v>
      </c>
      <c r="AO141">
        <f>(Y141*AG141+Z141*AH141)*AI141</f>
        <v>-5.7910469006497989E-3</v>
      </c>
      <c r="AP141">
        <f>((AO141+0.00000010773*(AN141^4-AM141^4))-AL141*44100)/(L141*51.4+0.00000043092*AM141^3)</f>
        <v>7.0472479927216058E-2</v>
      </c>
      <c r="AQ141">
        <f>0.61365*EXP(17.502*J141/(240.97+J141))</f>
        <v>2.1111090589950559</v>
      </c>
      <c r="AR141">
        <f>AQ141*1000/AA141</f>
        <v>21.526003854399047</v>
      </c>
      <c r="AS141">
        <f>(AR141-U141)</f>
        <v>7.493531243925414</v>
      </c>
      <c r="AT141">
        <f>IF(D141,P141,(O141+P141)/2)</f>
        <v>18.789806365966797</v>
      </c>
      <c r="AU141">
        <f>0.61365*EXP(17.502*AT141/(240.97+AT141))</f>
        <v>2.1764216132616636</v>
      </c>
      <c r="AV141">
        <f>IF(AS141&lt;&gt;0,(1000-(AR141+U141)/2)/AS141*AL141,0)</f>
        <v>1.3471573167887467E-2</v>
      </c>
      <c r="AW141">
        <f>U141*AA141/1000</f>
        <v>1.376199700067271</v>
      </c>
      <c r="AX141">
        <f>(AU141-AW141)</f>
        <v>0.80022191319439262</v>
      </c>
      <c r="AY141">
        <f>1/(1.6/F141+1.37/N141)</f>
        <v>8.425478393416239E-3</v>
      </c>
      <c r="AZ141">
        <f>G141*AA141*0.001</f>
        <v>7.1001788164846644</v>
      </c>
      <c r="BA141">
        <f>G141/S141</f>
        <v>0.18218711317241559</v>
      </c>
      <c r="BB141">
        <f>(1-AL141*AA141/AQ141/F141)*100</f>
        <v>64.726462481390683</v>
      </c>
      <c r="BC141">
        <f>(S141-E141/(N141/1.35))</f>
        <v>396.0884126609082</v>
      </c>
      <c r="BD141">
        <f>E141*BB141/100/BC141</f>
        <v>4.4350306904954954E-3</v>
      </c>
    </row>
    <row r="142" spans="1:56" x14ac:dyDescent="0.25">
      <c r="A142" s="1">
        <v>75</v>
      </c>
      <c r="B142" s="1" t="s">
        <v>200</v>
      </c>
      <c r="C142" s="1">
        <v>45101.99998151511</v>
      </c>
      <c r="D142" s="1">
        <v>0</v>
      </c>
      <c r="E142">
        <f>(R142-S142*(1000-T142)/(1000-U142))*AK142</f>
        <v>2.7063018437247726</v>
      </c>
      <c r="F142">
        <f>IF(AV142&lt;&gt;0,1/(1/AV142-1/N142),0)</f>
        <v>1.3378315893252706E-2</v>
      </c>
      <c r="G142">
        <f>((AY142-AL142/2)*S142-E142)/(AY142+AL142/2)</f>
        <v>69.738441330252513</v>
      </c>
      <c r="H142">
        <f>AL142*1000</f>
        <v>0.10137641252916951</v>
      </c>
      <c r="I142">
        <f>(AQ142-AW142)</f>
        <v>0.73321495799441583</v>
      </c>
      <c r="J142">
        <f>(P142+AP142*D142)</f>
        <v>18.366077423095703</v>
      </c>
      <c r="K142" s="1">
        <v>6</v>
      </c>
      <c r="L142">
        <f>(K142*AE142+AF142)</f>
        <v>1.4200000166893005</v>
      </c>
      <c r="M142" s="1">
        <v>1</v>
      </c>
      <c r="N142">
        <f>L142*(M142+1)*(M142+1)/(M142*M142+1)</f>
        <v>2.8400000333786011</v>
      </c>
      <c r="O142" s="1">
        <v>19.280952453613281</v>
      </c>
      <c r="P142" s="1">
        <v>18.366077423095703</v>
      </c>
      <c r="Q142" s="1">
        <v>19.138158798217773</v>
      </c>
      <c r="R142" s="1">
        <v>400.84707641601562</v>
      </c>
      <c r="S142" s="1">
        <v>397.55242919921875</v>
      </c>
      <c r="T142" s="1">
        <v>14.016780853271484</v>
      </c>
      <c r="U142" s="1">
        <v>14.136666297912598</v>
      </c>
      <c r="V142" s="1">
        <v>61.247222900390625</v>
      </c>
      <c r="W142" s="1">
        <v>61.771068572998047</v>
      </c>
      <c r="X142" s="1">
        <v>500.19393920898437</v>
      </c>
      <c r="Y142" s="1">
        <v>-0.14007978141307831</v>
      </c>
      <c r="Z142" s="1">
        <v>6.0421224683523178E-2</v>
      </c>
      <c r="AA142" s="1">
        <v>98.059165954589844</v>
      </c>
      <c r="AB142" s="1">
        <v>-7.9906635284423828</v>
      </c>
      <c r="AC142" s="1">
        <v>0.24058771133422852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0.18999999761581421</v>
      </c>
      <c r="AJ142" s="1">
        <v>111115</v>
      </c>
      <c r="AK142">
        <f>X142*0.000001/(K142*0.0001)</f>
        <v>0.83365656534830723</v>
      </c>
      <c r="AL142">
        <f>(U142-T142)/(1000-U142)*AK142</f>
        <v>1.0137641252916952E-4</v>
      </c>
      <c r="AM142">
        <f>(P142+273.15)</f>
        <v>291.51607742309568</v>
      </c>
      <c r="AN142">
        <f>(O142+273.15)</f>
        <v>292.43095245361326</v>
      </c>
      <c r="AO142">
        <f>(Y142*AG142+Z142*AH142)*AI142</f>
        <v>-2.6615158134508654E-2</v>
      </c>
      <c r="AP142">
        <f>((AO142+0.00000010773*(AN142^4-AM142^4))-AL142*44100)/(L142*51.4+0.00000043092*AM142^3)</f>
        <v>6.3533341160999832E-2</v>
      </c>
      <c r="AQ142">
        <f>0.61365*EXP(17.502*J142/(240.97+J142))</f>
        <v>2.1194446645460845</v>
      </c>
      <c r="AR142">
        <f>AQ142*1000/AA142</f>
        <v>21.613937299115687</v>
      </c>
      <c r="AS142">
        <f>(AR142-U142)</f>
        <v>7.4772710012030892</v>
      </c>
      <c r="AT142">
        <f>IF(D142,P142,(O142+P142)/2)</f>
        <v>18.823514938354492</v>
      </c>
      <c r="AU142">
        <f>0.61365*EXP(17.502*AT142/(240.97+AT142))</f>
        <v>2.1810113874701278</v>
      </c>
      <c r="AV142">
        <f>IF(AS142&lt;&gt;0,(1000-(AR142+U142)/2)/AS142*AL142,0)</f>
        <v>1.3315590479994652E-2</v>
      </c>
      <c r="AW142">
        <f>U142*AA142/1000</f>
        <v>1.3862297065516687</v>
      </c>
      <c r="AX142">
        <f>(AU142-AW142)</f>
        <v>0.79478168091845913</v>
      </c>
      <c r="AY142">
        <f>1/(1.6/F142+1.37/N142)</f>
        <v>8.3278568968416268E-3</v>
      </c>
      <c r="AZ142">
        <f>G142*AA142*0.001</f>
        <v>6.8384933918176589</v>
      </c>
      <c r="BA142">
        <f>G142/S142</f>
        <v>0.17541948233274576</v>
      </c>
      <c r="BB142">
        <f>(1-AL142*AA142/AQ142/F142)*100</f>
        <v>64.940833671650552</v>
      </c>
      <c r="BC142">
        <f>(S142-E142/(N142/1.35))</f>
        <v>396.26598291538471</v>
      </c>
      <c r="BD142">
        <f>E142*BB142/100/BC142</f>
        <v>4.4351396656760146E-3</v>
      </c>
    </row>
    <row r="143" spans="1:56" x14ac:dyDescent="0.25">
      <c r="A143" s="1" t="s">
        <v>9</v>
      </c>
      <c r="B143" s="1" t="s">
        <v>201</v>
      </c>
    </row>
    <row r="144" spans="1:56" x14ac:dyDescent="0.25">
      <c r="A144" s="1">
        <v>76</v>
      </c>
      <c r="B144" s="1" t="s">
        <v>202</v>
      </c>
      <c r="C144" s="1">
        <v>45701.499988231808</v>
      </c>
      <c r="D144" s="1">
        <v>0</v>
      </c>
      <c r="E144">
        <f>(R144-S144*(1000-T144)/(1000-U144))*AK144</f>
        <v>2.3330907701445369</v>
      </c>
      <c r="F144">
        <f>IF(AV144&lt;&gt;0,1/(1/AV144-1/N144),0)</f>
        <v>1.1306999001746148E-2</v>
      </c>
      <c r="G144">
        <f>((AY144-AL144/2)*S144-E144)/(AY144+AL144/2)</f>
        <v>63.802179871999087</v>
      </c>
      <c r="H144">
        <f>AL144*1000</f>
        <v>8.4799357333149056E-2</v>
      </c>
      <c r="I144">
        <f>(AQ144-AW144)</f>
        <v>0.72504012964208053</v>
      </c>
      <c r="J144">
        <f>(P144+AP144*D144)</f>
        <v>18.351638793945313</v>
      </c>
      <c r="K144" s="1">
        <v>6</v>
      </c>
      <c r="L144">
        <f>(K144*AE144+AF144)</f>
        <v>1.4200000166893005</v>
      </c>
      <c r="M144" s="1">
        <v>1</v>
      </c>
      <c r="N144">
        <f>L144*(M144+1)*(M144+1)/(M144*M144+1)</f>
        <v>2.8400000333786011</v>
      </c>
      <c r="O144" s="1">
        <v>19.278736114501953</v>
      </c>
      <c r="P144" s="1">
        <v>18.351638793945313</v>
      </c>
      <c r="Q144" s="1">
        <v>19.137516021728516</v>
      </c>
      <c r="R144" s="1">
        <v>400.69049072265625</v>
      </c>
      <c r="S144" s="1">
        <v>397.8515625</v>
      </c>
      <c r="T144" s="1">
        <v>14.101930618286133</v>
      </c>
      <c r="U144" s="1">
        <v>14.202199935913086</v>
      </c>
      <c r="V144" s="1">
        <v>61.620292663574219</v>
      </c>
      <c r="W144" s="1">
        <v>62.058433532714844</v>
      </c>
      <c r="X144" s="1">
        <v>500.22293090820312</v>
      </c>
      <c r="Y144" s="1">
        <v>-0.12952852249145508</v>
      </c>
      <c r="Z144" s="1">
        <v>9.5574431121349335E-2</v>
      </c>
      <c r="AA144" s="1">
        <v>98.047225952148438</v>
      </c>
      <c r="AB144" s="1">
        <v>-7.5354633331298828</v>
      </c>
      <c r="AC144" s="1">
        <v>0.21087884902954102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0.18999999761581421</v>
      </c>
      <c r="AJ144" s="1">
        <v>111115</v>
      </c>
      <c r="AK144">
        <f>X144*0.000001/(K144*0.0001)</f>
        <v>0.83370488484700511</v>
      </c>
      <c r="AL144">
        <f>(U144-T144)/(1000-U144)*AK144</f>
        <v>8.4799357333149058E-5</v>
      </c>
      <c r="AM144">
        <f>(P144+273.15)</f>
        <v>291.50163879394529</v>
      </c>
      <c r="AN144">
        <f>(O144+273.15)</f>
        <v>292.42873611450193</v>
      </c>
      <c r="AO144">
        <f>(Y144*AG144+Z144*AH144)*AI144</f>
        <v>-2.4610418964556402E-2</v>
      </c>
      <c r="AP144">
        <f>((AO144+0.00000010773*(AN144^4-AM144^4))-AL144*44100)/(L144*51.4+0.00000043092*AM144^3)</f>
        <v>7.3853423813144276E-2</v>
      </c>
      <c r="AQ144">
        <f>0.61365*EXP(17.502*J144/(240.97+J144))</f>
        <v>2.117526435776139</v>
      </c>
      <c r="AR144">
        <f>AQ144*1000/AA144</f>
        <v>21.597005067839344</v>
      </c>
      <c r="AS144">
        <f>(AR144-U144)</f>
        <v>7.3948051319262582</v>
      </c>
      <c r="AT144">
        <f>IF(D144,P144,(O144+P144)/2)</f>
        <v>18.815187454223633</v>
      </c>
      <c r="AU144">
        <f>0.61365*EXP(17.502*AT144/(240.97+AT144))</f>
        <v>2.1798767249253226</v>
      </c>
      <c r="AV144">
        <f>IF(AS144&lt;&gt;0,(1000-(AR144+U144)/2)/AS144*AL144,0)</f>
        <v>1.1262160538201674E-2</v>
      </c>
      <c r="AW144">
        <f>U144*AA144/1000</f>
        <v>1.3924863061340584</v>
      </c>
      <c r="AX144">
        <f>(AU144-AW144)</f>
        <v>0.78739041879126415</v>
      </c>
      <c r="AY144">
        <f>1/(1.6/F144+1.37/N144)</f>
        <v>7.0428651056549645E-3</v>
      </c>
      <c r="AZ144">
        <f>G144*AA144*0.001</f>
        <v>6.2556267461495123</v>
      </c>
      <c r="BA144">
        <f>G144/S144</f>
        <v>0.16036679476908949</v>
      </c>
      <c r="BB144">
        <f>(1-AL144*AA144/AQ144/F144)*100</f>
        <v>65.274246597479774</v>
      </c>
      <c r="BC144">
        <f>(S144-E144/(N144/1.35))</f>
        <v>396.74252288638138</v>
      </c>
      <c r="BD144">
        <f>E144*BB144/100/BC144</f>
        <v>3.8385283522616343E-3</v>
      </c>
    </row>
    <row r="145" spans="1:56" x14ac:dyDescent="0.25">
      <c r="A145" s="1" t="s">
        <v>9</v>
      </c>
      <c r="B145" s="1" t="s">
        <v>203</v>
      </c>
    </row>
    <row r="146" spans="1:56" x14ac:dyDescent="0.25">
      <c r="A146" s="1" t="s">
        <v>9</v>
      </c>
      <c r="B146" s="1" t="s">
        <v>204</v>
      </c>
    </row>
    <row r="147" spans="1:56" x14ac:dyDescent="0.25">
      <c r="A147" s="1">
        <v>77</v>
      </c>
      <c r="B147" s="1" t="s">
        <v>205</v>
      </c>
      <c r="C147" s="1">
        <v>46301.499994959682</v>
      </c>
      <c r="D147" s="1">
        <v>0</v>
      </c>
      <c r="E147">
        <f>(R147-S147*(1000-T147)/(1000-U147))*AK147</f>
        <v>2.477111134328557</v>
      </c>
      <c r="F147">
        <f>IF(AV147&lt;&gt;0,1/(1/AV147-1/N147),0)</f>
        <v>1.1187464184483669E-2</v>
      </c>
      <c r="G147">
        <f>((AY147-AL147/2)*S147-E147)/(AY147+AL147/2)</f>
        <v>39.517391063266714</v>
      </c>
      <c r="H147">
        <f>AL147*1000</f>
        <v>8.2419804218267209E-2</v>
      </c>
      <c r="I147">
        <f>(AQ147-AW147)</f>
        <v>0.71210187700300676</v>
      </c>
      <c r="J147">
        <f>(P147+AP147*D147)</f>
        <v>18.343112945556641</v>
      </c>
      <c r="K147" s="1">
        <v>6</v>
      </c>
      <c r="L147">
        <f>(K147*AE147+AF147)</f>
        <v>1.4200000166893005</v>
      </c>
      <c r="M147" s="1">
        <v>1</v>
      </c>
      <c r="N147">
        <f>L147*(M147+1)*(M147+1)/(M147*M147+1)</f>
        <v>2.8400000333786011</v>
      </c>
      <c r="O147" s="1">
        <v>19.279447555541992</v>
      </c>
      <c r="P147" s="1">
        <v>18.343112945556641</v>
      </c>
      <c r="Q147" s="1">
        <v>19.137889862060547</v>
      </c>
      <c r="R147" s="1">
        <v>400.57745361328125</v>
      </c>
      <c r="S147" s="1">
        <v>397.56661987304687</v>
      </c>
      <c r="T147" s="1">
        <v>14.226207733154297</v>
      </c>
      <c r="U147" s="1">
        <v>14.323661804199219</v>
      </c>
      <c r="V147" s="1">
        <v>62.156036376953125</v>
      </c>
      <c r="W147" s="1">
        <v>62.581825256347656</v>
      </c>
      <c r="X147" s="1">
        <v>500.16946411132812</v>
      </c>
      <c r="Y147" s="1">
        <v>-9.6704959869384766E-2</v>
      </c>
      <c r="Z147" s="1">
        <v>0.13511987030506134</v>
      </c>
      <c r="AA147" s="1">
        <v>98.040054321289063</v>
      </c>
      <c r="AB147" s="1">
        <v>-7.7386493682861328</v>
      </c>
      <c r="AC147" s="1">
        <v>0.2149052619934082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0.18999999761581421</v>
      </c>
      <c r="AJ147" s="1">
        <v>111115</v>
      </c>
      <c r="AK147">
        <f>X147*0.000001/(K147*0.0001)</f>
        <v>0.83361577351888005</v>
      </c>
      <c r="AL147">
        <f>(U147-T147)/(1000-U147)*AK147</f>
        <v>8.2419804218267215E-5</v>
      </c>
      <c r="AM147">
        <f>(P147+273.15)</f>
        <v>291.49311294555662</v>
      </c>
      <c r="AN147">
        <f>(O147+273.15)</f>
        <v>292.42944755554197</v>
      </c>
      <c r="AO147">
        <f>(Y147*AG147+Z147*AH147)*AI147</f>
        <v>-1.8373942144620514E-2</v>
      </c>
      <c r="AP147">
        <f>((AO147+0.00000010773*(AN147^4-AM147^4))-AL147*44100)/(L147*51.4+0.00000043092*AM147^3)</f>
        <v>7.6362479100754346E-2</v>
      </c>
      <c r="AQ147">
        <f>0.61365*EXP(17.502*J147/(240.97+J147))</f>
        <v>2.1163944583664716</v>
      </c>
      <c r="AR147">
        <f>AQ147*1000/AA147</f>
        <v>21.587038818142553</v>
      </c>
      <c r="AS147">
        <f>(AR147-U147)</f>
        <v>7.2633770139433338</v>
      </c>
      <c r="AT147">
        <f>IF(D147,P147,(O147+P147)/2)</f>
        <v>18.811280250549316</v>
      </c>
      <c r="AU147">
        <f>0.61365*EXP(17.502*AT147/(240.97+AT147))</f>
        <v>2.1793445267456706</v>
      </c>
      <c r="AV147">
        <f>IF(AS147&lt;&gt;0,(1000-(AR147+U147)/2)/AS147*AL147,0)</f>
        <v>1.1143566911860919E-2</v>
      </c>
      <c r="AW147">
        <f>U147*AA147/1000</f>
        <v>1.4042925813634648</v>
      </c>
      <c r="AX147">
        <f>(AU147-AW147)</f>
        <v>0.77505194538220579</v>
      </c>
      <c r="AY147">
        <f>1/(1.6/F147+1.37/N147)</f>
        <v>6.9686599575341833E-3</v>
      </c>
      <c r="AZ147">
        <f>G147*AA147*0.001</f>
        <v>3.8742871664782914</v>
      </c>
      <c r="BA147">
        <f>G147/S147</f>
        <v>9.939816143489516E-2</v>
      </c>
      <c r="BB147">
        <f>(1-AL147*AA147/AQ147/F147)*100</f>
        <v>65.872313543653064</v>
      </c>
      <c r="BC147">
        <f>(S147-E147/(N147/1.35))</f>
        <v>396.38911987584959</v>
      </c>
      <c r="BD147">
        <f>E147*BB147/100/BC147</f>
        <v>4.1164863802031493E-3</v>
      </c>
    </row>
    <row r="148" spans="1:56" x14ac:dyDescent="0.25">
      <c r="A148" s="1">
        <v>78</v>
      </c>
      <c r="B148" s="1" t="s">
        <v>206</v>
      </c>
      <c r="C148" s="1">
        <v>46901.999981537461</v>
      </c>
      <c r="D148" s="1">
        <v>0</v>
      </c>
      <c r="E148">
        <f>(R148-S148*(1000-T148)/(1000-U148))*AK148</f>
        <v>2.6081105977779715</v>
      </c>
      <c r="F148">
        <f>IF(AV148&lt;&gt;0,1/(1/AV148-1/N148),0)</f>
        <v>1.1689192897445485E-2</v>
      </c>
      <c r="G148">
        <f>((AY148-AL148/2)*S148-E148)/(AY148+AL148/2)</f>
        <v>36.818689402178478</v>
      </c>
      <c r="H148">
        <f>AL148*1000</f>
        <v>8.4775491968018382E-2</v>
      </c>
      <c r="I148">
        <f>(AQ148-AW148)</f>
        <v>0.70112803796150813</v>
      </c>
      <c r="J148">
        <f>(P148+AP148*D148)</f>
        <v>18.32469367980957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19.273326873779297</v>
      </c>
      <c r="P148" s="1">
        <v>18.32469367980957</v>
      </c>
      <c r="Q148" s="1">
        <v>19.13873291015625</v>
      </c>
      <c r="R148" s="1">
        <v>400.76937866210937</v>
      </c>
      <c r="S148" s="1">
        <v>397.60064697265625</v>
      </c>
      <c r="T148" s="1">
        <v>14.310233116149902</v>
      </c>
      <c r="U148" s="1">
        <v>14.410451889038086</v>
      </c>
      <c r="V148" s="1">
        <v>62.547927856445313</v>
      </c>
      <c r="W148" s="1">
        <v>62.985965728759766</v>
      </c>
      <c r="X148" s="1">
        <v>500.22866821289062</v>
      </c>
      <c r="Y148" s="1">
        <v>9.3780569732189178E-3</v>
      </c>
      <c r="Z148" s="1">
        <v>0.27245441079139709</v>
      </c>
      <c r="AA148" s="1">
        <v>98.041526794433594</v>
      </c>
      <c r="AB148" s="1">
        <v>-7.7386493682861328</v>
      </c>
      <c r="AC148" s="1">
        <v>0.2149052619934082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0.18999999761581421</v>
      </c>
      <c r="AJ148" s="1">
        <v>111115</v>
      </c>
      <c r="AK148">
        <f>X148*0.000001/(K148*0.0001)</f>
        <v>0.83371444702148434</v>
      </c>
      <c r="AL148">
        <f>(U148-T148)/(1000-U148)*AK148</f>
        <v>8.477549196801838E-5</v>
      </c>
      <c r="AM148">
        <f>(P148+273.15)</f>
        <v>291.47469367980955</v>
      </c>
      <c r="AN148">
        <f>(O148+273.15)</f>
        <v>292.42332687377927</v>
      </c>
      <c r="AO148">
        <f>(Y148*AG148+Z148*AH148)*AI148</f>
        <v>1.7818308025525642E-3</v>
      </c>
      <c r="AP148">
        <f>((AO148+0.00000010773*(AN148^4-AM148^4))-AL148*44100)/(L148*51.4+0.00000043092*AM148^3)</f>
        <v>7.6924734214522908E-2</v>
      </c>
      <c r="AQ148">
        <f>0.61365*EXP(17.502*J148/(240.97+J148))</f>
        <v>2.1139507429605318</v>
      </c>
      <c r="AR148">
        <f>AQ148*1000/AA148</f>
        <v>21.561789295600338</v>
      </c>
      <c r="AS148">
        <f>(AR148-U148)</f>
        <v>7.1513374065622521</v>
      </c>
      <c r="AT148">
        <f>IF(D148,P148,(O148+P148)/2)</f>
        <v>18.799010276794434</v>
      </c>
      <c r="AU148">
        <f>0.61365*EXP(17.502*AT148/(240.97+AT148))</f>
        <v>2.1776739805633083</v>
      </c>
      <c r="AV148">
        <f>IF(AS148&lt;&gt;0,(1000-(AR148+U148)/2)/AS148*AL148,0)</f>
        <v>1.1641278408961016E-2</v>
      </c>
      <c r="AW148">
        <f>U148*AA148/1000</f>
        <v>1.4128227049990236</v>
      </c>
      <c r="AX148">
        <f>(AU148-AW148)</f>
        <v>0.76485127556428467</v>
      </c>
      <c r="AY148">
        <f>1/(1.6/F148+1.37/N148)</f>
        <v>7.2800887049505117E-3</v>
      </c>
      <c r="AZ148">
        <f>G148*AA148*0.001</f>
        <v>3.6097605235596095</v>
      </c>
      <c r="BA148">
        <f>G148/S148</f>
        <v>9.2602186848832188E-2</v>
      </c>
      <c r="BB148">
        <f>(1-AL148*AA148/AQ148/F148)*100</f>
        <v>66.364259325069511</v>
      </c>
      <c r="BC148">
        <f>(S148-E148/(N148/1.35))</f>
        <v>396.36087610448072</v>
      </c>
      <c r="BD148">
        <f>E148*BB148/100/BC148</f>
        <v>4.3668620818613302E-3</v>
      </c>
    </row>
    <row r="149" spans="1:56" x14ac:dyDescent="0.25">
      <c r="A149" s="1" t="s">
        <v>9</v>
      </c>
      <c r="B149" s="1" t="s">
        <v>207</v>
      </c>
    </row>
    <row r="150" spans="1:56" x14ac:dyDescent="0.25">
      <c r="A150" s="1">
        <v>79</v>
      </c>
      <c r="B150" s="1" t="s">
        <v>208</v>
      </c>
      <c r="C150" s="1">
        <v>47501.999988242984</v>
      </c>
      <c r="D150" s="1">
        <v>0</v>
      </c>
      <c r="E150">
        <f>(R150-S150*(1000-T150)/(1000-U150))*AK150</f>
        <v>2.6143192302052225</v>
      </c>
      <c r="F150">
        <f>IF(AV150&lt;&gt;0,1/(1/AV150-1/N150),0)</f>
        <v>1.1882785177839741E-2</v>
      </c>
      <c r="G150">
        <f>((AY150-AL150/2)*S150-E150)/(AY150+AL150/2)</f>
        <v>41.602736621106395</v>
      </c>
      <c r="H150">
        <f>AL150*1000</f>
        <v>8.5495694008288312E-2</v>
      </c>
      <c r="I150">
        <f>(AQ150-AW150)</f>
        <v>0.69570127216501154</v>
      </c>
      <c r="J150">
        <f>(P150+AP150*D150)</f>
        <v>18.307050704956055</v>
      </c>
      <c r="K150" s="1">
        <v>6</v>
      </c>
      <c r="L150">
        <f>(K150*AE150+AF150)</f>
        <v>1.4200000166893005</v>
      </c>
      <c r="M150" s="1">
        <v>1</v>
      </c>
      <c r="N150">
        <f>L150*(M150+1)*(M150+1)/(M150*M150+1)</f>
        <v>2.8400000333786011</v>
      </c>
      <c r="O150" s="1">
        <v>19.272493362426758</v>
      </c>
      <c r="P150" s="1">
        <v>18.307050704956055</v>
      </c>
      <c r="Q150" s="1">
        <v>19.139480590820313</v>
      </c>
      <c r="R150" s="1">
        <v>400.59085083007812</v>
      </c>
      <c r="S150" s="1">
        <v>397.41421508789062</v>
      </c>
      <c r="T150" s="1">
        <v>14.339004516601563</v>
      </c>
      <c r="U150" s="1">
        <v>14.440075874328613</v>
      </c>
      <c r="V150" s="1">
        <v>62.685085296630859</v>
      </c>
      <c r="W150" s="1">
        <v>63.126934051513672</v>
      </c>
      <c r="X150" s="1">
        <v>500.207763671875</v>
      </c>
      <c r="Y150" s="1">
        <v>-1.2308193370699883E-2</v>
      </c>
      <c r="Z150" s="1">
        <v>0.1043633297085762</v>
      </c>
      <c r="AA150" s="1">
        <v>98.054267883300781</v>
      </c>
      <c r="AB150" s="1">
        <v>-7.9048175811767578</v>
      </c>
      <c r="AC150" s="1">
        <v>0.21949338912963867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0.18999999761581421</v>
      </c>
      <c r="AJ150" s="1">
        <v>111115</v>
      </c>
      <c r="AK150">
        <f>X150*0.000001/(K150*0.0001)</f>
        <v>0.83367960611979153</v>
      </c>
      <c r="AL150">
        <f>(U150-T150)/(1000-U150)*AK150</f>
        <v>8.5495694008288318E-5</v>
      </c>
      <c r="AM150">
        <f>(P150+273.15)</f>
        <v>291.45705070495603</v>
      </c>
      <c r="AN150">
        <f>(O150+273.15)</f>
        <v>292.42249336242674</v>
      </c>
      <c r="AO150">
        <f>(Y150*AG150+Z150*AH150)*AI150</f>
        <v>-2.3385567110879579E-3</v>
      </c>
      <c r="AP150">
        <f>((AO150+0.00000010773*(AN150^4-AM150^4))-AL150*44100)/(L150*51.4+0.00000043092*AM150^3)</f>
        <v>7.8640490928010856E-2</v>
      </c>
      <c r="AQ150">
        <f>0.61365*EXP(17.502*J150/(240.97+J150))</f>
        <v>2.111612340201618</v>
      </c>
      <c r="AR150">
        <f>AQ150*1000/AA150</f>
        <v>21.535139528192204</v>
      </c>
      <c r="AS150">
        <f>(AR150-U150)</f>
        <v>7.0950636538635905</v>
      </c>
      <c r="AT150">
        <f>IF(D150,P150,(O150+P150)/2)</f>
        <v>18.789772033691406</v>
      </c>
      <c r="AU150">
        <f>0.61365*EXP(17.502*AT150/(240.97+AT150))</f>
        <v>2.1764169428844107</v>
      </c>
      <c r="AV150">
        <f>IF(AS150&lt;&gt;0,(1000-(AR150+U150)/2)/AS150*AL150,0)</f>
        <v>1.1833273822511979E-2</v>
      </c>
      <c r="AW150">
        <f>U150*AA150/1000</f>
        <v>1.4159110680366065</v>
      </c>
      <c r="AX150">
        <f>(AU150-AW150)</f>
        <v>0.76050587484780419</v>
      </c>
      <c r="AY150">
        <f>1/(1.6/F150+1.37/N150)</f>
        <v>7.4002285452826073E-3</v>
      </c>
      <c r="AZ150">
        <f>G150*AA150*0.001</f>
        <v>4.0793258813243742</v>
      </c>
      <c r="BA150">
        <f>G150/S150</f>
        <v>0.10468356450688532</v>
      </c>
      <c r="BB150">
        <f>(1-AL150*AA150/AQ150/F150)*100</f>
        <v>66.589859171190824</v>
      </c>
      <c r="BC150">
        <f>(S150-E150/(N150/1.35))</f>
        <v>396.1714929332087</v>
      </c>
      <c r="BD150">
        <f>E150*BB150/100/BC150</f>
        <v>4.3942371541925013E-3</v>
      </c>
    </row>
    <row r="151" spans="1:56" x14ac:dyDescent="0.25">
      <c r="A151" s="1" t="s">
        <v>9</v>
      </c>
      <c r="B151" s="1" t="s">
        <v>209</v>
      </c>
    </row>
    <row r="152" spans="1:56" x14ac:dyDescent="0.25">
      <c r="A152" s="1">
        <v>80</v>
      </c>
      <c r="B152" s="1" t="s">
        <v>210</v>
      </c>
      <c r="C152" s="1">
        <v>48101.999994970858</v>
      </c>
      <c r="D152" s="1">
        <v>0</v>
      </c>
      <c r="E152">
        <f>(R152-S152*(1000-T152)/(1000-U152))*AK152</f>
        <v>2.6367044898306005</v>
      </c>
      <c r="F152">
        <f>IF(AV152&lt;&gt;0,1/(1/AV152-1/N152),0)</f>
        <v>1.2399343596053616E-2</v>
      </c>
      <c r="G152">
        <f>((AY152-AL152/2)*S152-E152)/(AY152+AL152/2)</f>
        <v>53.422668097227046</v>
      </c>
      <c r="H152">
        <f>AL152*1000</f>
        <v>8.9400850391658945E-2</v>
      </c>
      <c r="I152">
        <f>(AQ152-AW152)</f>
        <v>0.69719120798864287</v>
      </c>
      <c r="J152">
        <f>(P152+AP152*D152)</f>
        <v>18.366178512573242</v>
      </c>
      <c r="K152" s="1">
        <v>6</v>
      </c>
      <c r="L152">
        <f>(K152*AE152+AF152)</f>
        <v>1.4200000166893005</v>
      </c>
      <c r="M152" s="1">
        <v>1</v>
      </c>
      <c r="N152">
        <f>L152*(M152+1)*(M152+1)/(M152*M152+1)</f>
        <v>2.8400000333786011</v>
      </c>
      <c r="O152" s="1">
        <v>19.278924942016602</v>
      </c>
      <c r="P152" s="1">
        <v>18.366178512573242</v>
      </c>
      <c r="Q152" s="1">
        <v>19.139766693115234</v>
      </c>
      <c r="R152" s="1">
        <v>400.748779296875</v>
      </c>
      <c r="S152" s="1">
        <v>397.54348754882812</v>
      </c>
      <c r="T152" s="1">
        <v>14.400347709655762</v>
      </c>
      <c r="U152" s="1">
        <v>14.506026268005371</v>
      </c>
      <c r="V152" s="1">
        <v>62.923133850097656</v>
      </c>
      <c r="W152" s="1">
        <v>63.384902954101563</v>
      </c>
      <c r="X152" s="1">
        <v>500.21878051757812</v>
      </c>
      <c r="Y152" s="1">
        <v>-9.3779593706130981E-2</v>
      </c>
      <c r="Z152" s="1">
        <v>4.8338182270526886E-2</v>
      </c>
      <c r="AA152" s="1">
        <v>98.046623229980469</v>
      </c>
      <c r="AB152" s="1">
        <v>-7.9164142608642578</v>
      </c>
      <c r="AC152" s="1">
        <v>0.22243261337280273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0.18999999761581421</v>
      </c>
      <c r="AJ152" s="1">
        <v>111115</v>
      </c>
      <c r="AK152">
        <f>X152*0.000001/(K152*0.0001)</f>
        <v>0.8336979675292967</v>
      </c>
      <c r="AL152">
        <f>(U152-T152)/(1000-U152)*AK152</f>
        <v>8.9400850391658951E-5</v>
      </c>
      <c r="AM152">
        <f>(P152+273.15)</f>
        <v>291.51617851257322</v>
      </c>
      <c r="AN152">
        <f>(O152+273.15)</f>
        <v>292.42892494201658</v>
      </c>
      <c r="AO152">
        <f>(Y152*AG152+Z152*AH152)*AI152</f>
        <v>-1.7818122580576912E-2</v>
      </c>
      <c r="AP152">
        <f>((AO152+0.00000010773*(AN152^4-AM152^4))-AL152*44100)/(L152*51.4+0.00000043092*AM152^3)</f>
        <v>6.9676895885178419E-2</v>
      </c>
      <c r="AQ152">
        <f>0.61365*EXP(17.502*J152/(240.97+J152))</f>
        <v>2.1194581000519652</v>
      </c>
      <c r="AR152">
        <f>AQ152*1000/AA152</f>
        <v>21.616839318173298</v>
      </c>
      <c r="AS152">
        <f>(AR152-U152)</f>
        <v>7.110813050167927</v>
      </c>
      <c r="AT152">
        <f>IF(D152,P152,(O152+P152)/2)</f>
        <v>18.822551727294922</v>
      </c>
      <c r="AU152">
        <f>0.61365*EXP(17.502*AT152/(240.97+AT152))</f>
        <v>2.180880118529783</v>
      </c>
      <c r="AV152">
        <f>IF(AS152&lt;&gt;0,(1000-(AR152+U152)/2)/AS152*AL152,0)</f>
        <v>1.2345443808087718E-2</v>
      </c>
      <c r="AW152">
        <f>U152*AA152/1000</f>
        <v>1.4222668920633224</v>
      </c>
      <c r="AX152">
        <f>(AU152-AW152)</f>
        <v>0.75861322646646068</v>
      </c>
      <c r="AY152">
        <f>1/(1.6/F152+1.37/N152)</f>
        <v>7.7207269033328068E-3</v>
      </c>
      <c r="AZ152">
        <f>G152*AA152*0.001</f>
        <v>5.2379122108691183</v>
      </c>
      <c r="BA152">
        <f>G152/S152</f>
        <v>0.13438194756156188</v>
      </c>
      <c r="BB152">
        <f>(1-AL152*AA152/AQ152/F152)*100</f>
        <v>66.645782174281138</v>
      </c>
      <c r="BC152">
        <f>(S152-E152/(N152/1.35))</f>
        <v>396.2901245138155</v>
      </c>
      <c r="BD152">
        <f>E152*BB152/100/BC152</f>
        <v>4.4342571822294586E-3</v>
      </c>
    </row>
    <row r="153" spans="1:56" x14ac:dyDescent="0.25">
      <c r="A153" s="1">
        <v>81</v>
      </c>
      <c r="B153" s="1" t="s">
        <v>211</v>
      </c>
      <c r="C153" s="1">
        <v>48702.499981548637</v>
      </c>
      <c r="D153" s="1">
        <v>0</v>
      </c>
      <c r="E153">
        <f>(R153-S153*(1000-T153)/(1000-U153))*AK153</f>
        <v>2.5600163247437568</v>
      </c>
      <c r="F153">
        <f>IF(AV153&lt;&gt;0,1/(1/AV153-1/N153),0)</f>
        <v>1.230352378569226E-2</v>
      </c>
      <c r="G153">
        <f>((AY153-AL153/2)*S153-E153)/(AY153+AL153/2)</f>
        <v>60.706608856117001</v>
      </c>
      <c r="H153">
        <f>AL153*1000</f>
        <v>8.7821574203638869E-2</v>
      </c>
      <c r="I153">
        <f>(AQ153-AW153)</f>
        <v>0.69012955336267234</v>
      </c>
      <c r="J153">
        <f>(P153+AP153*D153)</f>
        <v>18.341352462768555</v>
      </c>
      <c r="K153" s="1">
        <v>6</v>
      </c>
      <c r="L153">
        <f>(K153*AE153+AF153)</f>
        <v>1.4200000166893005</v>
      </c>
      <c r="M153" s="1">
        <v>1</v>
      </c>
      <c r="N153">
        <f>L153*(M153+1)*(M153+1)/(M153*M153+1)</f>
        <v>2.8400000333786011</v>
      </c>
      <c r="O153" s="1">
        <v>19.273845672607422</v>
      </c>
      <c r="P153" s="1">
        <v>18.341352462768555</v>
      </c>
      <c r="Q153" s="1">
        <v>19.139902114868164</v>
      </c>
      <c r="R153" s="1">
        <v>400.59500122070312</v>
      </c>
      <c r="S153" s="1">
        <v>397.4825439453125</v>
      </c>
      <c r="T153" s="1">
        <v>14.441745758056641</v>
      </c>
      <c r="U153" s="1">
        <v>14.545550346374512</v>
      </c>
      <c r="V153" s="1">
        <v>63.119087219238281</v>
      </c>
      <c r="W153" s="1">
        <v>63.572776794433594</v>
      </c>
      <c r="X153" s="1">
        <v>500.233154296875</v>
      </c>
      <c r="Y153" s="1">
        <v>-6.1542525887489319E-2</v>
      </c>
      <c r="Z153" s="1">
        <v>0.13512645661830902</v>
      </c>
      <c r="AA153" s="1">
        <v>98.03900146484375</v>
      </c>
      <c r="AB153" s="1">
        <v>-7.9164142608642578</v>
      </c>
      <c r="AC153" s="1">
        <v>0.22243261337280273</v>
      </c>
      <c r="AD153" s="1">
        <v>0.66666668653488159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0.18999999761581421</v>
      </c>
      <c r="AJ153" s="1">
        <v>111115</v>
      </c>
      <c r="AK153">
        <f>X153*0.000001/(K153*0.0001)</f>
        <v>0.83372192382812482</v>
      </c>
      <c r="AL153">
        <f>(U153-T153)/(1000-U153)*AK153</f>
        <v>8.7821574203638872E-5</v>
      </c>
      <c r="AM153">
        <f>(P153+273.15)</f>
        <v>291.49135246276853</v>
      </c>
      <c r="AN153">
        <f>(O153+273.15)</f>
        <v>292.4238456726074</v>
      </c>
      <c r="AO153">
        <f>(Y153*AG153+Z153*AH153)*AI153</f>
        <v>-1.1693079771894155E-2</v>
      </c>
      <c r="AP153">
        <f>((AO153+0.00000010773*(AN153^4-AM153^4))-AL153*44100)/(L153*51.4+0.00000043092*AM153^3)</f>
        <v>7.3098130206865133E-2</v>
      </c>
      <c r="AQ153">
        <f>0.61365*EXP(17.502*J153/(240.97+J153))</f>
        <v>2.1161607850778417</v>
      </c>
      <c r="AR153">
        <f>AQ153*1000/AA153</f>
        <v>21.584887172037199</v>
      </c>
      <c r="AS153">
        <f>(AR153-U153)</f>
        <v>7.0393368256626871</v>
      </c>
      <c r="AT153">
        <f>IF(D153,P153,(O153+P153)/2)</f>
        <v>18.807599067687988</v>
      </c>
      <c r="AU153">
        <f>0.61365*EXP(17.502*AT153/(240.97+AT153))</f>
        <v>2.1788432189770268</v>
      </c>
      <c r="AV153">
        <f>IF(AS153&lt;&gt;0,(1000-(AR153+U153)/2)/AS153*AL153,0)</f>
        <v>1.2250452051035941E-2</v>
      </c>
      <c r="AW153">
        <f>U153*AA153/1000</f>
        <v>1.4260312317151693</v>
      </c>
      <c r="AX153">
        <f>(AU153-AW153)</f>
        <v>0.7528119872618575</v>
      </c>
      <c r="AY153">
        <f>1/(1.6/F153+1.37/N153)</f>
        <v>7.661283073570657E-3</v>
      </c>
      <c r="AZ153">
        <f>G153*AA153*0.001</f>
        <v>5.9516153145705513</v>
      </c>
      <c r="BA153">
        <f>G153/S153</f>
        <v>0.15272773554671951</v>
      </c>
      <c r="BB153">
        <f>(1-AL153*AA153/AQ153/F153)*100</f>
        <v>66.930934562424966</v>
      </c>
      <c r="BC153">
        <f>(S153-E153/(N153/1.35))</f>
        <v>396.26563479116271</v>
      </c>
      <c r="BD153">
        <f>E153*BB153/100/BC153</f>
        <v>4.3239753858662199E-3</v>
      </c>
    </row>
    <row r="154" spans="1:56" x14ac:dyDescent="0.25">
      <c r="A154" s="1" t="s">
        <v>9</v>
      </c>
      <c r="B154" s="1" t="s">
        <v>212</v>
      </c>
    </row>
    <row r="155" spans="1:56" x14ac:dyDescent="0.25">
      <c r="A155" s="1">
        <v>82</v>
      </c>
      <c r="B155" s="1" t="s">
        <v>213</v>
      </c>
      <c r="C155" s="1">
        <v>49302.49998825416</v>
      </c>
      <c r="D155" s="1">
        <v>0</v>
      </c>
      <c r="E155">
        <f>(R155-S155*(1000-T155)/(1000-U155))*AK155</f>
        <v>2.7483367923411133</v>
      </c>
      <c r="F155">
        <f>IF(AV155&lt;&gt;0,1/(1/AV155-1/N155),0)</f>
        <v>1.1892878456755058E-2</v>
      </c>
      <c r="G155">
        <f>((AY155-AL155/2)*S155-E155)/(AY155+AL155/2)</f>
        <v>23.923358242730412</v>
      </c>
      <c r="H155">
        <f>AL155*1000</f>
        <v>8.4653748292111655E-2</v>
      </c>
      <c r="I155">
        <f>(AQ155-AW155)</f>
        <v>0.68809395161280817</v>
      </c>
      <c r="J155">
        <f>(P155+AP155*D155)</f>
        <v>18.337100982666016</v>
      </c>
      <c r="K155" s="1">
        <v>6</v>
      </c>
      <c r="L155">
        <f>(K155*AE155+AF155)</f>
        <v>1.4200000166893005</v>
      </c>
      <c r="M155" s="1">
        <v>1</v>
      </c>
      <c r="N155">
        <f>L155*(M155+1)*(M155+1)/(M155*M155+1)</f>
        <v>2.8400000333786011</v>
      </c>
      <c r="O155" s="1">
        <v>19.273239135742187</v>
      </c>
      <c r="P155" s="1">
        <v>18.337100982666016</v>
      </c>
      <c r="Q155" s="1">
        <v>19.137907028198242</v>
      </c>
      <c r="R155" s="1">
        <v>400.73953247070312</v>
      </c>
      <c r="S155" s="1">
        <v>397.40249633789062</v>
      </c>
      <c r="T155" s="1">
        <v>14.460684776306152</v>
      </c>
      <c r="U155" s="1">
        <v>14.560750007629395</v>
      </c>
      <c r="V155" s="1">
        <v>63.203414916992188</v>
      </c>
      <c r="W155" s="1">
        <v>63.640773773193359</v>
      </c>
      <c r="X155" s="1">
        <v>500.20046997070312</v>
      </c>
      <c r="Y155" s="1">
        <v>-4.5717198401689529E-2</v>
      </c>
      <c r="Z155" s="1">
        <v>0.23509752750396729</v>
      </c>
      <c r="AA155" s="1">
        <v>98.037712097167969</v>
      </c>
      <c r="AB155" s="1">
        <v>-7.9512958526611328</v>
      </c>
      <c r="AC155" s="1">
        <v>0.21613073348999023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0.18999999761581421</v>
      </c>
      <c r="AJ155" s="1">
        <v>111115</v>
      </c>
      <c r="AK155">
        <f>X155*0.000001/(K155*0.0001)</f>
        <v>0.83366744995117181</v>
      </c>
      <c r="AL155">
        <f>(U155-T155)/(1000-U155)*AK155</f>
        <v>8.4653748292111655E-5</v>
      </c>
      <c r="AM155">
        <f>(P155+273.15)</f>
        <v>291.48710098266599</v>
      </c>
      <c r="AN155">
        <f>(O155+273.15)</f>
        <v>292.42323913574216</v>
      </c>
      <c r="AO155">
        <f>(Y155*AG155+Z155*AH155)*AI155</f>
        <v>-8.6862675873227158E-3</v>
      </c>
      <c r="AP155">
        <f>((AO155+0.00000010773*(AN155^4-AM155^4))-AL155*44100)/(L155*51.4+0.00000043092*AM155^3)</f>
        <v>7.5268577600167294E-2</v>
      </c>
      <c r="AQ155">
        <f>0.61365*EXP(17.502*J155/(240.97+J155))</f>
        <v>2.115596568779615</v>
      </c>
      <c r="AR155">
        <f>AQ155*1000/AA155</f>
        <v>21.579415956614604</v>
      </c>
      <c r="AS155">
        <f>(AR155-U155)</f>
        <v>7.018665948985209</v>
      </c>
      <c r="AT155">
        <f>IF(D155,P155,(O155+P155)/2)</f>
        <v>18.805170059204102</v>
      </c>
      <c r="AU155">
        <f>0.61365*EXP(17.502*AT155/(240.97+AT155))</f>
        <v>2.1785124891448628</v>
      </c>
      <c r="AV155">
        <f>IF(AS155&lt;&gt;0,(1000-(AR155+U155)/2)/AS155*AL155,0)</f>
        <v>1.1843283130997849E-2</v>
      </c>
      <c r="AW155">
        <f>U155*AA155/1000</f>
        <v>1.4275026171668068</v>
      </c>
      <c r="AX155">
        <f>(AU155-AW155)</f>
        <v>0.75100987197805602</v>
      </c>
      <c r="AY155">
        <f>1/(1.6/F155+1.37/N155)</f>
        <v>7.4064918669101759E-3</v>
      </c>
      <c r="AZ155">
        <f>G155*AA155*0.001</f>
        <v>2.3453913077982143</v>
      </c>
      <c r="BA155">
        <f>G155/S155</f>
        <v>6.0199315462753478E-2</v>
      </c>
      <c r="BB155">
        <f>(1-AL155*AA155/AQ155/F155)*100</f>
        <v>67.014769319477523</v>
      </c>
      <c r="BC155">
        <f>(S155-E155/(N155/1.35))</f>
        <v>396.09606865266045</v>
      </c>
      <c r="BD155">
        <f>E155*BB155/100/BC155</f>
        <v>4.64986074659783E-3</v>
      </c>
    </row>
    <row r="156" spans="1:56" x14ac:dyDescent="0.25">
      <c r="A156" s="1" t="s">
        <v>9</v>
      </c>
      <c r="B156" s="1" t="s">
        <v>214</v>
      </c>
    </row>
    <row r="157" spans="1:56" x14ac:dyDescent="0.25">
      <c r="A157" s="1">
        <v>83</v>
      </c>
      <c r="B157" s="1" t="s">
        <v>215</v>
      </c>
      <c r="C157" s="1">
        <v>49902.499994982034</v>
      </c>
      <c r="D157" s="1">
        <v>0</v>
      </c>
      <c r="E157">
        <f>(R157-S157*(1000-T157)/(1000-U157))*AK157</f>
        <v>2.7218684186231266</v>
      </c>
      <c r="F157">
        <f>IF(AV157&lt;&gt;0,1/(1/AV157-1/N157),0)</f>
        <v>1.1313570127452309E-2</v>
      </c>
      <c r="G157">
        <f>((AY157-AL157/2)*S157-E157)/(AY157+AL157/2)</f>
        <v>8.7708413316405665</v>
      </c>
      <c r="H157">
        <f>AL157*1000</f>
        <v>8.022343054033286E-2</v>
      </c>
      <c r="I157">
        <f>(AQ157-AW157)</f>
        <v>0.68530150754316521</v>
      </c>
      <c r="J157">
        <f>(P157+AP157*D157)</f>
        <v>18.37225341796875</v>
      </c>
      <c r="K157" s="1">
        <v>6</v>
      </c>
      <c r="L157">
        <f>(K157*AE157+AF157)</f>
        <v>1.4200000166893005</v>
      </c>
      <c r="M157" s="1">
        <v>1</v>
      </c>
      <c r="N157">
        <f>L157*(M157+1)*(M157+1)/(M157*M157+1)</f>
        <v>2.8400000333786011</v>
      </c>
      <c r="O157" s="1">
        <v>19.280204772949219</v>
      </c>
      <c r="P157" s="1">
        <v>18.37225341796875</v>
      </c>
      <c r="Q157" s="1">
        <v>19.138792037963867</v>
      </c>
      <c r="R157" s="1">
        <v>400.63394165039062</v>
      </c>
      <c r="S157" s="1">
        <v>397.3304443359375</v>
      </c>
      <c r="T157" s="1">
        <v>14.541790008544922</v>
      </c>
      <c r="U157" s="1">
        <v>14.63662052154541</v>
      </c>
      <c r="V157" s="1">
        <v>63.531375885009766</v>
      </c>
      <c r="W157" s="1">
        <v>63.9456787109375</v>
      </c>
      <c r="X157" s="1">
        <v>500.15060424804688</v>
      </c>
      <c r="Y157" s="1">
        <v>-0.18345770239830017</v>
      </c>
      <c r="Z157" s="1">
        <v>6.7014805972576141E-2</v>
      </c>
      <c r="AA157" s="1">
        <v>98.039306640625</v>
      </c>
      <c r="AB157" s="1">
        <v>-7.9097003936767578</v>
      </c>
      <c r="AC157" s="1">
        <v>0.21678972244262695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0.18999999761581421</v>
      </c>
      <c r="AJ157" s="1">
        <v>111115</v>
      </c>
      <c r="AK157">
        <f>X157*0.000001/(K157*0.0001)</f>
        <v>0.83358434041341134</v>
      </c>
      <c r="AL157">
        <f>(U157-T157)/(1000-U157)*AK157</f>
        <v>8.0223430540332858E-5</v>
      </c>
      <c r="AM157">
        <f>(P157+273.15)</f>
        <v>291.52225341796873</v>
      </c>
      <c r="AN157">
        <f>(O157+273.15)</f>
        <v>292.4302047729492</v>
      </c>
      <c r="AO157">
        <f>(Y157*AG157+Z157*AH157)*AI157</f>
        <v>-3.4856963018279785E-2</v>
      </c>
      <c r="AP157">
        <f>((AO157+0.00000010773*(AN157^4-AM157^4))-AL157*44100)/(L157*51.4+0.00000043092*AM157^3)</f>
        <v>7.369984429875126E-2</v>
      </c>
      <c r="AQ157">
        <f>0.61365*EXP(17.502*J157/(240.97+J157))</f>
        <v>2.1202656350374203</v>
      </c>
      <c r="AR157">
        <f>AQ157*1000/AA157</f>
        <v>21.626689413558502</v>
      </c>
      <c r="AS157">
        <f>(AR157-U157)</f>
        <v>6.9900688920130918</v>
      </c>
      <c r="AT157">
        <f>IF(D157,P157,(O157+P157)/2)</f>
        <v>18.826229095458984</v>
      </c>
      <c r="AU157">
        <f>0.61365*EXP(17.502*AT157/(240.97+AT157))</f>
        <v>2.1813813172145369</v>
      </c>
      <c r="AV157">
        <f>IF(AS157&lt;&gt;0,(1000-(AR157+U157)/2)/AS157*AL157,0)</f>
        <v>1.1268679635970983E-2</v>
      </c>
      <c r="AW157">
        <f>U157*AA157/1000</f>
        <v>1.4349641274942551</v>
      </c>
      <c r="AX157">
        <f>(AU157-AW157)</f>
        <v>0.74641718972028182</v>
      </c>
      <c r="AY157">
        <f>1/(1.6/F157+1.37/N157)</f>
        <v>7.0469441923286941E-3</v>
      </c>
      <c r="AZ157">
        <f>G157*AA157*0.001</f>
        <v>0.85988720280897724</v>
      </c>
      <c r="BA157">
        <f>G157/S157</f>
        <v>2.207442559882207E-2</v>
      </c>
      <c r="BB157">
        <f>(1-AL157*AA157/AQ157/F157)*100</f>
        <v>67.212257699982587</v>
      </c>
      <c r="BC157">
        <f>(S157-E157/(N157/1.35))</f>
        <v>396.03659844792537</v>
      </c>
      <c r="BD157">
        <f>E157*BB157/100/BC157</f>
        <v>4.6193438256690996E-3</v>
      </c>
    </row>
    <row r="158" spans="1:56" x14ac:dyDescent="0.25">
      <c r="A158" s="1">
        <v>84</v>
      </c>
      <c r="B158" s="1" t="s">
        <v>216</v>
      </c>
      <c r="C158" s="1">
        <v>50502.999981559813</v>
      </c>
      <c r="D158" s="1">
        <v>0</v>
      </c>
      <c r="E158">
        <f>(R158-S158*(1000-T158)/(1000-U158))*AK158</f>
        <v>2.6183350854565219</v>
      </c>
      <c r="F158">
        <f>IF(AV158&lt;&gt;0,1/(1/AV158-1/N158),0)</f>
        <v>1.2272953705678196E-2</v>
      </c>
      <c r="G158">
        <f>((AY158-AL158/2)*S158-E158)/(AY158+AL158/2)</f>
        <v>52.303141697829787</v>
      </c>
      <c r="H158">
        <f>AL158*1000</f>
        <v>8.5545079836857982E-2</v>
      </c>
      <c r="I158">
        <f>(AQ158-AW158)</f>
        <v>0.67389469428792026</v>
      </c>
      <c r="J158">
        <f>(P158+AP158*D158)</f>
        <v>18.316410064697266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19.272371292114258</v>
      </c>
      <c r="P158" s="1">
        <v>18.316410064697266</v>
      </c>
      <c r="Q158" s="1">
        <v>19.136611938476563</v>
      </c>
      <c r="R158" s="1">
        <v>400.61166381835937</v>
      </c>
      <c r="S158" s="1">
        <v>397.4302978515625</v>
      </c>
      <c r="T158" s="1">
        <v>14.575851440429688</v>
      </c>
      <c r="U158" s="1">
        <v>14.676953315734863</v>
      </c>
      <c r="V158" s="1">
        <v>63.713001251220703</v>
      </c>
      <c r="W158" s="1">
        <v>64.154930114746094</v>
      </c>
      <c r="X158" s="1">
        <v>500.22537231445312</v>
      </c>
      <c r="Y158" s="1">
        <v>-0.17290149629116058</v>
      </c>
      <c r="Z158" s="1">
        <v>3.1858406960964203E-2</v>
      </c>
      <c r="AA158" s="1">
        <v>98.041999816894531</v>
      </c>
      <c r="AB158" s="1">
        <v>-7.9097003936767578</v>
      </c>
      <c r="AC158" s="1">
        <v>0.21678972244262695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0.18999999761581421</v>
      </c>
      <c r="AJ158" s="1">
        <v>111115</v>
      </c>
      <c r="AK158">
        <f>X158*0.000001/(K158*0.0001)</f>
        <v>0.83370895385742183</v>
      </c>
      <c r="AL158">
        <f>(U158-T158)/(1000-U158)*AK158</f>
        <v>8.5545079836857985E-5</v>
      </c>
      <c r="AM158">
        <f>(P158+273.15)</f>
        <v>291.46641006469724</v>
      </c>
      <c r="AN158">
        <f>(O158+273.15)</f>
        <v>292.42237129211424</v>
      </c>
      <c r="AO158">
        <f>(Y158*AG158+Z158*AH158)*AI158</f>
        <v>-3.285128388309122E-2</v>
      </c>
      <c r="AP158">
        <f>((AO158+0.00000010773*(AN158^4-AM158^4))-AL158*44100)/(L158*51.4+0.00000043092*AM158^3)</f>
        <v>7.7039377513168097E-2</v>
      </c>
      <c r="AQ158">
        <f>0.61365*EXP(17.502*J158/(240.97+J158))</f>
        <v>2.1128525485817673</v>
      </c>
      <c r="AR158">
        <f>AQ158*1000/AA158</f>
        <v>21.550484002037685</v>
      </c>
      <c r="AS158">
        <f>(AR158-U158)</f>
        <v>6.8735306863028214</v>
      </c>
      <c r="AT158">
        <f>IF(D158,P158,(O158+P158)/2)</f>
        <v>18.794390678405762</v>
      </c>
      <c r="AU158">
        <f>0.61365*EXP(17.502*AT158/(240.97+AT158))</f>
        <v>2.1770453172899127</v>
      </c>
      <c r="AV158">
        <f>IF(AS158&lt;&gt;0,(1000-(AR158+U158)/2)/AS158*AL158,0)</f>
        <v>1.2220144807882022E-2</v>
      </c>
      <c r="AW158">
        <f>U158*AA158/1000</f>
        <v>1.438957854293847</v>
      </c>
      <c r="AX158">
        <f>(AU158-AW158)</f>
        <v>0.73808746299606565</v>
      </c>
      <c r="AY158">
        <f>1/(1.6/F158+1.37/N158)</f>
        <v>7.6423175630300922E-3</v>
      </c>
      <c r="AZ158">
        <f>G158*AA158*0.001</f>
        <v>5.1279046087616376</v>
      </c>
      <c r="BA158">
        <f>G158/S158</f>
        <v>0.13160330749963267</v>
      </c>
      <c r="BB158">
        <f>(1-AL158*AA158/AQ158/F158)*100</f>
        <v>67.656358730230508</v>
      </c>
      <c r="BC158">
        <f>(S158-E158/(N158/1.35))</f>
        <v>396.18566675162509</v>
      </c>
      <c r="BD158">
        <f>E158*BB158/100/BC158</f>
        <v>4.4713131413876058E-3</v>
      </c>
    </row>
    <row r="159" spans="1:56" x14ac:dyDescent="0.25">
      <c r="A159" s="1" t="s">
        <v>9</v>
      </c>
      <c r="B159" s="1" t="s">
        <v>217</v>
      </c>
    </row>
    <row r="160" spans="1:56" x14ac:dyDescent="0.25">
      <c r="A160" s="1">
        <v>85</v>
      </c>
      <c r="B160" s="1" t="s">
        <v>218</v>
      </c>
      <c r="C160" s="1">
        <v>51102.999988265336</v>
      </c>
      <c r="D160" s="1">
        <v>0</v>
      </c>
      <c r="E160">
        <f>(R160-S160*(1000-T160)/(1000-U160))*AK160</f>
        <v>2.7294236167377841</v>
      </c>
      <c r="F160">
        <f>IF(AV160&lt;&gt;0,1/(1/AV160-1/N160),0)</f>
        <v>1.2172871577719659E-2</v>
      </c>
      <c r="G160">
        <f>((AY160-AL160/2)*S160-E160)/(AY160+AL160/2)</f>
        <v>34.901872938861658</v>
      </c>
      <c r="H160">
        <f>AL160*1000</f>
        <v>8.477256917793656E-2</v>
      </c>
      <c r="I160">
        <f>(AQ160-AW160)</f>
        <v>0.67321671117218296</v>
      </c>
      <c r="J160">
        <f>(P160+AP160*D160)</f>
        <v>18.335254669189453</v>
      </c>
      <c r="K160" s="1">
        <v>6</v>
      </c>
      <c r="L160">
        <f>(K160*AE160+AF160)</f>
        <v>1.4200000166893005</v>
      </c>
      <c r="M160" s="1">
        <v>1</v>
      </c>
      <c r="N160">
        <f>L160*(M160+1)*(M160+1)/(M160*M160+1)</f>
        <v>2.8400000333786011</v>
      </c>
      <c r="O160" s="1">
        <v>19.275733947753906</v>
      </c>
      <c r="P160" s="1">
        <v>18.335254669189453</v>
      </c>
      <c r="Q160" s="1">
        <v>19.139133453369141</v>
      </c>
      <c r="R160" s="1">
        <v>400.70504760742187</v>
      </c>
      <c r="S160" s="1">
        <v>397.39071655273437</v>
      </c>
      <c r="T160" s="1">
        <v>14.610016822814941</v>
      </c>
      <c r="U160" s="1">
        <v>14.710205078125</v>
      </c>
      <c r="V160" s="1">
        <v>63.845302581787109</v>
      </c>
      <c r="W160" s="1">
        <v>64.283119201660156</v>
      </c>
      <c r="X160" s="1">
        <v>500.21160888671875</v>
      </c>
      <c r="Y160" s="1">
        <v>-5.9785351157188416E-2</v>
      </c>
      <c r="Z160" s="1">
        <v>0.12963609397411346</v>
      </c>
      <c r="AA160" s="1">
        <v>98.036354064941406</v>
      </c>
      <c r="AB160" s="1">
        <v>-7.9916095733642578</v>
      </c>
      <c r="AC160" s="1">
        <v>0.21740484237670898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0.18999999761581421</v>
      </c>
      <c r="AJ160" s="1">
        <v>111115</v>
      </c>
      <c r="AK160">
        <f>X160*0.000001/(K160*0.0001)</f>
        <v>0.83368601481119775</v>
      </c>
      <c r="AL160">
        <f>(U160-T160)/(1000-U160)*AK160</f>
        <v>8.4772569177936561E-5</v>
      </c>
      <c r="AM160">
        <f>(P160+273.15)</f>
        <v>291.48525466918943</v>
      </c>
      <c r="AN160">
        <f>(O160+273.15)</f>
        <v>292.42573394775388</v>
      </c>
      <c r="AO160">
        <f>(Y160*AG160+Z160*AH160)*AI160</f>
        <v>-1.1359216577326414E-2</v>
      </c>
      <c r="AP160">
        <f>((AO160+0.00000010773*(AN160^4-AM160^4))-AL160*44100)/(L160*51.4+0.00000043092*AM160^3)</f>
        <v>7.5731035790877005E-2</v>
      </c>
      <c r="AQ160">
        <f>0.61365*EXP(17.502*J160/(240.97+J160))</f>
        <v>2.1153515845791446</v>
      </c>
      <c r="AR160">
        <f>AQ160*1000/AA160</f>
        <v>21.577215970086868</v>
      </c>
      <c r="AS160">
        <f>(AR160-U160)</f>
        <v>6.8670108919618684</v>
      </c>
      <c r="AT160">
        <f>IF(D160,P160,(O160+P160)/2)</f>
        <v>18.80549430847168</v>
      </c>
      <c r="AU160">
        <f>0.61365*EXP(17.502*AT160/(240.97+AT160))</f>
        <v>2.1785566358501853</v>
      </c>
      <c r="AV160">
        <f>IF(AS160&lt;&gt;0,(1000-(AR160+U160)/2)/AS160*AL160,0)</f>
        <v>1.2120918625572135E-2</v>
      </c>
      <c r="AW160">
        <f>U160*AA160/1000</f>
        <v>1.4421348734069617</v>
      </c>
      <c r="AX160">
        <f>(AU160-AW160)</f>
        <v>0.73642176244322366</v>
      </c>
      <c r="AY160">
        <f>1/(1.6/F160+1.37/N160)</f>
        <v>7.5802247210361275E-3</v>
      </c>
      <c r="AZ160">
        <f>G160*AA160*0.001</f>
        <v>3.4216523729638384</v>
      </c>
      <c r="BA160">
        <f>G160/S160</f>
        <v>8.782760010507222E-2</v>
      </c>
      <c r="BB160">
        <f>(1-AL160*AA160/AQ160/F160)*100</f>
        <v>67.724952018005084</v>
      </c>
      <c r="BC160">
        <f>(S160-E160/(N160/1.35))</f>
        <v>396.09327928537897</v>
      </c>
      <c r="BD160">
        <f>E160*BB160/100/BC160</f>
        <v>4.6668321112107222E-3</v>
      </c>
    </row>
    <row r="161" spans="1:56" x14ac:dyDescent="0.25">
      <c r="A161" s="1" t="s">
        <v>9</v>
      </c>
      <c r="B161" s="1" t="s">
        <v>219</v>
      </c>
    </row>
    <row r="162" spans="1:56" x14ac:dyDescent="0.25">
      <c r="A162" s="1">
        <v>86</v>
      </c>
      <c r="B162" s="1" t="s">
        <v>220</v>
      </c>
      <c r="C162" s="1">
        <v>51702.999994970858</v>
      </c>
      <c r="D162" s="1">
        <v>0</v>
      </c>
      <c r="E162">
        <f>(R162-S162*(1000-T162)/(1000-U162))*AK162</f>
        <v>2.6600149441788785</v>
      </c>
      <c r="F162">
        <f>IF(AV162&lt;&gt;0,1/(1/AV162-1/N162),0)</f>
        <v>1.1207254081979083E-2</v>
      </c>
      <c r="G162">
        <f>((AY162-AL162/2)*S162-E162)/(AY162+AL162/2)</f>
        <v>14.194653585361143</v>
      </c>
      <c r="H162">
        <f>AL162*1000</f>
        <v>7.7280590538774591E-2</v>
      </c>
      <c r="I162">
        <f>(AQ162-AW162)</f>
        <v>0.66638435087607961</v>
      </c>
      <c r="J162">
        <f>(P162+AP162*D162)</f>
        <v>18.315944671630859</v>
      </c>
      <c r="K162" s="1">
        <v>6</v>
      </c>
      <c r="L162">
        <f>(K162*AE162+AF162)</f>
        <v>1.4200000166893005</v>
      </c>
      <c r="M162" s="1">
        <v>1</v>
      </c>
      <c r="N162">
        <f>L162*(M162+1)*(M162+1)/(M162*M162+1)</f>
        <v>2.8400000333786011</v>
      </c>
      <c r="O162" s="1">
        <v>19.272867202758789</v>
      </c>
      <c r="P162" s="1">
        <v>18.315944671630859</v>
      </c>
      <c r="Q162" s="1">
        <v>19.139232635498047</v>
      </c>
      <c r="R162" s="1">
        <v>400.74038696289062</v>
      </c>
      <c r="S162" s="1">
        <v>397.51284790039062</v>
      </c>
      <c r="T162" s="1">
        <v>14.662049293518066</v>
      </c>
      <c r="U162" s="1">
        <v>14.753379821777344</v>
      </c>
      <c r="V162" s="1">
        <v>64.085845947265625</v>
      </c>
      <c r="W162" s="1">
        <v>64.485038757324219</v>
      </c>
      <c r="X162" s="1">
        <v>500.20803833007812</v>
      </c>
      <c r="Y162" s="1">
        <v>-3.3994566649198532E-2</v>
      </c>
      <c r="Z162" s="1">
        <v>0.10326631367206573</v>
      </c>
      <c r="AA162" s="1">
        <v>98.038993835449219</v>
      </c>
      <c r="AB162" s="1">
        <v>-7.9146442413330078</v>
      </c>
      <c r="AC162" s="1">
        <v>0.21147012710571289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0.18999999761581421</v>
      </c>
      <c r="AJ162" s="1">
        <v>111115</v>
      </c>
      <c r="AK162">
        <f>X162*0.000001/(K162*0.0001)</f>
        <v>0.83368006388346338</v>
      </c>
      <c r="AL162">
        <f>(U162-T162)/(1000-U162)*AK162</f>
        <v>7.7280590538774584E-5</v>
      </c>
      <c r="AM162">
        <f>(P162+273.15)</f>
        <v>291.46594467163084</v>
      </c>
      <c r="AN162">
        <f>(O162+273.15)</f>
        <v>292.42286720275877</v>
      </c>
      <c r="AO162">
        <f>(Y162*AG162+Z162*AH162)*AI162</f>
        <v>-6.4589675822983583E-3</v>
      </c>
      <c r="AP162">
        <f>((AO162+0.00000010773*(AN162^4-AM162^4))-AL162*44100)/(L162*51.4+0.00000043092*AM162^3)</f>
        <v>8.1834735166567876E-2</v>
      </c>
      <c r="AQ162">
        <f>0.61365*EXP(17.502*J162/(240.97+J162))</f>
        <v>2.1127908642753495</v>
      </c>
      <c r="AR162">
        <f>AQ162*1000/AA162</f>
        <v>21.550515581805172</v>
      </c>
      <c r="AS162">
        <f>(AR162-U162)</f>
        <v>6.7971357600278282</v>
      </c>
      <c r="AT162">
        <f>IF(D162,P162,(O162+P162)/2)</f>
        <v>18.794405937194824</v>
      </c>
      <c r="AU162">
        <f>0.61365*EXP(17.502*AT162/(240.97+AT162))</f>
        <v>2.177047393537519</v>
      </c>
      <c r="AV162">
        <f>IF(AS162&lt;&gt;0,(1000-(AR162+U162)/2)/AS162*AL162,0)</f>
        <v>1.1163201674912634E-2</v>
      </c>
      <c r="AW162">
        <f>U162*AA162/1000</f>
        <v>1.4464065133992698</v>
      </c>
      <c r="AX162">
        <f>(AU162-AW162)</f>
        <v>0.73064088013824913</v>
      </c>
      <c r="AY162">
        <f>1/(1.6/F162+1.37/N162)</f>
        <v>6.9809455519914765E-3</v>
      </c>
      <c r="AZ162">
        <f>G162*AA162*0.001</f>
        <v>1.3916295553515583</v>
      </c>
      <c r="BA162">
        <f>G162/S162</f>
        <v>3.5708666173522176E-2</v>
      </c>
      <c r="BB162">
        <f>(1-AL162*AA162/AQ162/F162)*100</f>
        <v>68.002684082519266</v>
      </c>
      <c r="BC162">
        <f>(S162-E162/(N162/1.35))</f>
        <v>396.24840419178634</v>
      </c>
      <c r="BD162">
        <f>E162*BB162/100/BC162</f>
        <v>4.5650191644992866E-3</v>
      </c>
    </row>
    <row r="163" spans="1:56" x14ac:dyDescent="0.25">
      <c r="A163" s="1">
        <v>87</v>
      </c>
      <c r="B163" s="1" t="s">
        <v>221</v>
      </c>
      <c r="C163" s="1">
        <v>52303.499981548637</v>
      </c>
      <c r="D163" s="1">
        <v>0</v>
      </c>
      <c r="E163">
        <f>(R163-S163*(1000-T163)/(1000-U163))*AK163</f>
        <v>2.7228988638398937</v>
      </c>
      <c r="F163">
        <f>IF(AV163&lt;&gt;0,1/(1/AV163-1/N163),0)</f>
        <v>1.198457960274006E-2</v>
      </c>
      <c r="G163">
        <f>((AY163-AL163/2)*S163-E163)/(AY163+AL163/2)</f>
        <v>30.179935379316266</v>
      </c>
      <c r="H163">
        <f>AL163*1000</f>
        <v>8.27140821238182E-2</v>
      </c>
      <c r="I163">
        <f>(AQ163-AW163)</f>
        <v>0.66712942581587309</v>
      </c>
      <c r="J163">
        <f>(P163+AP163*D163)</f>
        <v>18.363641738891602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19.277961730957031</v>
      </c>
      <c r="P163" s="1">
        <v>18.363641738891602</v>
      </c>
      <c r="Q163" s="1">
        <v>19.137544631958008</v>
      </c>
      <c r="R163" s="1">
        <v>400.68869018554688</v>
      </c>
      <c r="S163" s="1">
        <v>397.38302612304687</v>
      </c>
      <c r="T163" s="1">
        <v>14.71231746673584</v>
      </c>
      <c r="U163" s="1">
        <v>14.810067176818848</v>
      </c>
      <c r="V163" s="1">
        <v>64.286376953125</v>
      </c>
      <c r="W163" s="1">
        <v>64.7135009765625</v>
      </c>
      <c r="X163" s="1">
        <v>500.19021606445312</v>
      </c>
      <c r="Y163" s="1">
        <v>-0.10549846291542053</v>
      </c>
      <c r="Z163" s="1">
        <v>0.19334617257118225</v>
      </c>
      <c r="AA163" s="1">
        <v>98.040847778320313</v>
      </c>
      <c r="AB163" s="1">
        <v>-7.9146442413330078</v>
      </c>
      <c r="AC163" s="1">
        <v>0.21147012710571289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0.18999999761581421</v>
      </c>
      <c r="AJ163" s="1">
        <v>111115</v>
      </c>
      <c r="AK163">
        <f>X163*0.000001/(K163*0.0001)</f>
        <v>0.83365036010742177</v>
      </c>
      <c r="AL163">
        <f>(U163-T163)/(1000-U163)*AK163</f>
        <v>8.2714082123818198E-5</v>
      </c>
      <c r="AM163">
        <f>(P163+273.15)</f>
        <v>291.51364173889158</v>
      </c>
      <c r="AN163">
        <f>(O163+273.15)</f>
        <v>292.42796173095701</v>
      </c>
      <c r="AO163">
        <f>(Y163*AG163+Z163*AH163)*AI163</f>
        <v>-2.0044707702401965E-2</v>
      </c>
      <c r="AP163">
        <f>((AO163+0.00000010773*(AN163^4-AM163^4))-AL163*44100)/(L163*51.4+0.00000043092*AM163^3)</f>
        <v>7.337482754179192E-2</v>
      </c>
      <c r="AQ163">
        <f>0.61365*EXP(17.502*J163/(240.97+J163))</f>
        <v>2.1191209674850677</v>
      </c>
      <c r="AR163">
        <f>AQ163*1000/AA163</f>
        <v>21.614674041544419</v>
      </c>
      <c r="AS163">
        <f>(AR163-U163)</f>
        <v>6.8046068647255709</v>
      </c>
      <c r="AT163">
        <f>IF(D163,P163,(O163+P163)/2)</f>
        <v>18.820801734924316</v>
      </c>
      <c r="AU163">
        <f>0.61365*EXP(17.502*AT163/(240.97+AT163))</f>
        <v>2.1806416426859472</v>
      </c>
      <c r="AV163">
        <f>IF(AS163&lt;&gt;0,(1000-(AR163+U163)/2)/AS163*AL163,0)</f>
        <v>1.1934218128978717E-2</v>
      </c>
      <c r="AW163">
        <f>U163*AA163/1000</f>
        <v>1.4519915416691946</v>
      </c>
      <c r="AX163">
        <f>(AU163-AW163)</f>
        <v>0.72865010101675254</v>
      </c>
      <c r="AY163">
        <f>1/(1.6/F163+1.37/N163)</f>
        <v>7.4633947041255651E-3</v>
      </c>
      <c r="AZ163">
        <f>G163*AA163*0.001</f>
        <v>2.9588664504830899</v>
      </c>
      <c r="BA163">
        <f>G163/S163</f>
        <v>7.5946714870431475E-2</v>
      </c>
      <c r="BB163">
        <f>(1-AL163*AA163/AQ163/F163)*100</f>
        <v>68.069335265495454</v>
      </c>
      <c r="BC163">
        <f>(S163-E163/(N163/1.35))</f>
        <v>396.08869041072973</v>
      </c>
      <c r="BD163">
        <f>E163*BB163/100/BC163</f>
        <v>4.6794043895713689E-3</v>
      </c>
    </row>
    <row r="164" spans="1:56" x14ac:dyDescent="0.25">
      <c r="A164" s="1" t="s">
        <v>9</v>
      </c>
      <c r="B164" s="1" t="s">
        <v>222</v>
      </c>
    </row>
    <row r="165" spans="1:56" x14ac:dyDescent="0.25">
      <c r="A165" s="1">
        <v>88</v>
      </c>
      <c r="B165" s="1" t="s">
        <v>223</v>
      </c>
      <c r="C165" s="1">
        <v>52903.499988276511</v>
      </c>
      <c r="D165" s="1">
        <v>0</v>
      </c>
      <c r="E165">
        <f>(R165-S165*(1000-T165)/(1000-U165))*AK165</f>
        <v>2.5907860594767675</v>
      </c>
      <c r="F165">
        <f>IF(AV165&lt;&gt;0,1/(1/AV165-1/N165),0)</f>
        <v>1.1660204278229697E-2</v>
      </c>
      <c r="G165">
        <f>((AY165-AL165/2)*S165-E165)/(AY165+AL165/2)</f>
        <v>38.387861611076112</v>
      </c>
      <c r="H165">
        <f>AL165*1000</f>
        <v>7.9704406727120827E-2</v>
      </c>
      <c r="I165">
        <f>(AQ165-AW165)</f>
        <v>0.66060538316700312</v>
      </c>
      <c r="J165">
        <f>(P165+AP165*D165)</f>
        <v>18.332246780395508</v>
      </c>
      <c r="K165" s="1">
        <v>6</v>
      </c>
      <c r="L165">
        <f>(K165*AE165+AF165)</f>
        <v>1.4200000166893005</v>
      </c>
      <c r="M165" s="1">
        <v>1</v>
      </c>
      <c r="N165">
        <f>L165*(M165+1)*(M165+1)/(M165*M165+1)</f>
        <v>2.8400000333786011</v>
      </c>
      <c r="O165" s="1">
        <v>19.277843475341797</v>
      </c>
      <c r="P165" s="1">
        <v>18.332246780395508</v>
      </c>
      <c r="Q165" s="1">
        <v>19.139398574829102</v>
      </c>
      <c r="R165" s="1">
        <v>400.68060302734375</v>
      </c>
      <c r="S165" s="1">
        <v>397.53457641601562</v>
      </c>
      <c r="T165" s="1">
        <v>14.741311073303223</v>
      </c>
      <c r="U165" s="1">
        <v>14.835509300231934</v>
      </c>
      <c r="V165" s="1">
        <v>64.407394409179688</v>
      </c>
      <c r="W165" s="1">
        <v>64.818962097167969</v>
      </c>
      <c r="X165" s="1">
        <v>500.14923095703125</v>
      </c>
      <c r="Y165" s="1">
        <v>-9.729437530040741E-2</v>
      </c>
      <c r="Z165" s="1">
        <v>9.8871581256389618E-2</v>
      </c>
      <c r="AA165" s="1">
        <v>98.031494140625</v>
      </c>
      <c r="AB165" s="1">
        <v>-7.8800678253173828</v>
      </c>
      <c r="AC165" s="1">
        <v>0.20868921279907227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0.18999999761581421</v>
      </c>
      <c r="AJ165" s="1">
        <v>111115</v>
      </c>
      <c r="AK165">
        <f>X165*0.000001/(K165*0.0001)</f>
        <v>0.83358205159505205</v>
      </c>
      <c r="AL165">
        <f>(U165-T165)/(1000-U165)*AK165</f>
        <v>7.9704406727120822E-5</v>
      </c>
      <c r="AM165">
        <f>(P165+273.15)</f>
        <v>291.48224678039549</v>
      </c>
      <c r="AN165">
        <f>(O165+273.15)</f>
        <v>292.42784347534177</v>
      </c>
      <c r="AO165">
        <f>(Y165*AG165+Z165*AH165)*AI165</f>
        <v>-1.8485931075109541E-2</v>
      </c>
      <c r="AP165">
        <f>((AO165+0.00000010773*(AN165^4-AM165^4))-AL165*44100)/(L165*51.4+0.00000043092*AM165^3)</f>
        <v>7.8973168235190794E-2</v>
      </c>
      <c r="AQ165">
        <f>0.61365*EXP(17.502*J165/(240.97+J165))</f>
        <v>2.1149525262058777</v>
      </c>
      <c r="AR165">
        <f>AQ165*1000/AA165</f>
        <v>21.574214947412756</v>
      </c>
      <c r="AS165">
        <f>(AR165-U165)</f>
        <v>6.7387056471808222</v>
      </c>
      <c r="AT165">
        <f>IF(D165,P165,(O165+P165)/2)</f>
        <v>18.805045127868652</v>
      </c>
      <c r="AU165">
        <f>0.61365*EXP(17.502*AT165/(240.97+AT165))</f>
        <v>2.1784954798883227</v>
      </c>
      <c r="AV165">
        <f>IF(AS165&lt;&gt;0,(1000-(AR165+U165)/2)/AS165*AL165,0)</f>
        <v>1.1612526661515524E-2</v>
      </c>
      <c r="AW165">
        <f>U165*AA165/1000</f>
        <v>1.4543471430388746</v>
      </c>
      <c r="AX165">
        <f>(AU165-AW165)</f>
        <v>0.72414833684944813</v>
      </c>
      <c r="AY165">
        <f>1/(1.6/F165+1.37/N165)</f>
        <v>7.2620976932625172E-3</v>
      </c>
      <c r="AZ165">
        <f>G165*AA165*0.001</f>
        <v>3.7632194305973314</v>
      </c>
      <c r="BA165">
        <f>G165/S165</f>
        <v>9.656483709458176E-2</v>
      </c>
      <c r="BB165">
        <f>(1-AL165*AA165/AQ165/F165)*100</f>
        <v>68.315914751629307</v>
      </c>
      <c r="BC165">
        <f>(S165-E165/(N165/1.35))</f>
        <v>396.30304080362595</v>
      </c>
      <c r="BD165">
        <f>E165*BB165/100/BC165</f>
        <v>4.4660752342454667E-3</v>
      </c>
    </row>
    <row r="166" spans="1:56" x14ac:dyDescent="0.25">
      <c r="A166" s="1" t="s">
        <v>9</v>
      </c>
      <c r="B166" s="1" t="s">
        <v>224</v>
      </c>
    </row>
    <row r="167" spans="1:56" x14ac:dyDescent="0.25">
      <c r="A167" s="1">
        <v>89</v>
      </c>
      <c r="B167" s="1" t="s">
        <v>225</v>
      </c>
      <c r="C167" s="1">
        <v>53503.499994982034</v>
      </c>
      <c r="D167" s="1">
        <v>0</v>
      </c>
      <c r="E167">
        <f>(R167-S167*(1000-T167)/(1000-U167))*AK167</f>
        <v>2.5254190750944034</v>
      </c>
      <c r="F167">
        <f>IF(AV167&lt;&gt;0,1/(1/AV167-1/N167),0)</f>
        <v>1.2049631215117856E-2</v>
      </c>
      <c r="G167">
        <f>((AY167-AL167/2)*S167-E167)/(AY167+AL167/2)</f>
        <v>58.495751484442621</v>
      </c>
      <c r="H167">
        <f>AL167*1000</f>
        <v>8.2194130885613392E-2</v>
      </c>
      <c r="I167">
        <f>(AQ167-AW167)</f>
        <v>0.65933878005674518</v>
      </c>
      <c r="J167">
        <f>(P167+AP167*D167)</f>
        <v>18.373701095581055</v>
      </c>
      <c r="K167" s="1">
        <v>6</v>
      </c>
      <c r="L167">
        <f>(K167*AE167+AF167)</f>
        <v>1.4200000166893005</v>
      </c>
      <c r="M167" s="1">
        <v>1</v>
      </c>
      <c r="N167">
        <f>L167*(M167+1)*(M167+1)/(M167*M167+1)</f>
        <v>2.8400000333786011</v>
      </c>
      <c r="O167" s="1">
        <v>19.279003143310547</v>
      </c>
      <c r="P167" s="1">
        <v>18.373701095581055</v>
      </c>
      <c r="Q167" s="1">
        <v>19.139078140258789</v>
      </c>
      <c r="R167" s="1">
        <v>400.61602783203125</v>
      </c>
      <c r="S167" s="1">
        <v>397.54730224609375</v>
      </c>
      <c r="T167" s="1">
        <v>14.805975914001465</v>
      </c>
      <c r="U167" s="1">
        <v>14.903107643127441</v>
      </c>
      <c r="V167" s="1">
        <v>64.691688537597656</v>
      </c>
      <c r="W167" s="1">
        <v>65.1160888671875</v>
      </c>
      <c r="X167" s="1">
        <v>500.16107177734375</v>
      </c>
      <c r="Y167" s="1">
        <v>-9.7293540835380554E-2</v>
      </c>
      <c r="Z167" s="1">
        <v>0.16917878389358521</v>
      </c>
      <c r="AA167" s="1">
        <v>98.041252136230469</v>
      </c>
      <c r="AB167" s="1">
        <v>-7.8706378936767578</v>
      </c>
      <c r="AC167" s="1">
        <v>0.20851564407348633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0.18999999761581421</v>
      </c>
      <c r="AJ167" s="1">
        <v>111115</v>
      </c>
      <c r="AK167">
        <f>X167*0.000001/(K167*0.0001)</f>
        <v>0.83360178629557291</v>
      </c>
      <c r="AL167">
        <f>(U167-T167)/(1000-U167)*AK167</f>
        <v>8.2194130885613389E-5</v>
      </c>
      <c r="AM167">
        <f>(P167+273.15)</f>
        <v>291.52370109558103</v>
      </c>
      <c r="AN167">
        <f>(O167+273.15)</f>
        <v>292.42900314331052</v>
      </c>
      <c r="AO167">
        <f>(Y167*AG167+Z167*AH167)*AI167</f>
        <v>-1.8485772526756428E-2</v>
      </c>
      <c r="AP167">
        <f>((AO167+0.00000010773*(AN167^4-AM167^4))-AL167*44100)/(L167*51.4+0.00000043092*AM167^3)</f>
        <v>7.2517105932920836E-2</v>
      </c>
      <c r="AQ167">
        <f>0.61365*EXP(17.502*J167/(240.97+J167))</f>
        <v>2.1204581141099861</v>
      </c>
      <c r="AR167">
        <f>AQ167*1000/AA167</f>
        <v>21.628223507014813</v>
      </c>
      <c r="AS167">
        <f>(AR167-U167)</f>
        <v>6.7251158638873711</v>
      </c>
      <c r="AT167">
        <f>IF(D167,P167,(O167+P167)/2)</f>
        <v>18.826352119445801</v>
      </c>
      <c r="AU167">
        <f>0.61365*EXP(17.502*AT167/(240.97+AT167))</f>
        <v>2.1813980862398736</v>
      </c>
      <c r="AV167">
        <f>IF(AS167&lt;&gt;0,(1000-(AR167+U167)/2)/AS167*AL167,0)</f>
        <v>1.1998722700366929E-2</v>
      </c>
      <c r="AW167">
        <f>U167*AA167/1000</f>
        <v>1.4611193340532409</v>
      </c>
      <c r="AX167">
        <f>(AU167-AW167)</f>
        <v>0.72027875218663273</v>
      </c>
      <c r="AY167">
        <f>1/(1.6/F167+1.37/N167)</f>
        <v>7.5037589434499225E-3</v>
      </c>
      <c r="AZ167">
        <f>G167*AA167*0.001</f>
        <v>5.7349967201845171</v>
      </c>
      <c r="BA167">
        <f>G167/S167</f>
        <v>0.14714161347328672</v>
      </c>
      <c r="BB167">
        <f>(1-AL167*AA167/AQ167/F167)*100</f>
        <v>68.461124601198449</v>
      </c>
      <c r="BC167">
        <f>(S167-E167/(N167/1.35))</f>
        <v>396.34683896746429</v>
      </c>
      <c r="BD167">
        <f>E167*BB167/100/BC167</f>
        <v>4.3621649770360328E-3</v>
      </c>
    </row>
    <row r="168" spans="1:56" x14ac:dyDescent="0.25">
      <c r="A168" s="1">
        <v>90</v>
      </c>
      <c r="B168" s="1" t="s">
        <v>226</v>
      </c>
      <c r="C168" s="1">
        <v>54103.999981559813</v>
      </c>
      <c r="D168" s="1">
        <v>0</v>
      </c>
      <c r="E168">
        <f>(R168-S168*(1000-T168)/(1000-U168))*AK168</f>
        <v>2.5897781001860016</v>
      </c>
      <c r="F168">
        <f>IF(AV168&lt;&gt;0,1/(1/AV168-1/N168),0)</f>
        <v>1.1713884876925653E-2</v>
      </c>
      <c r="G168">
        <f>((AY168-AL168/2)*S168-E168)/(AY168+AL168/2)</f>
        <v>40.121908733661989</v>
      </c>
      <c r="H168">
        <f>AL168*1000</f>
        <v>7.9041537060839204E-2</v>
      </c>
      <c r="I168">
        <f>(AQ168-AW168)</f>
        <v>0.65225486639136698</v>
      </c>
      <c r="J168">
        <f>(P168+AP168*D168)</f>
        <v>18.36030387878418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19.277042388916016</v>
      </c>
      <c r="P168" s="1">
        <v>18.36030387878418</v>
      </c>
      <c r="Q168" s="1">
        <v>19.136928558349609</v>
      </c>
      <c r="R168" s="1">
        <v>400.62408447265625</v>
      </c>
      <c r="S168" s="1">
        <v>397.47967529296875</v>
      </c>
      <c r="T168" s="1">
        <v>14.861080169677734</v>
      </c>
      <c r="U168" s="1">
        <v>14.95448112487793</v>
      </c>
      <c r="V168" s="1">
        <v>64.952186584472656</v>
      </c>
      <c r="W168" s="1">
        <v>65.36041259765625</v>
      </c>
      <c r="X168" s="1">
        <v>500.16305541992187</v>
      </c>
      <c r="Y168" s="1">
        <v>-9.7295939922332764E-2</v>
      </c>
      <c r="Z168" s="1">
        <v>4.6140808612108231E-2</v>
      </c>
      <c r="AA168" s="1">
        <v>98.059074401855469</v>
      </c>
      <c r="AB168" s="1">
        <v>-7.8706378936767578</v>
      </c>
      <c r="AC168" s="1">
        <v>0.20851564407348633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0.18999999761581421</v>
      </c>
      <c r="AJ168" s="1">
        <v>111115</v>
      </c>
      <c r="AK168">
        <f>X168*0.000001/(K168*0.0001)</f>
        <v>0.83360509236653635</v>
      </c>
      <c r="AL168">
        <f>(U168-T168)/(1000-U168)*AK168</f>
        <v>7.9041537060839205E-5</v>
      </c>
      <c r="AM168">
        <f>(P168+273.15)</f>
        <v>291.51030387878416</v>
      </c>
      <c r="AN168">
        <f>(O168+273.15)</f>
        <v>292.42704238891599</v>
      </c>
      <c r="AO168">
        <f>(Y168*AG168+Z168*AH168)*AI168</f>
        <v>-1.8486228353271628E-2</v>
      </c>
      <c r="AP168">
        <f>((AO168+0.00000010773*(AN168^4-AM168^4))-AL168*44100)/(L168*51.4+0.00000043092*AM168^3)</f>
        <v>7.563711734142671E-2</v>
      </c>
      <c r="AQ168">
        <f>0.61365*EXP(17.502*J168/(240.97+J168))</f>
        <v>2.1186774436569151</v>
      </c>
      <c r="AR168">
        <f>AQ168*1000/AA168</f>
        <v>21.606133410706821</v>
      </c>
      <c r="AS168">
        <f>(AR168-U168)</f>
        <v>6.6516522858288916</v>
      </c>
      <c r="AT168">
        <f>IF(D168,P168,(O168+P168)/2)</f>
        <v>18.818673133850098</v>
      </c>
      <c r="AU168">
        <f>0.61365*EXP(17.502*AT168/(240.97+AT168))</f>
        <v>2.1803516037053878</v>
      </c>
      <c r="AV168">
        <f>IF(AS168&lt;&gt;0,(1000-(AR168+U168)/2)/AS168*AL168,0)</f>
        <v>1.1665768164365016E-2</v>
      </c>
      <c r="AW168">
        <f>U168*AA168/1000</f>
        <v>1.4664225772655481</v>
      </c>
      <c r="AX168">
        <f>(AU168-AW168)</f>
        <v>0.71392902643983969</v>
      </c>
      <c r="AY168">
        <f>1/(1.6/F168+1.37/N168)</f>
        <v>7.2954128748848549E-3</v>
      </c>
      <c r="AZ168">
        <f>G168*AA168*0.001</f>
        <v>3.9343172336586161</v>
      </c>
      <c r="BA168">
        <f>G168/S168</f>
        <v>0.10094078069297378</v>
      </c>
      <c r="BB168">
        <f>(1-AL168*AA168/AQ168/F168)*100</f>
        <v>68.769612552553383</v>
      </c>
      <c r="BC168">
        <f>(S168-E168/(N168/1.35))</f>
        <v>396.2486188161518</v>
      </c>
      <c r="BD168">
        <f>E168*BB168/100/BC168</f>
        <v>4.4946033396651812E-3</v>
      </c>
    </row>
    <row r="169" spans="1:56" x14ac:dyDescent="0.25">
      <c r="A169" s="1" t="s">
        <v>9</v>
      </c>
      <c r="B169" s="1" t="s">
        <v>227</v>
      </c>
    </row>
    <row r="170" spans="1:56" x14ac:dyDescent="0.25">
      <c r="A170" s="1">
        <v>91</v>
      </c>
      <c r="B170" s="1" t="s">
        <v>228</v>
      </c>
      <c r="C170" s="1">
        <v>54703.999988287687</v>
      </c>
      <c r="D170" s="1">
        <v>0</v>
      </c>
      <c r="E170">
        <f>(R170-S170*(1000-T170)/(1000-U170))*AK170</f>
        <v>2.6578840132191881</v>
      </c>
      <c r="F170">
        <f>IF(AV170&lt;&gt;0,1/(1/AV170-1/N170),0)</f>
        <v>1.1433087392246665E-2</v>
      </c>
      <c r="G170">
        <f>((AY170-AL170/2)*S170-E170)/(AY170+AL170/2)</f>
        <v>21.900247686467189</v>
      </c>
      <c r="H170">
        <f>AL170*1000</f>
        <v>7.6295530820024035E-2</v>
      </c>
      <c r="I170">
        <f>(AQ170-AW170)</f>
        <v>0.64501513537371413</v>
      </c>
      <c r="J170">
        <f>(P170+AP170*D170)</f>
        <v>18.332500457763672</v>
      </c>
      <c r="K170" s="1">
        <v>6</v>
      </c>
      <c r="L170">
        <f>(K170*AE170+AF170)</f>
        <v>1.4200000166893005</v>
      </c>
      <c r="M170" s="1">
        <v>1</v>
      </c>
      <c r="N170">
        <f>L170*(M170+1)*(M170+1)/(M170*M170+1)</f>
        <v>2.8400000333786011</v>
      </c>
      <c r="O170" s="1">
        <v>19.273551940917969</v>
      </c>
      <c r="P170" s="1">
        <v>18.332500457763672</v>
      </c>
      <c r="Q170" s="1">
        <v>19.139671325683594</v>
      </c>
      <c r="R170" s="1">
        <v>400.60952758789062</v>
      </c>
      <c r="S170" s="1">
        <v>397.38528442382812</v>
      </c>
      <c r="T170" s="1">
        <v>14.900060653686523</v>
      </c>
      <c r="U170" s="1">
        <v>14.990198135375977</v>
      </c>
      <c r="V170" s="1">
        <v>65.138763427734375</v>
      </c>
      <c r="W170" s="1">
        <v>65.532821655273437</v>
      </c>
      <c r="X170" s="1">
        <v>500.24813842773437</v>
      </c>
      <c r="Y170" s="1">
        <v>-2.9305422212928534E-3</v>
      </c>
      <c r="Z170" s="1">
        <v>6.9209836423397064E-2</v>
      </c>
      <c r="AA170" s="1">
        <v>98.062149047851562</v>
      </c>
      <c r="AB170" s="1">
        <v>-7.8833637237548828</v>
      </c>
      <c r="AC170" s="1">
        <v>0.20714330673217773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0.18999999761581421</v>
      </c>
      <c r="AJ170" s="1">
        <v>111115</v>
      </c>
      <c r="AK170">
        <f>X170*0.000001/(K170*0.0001)</f>
        <v>0.83374689737955721</v>
      </c>
      <c r="AL170">
        <f>(U170-T170)/(1000-U170)*AK170</f>
        <v>7.6295530820024032E-5</v>
      </c>
      <c r="AM170">
        <f>(P170+273.15)</f>
        <v>291.48250045776365</v>
      </c>
      <c r="AN170">
        <f>(O170+273.15)</f>
        <v>292.42355194091795</v>
      </c>
      <c r="AO170">
        <f>(Y170*AG170+Z170*AH170)*AI170</f>
        <v>-5.5680301505868501E-4</v>
      </c>
      <c r="AP170">
        <f>((AO170+0.00000010773*(AN170^4-AM170^4))-AL170*44100)/(L170*51.4+0.00000043092*AM170^3)</f>
        <v>8.0399268479358799E-2</v>
      </c>
      <c r="AQ170">
        <f>0.61365*EXP(17.502*J170/(240.97+J170))</f>
        <v>2.1149861791817797</v>
      </c>
      <c r="AR170">
        <f>AQ170*1000/AA170</f>
        <v>21.567813878418331</v>
      </c>
      <c r="AS170">
        <f>(AR170-U170)</f>
        <v>6.5776157430423545</v>
      </c>
      <c r="AT170">
        <f>IF(D170,P170,(O170+P170)/2)</f>
        <v>18.80302619934082</v>
      </c>
      <c r="AU170">
        <f>0.61365*EXP(17.502*AT170/(240.97+AT170))</f>
        <v>2.1782206212543387</v>
      </c>
      <c r="AV170">
        <f>IF(AS170&lt;&gt;0,(1000-(AR170+U170)/2)/AS170*AL170,0)</f>
        <v>1.1387245360614721E-2</v>
      </c>
      <c r="AW170">
        <f>U170*AA170/1000</f>
        <v>1.4699710438080655</v>
      </c>
      <c r="AX170">
        <f>(AU170-AW170)</f>
        <v>0.70824957744627315</v>
      </c>
      <c r="AY170">
        <f>1/(1.6/F170+1.37/N170)</f>
        <v>7.1211328221535263E-3</v>
      </c>
      <c r="AZ170">
        <f>G170*AA170*0.001</f>
        <v>2.147585352815212</v>
      </c>
      <c r="BA170">
        <f>G170/S170</f>
        <v>5.5110867324190224E-2</v>
      </c>
      <c r="BB170">
        <f>(1-AL170*AA170/AQ170/F170)*100</f>
        <v>69.059348889554826</v>
      </c>
      <c r="BC170">
        <f>(S170-E170/(N170/1.35))</f>
        <v>396.12185365774559</v>
      </c>
      <c r="BD170">
        <f>E170*BB170/100/BC170</f>
        <v>4.6337190862351446E-3</v>
      </c>
    </row>
    <row r="171" spans="1:56" x14ac:dyDescent="0.25">
      <c r="A171" s="1" t="s">
        <v>9</v>
      </c>
      <c r="B171" s="1" t="s">
        <v>229</v>
      </c>
    </row>
    <row r="172" spans="1:56" x14ac:dyDescent="0.25">
      <c r="A172" s="1">
        <v>92</v>
      </c>
      <c r="B172" s="1" t="s">
        <v>230</v>
      </c>
      <c r="C172" s="1">
        <v>55303.99999499321</v>
      </c>
      <c r="D172" s="1">
        <v>0</v>
      </c>
      <c r="E172">
        <f>(R172-S172*(1000-T172)/(1000-U172))*AK172</f>
        <v>2.5328964650341246</v>
      </c>
      <c r="F172">
        <f>IF(AV172&lt;&gt;0,1/(1/AV172-1/N172),0)</f>
        <v>1.2705053330258882E-2</v>
      </c>
      <c r="G172">
        <f>((AY172-AL172/2)*S172-E172)/(AY172+AL172/2)</f>
        <v>74.758926271922178</v>
      </c>
      <c r="H172">
        <f>AL172*1000</f>
        <v>8.3650615310049858E-2</v>
      </c>
      <c r="I172">
        <f>(AQ172-AW172)</f>
        <v>0.63674628952319035</v>
      </c>
      <c r="J172">
        <f>(P172+AP172*D172)</f>
        <v>18.298221588134766</v>
      </c>
      <c r="K172" s="1">
        <v>6</v>
      </c>
      <c r="L172">
        <f>(K172*AE172+AF172)</f>
        <v>1.4200000166893005</v>
      </c>
      <c r="M172" s="1">
        <v>1</v>
      </c>
      <c r="N172">
        <f>L172*(M172+1)*(M172+1)/(M172*M172+1)</f>
        <v>2.8400000333786011</v>
      </c>
      <c r="O172" s="1">
        <v>19.270877838134766</v>
      </c>
      <c r="P172" s="1">
        <v>18.298221588134766</v>
      </c>
      <c r="Q172" s="1">
        <v>19.139987945556641</v>
      </c>
      <c r="R172" s="1">
        <v>400.53366088867187</v>
      </c>
      <c r="S172" s="1">
        <v>397.45571899414062</v>
      </c>
      <c r="T172" s="1">
        <v>14.927872657775879</v>
      </c>
      <c r="U172" s="1">
        <v>15.026699066162109</v>
      </c>
      <c r="V172" s="1">
        <v>65.277694702148438</v>
      </c>
      <c r="W172" s="1">
        <v>65.709846496582031</v>
      </c>
      <c r="X172" s="1">
        <v>500.232421875</v>
      </c>
      <c r="Y172" s="1">
        <v>-0.1289471834897995</v>
      </c>
      <c r="Z172" s="1">
        <v>5.2732657641172409E-2</v>
      </c>
      <c r="AA172" s="1">
        <v>98.071884155273437</v>
      </c>
      <c r="AB172" s="1">
        <v>-7.8494892120361328</v>
      </c>
      <c r="AC172" s="1">
        <v>0.20913171768188477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0.18999999761581421</v>
      </c>
      <c r="AJ172" s="1">
        <v>111115</v>
      </c>
      <c r="AK172">
        <f>X172*0.000001/(K172*0.0001)</f>
        <v>0.83372070312499991</v>
      </c>
      <c r="AL172">
        <f>(U172-T172)/(1000-U172)*AK172</f>
        <v>8.365061531004986E-5</v>
      </c>
      <c r="AM172">
        <f>(P172+273.15)</f>
        <v>291.44822158813474</v>
      </c>
      <c r="AN172">
        <f>(O172+273.15)</f>
        <v>292.42087783813474</v>
      </c>
      <c r="AO172">
        <f>(Y172*AG172+Z172*AH172)*AI172</f>
        <v>-2.4499964555627862E-2</v>
      </c>
      <c r="AP172">
        <f>((AO172+0.00000010773*(AN172^4-AM172^4))-AL172*44100)/(L172*51.4+0.00000043092*AM172^3)</f>
        <v>8.0267010609646056E-2</v>
      </c>
      <c r="AQ172">
        <f>0.61365*EXP(17.502*J172/(240.97+J172))</f>
        <v>2.1104429795759962</v>
      </c>
      <c r="AR172">
        <f>AQ172*1000/AA172</f>
        <v>21.519347749397912</v>
      </c>
      <c r="AS172">
        <f>(AR172-U172)</f>
        <v>6.492648683235803</v>
      </c>
      <c r="AT172">
        <f>IF(D172,P172,(O172+P172)/2)</f>
        <v>18.784549713134766</v>
      </c>
      <c r="AU172">
        <f>0.61365*EXP(17.502*AT172/(240.97+AT172))</f>
        <v>2.175706628934043</v>
      </c>
      <c r="AV172">
        <f>IF(AS172&lt;&gt;0,(1000-(AR172+U172)/2)/AS172*AL172,0)</f>
        <v>1.2648469009335981E-2</v>
      </c>
      <c r="AW172">
        <f>U172*AA172/1000</f>
        <v>1.4736966900528059</v>
      </c>
      <c r="AX172">
        <f>(AU172-AW172)</f>
        <v>0.70200993888123708</v>
      </c>
      <c r="AY172">
        <f>1/(1.6/F172+1.37/N172)</f>
        <v>7.910357479285323E-3</v>
      </c>
      <c r="AZ172">
        <f>G172*AA172*0.001</f>
        <v>7.3317487569125799</v>
      </c>
      <c r="BA172">
        <f>G172/S172</f>
        <v>0.18809372390242116</v>
      </c>
      <c r="BB172">
        <f>(1-AL172*AA172/AQ172/F172)*100</f>
        <v>69.404078094115576</v>
      </c>
      <c r="BC172">
        <f>(S172-E172/(N172/1.35))</f>
        <v>396.25170132244779</v>
      </c>
      <c r="BD172">
        <f>E172*BB172/100/BC172</f>
        <v>4.4364060388093259E-3</v>
      </c>
    </row>
    <row r="173" spans="1:56" x14ac:dyDescent="0.25">
      <c r="A173" s="1">
        <v>93</v>
      </c>
      <c r="B173" s="1" t="s">
        <v>231</v>
      </c>
      <c r="C173" s="1">
        <v>55904.499981570989</v>
      </c>
      <c r="D173" s="1">
        <v>0</v>
      </c>
      <c r="E173">
        <f>(R173-S173*(1000-T173)/(1000-U173))*AK173</f>
        <v>2.5788771292109449</v>
      </c>
      <c r="F173">
        <f>IF(AV173&lt;&gt;0,1/(1/AV173-1/N173),0)</f>
        <v>1.1675177307940607E-2</v>
      </c>
      <c r="G173">
        <f>((AY173-AL173/2)*S173-E173)/(AY173+AL173/2)</f>
        <v>40.503440498402149</v>
      </c>
      <c r="H173">
        <f>AL173*1000</f>
        <v>7.6730387146389203E-2</v>
      </c>
      <c r="I173">
        <f>(AQ173-AW173)</f>
        <v>0.63540641013557742</v>
      </c>
      <c r="J173">
        <f>(P173+AP173*D173)</f>
        <v>18.313385009765625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19.272193908691406</v>
      </c>
      <c r="P173" s="1">
        <v>18.313385009765625</v>
      </c>
      <c r="Q173" s="1">
        <v>19.138345718383789</v>
      </c>
      <c r="R173" s="1">
        <v>400.60525512695312</v>
      </c>
      <c r="S173" s="1">
        <v>397.47509765625</v>
      </c>
      <c r="T173" s="1">
        <v>14.968727111816406</v>
      </c>
      <c r="U173" s="1">
        <v>15.059385299682617</v>
      </c>
      <c r="V173" s="1">
        <v>65.457321166992188</v>
      </c>
      <c r="W173" s="1">
        <v>65.853759765625</v>
      </c>
      <c r="X173" s="1">
        <v>500.17462158203125</v>
      </c>
      <c r="Y173" s="1">
        <v>-0.1125325933098793</v>
      </c>
      <c r="Z173" s="1">
        <v>0.12743371725082397</v>
      </c>
      <c r="AA173" s="1">
        <v>98.081375122070313</v>
      </c>
      <c r="AB173" s="1">
        <v>-7.8494892120361328</v>
      </c>
      <c r="AC173" s="1">
        <v>0.20913171768188477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0.18999999761581421</v>
      </c>
      <c r="AJ173" s="1">
        <v>111115</v>
      </c>
      <c r="AK173">
        <f>X173*0.000001/(K173*0.0001)</f>
        <v>0.83362436930338524</v>
      </c>
      <c r="AL173">
        <f>(U173-T173)/(1000-U173)*AK173</f>
        <v>7.6730387146389198E-5</v>
      </c>
      <c r="AM173">
        <f>(P173+273.15)</f>
        <v>291.4633850097656</v>
      </c>
      <c r="AN173">
        <f>(O173+273.15)</f>
        <v>292.42219390869138</v>
      </c>
      <c r="AO173">
        <f>(Y173*AG173+Z173*AH173)*AI173</f>
        <v>-2.1381192460578458E-2</v>
      </c>
      <c r="AP173">
        <f>((AO173+0.00000010773*(AN173^4-AM173^4))-AL173*44100)/(L173*51.4+0.00000043092*AM173^3)</f>
        <v>8.2186415869116694E-2</v>
      </c>
      <c r="AQ173">
        <f>0.61365*EXP(17.502*J173/(240.97+J173))</f>
        <v>2.1124516288215394</v>
      </c>
      <c r="AR173">
        <f>AQ173*1000/AA173</f>
        <v>21.537744818447134</v>
      </c>
      <c r="AS173">
        <f>(AR173-U173)</f>
        <v>6.4783595187645169</v>
      </c>
      <c r="AT173">
        <f>IF(D173,P173,(O173+P173)/2)</f>
        <v>18.792789459228516</v>
      </c>
      <c r="AU173">
        <f>0.61365*EXP(17.502*AT173/(240.97+AT173))</f>
        <v>2.1768274507069503</v>
      </c>
      <c r="AV173">
        <f>IF(AS173&lt;&gt;0,(1000-(AR173+U173)/2)/AS173*AL173,0)</f>
        <v>1.1627377416613209E-2</v>
      </c>
      <c r="AW173">
        <f>U173*AA173/1000</f>
        <v>1.4770452186859619</v>
      </c>
      <c r="AX173">
        <f>(AU173-AW173)</f>
        <v>0.69978223202098833</v>
      </c>
      <c r="AY173">
        <f>1/(1.6/F173+1.37/N173)</f>
        <v>7.271390343072474E-3</v>
      </c>
      <c r="AZ173">
        <f>G173*AA173*0.001</f>
        <v>3.9726331412582359</v>
      </c>
      <c r="BA173">
        <f>G173/S173</f>
        <v>0.10190183168010919</v>
      </c>
      <c r="BB173">
        <f>(1-AL173*AA173/AQ173/F173)*100</f>
        <v>69.48568131749154</v>
      </c>
      <c r="BC173">
        <f>(S173-E173/(N173/1.35))</f>
        <v>396.24922297895534</v>
      </c>
      <c r="BD173">
        <f>E173*BB173/100/BC173</f>
        <v>4.5222810283425128E-3</v>
      </c>
    </row>
    <row r="174" spans="1:56" x14ac:dyDescent="0.25">
      <c r="A174" s="1" t="s">
        <v>9</v>
      </c>
      <c r="B174" s="1" t="s">
        <v>232</v>
      </c>
    </row>
    <row r="175" spans="1:56" x14ac:dyDescent="0.25">
      <c r="A175" s="1">
        <v>94</v>
      </c>
      <c r="B175" s="1" t="s">
        <v>233</v>
      </c>
      <c r="C175" s="1">
        <v>56504.499988298863</v>
      </c>
      <c r="D175" s="1">
        <v>0</v>
      </c>
      <c r="E175">
        <f>(R175-S175*(1000-T175)/(1000-U175))*AK175</f>
        <v>2.5124977447551142</v>
      </c>
      <c r="F175">
        <f>IF(AV175&lt;&gt;0,1/(1/AV175-1/N175),0)</f>
        <v>1.0598194551439018E-2</v>
      </c>
      <c r="G175">
        <f>((AY175-AL175/2)*S175-E175)/(AY175+AL175/2)</f>
        <v>14.792398236315066</v>
      </c>
      <c r="H175">
        <f>AL175*1000</f>
        <v>6.9183593425227535E-2</v>
      </c>
      <c r="I175">
        <f>(AQ175-AW175)</f>
        <v>0.63099803750782479</v>
      </c>
      <c r="J175">
        <f>(P175+AP175*D175)</f>
        <v>18.291921615600586</v>
      </c>
      <c r="K175" s="1">
        <v>6</v>
      </c>
      <c r="L175">
        <f>(K175*AE175+AF175)</f>
        <v>1.4200000166893005</v>
      </c>
      <c r="M175" s="1">
        <v>1</v>
      </c>
      <c r="N175">
        <f>L175*(M175+1)*(M175+1)/(M175*M175+1)</f>
        <v>2.8400000333786011</v>
      </c>
      <c r="O175" s="1">
        <v>19.267984390258789</v>
      </c>
      <c r="P175" s="1">
        <v>18.291921615600586</v>
      </c>
      <c r="Q175" s="1">
        <v>19.139562606811523</v>
      </c>
      <c r="R175" s="1">
        <v>400.52056884765625</v>
      </c>
      <c r="S175" s="1">
        <v>397.47381591796875</v>
      </c>
      <c r="T175" s="1">
        <v>14.991218566894531</v>
      </c>
      <c r="U175" s="1">
        <v>15.072954177856445</v>
      </c>
      <c r="V175" s="1">
        <v>65.583274841308594</v>
      </c>
      <c r="W175" s="1">
        <v>65.940849304199219</v>
      </c>
      <c r="X175" s="1">
        <v>500.20394897460937</v>
      </c>
      <c r="Y175" s="1">
        <v>-1.758350757881999E-3</v>
      </c>
      <c r="Z175" s="1">
        <v>0.143914595246315</v>
      </c>
      <c r="AA175" s="1">
        <v>98.096954345703125</v>
      </c>
      <c r="AB175" s="1">
        <v>-7.7873859405517578</v>
      </c>
      <c r="AC175" s="1">
        <v>0.19843053817749023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0.18999999761581421</v>
      </c>
      <c r="AJ175" s="1">
        <v>111115</v>
      </c>
      <c r="AK175">
        <f>X175*0.000001/(K175*0.0001)</f>
        <v>0.83367324829101552</v>
      </c>
      <c r="AL175">
        <f>(U175-T175)/(1000-U175)*AK175</f>
        <v>6.9183593425227541E-5</v>
      </c>
      <c r="AM175">
        <f>(P175+273.15)</f>
        <v>291.44192161560056</v>
      </c>
      <c r="AN175">
        <f>(O175+273.15)</f>
        <v>292.41798439025877</v>
      </c>
      <c r="AO175">
        <f>(Y175*AG175+Z175*AH175)*AI175</f>
        <v>-3.3408663980534492E-4</v>
      </c>
      <c r="AP175">
        <f>((AO175+0.00000010773*(AN175^4-AM175^4))-AL175*44100)/(L175*51.4+0.00000043092*AM175^3)</f>
        <v>8.8613717490873045E-2</v>
      </c>
      <c r="AQ175">
        <f>0.61365*EXP(17.502*J175/(240.97+J175))</f>
        <v>2.1096089353478837</v>
      </c>
      <c r="AR175">
        <f>AQ175*1000/AA175</f>
        <v>21.505345904149262</v>
      </c>
      <c r="AS175">
        <f>(AR175-U175)</f>
        <v>6.432391726292817</v>
      </c>
      <c r="AT175">
        <f>IF(D175,P175,(O175+P175)/2)</f>
        <v>18.779953002929688</v>
      </c>
      <c r="AU175">
        <f>0.61365*EXP(17.502*AT175/(240.97+AT175))</f>
        <v>2.1750815755869679</v>
      </c>
      <c r="AV175">
        <f>IF(AS175&lt;&gt;0,(1000-(AR175+U175)/2)/AS175*AL175,0)</f>
        <v>1.0558791689734542E-2</v>
      </c>
      <c r="AW175">
        <f>U175*AA175/1000</f>
        <v>1.4786108978400589</v>
      </c>
      <c r="AX175">
        <f>(AU175-AW175)</f>
        <v>0.69647067774690896</v>
      </c>
      <c r="AY175">
        <f>1/(1.6/F175+1.37/N175)</f>
        <v>6.6027736312208058E-3</v>
      </c>
      <c r="AZ175">
        <f>G175*AA175*0.001</f>
        <v>1.4510892144512584</v>
      </c>
      <c r="BA175">
        <f>G175/S175</f>
        <v>3.7216031959619554E-2</v>
      </c>
      <c r="BB175">
        <f>(1-AL175*AA175/AQ175/F175)*100</f>
        <v>69.645380331118915</v>
      </c>
      <c r="BC175">
        <f>(S175-E175/(N175/1.35))</f>
        <v>396.27949482094249</v>
      </c>
      <c r="BD175">
        <f>E175*BB175/100/BC175</f>
        <v>4.4156678127798233E-3</v>
      </c>
    </row>
    <row r="176" spans="1:56" x14ac:dyDescent="0.25">
      <c r="A176" s="1" t="s">
        <v>9</v>
      </c>
      <c r="B176" s="1" t="s">
        <v>234</v>
      </c>
    </row>
    <row r="177" spans="1:56" x14ac:dyDescent="0.25">
      <c r="A177" s="1">
        <v>95</v>
      </c>
      <c r="B177" s="1" t="s">
        <v>235</v>
      </c>
      <c r="C177" s="1">
        <v>57104.499995004386</v>
      </c>
      <c r="D177" s="1">
        <v>0</v>
      </c>
      <c r="E177">
        <f>(R177-S177*(1000-T177)/(1000-U177))*AK177</f>
        <v>2.4620895743239886</v>
      </c>
      <c r="F177">
        <f>IF(AV177&lt;&gt;0,1/(1/AV177-1/N177),0)</f>
        <v>1.1811385490074827E-2</v>
      </c>
      <c r="G177">
        <f>((AY177-AL177/2)*S177-E177)/(AY177+AL177/2)</f>
        <v>60.416989660743347</v>
      </c>
      <c r="H177">
        <f>AL177*1000</f>
        <v>7.6975708314965086E-2</v>
      </c>
      <c r="I177">
        <f>(AQ177-AW177)</f>
        <v>0.6303232213957215</v>
      </c>
      <c r="J177">
        <f>(P177+AP177*D177)</f>
        <v>18.345592498779297</v>
      </c>
      <c r="K177" s="1">
        <v>6</v>
      </c>
      <c r="L177">
        <f>(K177*AE177+AF177)</f>
        <v>1.4200000166893005</v>
      </c>
      <c r="M177" s="1">
        <v>1</v>
      </c>
      <c r="N177">
        <f>L177*(M177+1)*(M177+1)/(M177*M177+1)</f>
        <v>2.8400000333786011</v>
      </c>
      <c r="O177" s="1">
        <v>19.275415420532227</v>
      </c>
      <c r="P177" s="1">
        <v>18.345592498779297</v>
      </c>
      <c r="Q177" s="1">
        <v>19.139186859130859</v>
      </c>
      <c r="R177" s="1">
        <v>400.51171875</v>
      </c>
      <c r="S177" s="1">
        <v>397.52157592773437</v>
      </c>
      <c r="T177" s="1">
        <v>15.05791187286377</v>
      </c>
      <c r="U177" s="1">
        <v>15.148850440979004</v>
      </c>
      <c r="V177" s="1">
        <v>65.859825134277344</v>
      </c>
      <c r="W177" s="1">
        <v>66.257568359375</v>
      </c>
      <c r="X177" s="1">
        <v>500.1812744140625</v>
      </c>
      <c r="Y177" s="1">
        <v>-7.6196584850549698E-3</v>
      </c>
      <c r="Z177" s="1">
        <v>8.4592565894126892E-2</v>
      </c>
      <c r="AA177" s="1">
        <v>98.119682312011719</v>
      </c>
      <c r="AB177" s="1">
        <v>-7.8113117218017578</v>
      </c>
      <c r="AC177" s="1">
        <v>0.20503759384155273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0.18999999761581421</v>
      </c>
      <c r="AJ177" s="1">
        <v>111115</v>
      </c>
      <c r="AK177">
        <f>X177*0.000001/(K177*0.0001)</f>
        <v>0.83363545735677069</v>
      </c>
      <c r="AL177">
        <f>(U177-T177)/(1000-U177)*AK177</f>
        <v>7.6975708314965086E-5</v>
      </c>
      <c r="AM177">
        <f>(P177+273.15)</f>
        <v>291.49559249877927</v>
      </c>
      <c r="AN177">
        <f>(O177+273.15)</f>
        <v>292.4254154205322</v>
      </c>
      <c r="AO177">
        <f>(Y177*AG177+Z177*AH177)*AI177</f>
        <v>-1.4477350939937628E-3</v>
      </c>
      <c r="AP177">
        <f>((AO177+0.00000010773*(AN177^4-AM177^4))-AL177*44100)/(L177*51.4+0.00000043092*AM177^3)</f>
        <v>7.8598595889326689E-2</v>
      </c>
      <c r="AQ177">
        <f>0.61365*EXP(17.502*J177/(240.97+J177))</f>
        <v>2.11672361405676</v>
      </c>
      <c r="AR177">
        <f>AQ177*1000/AA177</f>
        <v>21.57287471973024</v>
      </c>
      <c r="AS177">
        <f>(AR177-U177)</f>
        <v>6.4240242787512365</v>
      </c>
      <c r="AT177">
        <f>IF(D177,P177,(O177+P177)/2)</f>
        <v>18.810503959655762</v>
      </c>
      <c r="AU177">
        <f>0.61365*EXP(17.502*AT177/(240.97+AT177))</f>
        <v>2.1792388021339901</v>
      </c>
      <c r="AV177">
        <f>IF(AS177&lt;&gt;0,(1000-(AR177+U177)/2)/AS177*AL177,0)</f>
        <v>1.176246611683994E-2</v>
      </c>
      <c r="AW177">
        <f>U177*AA177/1000</f>
        <v>1.4864003926610385</v>
      </c>
      <c r="AX177">
        <f>(AU177-AW177)</f>
        <v>0.69283840947295161</v>
      </c>
      <c r="AY177">
        <f>1/(1.6/F177+1.37/N177)</f>
        <v>7.3559208271508948E-3</v>
      </c>
      <c r="AZ177">
        <f>G177*AA177*0.001</f>
        <v>5.9280958317602339</v>
      </c>
      <c r="BA177">
        <f>G177/S177</f>
        <v>0.15198417726067423</v>
      </c>
      <c r="BB177">
        <f>(1-AL177*AA177/AQ177/F177)*100</f>
        <v>69.790410175939016</v>
      </c>
      <c r="BC177">
        <f>(S177-E177/(N177/1.35))</f>
        <v>396.35121646073702</v>
      </c>
      <c r="BD177">
        <f>E177*BB177/100/BC177</f>
        <v>4.3353024828926175E-3</v>
      </c>
    </row>
    <row r="178" spans="1:56" x14ac:dyDescent="0.25">
      <c r="A178" s="1">
        <v>96</v>
      </c>
      <c r="B178" s="1" t="s">
        <v>236</v>
      </c>
      <c r="C178" s="1">
        <v>57704.999981582165</v>
      </c>
      <c r="D178" s="1">
        <v>0</v>
      </c>
      <c r="E178">
        <f>(R178-S178*(1000-T178)/(1000-U178))*AK178</f>
        <v>2.5447833214183038</v>
      </c>
      <c r="F178">
        <f>IF(AV178&lt;&gt;0,1/(1/AV178-1/N178),0)</f>
        <v>1.1352883869492847E-2</v>
      </c>
      <c r="G178">
        <f>((AY178-AL178/2)*S178-E178)/(AY178+AL178/2)</f>
        <v>35.28882063451173</v>
      </c>
      <c r="H178">
        <f>AL178*1000</f>
        <v>7.343144341156152E-2</v>
      </c>
      <c r="I178">
        <f>(AQ178-AW178)</f>
        <v>0.62563217667634352</v>
      </c>
      <c r="J178">
        <f>(P178+AP178*D178)</f>
        <v>18.324506759643555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19.271459579467773</v>
      </c>
      <c r="P178" s="1">
        <v>18.324506759643555</v>
      </c>
      <c r="Q178" s="1">
        <v>19.139642715454102</v>
      </c>
      <c r="R178" s="1">
        <v>400.4949951171875</v>
      </c>
      <c r="S178" s="1">
        <v>397.40789794921875</v>
      </c>
      <c r="T178" s="1">
        <v>15.07796573638916</v>
      </c>
      <c r="U178" s="1">
        <v>15.164700508117676</v>
      </c>
      <c r="V178" s="1">
        <v>65.978775024414063</v>
      </c>
      <c r="W178" s="1">
        <v>66.358306884765625</v>
      </c>
      <c r="X178" s="1">
        <v>500.26910400390625</v>
      </c>
      <c r="Y178" s="1">
        <v>-6.3300721347332001E-2</v>
      </c>
      <c r="Z178" s="1">
        <v>0.24608331918716431</v>
      </c>
      <c r="AA178" s="1">
        <v>98.141983032226562</v>
      </c>
      <c r="AB178" s="1">
        <v>-7.8113117218017578</v>
      </c>
      <c r="AC178" s="1">
        <v>0.20503759384155273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0.18999999761581421</v>
      </c>
      <c r="AJ178" s="1">
        <v>111115</v>
      </c>
      <c r="AK178">
        <f>X178*0.000001/(K178*0.0001)</f>
        <v>0.83378184000651023</v>
      </c>
      <c r="AL178">
        <f>(U178-T178)/(1000-U178)*AK178</f>
        <v>7.3431443411561519E-5</v>
      </c>
      <c r="AM178">
        <f>(P178+273.15)</f>
        <v>291.47450675964353</v>
      </c>
      <c r="AN178">
        <f>(O178+273.15)</f>
        <v>292.42145957946775</v>
      </c>
      <c r="AO178">
        <f>(Y178*AG178+Z178*AH178)*AI178</f>
        <v>-1.20271369050724E-2</v>
      </c>
      <c r="AP178">
        <f>((AO178+0.00000010773*(AN178^4-AM178^4))-AL178*44100)/(L178*51.4+0.00000043092*AM178^3)</f>
        <v>8.252293708210999E-2</v>
      </c>
      <c r="AQ178">
        <f>0.61365*EXP(17.502*J178/(240.97+J178))</f>
        <v>2.1139259566328259</v>
      </c>
      <c r="AR178">
        <f>AQ178*1000/AA178</f>
        <v>21.539466508830202</v>
      </c>
      <c r="AS178">
        <f>(AR178-U178)</f>
        <v>6.3747660007125262</v>
      </c>
      <c r="AT178">
        <f>IF(D178,P178,(O178+P178)/2)</f>
        <v>18.797983169555664</v>
      </c>
      <c r="AU178">
        <f>0.61365*EXP(17.502*AT178/(240.97+AT178))</f>
        <v>2.1775341917533808</v>
      </c>
      <c r="AV178">
        <f>IF(AS178&lt;&gt;0,(1000-(AR178+U178)/2)/AS178*AL178,0)</f>
        <v>1.1307681477542507E-2</v>
      </c>
      <c r="AW178">
        <f>U178*AA178/1000</f>
        <v>1.4882937799564824</v>
      </c>
      <c r="AX178">
        <f>(AU178-AW178)</f>
        <v>0.68924041179689843</v>
      </c>
      <c r="AY178">
        <f>1/(1.6/F178+1.37/N178)</f>
        <v>7.0713482225500807E-3</v>
      </c>
      <c r="AZ178">
        <f>G178*AA178*0.001</f>
        <v>3.4633148359395367</v>
      </c>
      <c r="BA178">
        <f>G178/S178</f>
        <v>8.87974819237764E-2</v>
      </c>
      <c r="BB178">
        <f>(1-AL178*AA178/AQ178/F178)*100</f>
        <v>69.970996042309565</v>
      </c>
      <c r="BC178">
        <f>(S178-E178/(N178/1.35))</f>
        <v>396.19822983529701</v>
      </c>
      <c r="BD178">
        <f>E178*BB178/100/BC178</f>
        <v>4.4942407689584334E-3</v>
      </c>
    </row>
    <row r="179" spans="1:56" x14ac:dyDescent="0.25">
      <c r="A179" s="1" t="s">
        <v>9</v>
      </c>
      <c r="B179" s="1" t="s">
        <v>237</v>
      </c>
    </row>
    <row r="180" spans="1:56" x14ac:dyDescent="0.25">
      <c r="A180" s="1">
        <v>97</v>
      </c>
      <c r="B180" s="1" t="s">
        <v>238</v>
      </c>
      <c r="C180" s="1">
        <v>58304.999988310039</v>
      </c>
      <c r="D180" s="1">
        <v>0</v>
      </c>
      <c r="E180">
        <f>(R180-S180*(1000-T180)/(1000-U180))*AK180</f>
        <v>2.4938233054245535</v>
      </c>
      <c r="F180">
        <f>IF(AV180&lt;&gt;0,1/(1/AV180-1/N180),0)</f>
        <v>1.2940074972916547E-2</v>
      </c>
      <c r="G180">
        <f>((AY180-AL180/2)*S180-E180)/(AY180+AL180/2)</f>
        <v>85.419672979957497</v>
      </c>
      <c r="H180">
        <f>AL180*1000</f>
        <v>8.3898687469641103E-2</v>
      </c>
      <c r="I180">
        <f>(AQ180-AW180)</f>
        <v>0.62749164645574296</v>
      </c>
      <c r="J180">
        <f>(P180+AP180*D180)</f>
        <v>18.374355316162109</v>
      </c>
      <c r="K180" s="1">
        <v>6</v>
      </c>
      <c r="L180">
        <f>(K180*AE180+AF180)</f>
        <v>1.4200000166893005</v>
      </c>
      <c r="M180" s="1">
        <v>1</v>
      </c>
      <c r="N180">
        <f>L180*(M180+1)*(M180+1)/(M180*M180+1)</f>
        <v>2.8400000333786011</v>
      </c>
      <c r="O180" s="1">
        <v>19.27601432800293</v>
      </c>
      <c r="P180" s="1">
        <v>18.374355316162109</v>
      </c>
      <c r="Q180" s="1">
        <v>19.138616561889648</v>
      </c>
      <c r="R180" s="1">
        <v>400.52230834960937</v>
      </c>
      <c r="S180" s="1">
        <v>397.49075317382812</v>
      </c>
      <c r="T180" s="1">
        <v>15.113042831420898</v>
      </c>
      <c r="U180" s="1">
        <v>15.212155342102051</v>
      </c>
      <c r="V180" s="1">
        <v>66.1180419921875</v>
      </c>
      <c r="W180" s="1">
        <v>66.551651000976563</v>
      </c>
      <c r="X180" s="1">
        <v>500.17343139648437</v>
      </c>
      <c r="Y180" s="1">
        <v>-0.14008244872093201</v>
      </c>
      <c r="Z180" s="1">
        <v>0.18785868585109711</v>
      </c>
      <c r="AA180" s="1">
        <v>98.148712158203125</v>
      </c>
      <c r="AB180" s="1">
        <v>-7.6532611846923828</v>
      </c>
      <c r="AC180" s="1">
        <v>0.20719575881958008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0.18999999761581421</v>
      </c>
      <c r="AJ180" s="1">
        <v>111115</v>
      </c>
      <c r="AK180">
        <f>X180*0.000001/(K180*0.0001)</f>
        <v>0.83362238566080715</v>
      </c>
      <c r="AL180">
        <f>(U180-T180)/(1000-U180)*AK180</f>
        <v>8.3898687469641098E-5</v>
      </c>
      <c r="AM180">
        <f>(P180+273.15)</f>
        <v>291.52435531616209</v>
      </c>
      <c r="AN180">
        <f>(O180+273.15)</f>
        <v>292.42601432800291</v>
      </c>
      <c r="AO180">
        <f>(Y180*AG180+Z180*AH180)*AI180</f>
        <v>-2.6615664922994497E-2</v>
      </c>
      <c r="AP180">
        <f>((AO180+0.00000010773*(AN180^4-AM180^4))-AL180*44100)/(L180*51.4+0.00000043092*AM180^3)</f>
        <v>7.1052948796507073E-2</v>
      </c>
      <c r="AQ180">
        <f>0.61365*EXP(17.502*J180/(240.97+J180))</f>
        <v>2.1205451024335891</v>
      </c>
      <c r="AR180">
        <f>AQ180*1000/AA180</f>
        <v>21.605429717870798</v>
      </c>
      <c r="AS180">
        <f>(AR180-U180)</f>
        <v>6.3932743757687476</v>
      </c>
      <c r="AT180">
        <f>IF(D180,P180,(O180+P180)/2)</f>
        <v>18.82518482208252</v>
      </c>
      <c r="AU180">
        <f>0.61365*EXP(17.502*AT180/(240.97+AT180))</f>
        <v>2.1812389800394127</v>
      </c>
      <c r="AV180">
        <f>IF(AS180&lt;&gt;0,(1000-(AR180+U180)/2)/AS180*AL180,0)</f>
        <v>1.288138269970179E-2</v>
      </c>
      <c r="AW180">
        <f>U180*AA180/1000</f>
        <v>1.4930534559778461</v>
      </c>
      <c r="AX180">
        <f>(AU180-AW180)</f>
        <v>0.68818552406156663</v>
      </c>
      <c r="AY180">
        <f>1/(1.6/F180+1.37/N180)</f>
        <v>8.0561168286486639E-3</v>
      </c>
      <c r="AZ180">
        <f>G180*AA180*0.001</f>
        <v>8.3838308959576899</v>
      </c>
      <c r="BA180">
        <f>G180/S180</f>
        <v>0.21489725810703905</v>
      </c>
      <c r="BB180">
        <f>(1-AL180*AA180/AQ180/F180)*100</f>
        <v>69.990727612765284</v>
      </c>
      <c r="BC180">
        <f>(S180-E180/(N180/1.35))</f>
        <v>396.30530901088633</v>
      </c>
      <c r="BD180">
        <f>E180*BB180/100/BC180</f>
        <v>4.4042939550815157E-3</v>
      </c>
    </row>
    <row r="181" spans="1:56" x14ac:dyDescent="0.25">
      <c r="A181" s="1" t="s">
        <v>9</v>
      </c>
      <c r="B181" s="1" t="s">
        <v>239</v>
      </c>
    </row>
    <row r="182" spans="1:56" x14ac:dyDescent="0.25">
      <c r="A182" s="1">
        <v>98</v>
      </c>
      <c r="B182" s="1" t="s">
        <v>240</v>
      </c>
      <c r="C182" s="1">
        <v>58904.999995015562</v>
      </c>
      <c r="D182" s="1">
        <v>0</v>
      </c>
      <c r="E182">
        <f>(R182-S182*(1000-T182)/(1000-U182))*AK182</f>
        <v>2.3919794495241393</v>
      </c>
      <c r="F182">
        <f>IF(AV182&lt;&gt;0,1/(1/AV182-1/N182),0)</f>
        <v>1.0617982625006591E-2</v>
      </c>
      <c r="G182">
        <f>((AY182-AL182/2)*S182-E182)/(AY182+AL182/2)</f>
        <v>33.749269592358779</v>
      </c>
      <c r="H182">
        <f>AL182*1000</f>
        <v>6.8372386585074649E-2</v>
      </c>
      <c r="I182">
        <f>(AQ182-AW182)</f>
        <v>0.62279915874144187</v>
      </c>
      <c r="J182">
        <f>(P182+AP182*D182)</f>
        <v>18.351432800292969</v>
      </c>
      <c r="K182" s="1">
        <v>6</v>
      </c>
      <c r="L182">
        <f>(K182*AE182+AF182)</f>
        <v>1.4200000166893005</v>
      </c>
      <c r="M182" s="1">
        <v>1</v>
      </c>
      <c r="N182">
        <f>L182*(M182+1)*(M182+1)/(M182*M182+1)</f>
        <v>2.8400000333786011</v>
      </c>
      <c r="O182" s="1">
        <v>19.274473190307617</v>
      </c>
      <c r="P182" s="1">
        <v>18.351432800292969</v>
      </c>
      <c r="Q182" s="1">
        <v>19.139385223388672</v>
      </c>
      <c r="R182" s="1">
        <v>400.47555541992187</v>
      </c>
      <c r="S182" s="1">
        <v>397.57421875</v>
      </c>
      <c r="T182" s="1">
        <v>15.145763397216797</v>
      </c>
      <c r="U182" s="1">
        <v>15.22651481628418</v>
      </c>
      <c r="V182" s="1">
        <v>66.278068542480469</v>
      </c>
      <c r="W182" s="1">
        <v>66.631439208984375</v>
      </c>
      <c r="X182" s="1">
        <v>500.28579711914062</v>
      </c>
      <c r="Y182" s="1">
        <v>-0.13656848669052124</v>
      </c>
      <c r="Z182" s="1">
        <v>0.10436803102493286</v>
      </c>
      <c r="AA182" s="1">
        <v>98.164283752441406</v>
      </c>
      <c r="AB182" s="1">
        <v>-7.6161518096923828</v>
      </c>
      <c r="AC182" s="1">
        <v>0.1974177360534668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0.18999999761581421</v>
      </c>
      <c r="AJ182" s="1">
        <v>111115</v>
      </c>
      <c r="AK182">
        <f>X182*0.000001/(K182*0.0001)</f>
        <v>0.83380966186523431</v>
      </c>
      <c r="AL182">
        <f>(U182-T182)/(1000-U182)*AK182</f>
        <v>6.837238658507465E-5</v>
      </c>
      <c r="AM182">
        <f>(P182+273.15)</f>
        <v>291.50143280029295</v>
      </c>
      <c r="AN182">
        <f>(O182+273.15)</f>
        <v>292.42447319030759</v>
      </c>
      <c r="AO182">
        <f>(Y182*AG182+Z182*AH182)*AI182</f>
        <v>-2.594801214559439E-2</v>
      </c>
      <c r="AP182">
        <f>((AO182+0.00000010773*(AN182^4-AM182^4))-AL182*44100)/(L182*51.4+0.00000043092*AM182^3)</f>
        <v>8.1973690161749782E-2</v>
      </c>
      <c r="AQ182">
        <f>0.61365*EXP(17.502*J182/(240.97+J182))</f>
        <v>2.1174990797279154</v>
      </c>
      <c r="AR182">
        <f>AQ182*1000/AA182</f>
        <v>21.570972646914996</v>
      </c>
      <c r="AS182">
        <f>(AR182-U182)</f>
        <v>6.3444578306308159</v>
      </c>
      <c r="AT182">
        <f>IF(D182,P182,(O182+P182)/2)</f>
        <v>18.812952995300293</v>
      </c>
      <c r="AU182">
        <f>0.61365*EXP(17.502*AT182/(240.97+AT182))</f>
        <v>2.1795723564899956</v>
      </c>
      <c r="AV182">
        <f>IF(AS182&lt;&gt;0,(1000-(AR182+U182)/2)/AS182*AL182,0)</f>
        <v>1.0578432760944832E-2</v>
      </c>
      <c r="AW182">
        <f>U182*AA182/1000</f>
        <v>1.4946999209864735</v>
      </c>
      <c r="AX182">
        <f>(AU182-AW182)</f>
        <v>0.68487243550352206</v>
      </c>
      <c r="AY182">
        <f>1/(1.6/F182+1.37/N182)</f>
        <v>6.6150624448391426E-3</v>
      </c>
      <c r="AZ182">
        <f>G182*AA182*0.001</f>
        <v>3.3129728767019495</v>
      </c>
      <c r="BA182">
        <f>G182/S182</f>
        <v>8.4887973114727469E-2</v>
      </c>
      <c r="BB182">
        <f>(1-AL182*AA182/AQ182/F182)*100</f>
        <v>70.148304632469944</v>
      </c>
      <c r="BC182">
        <f>(S182-E182/(N182/1.35))</f>
        <v>396.43718627855458</v>
      </c>
      <c r="BD182">
        <f>E182*BB182/100/BC182</f>
        <v>4.2325318841791998E-3</v>
      </c>
    </row>
    <row r="183" spans="1:56" x14ac:dyDescent="0.25">
      <c r="A183" s="1">
        <v>99</v>
      </c>
      <c r="B183" s="1" t="s">
        <v>241</v>
      </c>
      <c r="C183" s="1">
        <v>59505.499981593341</v>
      </c>
      <c r="D183" s="1">
        <v>0</v>
      </c>
      <c r="E183">
        <f>(R183-S183*(1000-T183)/(1000-U183))*AK183</f>
        <v>2.4057649342436149</v>
      </c>
      <c r="F183">
        <f>IF(AV183&lt;&gt;0,1/(1/AV183-1/N183),0)</f>
        <v>1.0982041355294125E-2</v>
      </c>
      <c r="G183">
        <f>((AY183-AL183/2)*S183-E183)/(AY183+AL183/2)</f>
        <v>43.65308328841099</v>
      </c>
      <c r="H183">
        <f>AL183*1000</f>
        <v>7.0713086785415394E-2</v>
      </c>
      <c r="I183">
        <f>(AQ183-AW183)</f>
        <v>0.62285293955945509</v>
      </c>
      <c r="J183">
        <f>(P183+AP183*D183)</f>
        <v>18.365261077880859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19.277637481689453</v>
      </c>
      <c r="P183" s="1">
        <v>18.365261077880859</v>
      </c>
      <c r="Q183" s="1">
        <v>19.138603210449219</v>
      </c>
      <c r="R183" s="1">
        <v>400.51504516601562</v>
      </c>
      <c r="S183" s="1">
        <v>397.59576416015625</v>
      </c>
      <c r="T183" s="1">
        <v>15.160737991333008</v>
      </c>
      <c r="U183" s="1">
        <v>15.244260787963867</v>
      </c>
      <c r="V183" s="1">
        <v>66.332359313964844</v>
      </c>
      <c r="W183" s="1">
        <v>66.697792053222656</v>
      </c>
      <c r="X183" s="1">
        <v>500.23553466796875</v>
      </c>
      <c r="Y183" s="1">
        <v>-8.6160831153392792E-2</v>
      </c>
      <c r="Z183" s="1">
        <v>1.6479086130857468E-2</v>
      </c>
      <c r="AA183" s="1">
        <v>98.1669921875</v>
      </c>
      <c r="AB183" s="1">
        <v>-7.6161518096923828</v>
      </c>
      <c r="AC183" s="1">
        <v>0.1974177360534668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0.18999999761581421</v>
      </c>
      <c r="AJ183" s="1">
        <v>111115</v>
      </c>
      <c r="AK183">
        <f>X183*0.000001/(K183*0.0001)</f>
        <v>0.83372589111328121</v>
      </c>
      <c r="AL183">
        <f>(U183-T183)/(1000-U183)*AK183</f>
        <v>7.0713086785415387E-5</v>
      </c>
      <c r="AM183">
        <f>(P183+273.15)</f>
        <v>291.51526107788084</v>
      </c>
      <c r="AN183">
        <f>(O183+273.15)</f>
        <v>292.42763748168943</v>
      </c>
      <c r="AO183">
        <f>(Y183*AG183+Z183*AH183)*AI183</f>
        <v>-1.6370557713721201E-2</v>
      </c>
      <c r="AP183">
        <f>((AO183+0.00000010773*(AN183^4-AM183^4))-AL183*44100)/(L183*51.4+0.00000043092*AM183^3)</f>
        <v>7.9496078373797713E-2</v>
      </c>
      <c r="AQ183">
        <f>0.61365*EXP(17.502*J183/(240.97+J183))</f>
        <v>2.1193361692357167</v>
      </c>
      <c r="AR183">
        <f>AQ183*1000/AA183</f>
        <v>21.58909142482192</v>
      </c>
      <c r="AS183">
        <f>(AR183-U183)</f>
        <v>6.3448306368580525</v>
      </c>
      <c r="AT183">
        <f>IF(D183,P183,(O183+P183)/2)</f>
        <v>18.821449279785156</v>
      </c>
      <c r="AU183">
        <f>0.61365*EXP(17.502*AT183/(240.97+AT183))</f>
        <v>2.1807298825810917</v>
      </c>
      <c r="AV183">
        <f>IF(AS183&lt;&gt;0,(1000-(AR183+U183)/2)/AS183*AL183,0)</f>
        <v>1.0939738307022365E-2</v>
      </c>
      <c r="AW183">
        <f>U183*AA183/1000</f>
        <v>1.4964832296762616</v>
      </c>
      <c r="AX183">
        <f>(AU183-AW183)</f>
        <v>0.68424665290483011</v>
      </c>
      <c r="AY183">
        <f>1/(1.6/F183+1.37/N183)</f>
        <v>6.8411245637335812E-3</v>
      </c>
      <c r="AZ183">
        <f>G183*AA183*0.001</f>
        <v>4.2852918861337281</v>
      </c>
      <c r="BA183">
        <f>G183/S183</f>
        <v>0.10979262664082863</v>
      </c>
      <c r="BB183">
        <f>(1-AL183*AA183/AQ183/F183)*100</f>
        <v>70.174869314092163</v>
      </c>
      <c r="BC183">
        <f>(S183-E183/(N183/1.35))</f>
        <v>396.45217872950218</v>
      </c>
      <c r="BD183">
        <f>E183*BB183/100/BC183</f>
        <v>4.2583758879065044E-3</v>
      </c>
    </row>
    <row r="184" spans="1:56" x14ac:dyDescent="0.25">
      <c r="A184" s="1" t="s">
        <v>9</v>
      </c>
      <c r="B184" s="1" t="s">
        <v>242</v>
      </c>
    </row>
    <row r="185" spans="1:56" x14ac:dyDescent="0.25">
      <c r="A185" s="1">
        <v>100</v>
      </c>
      <c r="B185" s="1" t="s">
        <v>243</v>
      </c>
      <c r="C185" s="1">
        <v>60105.499988321215</v>
      </c>
      <c r="D185" s="1">
        <v>0</v>
      </c>
      <c r="E185">
        <f>(R185-S185*(1000-T185)/(1000-U185))*AK185</f>
        <v>2.4612677373837135</v>
      </c>
      <c r="F185">
        <f>IF(AV185&lt;&gt;0,1/(1/AV185-1/N185),0)</f>
        <v>1.1424981772211996E-2</v>
      </c>
      <c r="G185">
        <f>((AY185-AL185/2)*S185-E185)/(AY185+AL185/2)</f>
        <v>49.177483106121159</v>
      </c>
      <c r="H185">
        <f>AL185*1000</f>
        <v>7.2981638727540529E-2</v>
      </c>
      <c r="I185">
        <f>(AQ185-AW185)</f>
        <v>0.61808333464849396</v>
      </c>
      <c r="J185">
        <f>(P185+AP185*D185)</f>
        <v>18.373096466064453</v>
      </c>
      <c r="K185" s="1">
        <v>6</v>
      </c>
      <c r="L185">
        <f>(K185*AE185+AF185)</f>
        <v>1.4200000166893005</v>
      </c>
      <c r="M185" s="1">
        <v>1</v>
      </c>
      <c r="N185">
        <f>L185*(M185+1)*(M185+1)/(M185*M185+1)</f>
        <v>2.8400000333786011</v>
      </c>
      <c r="O185" s="1">
        <v>19.277389526367188</v>
      </c>
      <c r="P185" s="1">
        <v>18.373096466064453</v>
      </c>
      <c r="Q185" s="1">
        <v>19.138540267944336</v>
      </c>
      <c r="R185" s="1">
        <v>400.3272705078125</v>
      </c>
      <c r="S185" s="1">
        <v>397.34024047851562</v>
      </c>
      <c r="T185" s="1">
        <v>15.214900970458984</v>
      </c>
      <c r="U185" s="1">
        <v>15.301101684570313</v>
      </c>
      <c r="V185" s="1">
        <v>66.580612182617188</v>
      </c>
      <c r="W185" s="1">
        <v>66.95782470703125</v>
      </c>
      <c r="X185" s="1">
        <v>500.21585083007813</v>
      </c>
      <c r="Y185" s="1">
        <v>-0.10550190508365631</v>
      </c>
      <c r="Z185" s="1">
        <v>0.19335250556468964</v>
      </c>
      <c r="AA185" s="1">
        <v>98.182106018066406</v>
      </c>
      <c r="AB185" s="1">
        <v>-7.6397113800048828</v>
      </c>
      <c r="AC185" s="1">
        <v>0.20274019241333008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0.18999999761581421</v>
      </c>
      <c r="AJ185" s="1">
        <v>111115</v>
      </c>
      <c r="AK185">
        <f>X185*0.000001/(K185*0.0001)</f>
        <v>0.83369308471679671</v>
      </c>
      <c r="AL185">
        <f>(U185-T185)/(1000-U185)*AK185</f>
        <v>7.2981638727540529E-5</v>
      </c>
      <c r="AM185">
        <f>(P185+273.15)</f>
        <v>291.52309646606443</v>
      </c>
      <c r="AN185">
        <f>(O185+273.15)</f>
        <v>292.42738952636716</v>
      </c>
      <c r="AO185">
        <f>(Y185*AG185+Z185*AH185)*AI185</f>
        <v>-2.0045361714358556E-2</v>
      </c>
      <c r="AP185">
        <f>((AO185+0.00000010773*(AN185^4-AM185^4))-AL185*44100)/(L185*51.4+0.00000043092*AM185^3)</f>
        <v>7.7223816820797903E-2</v>
      </c>
      <c r="AQ185">
        <f>0.61365*EXP(17.502*J185/(240.97+J185))</f>
        <v>2.1203777224361908</v>
      </c>
      <c r="AR185">
        <f>AQ185*1000/AA185</f>
        <v>21.596376452202215</v>
      </c>
      <c r="AS185">
        <f>(AR185-U185)</f>
        <v>6.2952747676319021</v>
      </c>
      <c r="AT185">
        <f>IF(D185,P185,(O185+P185)/2)</f>
        <v>18.82524299621582</v>
      </c>
      <c r="AU185">
        <f>0.61365*EXP(17.502*AT185/(240.97+AT185))</f>
        <v>2.1812469091107727</v>
      </c>
      <c r="AV185">
        <f>IF(AS185&lt;&gt;0,(1000-(AR185+U185)/2)/AS185*AL185,0)</f>
        <v>1.137920458789124E-2</v>
      </c>
      <c r="AW185">
        <f>U185*AA185/1000</f>
        <v>1.5022943877876969</v>
      </c>
      <c r="AX185">
        <f>(AU185-AW185)</f>
        <v>0.67895252132307582</v>
      </c>
      <c r="AY185">
        <f>1/(1.6/F185+1.37/N185)</f>
        <v>7.1161015430716091E-3</v>
      </c>
      <c r="AZ185">
        <f>G185*AA185*0.001</f>
        <v>4.8283488600268578</v>
      </c>
      <c r="BA185">
        <f>G185/S185</f>
        <v>0.12376668179114421</v>
      </c>
      <c r="BB185">
        <f>(1-AL185*AA185/AQ185/F185)*100</f>
        <v>70.421427827274115</v>
      </c>
      <c r="BC185">
        <f>(S185-E185/(N185/1.35))</f>
        <v>396.17027167343952</v>
      </c>
      <c r="BD185">
        <f>E185*BB185/100/BC185</f>
        <v>4.3750377230383627E-3</v>
      </c>
    </row>
    <row r="186" spans="1:56" x14ac:dyDescent="0.25">
      <c r="A186" s="1" t="s">
        <v>9</v>
      </c>
      <c r="B186" s="1" t="s">
        <v>244</v>
      </c>
    </row>
    <row r="187" spans="1:56" x14ac:dyDescent="0.25">
      <c r="A187" s="1">
        <v>101</v>
      </c>
      <c r="B187" s="1" t="s">
        <v>245</v>
      </c>
      <c r="C187" s="1">
        <v>60705.499995026737</v>
      </c>
      <c r="D187" s="1">
        <v>0</v>
      </c>
      <c r="E187">
        <f>(R187-S187*(1000-T187)/(1000-U187))*AK187</f>
        <v>2.2088529819988496</v>
      </c>
      <c r="F187">
        <f>IF(AV187&lt;&gt;0,1/(1/AV187-1/N187),0)</f>
        <v>1.0182201788616842E-2</v>
      </c>
      <c r="G187">
        <f>((AY187-AL187/2)*S187-E187)/(AY187+AL187/2)</f>
        <v>47.264074313562894</v>
      </c>
      <c r="H187">
        <f>AL187*1000</f>
        <v>6.468452023083493E-2</v>
      </c>
      <c r="I187">
        <f>(AQ187-AW187)</f>
        <v>0.6145204714407142</v>
      </c>
      <c r="J187">
        <f>(P187+AP187*D187)</f>
        <v>18.383382797241211</v>
      </c>
      <c r="K187" s="1">
        <v>6</v>
      </c>
      <c r="L187">
        <f>(K187*AE187+AF187)</f>
        <v>1.4200000166893005</v>
      </c>
      <c r="M187" s="1">
        <v>1</v>
      </c>
      <c r="N187">
        <f>L187*(M187+1)*(M187+1)/(M187*M187+1)</f>
        <v>2.8400000333786011</v>
      </c>
      <c r="O187" s="1">
        <v>19.278112411499023</v>
      </c>
      <c r="P187" s="1">
        <v>18.383382797241211</v>
      </c>
      <c r="Q187" s="1">
        <v>19.139013290405273</v>
      </c>
      <c r="R187" s="1">
        <v>400.3702392578125</v>
      </c>
      <c r="S187" s="1">
        <v>397.69027709960938</v>
      </c>
      <c r="T187" s="1">
        <v>15.271736145019531</v>
      </c>
      <c r="U187" s="1">
        <v>15.348122596740723</v>
      </c>
      <c r="V187" s="1">
        <v>66.840248107910156</v>
      </c>
      <c r="W187" s="1">
        <v>67.174568176269531</v>
      </c>
      <c r="X187" s="1">
        <v>500.28558349609375</v>
      </c>
      <c r="Y187" s="1">
        <v>-0.14360365271568298</v>
      </c>
      <c r="Z187" s="1">
        <v>9.8876068368554115E-3</v>
      </c>
      <c r="AA187" s="1">
        <v>98.202583312988281</v>
      </c>
      <c r="AB187" s="1">
        <v>-7.3846454620361328</v>
      </c>
      <c r="AC187" s="1">
        <v>0.19291925430297852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0.18999999761581421</v>
      </c>
      <c r="AJ187" s="1">
        <v>111115</v>
      </c>
      <c r="AK187">
        <f>X187*0.000001/(K187*0.0001)</f>
        <v>0.83380930582682278</v>
      </c>
      <c r="AL187">
        <f>(U187-T187)/(1000-U187)*AK187</f>
        <v>6.4684520230834925E-5</v>
      </c>
      <c r="AM187">
        <f>(P187+273.15)</f>
        <v>291.53338279724119</v>
      </c>
      <c r="AN187">
        <f>(O187+273.15)</f>
        <v>292.428112411499</v>
      </c>
      <c r="AO187">
        <f>(Y187*AG187+Z187*AH187)*AI187</f>
        <v>-2.7284693673601979E-2</v>
      </c>
      <c r="AP187">
        <f>((AO187+0.00000010773*(AN187^4-AM187^4))-AL187*44100)/(L187*51.4+0.00000043092*AM187^3)</f>
        <v>8.0290100872984285E-2</v>
      </c>
      <c r="AQ187">
        <f>0.61365*EXP(17.502*J187/(240.97+J187))</f>
        <v>2.121745759445103</v>
      </c>
      <c r="AR187">
        <f>AQ187*1000/AA187</f>
        <v>21.605803919462481</v>
      </c>
      <c r="AS187">
        <f>(AR187-U187)</f>
        <v>6.2576813227217585</v>
      </c>
      <c r="AT187">
        <f>IF(D187,P187,(O187+P187)/2)</f>
        <v>18.830747604370117</v>
      </c>
      <c r="AU187">
        <f>0.61365*EXP(17.502*AT187/(240.97+AT187))</f>
        <v>2.1819972955824785</v>
      </c>
      <c r="AV187">
        <f>IF(AS187&lt;&gt;0,(1000-(AR187+U187)/2)/AS187*AL187,0)</f>
        <v>1.014582613797076E-2</v>
      </c>
      <c r="AW187">
        <f>U187*AA187/1000</f>
        <v>1.5072252880043888</v>
      </c>
      <c r="AX187">
        <f>(AU187-AW187)</f>
        <v>0.67477200757808964</v>
      </c>
      <c r="AY187">
        <f>1/(1.6/F187+1.37/N187)</f>
        <v>6.34439945899008E-3</v>
      </c>
      <c r="AZ187">
        <f>G187*AA187*0.001</f>
        <v>4.6414541954889295</v>
      </c>
      <c r="BA187">
        <f>G187/S187</f>
        <v>0.11884644165370097</v>
      </c>
      <c r="BB187">
        <f>(1-AL187*AA187/AQ187/F187)*100</f>
        <v>70.597231037849951</v>
      </c>
      <c r="BC187">
        <f>(S187-E187/(N187/1.35))</f>
        <v>396.64029418036591</v>
      </c>
      <c r="BD187">
        <f>E187*BB187/100/BC187</f>
        <v>3.931494267899717E-3</v>
      </c>
    </row>
    <row r="188" spans="1:56" x14ac:dyDescent="0.25">
      <c r="A188" s="1" t="s">
        <v>9</v>
      </c>
      <c r="B188" s="1" t="s">
        <v>246</v>
      </c>
    </row>
    <row r="189" spans="1:56" x14ac:dyDescent="0.25">
      <c r="A189" s="1" t="s">
        <v>9</v>
      </c>
      <c r="B189" s="1" t="s">
        <v>247</v>
      </c>
    </row>
    <row r="190" spans="1:56" x14ac:dyDescent="0.25">
      <c r="A190" s="1" t="s">
        <v>9</v>
      </c>
      <c r="B190" s="1" t="s">
        <v>248</v>
      </c>
    </row>
    <row r="191" spans="1:56" x14ac:dyDescent="0.25">
      <c r="A191" s="1">
        <v>102</v>
      </c>
      <c r="B191" s="1" t="s">
        <v>249</v>
      </c>
      <c r="C191" s="1">
        <v>61305.499997597188</v>
      </c>
      <c r="D191" s="1">
        <v>0</v>
      </c>
      <c r="E191">
        <f>(R191-S191*(1000-T191)/(1000-U191))*AK191</f>
        <v>1.9666425386992068</v>
      </c>
      <c r="F191">
        <f>IF(AV191&lt;&gt;0,1/(1/AV191-1/N191),0)</f>
        <v>1.8872390515110592E-2</v>
      </c>
      <c r="G191">
        <f>((AY191-AL191/2)*S191-E191)/(AY191+AL191/2)</f>
        <v>227.67755523638297</v>
      </c>
      <c r="H191">
        <f>AL191*1000</f>
        <v>0.11305902833051364</v>
      </c>
      <c r="I191">
        <f>(AQ191-AW191)</f>
        <v>0.5813328427874207</v>
      </c>
      <c r="J191">
        <f>(P191+AP191*D191)</f>
        <v>18.1990966796875</v>
      </c>
      <c r="K191" s="1">
        <v>6</v>
      </c>
      <c r="L191">
        <f>(K191*AE191+AF191)</f>
        <v>1.4200000166893005</v>
      </c>
      <c r="M191" s="1">
        <v>1</v>
      </c>
      <c r="N191">
        <f>L191*(M191+1)*(M191+1)/(M191*M191+1)</f>
        <v>2.8400000333786011</v>
      </c>
      <c r="O191" s="1">
        <v>23.422773361206055</v>
      </c>
      <c r="P191" s="1">
        <v>18.1990966796875</v>
      </c>
      <c r="Q191" s="1">
        <v>24.030555725097656</v>
      </c>
      <c r="R191" s="1">
        <v>400.78875732421875</v>
      </c>
      <c r="S191" s="1">
        <v>398.37554931640625</v>
      </c>
      <c r="T191" s="1">
        <v>15.303750991821289</v>
      </c>
      <c r="U191" s="1">
        <v>15.437282562255859</v>
      </c>
      <c r="V191" s="1">
        <v>51.955390930175781</v>
      </c>
      <c r="W191" s="1">
        <v>52.408725738525391</v>
      </c>
      <c r="X191" s="1">
        <v>500.16802978515625</v>
      </c>
      <c r="Y191" s="1">
        <v>-9.9641650915145874E-2</v>
      </c>
      <c r="Z191" s="1">
        <v>3.7352543324232101E-2</v>
      </c>
      <c r="AA191" s="1">
        <v>98.205146789550781</v>
      </c>
      <c r="AB191" s="1">
        <v>-7.3655109405517578</v>
      </c>
      <c r="AC191" s="1">
        <v>0.19381284713745117</v>
      </c>
      <c r="AD191" s="1">
        <v>0.66666668653488159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0.18999999761581421</v>
      </c>
      <c r="AJ191" s="1">
        <v>111115</v>
      </c>
      <c r="AK191">
        <f>X191*0.000001/(K191*0.0001)</f>
        <v>0.83361338297526033</v>
      </c>
      <c r="AL191">
        <f>(U191-T191)/(1000-U191)*AK191</f>
        <v>1.1305902833051364E-4</v>
      </c>
      <c r="AM191">
        <f>(P191+273.15)</f>
        <v>291.34909667968748</v>
      </c>
      <c r="AN191">
        <f>(O191+273.15)</f>
        <v>296.57277336120603</v>
      </c>
      <c r="AO191">
        <f>(Y191*AG191+Z191*AH191)*AI191</f>
        <v>-1.8931913436313508E-2</v>
      </c>
      <c r="AP191">
        <f>((AO191+0.00000010773*(AN191^4-AM191^4))-AL191*44100)/(L191*51.4+0.00000043092*AM191^3)</f>
        <v>0.62381884468505899</v>
      </c>
      <c r="AQ191">
        <f>0.61365*EXP(17.502*J191/(240.97+J191))</f>
        <v>2.09735344284553</v>
      </c>
      <c r="AR191">
        <f>AQ191*1000/AA191</f>
        <v>21.356858692345973</v>
      </c>
      <c r="AS191">
        <f>(AR191-U191)</f>
        <v>5.919576130090114</v>
      </c>
      <c r="AT191">
        <f>IF(D191,P191,(O191+P191)/2)</f>
        <v>20.810935020446777</v>
      </c>
      <c r="AU191">
        <f>0.61365*EXP(17.502*AT191/(240.97+AT191))</f>
        <v>2.467079451191172</v>
      </c>
      <c r="AV191">
        <f>IF(AS191&lt;&gt;0,(1000-(AR191+U191)/2)/AS191*AL191,0)</f>
        <v>1.8747807437958185E-2</v>
      </c>
      <c r="AW191">
        <f>U191*AA191/1000</f>
        <v>1.5160206000581093</v>
      </c>
      <c r="AX191">
        <f>(AU191-AW191)</f>
        <v>0.95105885113306265</v>
      </c>
      <c r="AY191">
        <f>1/(1.6/F191+1.37/N191)</f>
        <v>1.1728509332117124E-2</v>
      </c>
      <c r="AZ191">
        <f>G191*AA191*0.001</f>
        <v>22.359107732675046</v>
      </c>
      <c r="BA191">
        <f>G191/S191</f>
        <v>0.57151488244463544</v>
      </c>
      <c r="BB191">
        <f>(1-AL191*AA191/AQ191/F191)*100</f>
        <v>71.949477201650836</v>
      </c>
      <c r="BC191">
        <f>(S191-E191/(N191/1.35))</f>
        <v>397.44070164174428</v>
      </c>
      <c r="BD191">
        <f>E191*BB191/100/BC191</f>
        <v>3.5602519298459615E-3</v>
      </c>
    </row>
    <row r="192" spans="1:56" x14ac:dyDescent="0.25">
      <c r="A192" s="1" t="s">
        <v>9</v>
      </c>
      <c r="B192" s="1" t="s">
        <v>250</v>
      </c>
    </row>
    <row r="193" spans="1:56" x14ac:dyDescent="0.25">
      <c r="A193" s="1">
        <v>103</v>
      </c>
      <c r="B193" s="1" t="s">
        <v>251</v>
      </c>
      <c r="C193" s="1">
        <v>61905.999988332391</v>
      </c>
      <c r="D193" s="1">
        <v>0</v>
      </c>
      <c r="E193">
        <f>(R193-S193*(1000-T193)/(1000-U193))*AK193</f>
        <v>2.5398447627461929</v>
      </c>
      <c r="F193">
        <f>IF(AV193&lt;&gt;0,1/(1/AV193-1/N193),0)</f>
        <v>1.2098816072785382E-2</v>
      </c>
      <c r="G193">
        <f>((AY193-AL193/2)*S193-E193)/(AY193+AL193/2)</f>
        <v>57.67891965403723</v>
      </c>
      <c r="H193">
        <f>AL193*1000</f>
        <v>9.9327580279313182E-2</v>
      </c>
      <c r="I193">
        <f>(AQ193-AW193)</f>
        <v>0.79389624322364516</v>
      </c>
      <c r="J193">
        <f>(P193+AP193*D193)</f>
        <v>19.75390625</v>
      </c>
      <c r="K193" s="1">
        <v>6</v>
      </c>
      <c r="L193">
        <f>(K193*AE193+AF193)</f>
        <v>1.4200000166893005</v>
      </c>
      <c r="M193" s="1">
        <v>1</v>
      </c>
      <c r="N193">
        <f>L193*(M193+1)*(M193+1)/(M193*M193+1)</f>
        <v>2.8400000333786011</v>
      </c>
      <c r="O193" s="1">
        <v>23.772703170776367</v>
      </c>
      <c r="P193" s="1">
        <v>19.75390625</v>
      </c>
      <c r="Q193" s="1">
        <v>24.020414352416992</v>
      </c>
      <c r="R193" s="1">
        <v>400.88021850585937</v>
      </c>
      <c r="S193" s="1">
        <v>397.78652954101562</v>
      </c>
      <c r="T193" s="1">
        <v>15.331765174865723</v>
      </c>
      <c r="U193" s="1">
        <v>15.449058532714844</v>
      </c>
      <c r="V193" s="1">
        <v>50.965091705322266</v>
      </c>
      <c r="W193" s="1">
        <v>51.354995727539062</v>
      </c>
      <c r="X193" s="1">
        <v>500.24859619140625</v>
      </c>
      <c r="Y193" s="1">
        <v>-1.6411308199167252E-2</v>
      </c>
      <c r="Z193" s="1">
        <v>0.19774565100669861</v>
      </c>
      <c r="AA193" s="1">
        <v>98.206214904785156</v>
      </c>
      <c r="AB193" s="1">
        <v>-7.6094379425048828</v>
      </c>
      <c r="AC193" s="1">
        <v>0.21655797958374023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0.18999999761581421</v>
      </c>
      <c r="AJ193" s="1">
        <v>111115</v>
      </c>
      <c r="AK193">
        <f>X193*0.000001/(K193*0.0001)</f>
        <v>0.83374766031901038</v>
      </c>
      <c r="AL193">
        <f>(U193-T193)/(1000-U193)*AK193</f>
        <v>9.9327580279313186E-5</v>
      </c>
      <c r="AM193">
        <f>(P193+273.15)</f>
        <v>292.90390624999998</v>
      </c>
      <c r="AN193">
        <f>(O193+273.15)</f>
        <v>296.92270317077634</v>
      </c>
      <c r="AO193">
        <f>(Y193*AG193+Z193*AH193)*AI193</f>
        <v>-3.11814851871417E-3</v>
      </c>
      <c r="AP193">
        <f>((AO193+0.00000010773*(AN193^4-AM193^4))-AL193*44100)/(L193*51.4+0.00000043092*AM193^3)</f>
        <v>0.47768960513478192</v>
      </c>
      <c r="AQ193">
        <f>0.61365*EXP(17.502*J193/(240.97+J193))</f>
        <v>2.3110898055640439</v>
      </c>
      <c r="AR193">
        <f>AQ193*1000/AA193</f>
        <v>23.533030040967748</v>
      </c>
      <c r="AS193">
        <f>(AR193-U193)</f>
        <v>8.0839715082529047</v>
      </c>
      <c r="AT193">
        <f>IF(D193,P193,(O193+P193)/2)</f>
        <v>21.763304710388184</v>
      </c>
      <c r="AU193">
        <f>0.61365*EXP(17.502*AT193/(240.97+AT193))</f>
        <v>2.6154436243072716</v>
      </c>
      <c r="AV193">
        <f>IF(AS193&lt;&gt;0,(1000-(AR193+U193)/2)/AS193*AL193,0)</f>
        <v>1.2047491992488779E-2</v>
      </c>
      <c r="AW193">
        <f>U193*AA193/1000</f>
        <v>1.5171935623403987</v>
      </c>
      <c r="AX193">
        <f>(AU193-AW193)</f>
        <v>1.0982500619668729</v>
      </c>
      <c r="AY193">
        <f>1/(1.6/F193+1.37/N193)</f>
        <v>7.5342768839615692E-3</v>
      </c>
      <c r="AZ193">
        <f>G193*AA193*0.001</f>
        <v>5.6644283790202161</v>
      </c>
      <c r="BA193">
        <f>G193/S193</f>
        <v>0.14499968040795605</v>
      </c>
      <c r="BB193">
        <f>(1-AL193*AA193/AQ193/F193)*100</f>
        <v>65.114164231063043</v>
      </c>
      <c r="BC193">
        <f>(S193-E193/(N193/1.35))</f>
        <v>396.57920898136467</v>
      </c>
      <c r="BD193">
        <f>E193*BB193/100/BC193</f>
        <v>4.1701598383749906E-3</v>
      </c>
    </row>
    <row r="194" spans="1:56" x14ac:dyDescent="0.25">
      <c r="A194" s="1" t="s">
        <v>9</v>
      </c>
      <c r="B194" s="1" t="s">
        <v>252</v>
      </c>
    </row>
    <row r="195" spans="1:56" x14ac:dyDescent="0.25">
      <c r="A195" s="1">
        <v>104</v>
      </c>
      <c r="B195" s="1" t="s">
        <v>253</v>
      </c>
      <c r="C195" s="1">
        <v>62505.999995037913</v>
      </c>
      <c r="D195" s="1">
        <v>0</v>
      </c>
      <c r="E195">
        <f>(R195-S195*(1000-T195)/(1000-U195))*AK195</f>
        <v>1.0085856026013378</v>
      </c>
      <c r="F195">
        <f>IF(AV195&lt;&gt;0,1/(1/AV195-1/N195),0)</f>
        <v>7.6954048106327678E-3</v>
      </c>
      <c r="G195">
        <f>((AY195-AL195/2)*S195-E195)/(AY195+AL195/2)</f>
        <v>185.35608006424471</v>
      </c>
      <c r="H195">
        <f>AL195*1000</f>
        <v>6.6732821600283529E-2</v>
      </c>
      <c r="I195">
        <f>(AQ195-AW195)</f>
        <v>0.83722104216293047</v>
      </c>
      <c r="J195">
        <f>(P195+AP195*D195)</f>
        <v>20.021936416625977</v>
      </c>
      <c r="K195" s="1">
        <v>6</v>
      </c>
      <c r="L195">
        <f>(K195*AE195+AF195)</f>
        <v>1.4200000166893005</v>
      </c>
      <c r="M195" s="1">
        <v>1</v>
      </c>
      <c r="N195">
        <f>L195*(M195+1)*(M195+1)/(M195*M195+1)</f>
        <v>2.8400000333786011</v>
      </c>
      <c r="O195" s="1">
        <v>23.787693023681641</v>
      </c>
      <c r="P195" s="1">
        <v>20.021936416625977</v>
      </c>
      <c r="Q195" s="1">
        <v>24.021923065185547</v>
      </c>
      <c r="R195" s="1">
        <v>400.85333251953125</v>
      </c>
      <c r="S195" s="1">
        <v>399.611572265625</v>
      </c>
      <c r="T195" s="1">
        <v>15.321780204772949</v>
      </c>
      <c r="U195" s="1">
        <v>15.400591850280762</v>
      </c>
      <c r="V195" s="1">
        <v>50.890960693359375</v>
      </c>
      <c r="W195" s="1">
        <v>51.152729034423828</v>
      </c>
      <c r="X195" s="1">
        <v>500.21868896484375</v>
      </c>
      <c r="Y195" s="1">
        <v>-0.13421899080276489</v>
      </c>
      <c r="Z195" s="1">
        <v>5.8224216103553772E-2</v>
      </c>
      <c r="AA195" s="1">
        <v>98.215812683105469</v>
      </c>
      <c r="AB195" s="1">
        <v>-5.6952228546142578</v>
      </c>
      <c r="AC195" s="1">
        <v>0.17708539962768555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0.18999999761581421</v>
      </c>
      <c r="AJ195" s="1">
        <v>111115</v>
      </c>
      <c r="AK195">
        <f>X195*0.000001/(K195*0.0001)</f>
        <v>0.83369781494140605</v>
      </c>
      <c r="AL195">
        <f>(U195-T195)/(1000-U195)*AK195</f>
        <v>6.6732821600283532E-5</v>
      </c>
      <c r="AM195">
        <f>(P195+273.15)</f>
        <v>293.17193641662595</v>
      </c>
      <c r="AN195">
        <f>(O195+273.15)</f>
        <v>296.93769302368162</v>
      </c>
      <c r="AO195">
        <f>(Y195*AG195+Z195*AH195)*AI195</f>
        <v>-2.5501607932522319E-2</v>
      </c>
      <c r="AP195">
        <f>((AO195+0.00000010773*(AN195^4-AM195^4))-AL195*44100)/(L195*51.4+0.00000043092*AM195^3)</f>
        <v>0.46175045856775432</v>
      </c>
      <c r="AQ195">
        <f>0.61365*EXP(17.502*J195/(240.97+J195))</f>
        <v>2.3498026865390664</v>
      </c>
      <c r="AR195">
        <f>AQ195*1000/AA195</f>
        <v>23.924891749567191</v>
      </c>
      <c r="AS195">
        <f>(AR195-U195)</f>
        <v>8.5242998992864294</v>
      </c>
      <c r="AT195">
        <f>IF(D195,P195,(O195+P195)/2)</f>
        <v>21.904814720153809</v>
      </c>
      <c r="AU195">
        <f>0.61365*EXP(17.502*AT195/(240.97+AT195))</f>
        <v>2.6381421074441724</v>
      </c>
      <c r="AV195">
        <f>IF(AS195&lt;&gt;0,(1000-(AR195+U195)/2)/AS195*AL195,0)</f>
        <v>7.6746093089771674E-3</v>
      </c>
      <c r="AW195">
        <f>U195*AA195/1000</f>
        <v>1.512581644376136</v>
      </c>
      <c r="AX195">
        <f>(AU195-AW195)</f>
        <v>1.1255604630680365</v>
      </c>
      <c r="AY195">
        <f>1/(1.6/F195+1.37/N195)</f>
        <v>4.7984948391775585E-3</v>
      </c>
      <c r="AZ195">
        <f>G195*AA195*0.001</f>
        <v>18.204898039264556</v>
      </c>
      <c r="BA195">
        <f>G195/S195</f>
        <v>0.46384062156497569</v>
      </c>
      <c r="BB195">
        <f>(1-AL195*AA195/AQ195/F195)*100</f>
        <v>63.754171086955289</v>
      </c>
      <c r="BC195">
        <f>(S195-E195/(N195/1.35))</f>
        <v>399.13213897424862</v>
      </c>
      <c r="BD195">
        <f>E195*BB195/100/BC195</f>
        <v>1.6110338603485454E-3</v>
      </c>
    </row>
    <row r="196" spans="1:56" x14ac:dyDescent="0.25">
      <c r="A196" s="1">
        <v>105</v>
      </c>
      <c r="B196" s="1" t="s">
        <v>254</v>
      </c>
      <c r="C196" s="1">
        <v>63106.499981615692</v>
      </c>
      <c r="D196" s="1">
        <v>0</v>
      </c>
      <c r="E196">
        <f>(R196-S196*(1000-T196)/(1000-U196))*AK196</f>
        <v>0.97063875923783349</v>
      </c>
      <c r="F196">
        <f>IF(AV196&lt;&gt;0,1/(1/AV196-1/N196),0)</f>
        <v>4.5344899182257281E-3</v>
      </c>
      <c r="G196">
        <f>((AY196-AL196/2)*S196-E196)/(AY196+AL196/2)</f>
        <v>53.098035571919581</v>
      </c>
      <c r="H196">
        <f>AL196*1000</f>
        <v>4.7434623781206775E-2</v>
      </c>
      <c r="I196">
        <f>(AQ196-AW196)</f>
        <v>1.0078816604675034</v>
      </c>
      <c r="J196">
        <f>(P196+AP196*D196)</f>
        <v>21.255060195922852</v>
      </c>
      <c r="K196" s="1">
        <v>6</v>
      </c>
      <c r="L196">
        <f>(K196*AE196+AF196)</f>
        <v>1.4200000166893005</v>
      </c>
      <c r="M196" s="1">
        <v>1</v>
      </c>
      <c r="N196">
        <f>L196*(M196+1)*(M196+1)/(M196*M196+1)</f>
        <v>2.8400000333786011</v>
      </c>
      <c r="O196" s="1">
        <v>23.853918075561523</v>
      </c>
      <c r="P196" s="1">
        <v>21.255060195922852</v>
      </c>
      <c r="Q196" s="1">
        <v>24.022539138793945</v>
      </c>
      <c r="R196" s="1">
        <v>401.04025268554687</v>
      </c>
      <c r="S196" s="1">
        <v>399.85305786132812</v>
      </c>
      <c r="T196" s="1">
        <v>15.49429988861084</v>
      </c>
      <c r="U196" s="1">
        <v>15.550320625305176</v>
      </c>
      <c r="V196" s="1">
        <v>51.264568328857422</v>
      </c>
      <c r="W196" s="1">
        <v>51.449916839599609</v>
      </c>
      <c r="X196" s="1">
        <v>500.13980102539062</v>
      </c>
      <c r="Y196" s="1">
        <v>150.49853515625</v>
      </c>
      <c r="Z196" s="1">
        <v>184.66744995117187</v>
      </c>
      <c r="AA196" s="1">
        <v>98.225753784179688</v>
      </c>
      <c r="AB196" s="1">
        <v>-5.6952228546142578</v>
      </c>
      <c r="AC196" s="1">
        <v>0.17708539962768555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0.18999999761581421</v>
      </c>
      <c r="AJ196" s="1">
        <v>111115</v>
      </c>
      <c r="AK196">
        <f>X196*0.000001/(K196*0.0001)</f>
        <v>0.83356633504231759</v>
      </c>
      <c r="AL196">
        <f>(U196-T196)/(1000-U196)*AK196</f>
        <v>4.7434623781206776E-5</v>
      </c>
      <c r="AM196">
        <f>(P196+273.15)</f>
        <v>294.40506019592283</v>
      </c>
      <c r="AN196">
        <f>(O196+273.15)</f>
        <v>297.0039180755615</v>
      </c>
      <c r="AO196">
        <f>(Y196*AG196+Z196*AH196)*AI196</f>
        <v>28.594721320871031</v>
      </c>
      <c r="AP196">
        <f>((AO196+0.00000010773*(AN196^4-AM196^4))-AL196*44100)/(L196*51.4+0.00000043092*AM196^3)</f>
        <v>0.66036874697447612</v>
      </c>
      <c r="AQ196">
        <f>0.61365*EXP(17.502*J196/(240.97+J196))</f>
        <v>2.5353236254737808</v>
      </c>
      <c r="AR196">
        <f>AQ196*1000/AA196</f>
        <v>25.811190322289203</v>
      </c>
      <c r="AS196">
        <f>(AR196-U196)</f>
        <v>10.260869696984027</v>
      </c>
      <c r="AT196">
        <f>IF(D196,P196,(O196+P196)/2)</f>
        <v>22.554489135742188</v>
      </c>
      <c r="AU196">
        <f>0.61365*EXP(17.502*AT196/(240.97+AT196))</f>
        <v>2.7445788862267069</v>
      </c>
      <c r="AV196">
        <f>IF(AS196&lt;&gt;0,(1000-(AR196+U196)/2)/AS196*AL196,0)</f>
        <v>4.5272614600544211E-3</v>
      </c>
      <c r="AW196">
        <f>U196*AA196/1000</f>
        <v>1.5274419650062774</v>
      </c>
      <c r="AX196">
        <f>(AU196-AW196)</f>
        <v>1.2171369212204295</v>
      </c>
      <c r="AY196">
        <f>1/(1.6/F196+1.37/N196)</f>
        <v>2.8301869576755532E-3</v>
      </c>
      <c r="AZ196">
        <f>G196*AA196*0.001</f>
        <v>5.215594568510987</v>
      </c>
      <c r="BA196">
        <f>G196/S196</f>
        <v>0.1327938714684892</v>
      </c>
      <c r="BB196">
        <f>(1-AL196*AA196/AQ196/F196)*100</f>
        <v>59.471644064343444</v>
      </c>
      <c r="BC196">
        <f>(S196-E196/(N196/1.35))</f>
        <v>399.39166268190195</v>
      </c>
      <c r="BD196">
        <f>E196*BB196/100/BC196</f>
        <v>1.4453351984571648E-3</v>
      </c>
    </row>
    <row r="197" spans="1:56" x14ac:dyDescent="0.25">
      <c r="A197" s="1" t="s">
        <v>9</v>
      </c>
      <c r="B197" s="1" t="s">
        <v>255</v>
      </c>
    </row>
    <row r="198" spans="1:56" x14ac:dyDescent="0.25">
      <c r="A198" s="1">
        <v>106</v>
      </c>
      <c r="B198" s="1" t="s">
        <v>256</v>
      </c>
      <c r="C198" s="1">
        <v>63706.499988321215</v>
      </c>
      <c r="D198" s="1">
        <v>0</v>
      </c>
      <c r="E198">
        <f>(R198-S198*(1000-T198)/(1000-U198))*AK198</f>
        <v>1.0745042272857994</v>
      </c>
      <c r="F198">
        <f>IF(AV198&lt;&gt;0,1/(1/AV198-1/N198),0)</f>
        <v>3.3335086752784172E-3</v>
      </c>
      <c r="G198">
        <f>((AY198-AL198/2)*S198-E198)/(AY198+AL198/2)</f>
        <v>-121.30475854738341</v>
      </c>
      <c r="H198">
        <f>AL198*1000</f>
        <v>4.4556504757607161E-2</v>
      </c>
      <c r="I198">
        <f>(AQ198-AW198)</f>
        <v>1.283337683879934</v>
      </c>
      <c r="J198">
        <f>(P198+AP198*D198)</f>
        <v>23.831396102905273</v>
      </c>
      <c r="K198" s="1">
        <v>6</v>
      </c>
      <c r="L198">
        <f>(K198*AE198+AF198)</f>
        <v>1.4200000166893005</v>
      </c>
      <c r="M198" s="1">
        <v>1</v>
      </c>
      <c r="N198">
        <f>L198*(M198+1)*(M198+1)/(M198*M198+1)</f>
        <v>2.8400000333786011</v>
      </c>
      <c r="O198" s="1">
        <v>24.089496612548828</v>
      </c>
      <c r="P198" s="1">
        <v>23.831396102905273</v>
      </c>
      <c r="Q198" s="1">
        <v>24.015739440917969</v>
      </c>
      <c r="R198" s="1">
        <v>399.21954345703125</v>
      </c>
      <c r="S198" s="1">
        <v>397.9091796875</v>
      </c>
      <c r="T198" s="1">
        <v>17.065885543823242</v>
      </c>
      <c r="U198" s="1">
        <v>17.118425369262695</v>
      </c>
      <c r="V198" s="1">
        <v>55.669670104980469</v>
      </c>
      <c r="W198" s="1">
        <v>55.841053009033203</v>
      </c>
      <c r="X198" s="1">
        <v>500.12081909179687</v>
      </c>
      <c r="Y198" s="1">
        <v>152.82937622070312</v>
      </c>
      <c r="Z198" s="1">
        <v>187.64199829101563</v>
      </c>
      <c r="AA198" s="1">
        <v>98.223846435546875</v>
      </c>
      <c r="AB198" s="1">
        <v>-5.6377277374267578</v>
      </c>
      <c r="AC198" s="1">
        <v>0.18893289566040039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0.18999999761581421</v>
      </c>
      <c r="AJ198" s="1">
        <v>111115</v>
      </c>
      <c r="AK198">
        <f>X198*0.000001/(K198*0.0001)</f>
        <v>0.833534698486328</v>
      </c>
      <c r="AL198">
        <f>(U198-T198)/(1000-U198)*AK198</f>
        <v>4.4556504757607163E-5</v>
      </c>
      <c r="AM198">
        <f>(P198+273.15)</f>
        <v>296.98139610290525</v>
      </c>
      <c r="AN198">
        <f>(O198+273.15)</f>
        <v>297.23949661254881</v>
      </c>
      <c r="AO198">
        <f>(Y198*AG198+Z198*AH198)*AI198</f>
        <v>29.037581117559967</v>
      </c>
      <c r="AP198">
        <f>((AO198+0.00000010773*(AN198^4-AM198^4))-AL198*44100)/(L198*51.4+0.00000043092*AM198^3)</f>
        <v>0.35585410203555123</v>
      </c>
      <c r="AQ198">
        <f>0.61365*EXP(17.502*J198/(240.97+J198))</f>
        <v>2.9647752685687627</v>
      </c>
      <c r="AR198">
        <f>AQ198*1000/AA198</f>
        <v>30.183864470367766</v>
      </c>
      <c r="AS198">
        <f>(AR198-U198)</f>
        <v>13.065439101105071</v>
      </c>
      <c r="AT198">
        <f>IF(D198,P198,(O198+P198)/2)</f>
        <v>23.960446357727051</v>
      </c>
      <c r="AU198">
        <f>0.61365*EXP(17.502*AT198/(240.97+AT198))</f>
        <v>2.9878658520892678</v>
      </c>
      <c r="AV198">
        <f>IF(AS198&lt;&gt;0,(1000-(AR198+U198)/2)/AS198*AL198,0)</f>
        <v>3.3296004879610299E-3</v>
      </c>
      <c r="AW198">
        <f>U198*AA198/1000</f>
        <v>1.6814375846888288</v>
      </c>
      <c r="AX198">
        <f>(AU198-AW198)</f>
        <v>1.306428267400439</v>
      </c>
      <c r="AY198">
        <f>1/(1.6/F198+1.37/N198)</f>
        <v>2.0813510786379871E-3</v>
      </c>
      <c r="AZ198">
        <f>G198*AA198*0.001</f>
        <v>-11.915019975459282</v>
      </c>
      <c r="BA198">
        <f>G198/S198</f>
        <v>-0.30485539097803854</v>
      </c>
      <c r="BB198">
        <f>(1-AL198*AA198/AQ198/F198)*100</f>
        <v>55.717239781506358</v>
      </c>
      <c r="BC198">
        <f>(S198-E198/(N198/1.35))</f>
        <v>397.39841183898341</v>
      </c>
      <c r="BD198">
        <f>E198*BB198/100/BC198</f>
        <v>1.5065085288308193E-3</v>
      </c>
    </row>
    <row r="199" spans="1:56" x14ac:dyDescent="0.25">
      <c r="A199" s="1" t="s">
        <v>9</v>
      </c>
      <c r="B199" s="1" t="s">
        <v>257</v>
      </c>
    </row>
    <row r="200" spans="1:56" x14ac:dyDescent="0.25">
      <c r="A200" s="1">
        <v>107</v>
      </c>
      <c r="B200" s="1" t="s">
        <v>258</v>
      </c>
      <c r="C200" s="1">
        <v>64305.999995037913</v>
      </c>
      <c r="D200" s="1">
        <v>0</v>
      </c>
      <c r="E200">
        <f>(R200-S200*(1000-T200)/(1000-U200))*AK200</f>
        <v>0.19430016119414717</v>
      </c>
      <c r="F200">
        <f>IF(AV200&lt;&gt;0,1/(1/AV200-1/N200),0)</f>
        <v>-7.2060785153162425E-4</v>
      </c>
      <c r="G200">
        <f>((AY200-AL200/2)*S200-E200)/(AY200+AL200/2)</f>
        <v>815.15732799226964</v>
      </c>
      <c r="H200">
        <f>AL200*1000</f>
        <v>-1.1003968588627426E-2</v>
      </c>
      <c r="I200">
        <f>(AQ200-AW200)</f>
        <v>1.4598221631800925</v>
      </c>
      <c r="J200">
        <f>(P200+AP200*D200)</f>
        <v>25.897590637207031</v>
      </c>
      <c r="K200" s="1">
        <v>6</v>
      </c>
      <c r="L200">
        <f>(K200*AE200+AF200)</f>
        <v>1.4200000166893005</v>
      </c>
      <c r="M200" s="1">
        <v>1</v>
      </c>
      <c r="N200">
        <f>L200*(M200+1)*(M200+1)/(M200*M200+1)</f>
        <v>2.8400000333786011</v>
      </c>
      <c r="O200" s="1">
        <v>24.308189392089844</v>
      </c>
      <c r="P200" s="1">
        <v>25.897590637207031</v>
      </c>
      <c r="Q200" s="1">
        <v>24.010383605957031</v>
      </c>
      <c r="R200" s="1">
        <v>398.89019775390625</v>
      </c>
      <c r="S200" s="1">
        <v>398.66232299804687</v>
      </c>
      <c r="T200" s="1">
        <v>19.291444778442383</v>
      </c>
      <c r="U200" s="1">
        <v>19.278495788574219</v>
      </c>
      <c r="V200" s="1">
        <v>62.123729705810547</v>
      </c>
      <c r="W200" s="1">
        <v>62.08203125</v>
      </c>
      <c r="X200" s="1">
        <v>500.0465087890625</v>
      </c>
      <c r="Y200" s="1">
        <v>151.68014526367187</v>
      </c>
      <c r="Z200" s="1">
        <v>187.26603698730469</v>
      </c>
      <c r="AA200" s="1">
        <v>98.246391296386719</v>
      </c>
      <c r="AB200" s="1">
        <v>-4.2997150421142578</v>
      </c>
      <c r="AC200" s="1">
        <v>0.12175989151000977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0.18999999761581421</v>
      </c>
      <c r="AJ200" s="1">
        <v>111115</v>
      </c>
      <c r="AK200">
        <f>X200*0.000001/(K200*0.0001)</f>
        <v>0.83341084798177079</v>
      </c>
      <c r="AL200">
        <f>(U200-T200)/(1000-U200)*AK200</f>
        <v>-1.1003968588627426E-5</v>
      </c>
      <c r="AM200">
        <f>(P200+273.15)</f>
        <v>299.04759063720701</v>
      </c>
      <c r="AN200">
        <f>(O200+273.15)</f>
        <v>297.45818939208982</v>
      </c>
      <c r="AO200">
        <f>(Y200*AG200+Z200*AH200)*AI200</f>
        <v>28.819227238464009</v>
      </c>
      <c r="AP200">
        <f>((AO200+0.00000010773*(AN200^4-AM200^4))-AL200*44100)/(L200*51.4+0.00000043092*AM200^3)</f>
        <v>0.13173394386938622</v>
      </c>
      <c r="AQ200">
        <f>0.61365*EXP(17.502*J200/(240.97+J200))</f>
        <v>3.3538648040300987</v>
      </c>
      <c r="AR200">
        <f>AQ200*1000/AA200</f>
        <v>34.137282395566686</v>
      </c>
      <c r="AS200">
        <f>(AR200-U200)</f>
        <v>14.858786606992467</v>
      </c>
      <c r="AT200">
        <f>IF(D200,P200,(O200+P200)/2)</f>
        <v>25.102890014648438</v>
      </c>
      <c r="AU200">
        <f>0.61365*EXP(17.502*AT200/(240.97+AT200))</f>
        <v>3.1992347542652135</v>
      </c>
      <c r="AV200">
        <f>IF(AS200&lt;&gt;0,(1000-(AR200+U200)/2)/AS200*AL200,0)</f>
        <v>-7.207907414828633E-4</v>
      </c>
      <c r="AW200">
        <f>U200*AA200/1000</f>
        <v>1.8940426408500062</v>
      </c>
      <c r="AX200">
        <f>(AU200-AW200)</f>
        <v>1.3051921134152074</v>
      </c>
      <c r="AY200">
        <f>1/(1.6/F200+1.37/N200)</f>
        <v>-4.5047777833703341E-4</v>
      </c>
      <c r="AZ200">
        <f>G200*AA200*0.001</f>
        <v>80.086265814045575</v>
      </c>
      <c r="BA200">
        <f>G200/S200</f>
        <v>2.0447312950520868</v>
      </c>
      <c r="BB200">
        <f>(1-AL200*AA200/AQ200/F200)*100</f>
        <v>55.267681604825626</v>
      </c>
      <c r="BC200">
        <f>(S200-E200/(N200/1.35))</f>
        <v>398.56996200701548</v>
      </c>
      <c r="BD200">
        <f>E200*BB200/100/BC200</f>
        <v>2.6942621040908758E-4</v>
      </c>
    </row>
    <row r="201" spans="1:56" x14ac:dyDescent="0.25">
      <c r="A201" s="1">
        <v>108</v>
      </c>
      <c r="B201" s="1" t="s">
        <v>259</v>
      </c>
      <c r="C201" s="1">
        <v>64906.499981615692</v>
      </c>
      <c r="D201" s="1">
        <v>0</v>
      </c>
      <c r="E201">
        <f>(R201-S201*(1000-T201)/(1000-U201))*AK201</f>
        <v>0.16682322367311156</v>
      </c>
      <c r="F201">
        <f>IF(AV201&lt;&gt;0,1/(1/AV201-1/N201),0)</f>
        <v>1.2538894789467774E-3</v>
      </c>
      <c r="G201">
        <f>((AY201-AL201/2)*S201-E201)/(AY201+AL201/2)</f>
        <v>180.01372910301149</v>
      </c>
      <c r="H201">
        <f>AL201*1000</f>
        <v>1.7452537258391035E-2</v>
      </c>
      <c r="I201">
        <f>(AQ201-AW201)</f>
        <v>1.3308516074174972</v>
      </c>
      <c r="J201">
        <f>(P201+AP201*D201)</f>
        <v>25.860589981079102</v>
      </c>
      <c r="K201" s="1">
        <v>6</v>
      </c>
      <c r="L201">
        <f>(K201*AE201+AF201)</f>
        <v>1.4200000166893005</v>
      </c>
      <c r="M201" s="1">
        <v>1</v>
      </c>
      <c r="N201">
        <f>L201*(M201+1)*(M201+1)/(M201*M201+1)</f>
        <v>2.8400000333786011</v>
      </c>
      <c r="O201" s="1">
        <v>24.296405792236328</v>
      </c>
      <c r="P201" s="1">
        <v>25.860589981079102</v>
      </c>
      <c r="Q201" s="1">
        <v>24.008338928222656</v>
      </c>
      <c r="R201" s="1">
        <v>399.62847900390625</v>
      </c>
      <c r="S201" s="1">
        <v>399.41998291015625</v>
      </c>
      <c r="T201" s="1">
        <v>20.494220733642578</v>
      </c>
      <c r="U201" s="1">
        <v>20.514728546142578</v>
      </c>
      <c r="V201" s="1">
        <v>66.049301147460937</v>
      </c>
      <c r="W201" s="1">
        <v>66.115394592285156</v>
      </c>
      <c r="X201" s="1">
        <v>500.13632202148437</v>
      </c>
      <c r="Y201" s="1">
        <v>150.17253112792969</v>
      </c>
      <c r="Z201" s="1">
        <v>187.21495056152344</v>
      </c>
      <c r="AA201" s="1">
        <v>98.254844665527344</v>
      </c>
      <c r="AB201" s="1">
        <v>-4.2997150421142578</v>
      </c>
      <c r="AC201" s="1">
        <v>0.12175989151000977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0.18999999761581421</v>
      </c>
      <c r="AJ201" s="1">
        <v>111115</v>
      </c>
      <c r="AK201">
        <f>X201*0.000001/(K201*0.0001)</f>
        <v>0.83356053670247376</v>
      </c>
      <c r="AL201">
        <f>(U201-T201)/(1000-U201)*AK201</f>
        <v>1.7452537258391033E-5</v>
      </c>
      <c r="AM201">
        <f>(P201+273.15)</f>
        <v>299.01058998107908</v>
      </c>
      <c r="AN201">
        <f>(O201+273.15)</f>
        <v>297.44640579223631</v>
      </c>
      <c r="AO201">
        <f>(Y201*AG201+Z201*AH201)*AI201</f>
        <v>28.532780556267426</v>
      </c>
      <c r="AP201">
        <f>((AO201+0.00000010773*(AN201^4-AM201^4))-AL201*44100)/(L201*51.4+0.00000043092*AM201^3)</f>
        <v>0.11696469021675861</v>
      </c>
      <c r="AQ201">
        <f>0.61365*EXP(17.502*J201/(240.97+J201))</f>
        <v>3.346523074074196</v>
      </c>
      <c r="AR201">
        <f>AQ201*1000/AA201</f>
        <v>34.059624087404636</v>
      </c>
      <c r="AS201">
        <f>(AR201-U201)</f>
        <v>13.544895541262058</v>
      </c>
      <c r="AT201">
        <f>IF(D201,P201,(O201+P201)/2)</f>
        <v>25.078497886657715</v>
      </c>
      <c r="AU201">
        <f>0.61365*EXP(17.502*AT201/(240.97+AT201))</f>
        <v>3.1945888582160493</v>
      </c>
      <c r="AV201">
        <f>IF(AS201&lt;&gt;0,(1000-(AR201+U201)/2)/AS201*AL201,0)</f>
        <v>1.253336118047646E-3</v>
      </c>
      <c r="AW201">
        <f>U201*AA201/1000</f>
        <v>2.0156714666566988</v>
      </c>
      <c r="AX201">
        <f>(AU201-AW201)</f>
        <v>1.1789173915593505</v>
      </c>
      <c r="AY201">
        <f>1/(1.6/F201+1.37/N201)</f>
        <v>7.8338477101035694E-4</v>
      </c>
      <c r="AZ201">
        <f>G201*AA201*0.001</f>
        <v>17.687220990678714</v>
      </c>
      <c r="BA201">
        <f>G201/S201</f>
        <v>0.45068783938009171</v>
      </c>
      <c r="BB201">
        <f>(1-AL201*AA201/AQ201/F201)*100</f>
        <v>59.134250822741997</v>
      </c>
      <c r="BC201">
        <f>(S201-E201/(N201/1.35))</f>
        <v>399.34068313927185</v>
      </c>
      <c r="BD201">
        <f>E201*BB201/100/BC201</f>
        <v>2.4703133861028926E-4</v>
      </c>
    </row>
    <row r="202" spans="1:56" x14ac:dyDescent="0.25">
      <c r="A202" s="1" t="s">
        <v>9</v>
      </c>
      <c r="B202" s="1" t="s">
        <v>260</v>
      </c>
    </row>
    <row r="203" spans="1:56" x14ac:dyDescent="0.25">
      <c r="A203" s="1">
        <v>109</v>
      </c>
      <c r="B203" s="1" t="s">
        <v>261</v>
      </c>
      <c r="C203" s="1">
        <v>65506.499988343567</v>
      </c>
      <c r="D203" s="1">
        <v>0</v>
      </c>
      <c r="E203">
        <f>(R203-S203*(1000-T203)/(1000-U203))*AK203</f>
        <v>-3.4757941085111793E-2</v>
      </c>
      <c r="F203">
        <f>IF(AV203&lt;&gt;0,1/(1/AV203-1/N203),0)</f>
        <v>-5.0998939652921471E-4</v>
      </c>
      <c r="G203">
        <f>((AY203-AL203/2)*S203-E203)/(AY203+AL203/2)</f>
        <v>282.96366998566384</v>
      </c>
      <c r="H203">
        <f>AL203*1000</f>
        <v>-6.9664181402805045E-3</v>
      </c>
      <c r="I203">
        <f>(AQ203-AW203)</f>
        <v>1.3055316166169484</v>
      </c>
      <c r="J203">
        <f>(P203+AP203*D203)</f>
        <v>25.792560577392578</v>
      </c>
      <c r="K203" s="1">
        <v>6</v>
      </c>
      <c r="L203">
        <f>(K203*AE203+AF203)</f>
        <v>1.4200000166893005</v>
      </c>
      <c r="M203" s="1">
        <v>1</v>
      </c>
      <c r="N203">
        <f>L203*(M203+1)*(M203+1)/(M203*M203+1)</f>
        <v>2.8400000333786011</v>
      </c>
      <c r="O203" s="1">
        <v>24.294380187988281</v>
      </c>
      <c r="P203" s="1">
        <v>25.792560577392578</v>
      </c>
      <c r="Q203" s="1">
        <v>24.005943298339844</v>
      </c>
      <c r="R203" s="1">
        <v>399.40487670898437</v>
      </c>
      <c r="S203" s="1">
        <v>399.44992065429687</v>
      </c>
      <c r="T203" s="1">
        <v>20.640148162841797</v>
      </c>
      <c r="U203" s="1">
        <v>20.631961822509766</v>
      </c>
      <c r="V203" s="1">
        <v>66.538818359375</v>
      </c>
      <c r="W203" s="1">
        <v>66.512428283691406</v>
      </c>
      <c r="X203" s="1">
        <v>500.05401611328125</v>
      </c>
      <c r="Y203" s="1">
        <v>149.66001892089844</v>
      </c>
      <c r="Z203" s="1">
        <v>184.94932556152344</v>
      </c>
      <c r="AA203" s="1">
        <v>98.271293640136719</v>
      </c>
      <c r="AB203" s="1">
        <v>-4.0603351593017578</v>
      </c>
      <c r="AC203" s="1">
        <v>8.8945865631103516E-2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0.18999999761581421</v>
      </c>
      <c r="AJ203" s="1">
        <v>111115</v>
      </c>
      <c r="AK203">
        <f>X203*0.000001/(K203*0.0001)</f>
        <v>0.83342336018880203</v>
      </c>
      <c r="AL203">
        <f>(U203-T203)/(1000-U203)*AK203</f>
        <v>-6.9664181402805043E-6</v>
      </c>
      <c r="AM203">
        <f>(P203+273.15)</f>
        <v>298.94256057739256</v>
      </c>
      <c r="AN203">
        <f>(O203+273.15)</f>
        <v>297.44438018798826</v>
      </c>
      <c r="AO203">
        <f>(Y203*AG203+Z203*AH203)*AI203</f>
        <v>28.435403238153413</v>
      </c>
      <c r="AP203">
        <f>((AO203+0.00000010773*(AN203^4-AM203^4))-AL203*44100)/(L203*51.4+0.00000043092*AM203^3)</f>
        <v>0.13756682966607556</v>
      </c>
      <c r="AQ203">
        <f>0.61365*EXP(17.502*J203/(240.97+J203))</f>
        <v>3.333061195248896</v>
      </c>
      <c r="AR203">
        <f>AQ203*1000/AA203</f>
        <v>33.916936185396686</v>
      </c>
      <c r="AS203">
        <f>(AR203-U203)</f>
        <v>13.284974362886921</v>
      </c>
      <c r="AT203">
        <f>IF(D203,P203,(O203+P203)/2)</f>
        <v>25.04347038269043</v>
      </c>
      <c r="AU203">
        <f>0.61365*EXP(17.502*AT203/(240.97+AT203))</f>
        <v>3.1879275857659688</v>
      </c>
      <c r="AV203">
        <f>IF(AS203&lt;&gt;0,(1000-(AR203+U203)/2)/AS203*AL203,0)</f>
        <v>-5.1008099367537245E-4</v>
      </c>
      <c r="AW203">
        <f>U203*AA203/1000</f>
        <v>2.0275295786319476</v>
      </c>
      <c r="AX203">
        <f>(AU203-AW203)</f>
        <v>1.1603980071340212</v>
      </c>
      <c r="AY203">
        <f>1/(1.6/F203+1.37/N203)</f>
        <v>-3.1879239035045571E-4</v>
      </c>
      <c r="AZ203">
        <f>G203*AA203*0.001</f>
        <v>27.807205902651912</v>
      </c>
      <c r="BA203">
        <f>G203/S203</f>
        <v>0.70838334257814051</v>
      </c>
      <c r="BB203">
        <f>(1-AL203*AA203/AQ203/F203)*100</f>
        <v>59.725349769726044</v>
      </c>
      <c r="BC203">
        <f>(S203-E203/(N203/1.35))</f>
        <v>399.46644291482977</v>
      </c>
      <c r="BD203">
        <f>E203*BB203/100/BC203</f>
        <v>-5.196757388270639E-5</v>
      </c>
    </row>
    <row r="204" spans="1:56" x14ac:dyDescent="0.25">
      <c r="A204" s="1" t="s">
        <v>9</v>
      </c>
      <c r="B204" s="1" t="s">
        <v>262</v>
      </c>
    </row>
    <row r="205" spans="1:56" x14ac:dyDescent="0.25">
      <c r="A205" s="1">
        <v>110</v>
      </c>
      <c r="B205" s="1" t="s">
        <v>263</v>
      </c>
      <c r="C205" s="1">
        <v>66106.499995049089</v>
      </c>
      <c r="D205" s="1">
        <v>0</v>
      </c>
      <c r="E205">
        <f>(R205-S205*(1000-T205)/(1000-U205))*AK205</f>
        <v>7.9998905152698252E-2</v>
      </c>
      <c r="F205">
        <f>IF(AV205&lt;&gt;0,1/(1/AV205-1/N205),0)</f>
        <v>-5.2387014176641847E-5</v>
      </c>
      <c r="G205">
        <f>((AY205-AL205/2)*S205-E205)/(AY205+AL205/2)</f>
        <v>2807.3829744267741</v>
      </c>
      <c r="H205">
        <f>AL205*1000</f>
        <v>-7.174670950822298E-4</v>
      </c>
      <c r="I205">
        <f>(AQ205-AW205)</f>
        <v>1.3092340314019273</v>
      </c>
      <c r="J205">
        <f>(P205+AP205*D205)</f>
        <v>25.833200454711914</v>
      </c>
      <c r="K205" s="1">
        <v>6</v>
      </c>
      <c r="L205">
        <f>(K205*AE205+AF205)</f>
        <v>1.4200000166893005</v>
      </c>
      <c r="M205" s="1">
        <v>1</v>
      </c>
      <c r="N205">
        <f>L205*(M205+1)*(M205+1)/(M205*M205+1)</f>
        <v>2.8400000333786011</v>
      </c>
      <c r="O205" s="1">
        <v>24.303394317626953</v>
      </c>
      <c r="P205" s="1">
        <v>25.833200454711914</v>
      </c>
      <c r="Q205" s="1">
        <v>24.005788803100586</v>
      </c>
      <c r="R205" s="1">
        <v>399.32949829101562</v>
      </c>
      <c r="S205" s="1">
        <v>399.23385620117187</v>
      </c>
      <c r="T205" s="1">
        <v>20.674217224121094</v>
      </c>
      <c r="U205" s="1">
        <v>20.673374176025391</v>
      </c>
      <c r="V205" s="1">
        <v>66.621307373046875</v>
      </c>
      <c r="W205" s="1">
        <v>66.61859130859375</v>
      </c>
      <c r="X205" s="1">
        <v>500.06729125976562</v>
      </c>
      <c r="Y205" s="1">
        <v>147.34938049316406</v>
      </c>
      <c r="Z205" s="1">
        <v>180.95497131347656</v>
      </c>
      <c r="AA205" s="1">
        <v>98.284072875976563</v>
      </c>
      <c r="AB205" s="1">
        <v>-3.9768695831298828</v>
      </c>
      <c r="AC205" s="1">
        <v>9.8848819732666016E-2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0.18999999761581421</v>
      </c>
      <c r="AJ205" s="1">
        <v>111115</v>
      </c>
      <c r="AK205">
        <f>X205*0.000001/(K205*0.0001)</f>
        <v>0.83344548543294261</v>
      </c>
      <c r="AL205">
        <f>(U205-T205)/(1000-U205)*AK205</f>
        <v>-7.1746709508222983E-7</v>
      </c>
      <c r="AM205">
        <f>(P205+273.15)</f>
        <v>298.98320045471189</v>
      </c>
      <c r="AN205">
        <f>(O205+273.15)</f>
        <v>297.45339431762693</v>
      </c>
      <c r="AO205">
        <f>(Y205*AG205+Z205*AH205)*AI205</f>
        <v>27.996381942392873</v>
      </c>
      <c r="AP205">
        <f>((AO205+0.00000010773*(AN205^4-AM205^4))-AL205*44100)/(L205*51.4+0.00000043092*AM205^3)</f>
        <v>0.12477500407440732</v>
      </c>
      <c r="AQ205">
        <f>0.61365*EXP(17.502*J205/(240.97+J205))</f>
        <v>3.3410974455107385</v>
      </c>
      <c r="AR205">
        <f>AQ205*1000/AA205</f>
        <v>33.994291727478853</v>
      </c>
      <c r="AS205">
        <f>(AR205-U205)</f>
        <v>13.320917551453462</v>
      </c>
      <c r="AT205">
        <f>IF(D205,P205,(O205+P205)/2)</f>
        <v>25.068297386169434</v>
      </c>
      <c r="AU205">
        <f>0.61365*EXP(17.502*AT205/(240.97+AT205))</f>
        <v>3.1926477481468813</v>
      </c>
      <c r="AV205">
        <f>IF(AS205&lt;&gt;0,(1000-(AR205+U205)/2)/AS205*AL205,0)</f>
        <v>-5.2387980532221625E-5</v>
      </c>
      <c r="AW205">
        <f>U205*AA205/1000</f>
        <v>2.0318634141088112</v>
      </c>
      <c r="AX205">
        <f>(AU205-AW205)</f>
        <v>1.1607843340380701</v>
      </c>
      <c r="AY205">
        <f>1/(1.6/F205+1.37/N205)</f>
        <v>-3.2742401010258073E-5</v>
      </c>
      <c r="AZ205">
        <f>G205*AA205*0.001</f>
        <v>275.92103284933694</v>
      </c>
      <c r="BA205">
        <f>G205/S205</f>
        <v>7.0319261025100745</v>
      </c>
      <c r="BB205">
        <f>(1-AL205*AA205/AQ205/F205)*100</f>
        <v>59.712312050092734</v>
      </c>
      <c r="BC205">
        <f>(S205-E205/(N205/1.35))</f>
        <v>399.1958285530427</v>
      </c>
      <c r="BD205">
        <f>E205*BB205/100/BC205</f>
        <v>1.196635647586423E-4</v>
      </c>
    </row>
    <row r="206" spans="1:56" x14ac:dyDescent="0.25">
      <c r="A206" s="1">
        <v>111</v>
      </c>
      <c r="B206" s="1" t="s">
        <v>264</v>
      </c>
      <c r="C206" s="1">
        <v>66706.999981626868</v>
      </c>
      <c r="D206" s="1">
        <v>0</v>
      </c>
      <c r="E206">
        <f>(R206-S206*(1000-T206)/(1000-U206))*AK206</f>
        <v>1.1544143001892028E-2</v>
      </c>
      <c r="F206">
        <f>IF(AV206&lt;&gt;0,1/(1/AV206-1/N206),0)</f>
        <v>3.3129125810164807E-4</v>
      </c>
      <c r="G206">
        <f>((AY206-AL206/2)*S206-E206)/(AY206+AL206/2)</f>
        <v>335.49439825839926</v>
      </c>
      <c r="H206">
        <f>AL206*1000</f>
        <v>4.5281452798841921E-3</v>
      </c>
      <c r="I206">
        <f>(AQ206-AW206)</f>
        <v>1.3068811908244293</v>
      </c>
      <c r="J206">
        <f>(P206+AP206*D206)</f>
        <v>25.788421630859375</v>
      </c>
      <c r="K206" s="1">
        <v>6</v>
      </c>
      <c r="L206">
        <f>(K206*AE206+AF206)</f>
        <v>1.4200000166893005</v>
      </c>
      <c r="M206" s="1">
        <v>1</v>
      </c>
      <c r="N206">
        <f>L206*(M206+1)*(M206+1)/(M206*M206+1)</f>
        <v>2.8400000333786011</v>
      </c>
      <c r="O206" s="1">
        <v>24.293659210205078</v>
      </c>
      <c r="P206" s="1">
        <v>25.788421630859375</v>
      </c>
      <c r="Q206" s="1">
        <v>24.004919052124023</v>
      </c>
      <c r="R206" s="1">
        <v>399.30474853515625</v>
      </c>
      <c r="S206" s="1">
        <v>399.28872680664062</v>
      </c>
      <c r="T206" s="1">
        <v>20.60222053527832</v>
      </c>
      <c r="U206" s="1">
        <v>20.607542037963867</v>
      </c>
      <c r="V206" s="1">
        <v>66.427047729492187</v>
      </c>
      <c r="W206" s="1">
        <v>66.444206237792969</v>
      </c>
      <c r="X206" s="1">
        <v>500.0277099609375</v>
      </c>
      <c r="Y206" s="1">
        <v>151.38774108886719</v>
      </c>
      <c r="Z206" s="1">
        <v>182.69157409667969</v>
      </c>
      <c r="AA206" s="1">
        <v>98.282585144042969</v>
      </c>
      <c r="AB206" s="1">
        <v>-3.9768695831298828</v>
      </c>
      <c r="AC206" s="1">
        <v>9.8848819732666016E-2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0.18999999761581421</v>
      </c>
      <c r="AJ206" s="1">
        <v>111115</v>
      </c>
      <c r="AK206">
        <f>X206*0.000001/(K206*0.0001)</f>
        <v>0.8333795166015624</v>
      </c>
      <c r="AL206">
        <f>(U206-T206)/(1000-U206)*AK206</f>
        <v>4.5281452798841918E-6</v>
      </c>
      <c r="AM206">
        <f>(P206+273.15)</f>
        <v>298.93842163085935</v>
      </c>
      <c r="AN206">
        <f>(O206+273.15)</f>
        <v>297.44365921020506</v>
      </c>
      <c r="AO206">
        <f>(Y206*AG206+Z206*AH206)*AI206</f>
        <v>28.763670445948264</v>
      </c>
      <c r="AP206">
        <f>((AO206+0.00000010773*(AN206^4-AM206^4))-AL206*44100)/(L206*51.4+0.00000043092*AM206^3)</f>
        <v>0.13592060530014827</v>
      </c>
      <c r="AQ206">
        <f>0.61365*EXP(17.502*J206/(240.97+J206))</f>
        <v>3.3322436957800581</v>
      </c>
      <c r="AR206">
        <f>AQ206*1000/AA206</f>
        <v>33.904721684887733</v>
      </c>
      <c r="AS206">
        <f>(AR206-U206)</f>
        <v>13.297179646923865</v>
      </c>
      <c r="AT206">
        <f>IF(D206,P206,(O206+P206)/2)</f>
        <v>25.041040420532227</v>
      </c>
      <c r="AU206">
        <f>0.61365*EXP(17.502*AT206/(240.97+AT206))</f>
        <v>3.1874659240342176</v>
      </c>
      <c r="AV206">
        <f>IF(AS206&lt;&gt;0,(1000-(AR206+U206)/2)/AS206*AL206,0)</f>
        <v>3.3125261687104847E-4</v>
      </c>
      <c r="AW206">
        <f>U206*AA206/1000</f>
        <v>2.0253625049556288</v>
      </c>
      <c r="AX206">
        <f>(AU206-AW206)</f>
        <v>1.1621034190785888</v>
      </c>
      <c r="AY206">
        <f>1/(1.6/F206+1.37/N206)</f>
        <v>2.0703635687073995E-4</v>
      </c>
      <c r="AZ206">
        <f>G206*AA206*0.001</f>
        <v>32.97325676218059</v>
      </c>
      <c r="BA206">
        <f>G206/S206</f>
        <v>0.84023007847367959</v>
      </c>
      <c r="BB206">
        <f>(1-AL206*AA206/AQ206/F206)*100</f>
        <v>59.686529027522809</v>
      </c>
      <c r="BC206">
        <f>(S206-E206/(N206/1.35))</f>
        <v>399.28323927394013</v>
      </c>
      <c r="BD206">
        <f>E206*BB206/100/BC206</f>
        <v>1.7256667914066223E-5</v>
      </c>
    </row>
    <row r="207" spans="1:56" x14ac:dyDescent="0.25">
      <c r="A207" s="1" t="s">
        <v>9</v>
      </c>
      <c r="B207" s="1" t="s">
        <v>265</v>
      </c>
    </row>
    <row r="208" spans="1:56" x14ac:dyDescent="0.25">
      <c r="A208" s="1">
        <v>112</v>
      </c>
      <c r="B208" s="1" t="s">
        <v>266</v>
      </c>
      <c r="C208" s="1">
        <v>67306.499988343567</v>
      </c>
      <c r="D208" s="1">
        <v>0</v>
      </c>
      <c r="E208">
        <f>(R208-S208*(1000-T208)/(1000-U208))*AK208</f>
        <v>0.14689937221729926</v>
      </c>
      <c r="F208">
        <f>IF(AV208&lt;&gt;0,1/(1/AV208-1/N208),0)</f>
        <v>6.2825181330589954E-4</v>
      </c>
      <c r="G208">
        <f>((AY208-AL208/2)*S208-E208)/(AY208+AL208/2)</f>
        <v>20.254895300939395</v>
      </c>
      <c r="H208">
        <f>AL208*1000</f>
        <v>8.670423740618197E-3</v>
      </c>
      <c r="I208">
        <f>(AQ208-AW208)</f>
        <v>1.3199508311619175</v>
      </c>
      <c r="J208">
        <f>(P208+AP208*D208)</f>
        <v>25.792156219482422</v>
      </c>
      <c r="K208" s="1">
        <v>6</v>
      </c>
      <c r="L208">
        <f>(K208*AE208+AF208)</f>
        <v>1.4200000166893005</v>
      </c>
      <c r="M208" s="1">
        <v>1</v>
      </c>
      <c r="N208">
        <f>L208*(M208+1)*(M208+1)/(M208*M208+1)</f>
        <v>2.8400000333786011</v>
      </c>
      <c r="O208" s="1">
        <v>24.296743392944336</v>
      </c>
      <c r="P208" s="1">
        <v>25.792156219482422</v>
      </c>
      <c r="Q208" s="1">
        <v>24.003589630126953</v>
      </c>
      <c r="R208" s="1">
        <v>399.25259399414063</v>
      </c>
      <c r="S208" s="1">
        <v>399.07220458984375</v>
      </c>
      <c r="T208" s="1">
        <v>20.469413757324219</v>
      </c>
      <c r="U208" s="1">
        <v>20.479602813720703</v>
      </c>
      <c r="V208" s="1">
        <v>65.994583129882813</v>
      </c>
      <c r="W208" s="1">
        <v>66.027435302734375</v>
      </c>
      <c r="X208" s="1">
        <v>500.11639404296875</v>
      </c>
      <c r="Y208" s="1">
        <v>150.30523681640625</v>
      </c>
      <c r="Z208" s="1">
        <v>178.09063720703125</v>
      </c>
      <c r="AA208" s="1">
        <v>98.294410705566406</v>
      </c>
      <c r="AB208" s="1">
        <v>-4.1088581085205078</v>
      </c>
      <c r="AC208" s="1">
        <v>0.10176897048950195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0.18999999761581421</v>
      </c>
      <c r="AJ208" s="1">
        <v>111115</v>
      </c>
      <c r="AK208">
        <f>X208*0.000001/(K208*0.0001)</f>
        <v>0.83352732340494773</v>
      </c>
      <c r="AL208">
        <f>(U208-T208)/(1000-U208)*AK208</f>
        <v>8.6704237406181979E-6</v>
      </c>
      <c r="AM208">
        <f>(P208+273.15)</f>
        <v>298.9421562194824</v>
      </c>
      <c r="AN208">
        <f>(O208+273.15)</f>
        <v>297.44674339294431</v>
      </c>
      <c r="AO208">
        <f>(Y208*AG208+Z208*AH208)*AI208</f>
        <v>28.557994636761578</v>
      </c>
      <c r="AP208">
        <f>((AO208+0.00000010773*(AN208^4-AM208^4))-AL208*44100)/(L208*51.4+0.00000043092*AM208^3)</f>
        <v>0.13122917896133859</v>
      </c>
      <c r="AQ208">
        <f>0.61365*EXP(17.502*J208/(240.97+J208))</f>
        <v>3.3329813212206538</v>
      </c>
      <c r="AR208">
        <f>AQ208*1000/AA208</f>
        <v>33.908146936292759</v>
      </c>
      <c r="AS208">
        <f>(AR208-U208)</f>
        <v>13.428544122572056</v>
      </c>
      <c r="AT208">
        <f>IF(D208,P208,(O208+P208)/2)</f>
        <v>25.044449806213379</v>
      </c>
      <c r="AU208">
        <f>0.61365*EXP(17.502*AT208/(240.97+AT208))</f>
        <v>3.1881136802300136</v>
      </c>
      <c r="AV208">
        <f>IF(AS208&lt;&gt;0,(1000-(AR208+U208)/2)/AS208*AL208,0)</f>
        <v>6.2811286505174758E-4</v>
      </c>
      <c r="AW208">
        <f>U208*AA208/1000</f>
        <v>2.0130304900587364</v>
      </c>
      <c r="AX208">
        <f>(AU208-AW208)</f>
        <v>1.1750831901712773</v>
      </c>
      <c r="AY208">
        <f>1/(1.6/F208+1.37/N208)</f>
        <v>3.9258302192540296E-4</v>
      </c>
      <c r="AZ208">
        <f>G208*AA208*0.001</f>
        <v>1.990942997508784</v>
      </c>
      <c r="BA208">
        <f>G208/S208</f>
        <v>5.0754963808508941E-2</v>
      </c>
      <c r="BB208">
        <f>(1-AL208*AA208/AQ208/F208)*100</f>
        <v>59.299240300878807</v>
      </c>
      <c r="BC208">
        <f>(S208-E208/(N208/1.35))</f>
        <v>399.00237566373016</v>
      </c>
      <c r="BD208">
        <f>E208*BB208/100/BC208</f>
        <v>2.1832003277352197E-4</v>
      </c>
    </row>
    <row r="209" spans="1:56" x14ac:dyDescent="0.25">
      <c r="A209" s="1" t="s">
        <v>9</v>
      </c>
      <c r="B209" s="1" t="s">
        <v>267</v>
      </c>
    </row>
    <row r="210" spans="1:56" x14ac:dyDescent="0.25">
      <c r="A210" s="1">
        <v>113</v>
      </c>
      <c r="B210" s="1" t="s">
        <v>268</v>
      </c>
      <c r="C210" s="1">
        <v>67906.499995071441</v>
      </c>
      <c r="D210" s="1">
        <v>0</v>
      </c>
      <c r="E210">
        <f>(R210-S210*(1000-T210)/(1000-U210))*AK210</f>
        <v>0.13414226070339627</v>
      </c>
      <c r="F210">
        <f>IF(AV210&lt;&gt;0,1/(1/AV210-1/N210),0)</f>
        <v>5.1741764191059016E-4</v>
      </c>
      <c r="G210">
        <f>((AY210-AL210/2)*S210-E210)/(AY210+AL210/2)</f>
        <v>-20.067961803320781</v>
      </c>
      <c r="H210">
        <f>AL210*1000</f>
        <v>7.2392345960618464E-3</v>
      </c>
      <c r="I210">
        <f>(AQ210-AW210)</f>
        <v>1.3384086018011496</v>
      </c>
      <c r="J210">
        <f>(P210+AP210*D210)</f>
        <v>25.799491882324219</v>
      </c>
      <c r="K210" s="1">
        <v>6</v>
      </c>
      <c r="L210">
        <f>(K210*AE210+AF210)</f>
        <v>1.4200000166893005</v>
      </c>
      <c r="M210" s="1">
        <v>1</v>
      </c>
      <c r="N210">
        <f>L210*(M210+1)*(M210+1)/(M210*M210+1)</f>
        <v>2.8400000333786011</v>
      </c>
      <c r="O210" s="1">
        <v>24.298288345336914</v>
      </c>
      <c r="P210" s="1">
        <v>25.799491882324219</v>
      </c>
      <c r="Q210" s="1">
        <v>24.002796173095703</v>
      </c>
      <c r="R210" s="1">
        <v>399.20901489257812</v>
      </c>
      <c r="S210" s="1">
        <v>399.04461669921875</v>
      </c>
      <c r="T210" s="1">
        <v>20.294977188110352</v>
      </c>
      <c r="U210" s="1">
        <v>20.303485870361328</v>
      </c>
      <c r="V210" s="1">
        <v>65.436065673828125</v>
      </c>
      <c r="W210" s="1">
        <v>65.463493347167969</v>
      </c>
      <c r="X210" s="1">
        <v>500.1187744140625</v>
      </c>
      <c r="Y210" s="1">
        <v>149.2042236328125</v>
      </c>
      <c r="Z210" s="1">
        <v>174.16642761230469</v>
      </c>
      <c r="AA210" s="1">
        <v>98.309326171875</v>
      </c>
      <c r="AB210" s="1">
        <v>-4.0450763702392578</v>
      </c>
      <c r="AC210" s="1">
        <v>0.1102757453918457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0.18999999761581421</v>
      </c>
      <c r="AJ210" s="1">
        <v>111115</v>
      </c>
      <c r="AK210">
        <f>X210*0.000001/(K210*0.0001)</f>
        <v>0.83353129069010412</v>
      </c>
      <c r="AL210">
        <f>(U210-T210)/(1000-U210)*AK210</f>
        <v>7.2392345960618467E-6</v>
      </c>
      <c r="AM210">
        <f>(P210+273.15)</f>
        <v>298.9494918823242</v>
      </c>
      <c r="AN210">
        <f>(O210+273.15)</f>
        <v>297.44828834533689</v>
      </c>
      <c r="AO210">
        <f>(Y210*AG210+Z210*AH210)*AI210</f>
        <v>28.348802134503785</v>
      </c>
      <c r="AP210">
        <f>((AO210+0.00000010773*(AN210^4-AM210^4))-AL210*44100)/(L210*51.4+0.00000043092*AM210^3)</f>
        <v>0.12870707261624459</v>
      </c>
      <c r="AQ210">
        <f>0.61365*EXP(17.502*J210/(240.97+J210))</f>
        <v>3.3344306166565567</v>
      </c>
      <c r="AR210">
        <f>AQ210*1000/AA210</f>
        <v>33.917744597566909</v>
      </c>
      <c r="AS210">
        <f>(AR210-U210)</f>
        <v>13.614258727205581</v>
      </c>
      <c r="AT210">
        <f>IF(D210,P210,(O210+P210)/2)</f>
        <v>25.048890113830566</v>
      </c>
      <c r="AU210">
        <f>0.61365*EXP(17.502*AT210/(240.97+AT210))</f>
        <v>3.1889574758663284</v>
      </c>
      <c r="AV210">
        <f>IF(AS210&lt;&gt;0,(1000-(AR210+U210)/2)/AS210*AL210,0)</f>
        <v>5.1732339111974779E-4</v>
      </c>
      <c r="AW210">
        <f>U210*AA210/1000</f>
        <v>1.9960220148554071</v>
      </c>
      <c r="AX210">
        <f>(AU210-AW210)</f>
        <v>1.1929354610109213</v>
      </c>
      <c r="AY210">
        <f>1/(1.6/F210+1.37/N210)</f>
        <v>3.2333558597355782E-4</v>
      </c>
      <c r="AZ210">
        <f>G210*AA210*0.001</f>
        <v>-1.9728678025273914</v>
      </c>
      <c r="BA210">
        <f>G210/S210</f>
        <v>-5.029002012185288E-2</v>
      </c>
      <c r="BB210">
        <f>(1-AL210*AA210/AQ210/F210)*100</f>
        <v>58.749952524580898</v>
      </c>
      <c r="BC210">
        <f>(S210-E210/(N210/1.35))</f>
        <v>398.98085189294369</v>
      </c>
      <c r="BD210">
        <f>E210*BB210/100/BC210</f>
        <v>1.9752455313266787E-4</v>
      </c>
    </row>
    <row r="211" spans="1:56" x14ac:dyDescent="0.25">
      <c r="A211" s="1">
        <v>114</v>
      </c>
      <c r="B211" s="1" t="s">
        <v>269</v>
      </c>
      <c r="C211" s="1">
        <v>68506.99998164922</v>
      </c>
      <c r="D211" s="1">
        <v>0</v>
      </c>
      <c r="E211">
        <f>(R211-S211*(1000-T211)/(1000-U211))*AK211</f>
        <v>6.41480745090309E-2</v>
      </c>
      <c r="F211">
        <f>IF(AV211&lt;&gt;0,1/(1/AV211-1/N211),0)</f>
        <v>6.7811261343172081E-4</v>
      </c>
      <c r="G211">
        <f>((AY211-AL211/2)*S211-E211)/(AY211+AL211/2)</f>
        <v>240.51791321278728</v>
      </c>
      <c r="H211">
        <f>AL211*1000</f>
        <v>9.5601515266973084E-3</v>
      </c>
      <c r="I211">
        <f>(AQ211-AW211)</f>
        <v>1.3491479508865409</v>
      </c>
      <c r="J211">
        <f>(P211+AP211*D211)</f>
        <v>25.741815567016602</v>
      </c>
      <c r="K211" s="1">
        <v>6</v>
      </c>
      <c r="L211">
        <f>(K211*AE211+AF211)</f>
        <v>1.4200000166893005</v>
      </c>
      <c r="M211" s="1">
        <v>1</v>
      </c>
      <c r="N211">
        <f>L211*(M211+1)*(M211+1)/(M211*M211+1)</f>
        <v>2.8400000333786011</v>
      </c>
      <c r="O211" s="1">
        <v>24.290615081787109</v>
      </c>
      <c r="P211" s="1">
        <v>25.741815567016602</v>
      </c>
      <c r="Q211" s="1">
        <v>24.003538131713867</v>
      </c>
      <c r="R211" s="1">
        <v>399.20281982421875</v>
      </c>
      <c r="S211" s="1">
        <v>399.12127685546875</v>
      </c>
      <c r="T211" s="1">
        <v>20.064605712890625</v>
      </c>
      <c r="U211" s="1">
        <v>20.075845718383789</v>
      </c>
      <c r="V211" s="1">
        <v>64.731559753417969</v>
      </c>
      <c r="W211" s="1">
        <v>64.767822265625</v>
      </c>
      <c r="X211" s="1">
        <v>500.08285522460938</v>
      </c>
      <c r="Y211" s="1">
        <v>148.97770690917969</v>
      </c>
      <c r="Z211" s="1">
        <v>170.2904052734375</v>
      </c>
      <c r="AA211" s="1">
        <v>98.322257995605469</v>
      </c>
      <c r="AB211" s="1">
        <v>-4.0450763702392578</v>
      </c>
      <c r="AC211" s="1">
        <v>0.1102757453918457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0.18999999761581421</v>
      </c>
      <c r="AJ211" s="1">
        <v>111115</v>
      </c>
      <c r="AK211">
        <f>X211*0.000001/(K211*0.0001)</f>
        <v>0.83347142537434882</v>
      </c>
      <c r="AL211">
        <f>(U211-T211)/(1000-U211)*AK211</f>
        <v>9.560151526697309E-6</v>
      </c>
      <c r="AM211">
        <f>(P211+273.15)</f>
        <v>298.89181556701658</v>
      </c>
      <c r="AN211">
        <f>(O211+273.15)</f>
        <v>297.44061508178709</v>
      </c>
      <c r="AO211">
        <f>(Y211*AG211+Z211*AH211)*AI211</f>
        <v>28.305763957553609</v>
      </c>
      <c r="AP211">
        <f>((AO211+0.00000010773*(AN211^4-AM211^4))-AL211*44100)/(L211*51.4+0.00000043092*AM211^3)</f>
        <v>0.13382326556005253</v>
      </c>
      <c r="AQ211">
        <f>0.61365*EXP(17.502*J211/(240.97+J211))</f>
        <v>3.3230504330894433</v>
      </c>
      <c r="AR211">
        <f>AQ211*1000/AA211</f>
        <v>33.797539853468045</v>
      </c>
      <c r="AS211">
        <f>(AR211-U211)</f>
        <v>13.721694135084256</v>
      </c>
      <c r="AT211">
        <f>IF(D211,P211,(O211+P211)/2)</f>
        <v>25.016215324401855</v>
      </c>
      <c r="AU211">
        <f>0.61365*EXP(17.502*AT211/(240.97+AT211))</f>
        <v>3.1827528194712511</v>
      </c>
      <c r="AV211">
        <f>IF(AS211&lt;&gt;0,(1000-(AR211+U211)/2)/AS211*AL211,0)</f>
        <v>6.7795073774821763E-4</v>
      </c>
      <c r="AW211">
        <f>U211*AA211/1000</f>
        <v>1.9739024822029023</v>
      </c>
      <c r="AX211">
        <f>(AU211-AW211)</f>
        <v>1.2088503372683488</v>
      </c>
      <c r="AY211">
        <f>1/(1.6/F211+1.37/N211)</f>
        <v>4.2373375163828208E-4</v>
      </c>
      <c r="AZ211">
        <f>G211*AA211*0.001</f>
        <v>23.648264315472314</v>
      </c>
      <c r="BA211">
        <f>G211/S211</f>
        <v>0.60261862035454572</v>
      </c>
      <c r="BB211">
        <f>(1-AL211*AA211/AQ211/F211)*100</f>
        <v>58.28638155571533</v>
      </c>
      <c r="BC211">
        <f>(S211-E211/(N211/1.35))</f>
        <v>399.09078393308516</v>
      </c>
      <c r="BD211">
        <f>E211*BB211/100/BC211</f>
        <v>9.3686932833927233E-5</v>
      </c>
    </row>
    <row r="212" spans="1:56" x14ac:dyDescent="0.25">
      <c r="A212" s="1" t="s">
        <v>9</v>
      </c>
      <c r="B212" s="1" t="s">
        <v>270</v>
      </c>
    </row>
    <row r="213" spans="1:56" x14ac:dyDescent="0.25">
      <c r="A213" s="1">
        <v>115</v>
      </c>
      <c r="B213" s="1" t="s">
        <v>271</v>
      </c>
      <c r="C213" s="1">
        <v>69106.499988365918</v>
      </c>
      <c r="D213" s="1">
        <v>0</v>
      </c>
      <c r="E213">
        <f>(R213-S213*(1000-T213)/(1000-U213))*AK213</f>
        <v>3.4850277789327505E-2</v>
      </c>
      <c r="F213">
        <f>IF(AV213&lt;&gt;0,1/(1/AV213-1/N213),0)</f>
        <v>8.1883050473473132E-4</v>
      </c>
      <c r="G213">
        <f>((AY213-AL213/2)*S213-E213)/(AY213+AL213/2)</f>
        <v>322.8094447452778</v>
      </c>
      <c r="H213">
        <f>AL213*1000</f>
        <v>1.1714571165561771E-2</v>
      </c>
      <c r="I213">
        <f>(AQ213-AW213)</f>
        <v>1.3694545063286225</v>
      </c>
      <c r="J213">
        <f>(P213+AP213*D213)</f>
        <v>25.713294982910156</v>
      </c>
      <c r="K213" s="1">
        <v>6</v>
      </c>
      <c r="L213">
        <f>(K213*AE213+AF213)</f>
        <v>1.4200000166893005</v>
      </c>
      <c r="M213" s="1">
        <v>1</v>
      </c>
      <c r="N213">
        <f>L213*(M213+1)*(M213+1)/(M213*M213+1)</f>
        <v>2.8400000333786011</v>
      </c>
      <c r="O213" s="1">
        <v>24.287746429443359</v>
      </c>
      <c r="P213" s="1">
        <v>25.713294982910156</v>
      </c>
      <c r="Q213" s="1">
        <v>24.004915237426758</v>
      </c>
      <c r="R213" s="1">
        <v>399.23678588867187</v>
      </c>
      <c r="S213" s="1">
        <v>399.18936157226562</v>
      </c>
      <c r="T213" s="1">
        <v>19.797298431396484</v>
      </c>
      <c r="U213" s="1">
        <v>19.811075210571289</v>
      </c>
      <c r="V213" s="1">
        <v>63.883823394775391</v>
      </c>
      <c r="W213" s="1">
        <v>63.928279876708984</v>
      </c>
      <c r="X213" s="1">
        <v>500.08029174804687</v>
      </c>
      <c r="Y213" s="1">
        <v>146.216064453125</v>
      </c>
      <c r="Z213" s="1">
        <v>167.94456481933594</v>
      </c>
      <c r="AA213" s="1">
        <v>98.327880859375</v>
      </c>
      <c r="AB213" s="1">
        <v>-3.9650592803955078</v>
      </c>
      <c r="AC213" s="1">
        <v>0.11262750625610352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0.18999999761581421</v>
      </c>
      <c r="AJ213" s="1">
        <v>111115</v>
      </c>
      <c r="AK213">
        <f>X213*0.000001/(K213*0.0001)</f>
        <v>0.83346715291341122</v>
      </c>
      <c r="AL213">
        <f>(U213-T213)/(1000-U213)*AK213</f>
        <v>1.1714571165561772E-5</v>
      </c>
      <c r="AM213">
        <f>(P213+273.15)</f>
        <v>298.86329498291013</v>
      </c>
      <c r="AN213">
        <f>(O213+273.15)</f>
        <v>297.43774642944334</v>
      </c>
      <c r="AO213">
        <f>(Y213*AG213+Z213*AH213)*AI213</f>
        <v>27.781051897487487</v>
      </c>
      <c r="AP213">
        <f>((AO213+0.00000010773*(AN213^4-AM213^4))-AL213*44100)/(L213*51.4+0.00000043092*AM213^3)</f>
        <v>0.12999222981066549</v>
      </c>
      <c r="AQ213">
        <f>0.61365*EXP(17.502*J213/(240.97+J213))</f>
        <v>3.3174355493297938</v>
      </c>
      <c r="AR213">
        <f>AQ213*1000/AA213</f>
        <v>33.73850346753909</v>
      </c>
      <c r="AS213">
        <f>(AR213-U213)</f>
        <v>13.927428256967801</v>
      </c>
      <c r="AT213">
        <f>IF(D213,P213,(O213+P213)/2)</f>
        <v>25.000520706176758</v>
      </c>
      <c r="AU213">
        <f>0.61365*EXP(17.502*AT213/(240.97+AT213))</f>
        <v>3.1797763013204574</v>
      </c>
      <c r="AV213">
        <f>IF(AS213&lt;&gt;0,(1000-(AR213+U213)/2)/AS213*AL213,0)</f>
        <v>8.185944870836209E-4</v>
      </c>
      <c r="AW213">
        <f>U213*AA213/1000</f>
        <v>1.9479810430011713</v>
      </c>
      <c r="AX213">
        <f>(AU213-AW213)</f>
        <v>1.2317952583192862</v>
      </c>
      <c r="AY213">
        <f>1/(1.6/F213+1.37/N213)</f>
        <v>5.1164275390449437E-4</v>
      </c>
      <c r="AZ213">
        <f>G213*AA213*0.001</f>
        <v>31.741168623194675</v>
      </c>
      <c r="BA213">
        <f>G213/S213</f>
        <v>0.80866244399361153</v>
      </c>
      <c r="BB213">
        <f>(1-AL213*AA213/AQ213/F213)*100</f>
        <v>57.596025295480111</v>
      </c>
      <c r="BC213">
        <f>(S213-E213/(N213/1.35))</f>
        <v>399.17279541928582</v>
      </c>
      <c r="BD213">
        <f>E213*BB213/100/BC213</f>
        <v>5.0284926832256696E-5</v>
      </c>
    </row>
    <row r="214" spans="1:56" x14ac:dyDescent="0.25">
      <c r="A214" s="1" t="s">
        <v>9</v>
      </c>
      <c r="B214" s="1" t="s">
        <v>272</v>
      </c>
    </row>
    <row r="215" spans="1:56" x14ac:dyDescent="0.25">
      <c r="A215" s="1">
        <v>116</v>
      </c>
      <c r="B215" s="1" t="s">
        <v>273</v>
      </c>
      <c r="C215" s="1">
        <v>69706.499995071441</v>
      </c>
      <c r="D215" s="1">
        <v>0</v>
      </c>
      <c r="E215">
        <f>(R215-S215*(1000-T215)/(1000-U215))*AK215</f>
        <v>7.6449992053341694E-3</v>
      </c>
      <c r="F215">
        <f>IF(AV215&lt;&gt;0,1/(1/AV215-1/N215),0)</f>
        <v>7.597445408946146E-4</v>
      </c>
      <c r="G215">
        <f>((AY215-AL215/2)*S215-E215)/(AY215+AL215/2)</f>
        <v>374.06549242895289</v>
      </c>
      <c r="H215">
        <f>AL215*1000</f>
        <v>1.1113948851101341E-2</v>
      </c>
      <c r="I215">
        <f>(AQ215-AW215)</f>
        <v>1.4003110845868441</v>
      </c>
      <c r="J215">
        <f>(P215+AP215*D215)</f>
        <v>25.770376205444336</v>
      </c>
      <c r="K215" s="1">
        <v>6</v>
      </c>
      <c r="L215">
        <f>(K215*AE215+AF215)</f>
        <v>1.4200000166893005</v>
      </c>
      <c r="M215" s="1">
        <v>1</v>
      </c>
      <c r="N215">
        <f>L215*(M215+1)*(M215+1)/(M215*M215+1)</f>
        <v>2.8400000333786011</v>
      </c>
      <c r="O215" s="1">
        <v>24.294862747192383</v>
      </c>
      <c r="P215" s="1">
        <v>25.770376205444336</v>
      </c>
      <c r="Q215" s="1">
        <v>24.006023406982422</v>
      </c>
      <c r="R215" s="1">
        <v>399.23553466796875</v>
      </c>
      <c r="S215" s="1">
        <v>399.22103881835937</v>
      </c>
      <c r="T215" s="1">
        <v>19.598625183105469</v>
      </c>
      <c r="U215" s="1">
        <v>19.611698150634766</v>
      </c>
      <c r="V215" s="1">
        <v>63.215549468994141</v>
      </c>
      <c r="W215" s="1">
        <v>63.257717132568359</v>
      </c>
      <c r="X215" s="1">
        <v>500.084716796875</v>
      </c>
      <c r="Y215" s="1">
        <v>148.23527526855469</v>
      </c>
      <c r="Z215" s="1">
        <v>167.38528442382812</v>
      </c>
      <c r="AA215" s="1">
        <v>98.327560424804687</v>
      </c>
      <c r="AB215" s="1">
        <v>-3.9140338897705078</v>
      </c>
      <c r="AC215" s="1">
        <v>0.11739587783813477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0.18999999761581421</v>
      </c>
      <c r="AJ215" s="1">
        <v>111115</v>
      </c>
      <c r="AK215">
        <f>X215*0.000001/(K215*0.0001)</f>
        <v>0.83347452799479149</v>
      </c>
      <c r="AL215">
        <f>(U215-T215)/(1000-U215)*AK215</f>
        <v>1.1113948851101341E-5</v>
      </c>
      <c r="AM215">
        <f>(P215+273.15)</f>
        <v>298.92037620544431</v>
      </c>
      <c r="AN215">
        <f>(O215+273.15)</f>
        <v>297.44486274719236</v>
      </c>
      <c r="AO215">
        <f>(Y215*AG215+Z215*AH215)*AI215</f>
        <v>28.164701947604954</v>
      </c>
      <c r="AP215">
        <f>((AO215+0.00000010773*(AN215^4-AM215^4))-AL215*44100)/(L215*51.4+0.00000043092*AM215^3)</f>
        <v>0.12801796095026821</v>
      </c>
      <c r="AQ215">
        <f>0.61365*EXP(17.502*J215/(240.97+J215))</f>
        <v>3.3286815195264143</v>
      </c>
      <c r="AR215">
        <f>AQ215*1000/AA215</f>
        <v>33.852985929331588</v>
      </c>
      <c r="AS215">
        <f>(AR215-U215)</f>
        <v>14.241287778696822</v>
      </c>
      <c r="AT215">
        <f>IF(D215,P215,(O215+P215)/2)</f>
        <v>25.032619476318359</v>
      </c>
      <c r="AU215">
        <f>0.61365*EXP(17.502*AT215/(240.97+AT215))</f>
        <v>3.1858665043410745</v>
      </c>
      <c r="AV215">
        <f>IF(AS215&lt;&gt;0,(1000-(AR215+U215)/2)/AS215*AL215,0)</f>
        <v>7.5954135167322903E-4</v>
      </c>
      <c r="AW215">
        <f>U215*AA215/1000</f>
        <v>1.9283704349395703</v>
      </c>
      <c r="AX215">
        <f>(AU215-AW215)</f>
        <v>1.2574960694015043</v>
      </c>
      <c r="AY215">
        <f>1/(1.6/F215+1.37/N215)</f>
        <v>4.747315958967743E-4</v>
      </c>
      <c r="AZ215">
        <f>G215*AA215*0.001</f>
        <v>36.780947309642187</v>
      </c>
      <c r="BA215">
        <f>G215/S215</f>
        <v>0.93698842509937974</v>
      </c>
      <c r="BB215">
        <f>(1-AL215*AA215/AQ215/F215)*100</f>
        <v>56.788053984679422</v>
      </c>
      <c r="BC215">
        <f>(S215-E215/(N215/1.35))</f>
        <v>399.21740475187841</v>
      </c>
      <c r="BD215">
        <f>E215*BB215/100/BC215</f>
        <v>1.0874892287203202E-5</v>
      </c>
    </row>
    <row r="216" spans="1:56" x14ac:dyDescent="0.25">
      <c r="A216" s="1">
        <v>117</v>
      </c>
      <c r="B216" s="1" t="s">
        <v>274</v>
      </c>
      <c r="C216" s="1">
        <v>70306.99998164922</v>
      </c>
      <c r="D216" s="1">
        <v>0</v>
      </c>
      <c r="E216">
        <f>(R216-S216*(1000-T216)/(1000-U216))*AK216</f>
        <v>9.6715138091494041E-2</v>
      </c>
      <c r="F216">
        <f>IF(AV216&lt;&gt;0,1/(1/AV216-1/N216),0)</f>
        <v>1.3491778363883115E-3</v>
      </c>
      <c r="G216">
        <f>((AY216-AL216/2)*S216-E216)/(AY216+AL216/2)</f>
        <v>276.40806678342688</v>
      </c>
      <c r="H216">
        <f>AL216*1000</f>
        <v>2.0007691883446477E-2</v>
      </c>
      <c r="I216">
        <f>(AQ216-AW216)</f>
        <v>1.4198871523120491</v>
      </c>
      <c r="J216">
        <f>(P216+AP216*D216)</f>
        <v>25.781400680541992</v>
      </c>
      <c r="K216" s="1">
        <v>6</v>
      </c>
      <c r="L216">
        <f>(K216*AE216+AF216)</f>
        <v>1.4200000166893005</v>
      </c>
      <c r="M216" s="1">
        <v>1</v>
      </c>
      <c r="N216">
        <f>L216*(M216+1)*(M216+1)/(M216*M216+1)</f>
        <v>2.8400000333786011</v>
      </c>
      <c r="O216" s="1">
        <v>24.297296524047852</v>
      </c>
      <c r="P216" s="1">
        <v>25.781400680541992</v>
      </c>
      <c r="Q216" s="1">
        <v>24.001167297363281</v>
      </c>
      <c r="R216" s="1">
        <v>399.29360961914062</v>
      </c>
      <c r="S216" s="1">
        <v>399.16796875</v>
      </c>
      <c r="T216" s="1">
        <v>19.412166595458984</v>
      </c>
      <c r="U216" s="1">
        <v>19.435708999633789</v>
      </c>
      <c r="V216" s="1">
        <v>62.601856231689453</v>
      </c>
      <c r="W216" s="1">
        <v>62.677780151367188</v>
      </c>
      <c r="X216" s="1">
        <v>500.0040283203125</v>
      </c>
      <c r="Y216" s="1">
        <v>148.05108642578125</v>
      </c>
      <c r="Z216" s="1">
        <v>165.06144714355469</v>
      </c>
      <c r="AA216" s="1">
        <v>98.322639465332031</v>
      </c>
      <c r="AB216" s="1">
        <v>-3.9140338897705078</v>
      </c>
      <c r="AC216" s="1">
        <v>0.11739587783813477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0.18999999761581421</v>
      </c>
      <c r="AJ216" s="1">
        <v>111115</v>
      </c>
      <c r="AK216">
        <f>X216*0.000001/(K216*0.0001)</f>
        <v>0.83334004720052079</v>
      </c>
      <c r="AL216">
        <f>(U216-T216)/(1000-U216)*AK216</f>
        <v>2.0007691883446477E-5</v>
      </c>
      <c r="AM216">
        <f>(P216+273.15)</f>
        <v>298.93140068054197</v>
      </c>
      <c r="AN216">
        <f>(O216+273.15)</f>
        <v>297.44729652404783</v>
      </c>
      <c r="AO216">
        <f>(Y216*AG216+Z216*AH216)*AI216</f>
        <v>28.129706067917141</v>
      </c>
      <c r="AP216">
        <f>((AO216+0.00000010773*(AN216^4-AM216^4))-AL216*44100)/(L216*51.4+0.00000043092*AM216^3)</f>
        <v>0.12178511914232794</v>
      </c>
      <c r="AQ216">
        <f>0.61365*EXP(17.502*J216/(240.97+J216))</f>
        <v>3.3308573610361512</v>
      </c>
      <c r="AR216">
        <f>AQ216*1000/AA216</f>
        <v>33.876809849176105</v>
      </c>
      <c r="AS216">
        <f>(AR216-U216)</f>
        <v>14.441100849542316</v>
      </c>
      <c r="AT216">
        <f>IF(D216,P216,(O216+P216)/2)</f>
        <v>25.039348602294922</v>
      </c>
      <c r="AU216">
        <f>0.61365*EXP(17.502*AT216/(240.97+AT216))</f>
        <v>3.1871445347053</v>
      </c>
      <c r="AV216">
        <f>IF(AS216&lt;&gt;0,(1000-(AR216+U216)/2)/AS216*AL216,0)</f>
        <v>1.3485371967840642E-3</v>
      </c>
      <c r="AW216">
        <f>U216*AA216/1000</f>
        <v>1.9109702087241021</v>
      </c>
      <c r="AX216">
        <f>(AU216-AW216)</f>
        <v>1.276174325981198</v>
      </c>
      <c r="AY216">
        <f>1/(1.6/F216+1.37/N216)</f>
        <v>8.4289328205121815E-4</v>
      </c>
      <c r="AZ216">
        <f>G216*AA216*0.001</f>
        <v>27.177170695656301</v>
      </c>
      <c r="BA216">
        <f>G216/S216</f>
        <v>0.69246053897812132</v>
      </c>
      <c r="BB216">
        <f>(1-AL216*AA216/AQ216/F216)*100</f>
        <v>56.225087562833039</v>
      </c>
      <c r="BC216">
        <f>(S216-E216/(N216/1.35))</f>
        <v>399.1219950053208</v>
      </c>
      <c r="BD216">
        <f>E216*BB216/100/BC216</f>
        <v>1.3624448604425442E-4</v>
      </c>
    </row>
    <row r="217" spans="1:56" x14ac:dyDescent="0.25">
      <c r="A217" s="1" t="s">
        <v>9</v>
      </c>
      <c r="B217" s="1" t="s">
        <v>275</v>
      </c>
    </row>
    <row r="218" spans="1:56" x14ac:dyDescent="0.25">
      <c r="A218" s="1">
        <v>118</v>
      </c>
      <c r="B218" s="1" t="s">
        <v>276</v>
      </c>
      <c r="C218" s="1">
        <v>70906.999988354743</v>
      </c>
      <c r="D218" s="1">
        <v>0</v>
      </c>
      <c r="E218">
        <f>(R218-S218*(1000-T218)/(1000-U218))*AK218</f>
        <v>-0.17930966463410017</v>
      </c>
      <c r="F218">
        <f>IF(AV218&lt;&gt;0,1/(1/AV218-1/N218),0)</f>
        <v>9.2225505664082221E-4</v>
      </c>
      <c r="G218">
        <f>((AY218-AL218/2)*S218-E218)/(AY218+AL218/2)</f>
        <v>697.36390183212325</v>
      </c>
      <c r="H218">
        <f>AL218*1000</f>
        <v>1.3821862782171415E-2</v>
      </c>
      <c r="I218">
        <f>(AQ218-AW218)</f>
        <v>1.434914345556451</v>
      </c>
      <c r="J218">
        <f>(P218+AP218*D218)</f>
        <v>25.791259765625</v>
      </c>
      <c r="K218" s="1">
        <v>6</v>
      </c>
      <c r="L218">
        <f>(K218*AE218+AF218)</f>
        <v>1.4200000166893005</v>
      </c>
      <c r="M218" s="1">
        <v>1</v>
      </c>
      <c r="N218">
        <f>L218*(M218+1)*(M218+1)/(M218*M218+1)</f>
        <v>2.8400000333786011</v>
      </c>
      <c r="O218" s="1">
        <v>24.299995422363281</v>
      </c>
      <c r="P218" s="1">
        <v>25.791259765625</v>
      </c>
      <c r="Q218" s="1">
        <v>24.001014709472656</v>
      </c>
      <c r="R218" s="1">
        <v>399.141357421875</v>
      </c>
      <c r="S218" s="1">
        <v>399.349853515625</v>
      </c>
      <c r="T218" s="1">
        <v>19.285356521606445</v>
      </c>
      <c r="U218" s="1">
        <v>19.301618576049805</v>
      </c>
      <c r="V218" s="1">
        <v>62.186252593994141</v>
      </c>
      <c r="W218" s="1">
        <v>62.238689422607422</v>
      </c>
      <c r="X218" s="1">
        <v>500.12420654296875</v>
      </c>
      <c r="Y218" s="1">
        <v>147.87939453125</v>
      </c>
      <c r="Z218" s="1">
        <v>160.94677734375</v>
      </c>
      <c r="AA218" s="1">
        <v>98.328018188476563</v>
      </c>
      <c r="AB218" s="1">
        <v>-3.7975177764892578</v>
      </c>
      <c r="AC218" s="1">
        <v>0.12615823745727539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0.18999999761581421</v>
      </c>
      <c r="AJ218" s="1">
        <v>111115</v>
      </c>
      <c r="AK218">
        <f>X218*0.000001/(K218*0.0001)</f>
        <v>0.83354034423828116</v>
      </c>
      <c r="AL218">
        <f>(U218-T218)/(1000-U218)*AK218</f>
        <v>1.3821862782171415E-5</v>
      </c>
      <c r="AM218">
        <f>(P218+273.15)</f>
        <v>298.94125976562498</v>
      </c>
      <c r="AN218">
        <f>(O218+273.15)</f>
        <v>297.44999542236326</v>
      </c>
      <c r="AO218">
        <f>(Y218*AG218+Z218*AH218)*AI218</f>
        <v>28.097084608365549</v>
      </c>
      <c r="AP218">
        <f>((AO218+0.00000010773*(AN218^4-AM218^4))-AL218*44100)/(L218*51.4+0.00000043092*AM218^3)</f>
        <v>0.12364486511845542</v>
      </c>
      <c r="AQ218">
        <f>0.61365*EXP(17.502*J218/(240.97+J218))</f>
        <v>3.3328042479693134</v>
      </c>
      <c r="AR218">
        <f>AQ218*1000/AA218</f>
        <v>33.894756645872249</v>
      </c>
      <c r="AS218">
        <f>(AR218-U218)</f>
        <v>14.593138069822444</v>
      </c>
      <c r="AT218">
        <f>IF(D218,P218,(O218+P218)/2)</f>
        <v>25.045627593994141</v>
      </c>
      <c r="AU218">
        <f>0.61365*EXP(17.502*AT218/(240.97+AT218))</f>
        <v>3.188337477283461</v>
      </c>
      <c r="AV218">
        <f>IF(AS218&lt;&gt;0,(1000-(AR218+U218)/2)/AS218*AL218,0)</f>
        <v>9.2195566288656077E-4</v>
      </c>
      <c r="AW218">
        <f>U218*AA218/1000</f>
        <v>1.8978899024128624</v>
      </c>
      <c r="AX218">
        <f>(AU218-AW218)</f>
        <v>1.2904475748705986</v>
      </c>
      <c r="AY218">
        <f>1/(1.6/F218+1.37/N218)</f>
        <v>5.762491804844383E-4</v>
      </c>
      <c r="AZ218">
        <f>G218*AA218*0.001</f>
        <v>68.570410423336</v>
      </c>
      <c r="BA218">
        <f>G218/S218</f>
        <v>1.7462480471520647</v>
      </c>
      <c r="BB218">
        <f>(1-AL218*AA218/AQ218/F218)*100</f>
        <v>55.78363751781383</v>
      </c>
      <c r="BC218">
        <f>(S218-E218/(N218/1.35))</f>
        <v>399.4350887425303</v>
      </c>
      <c r="BD218">
        <f>E218*BB218/100/BC218</f>
        <v>-2.5041729225338269E-4</v>
      </c>
    </row>
    <row r="219" spans="1:56" x14ac:dyDescent="0.25">
      <c r="A219" s="1" t="s">
        <v>9</v>
      </c>
      <c r="B219" s="1" t="s">
        <v>277</v>
      </c>
    </row>
    <row r="220" spans="1:56" x14ac:dyDescent="0.25">
      <c r="A220" s="1">
        <v>119</v>
      </c>
      <c r="B220" s="1" t="s">
        <v>278</v>
      </c>
      <c r="C220" s="1">
        <v>71506.499995093793</v>
      </c>
      <c r="D220" s="1">
        <v>0</v>
      </c>
      <c r="E220">
        <f>(R220-S220*(1000-T220)/(1000-U220))*AK220</f>
        <v>8.658472284632809E-3</v>
      </c>
      <c r="F220">
        <f>IF(AV220&lt;&gt;0,1/(1/AV220-1/N220),0)</f>
        <v>1.5278056291461769E-3</v>
      </c>
      <c r="G220">
        <f>((AY220-AL220/2)*S220-E220)/(AY220+AL220/2)</f>
        <v>380.75446991720833</v>
      </c>
      <c r="H220">
        <f>AL220*1000</f>
        <v>2.3033901995786921E-2</v>
      </c>
      <c r="I220">
        <f>(AQ220-AW220)</f>
        <v>1.4438581220577982</v>
      </c>
      <c r="J220">
        <f>(P220+AP220*D220)</f>
        <v>25.753702163696289</v>
      </c>
      <c r="K220" s="1">
        <v>6</v>
      </c>
      <c r="L220">
        <f>(K220*AE220+AF220)</f>
        <v>1.4200000166893005</v>
      </c>
      <c r="M220" s="1">
        <v>1</v>
      </c>
      <c r="N220">
        <f>L220*(M220+1)*(M220+1)/(M220*M220+1)</f>
        <v>2.8400000333786011</v>
      </c>
      <c r="O220" s="1">
        <v>24.295461654663086</v>
      </c>
      <c r="P220" s="1">
        <v>25.753702163696289</v>
      </c>
      <c r="Q220" s="1">
        <v>24.004005432128906</v>
      </c>
      <c r="R220" s="1">
        <v>399.2596435546875</v>
      </c>
      <c r="S220" s="1">
        <v>399.23822021484375</v>
      </c>
      <c r="T220" s="1">
        <v>19.109542846679688</v>
      </c>
      <c r="U220" s="1">
        <v>19.136651992797852</v>
      </c>
      <c r="V220" s="1">
        <v>61.631683349609375</v>
      </c>
      <c r="W220" s="1">
        <v>61.7191162109375</v>
      </c>
      <c r="X220" s="1">
        <v>500.04769897460937</v>
      </c>
      <c r="Y220" s="1">
        <v>147.73785400390625</v>
      </c>
      <c r="Z220" s="1">
        <v>160.46986389160156</v>
      </c>
      <c r="AA220" s="1">
        <v>98.321006774902344</v>
      </c>
      <c r="AB220" s="1">
        <v>-3.7744770050048828</v>
      </c>
      <c r="AC220" s="1">
        <v>0.12564897537231445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0.18999999761581421</v>
      </c>
      <c r="AJ220" s="1">
        <v>111115</v>
      </c>
      <c r="AK220">
        <f>X220*0.000001/(K220*0.0001)</f>
        <v>0.83341283162434876</v>
      </c>
      <c r="AL220">
        <f>(U220-T220)/(1000-U220)*AK220</f>
        <v>2.3033901995786921E-5</v>
      </c>
      <c r="AM220">
        <f>(P220+273.15)</f>
        <v>298.90370216369627</v>
      </c>
      <c r="AN220">
        <f>(O220+273.15)</f>
        <v>297.44546165466306</v>
      </c>
      <c r="AO220">
        <f>(Y220*AG220+Z220*AH220)*AI220</f>
        <v>28.070191908507695</v>
      </c>
      <c r="AP220">
        <f>((AO220+0.00000010773*(AN220^4-AM220^4))-AL220*44100)/(L220*51.4+0.00000043092*AM220^3)</f>
        <v>0.12303256337493876</v>
      </c>
      <c r="AQ220">
        <f>0.61365*EXP(17.502*J220/(240.97+J220))</f>
        <v>3.3253930122906241</v>
      </c>
      <c r="AR220">
        <f>AQ220*1000/AA220</f>
        <v>33.821795782704207</v>
      </c>
      <c r="AS220">
        <f>(AR220-U220)</f>
        <v>14.685143789906355</v>
      </c>
      <c r="AT220">
        <f>IF(D220,P220,(O220+P220)/2)</f>
        <v>25.024581909179688</v>
      </c>
      <c r="AU220">
        <f>0.61365*EXP(17.502*AT220/(240.97+AT220))</f>
        <v>3.1843405550142152</v>
      </c>
      <c r="AV220">
        <f>IF(AS220&lt;&gt;0,(1000-(AR220+U220)/2)/AS220*AL220,0)</f>
        <v>1.5269841731645013E-3</v>
      </c>
      <c r="AW220">
        <f>U220*AA220/1000</f>
        <v>1.8815348902328259</v>
      </c>
      <c r="AX220">
        <f>(AU220-AW220)</f>
        <v>1.3028056647813893</v>
      </c>
      <c r="AY220">
        <f>1/(1.6/F220+1.37/N220)</f>
        <v>9.5443887693373445E-4</v>
      </c>
      <c r="AZ220">
        <f>G220*AA220*0.001</f>
        <v>37.43616281630419</v>
      </c>
      <c r="BA220">
        <f>G220/S220</f>
        <v>0.95370245291723654</v>
      </c>
      <c r="BB220">
        <f>(1-AL220*AA220/AQ220/F220)*100</f>
        <v>55.423830523464915</v>
      </c>
      <c r="BC220">
        <f>(S220-E220/(N220/1.35))</f>
        <v>399.23410439179906</v>
      </c>
      <c r="BD220">
        <f>E220*BB220/100/BC220</f>
        <v>1.2020157977903066E-5</v>
      </c>
    </row>
    <row r="221" spans="1:56" x14ac:dyDescent="0.25">
      <c r="A221" s="1">
        <v>120</v>
      </c>
      <c r="B221" s="1" t="s">
        <v>279</v>
      </c>
      <c r="C221" s="1">
        <v>72106.999981671572</v>
      </c>
      <c r="D221" s="1">
        <v>0</v>
      </c>
      <c r="E221">
        <f>(R221-S221*(1000-T221)/(1000-U221))*AK221</f>
        <v>-0.10521633308264836</v>
      </c>
      <c r="F221">
        <f>IF(AV221&lt;&gt;0,1/(1/AV221-1/N221),0)</f>
        <v>1.6708247941986459E-3</v>
      </c>
      <c r="G221">
        <f>((AY221-AL221/2)*S221-E221)/(AY221+AL221/2)</f>
        <v>489.28764459324327</v>
      </c>
      <c r="H221">
        <f>AL221*1000</f>
        <v>2.553262893311703E-2</v>
      </c>
      <c r="I221">
        <f>(AQ221-AW221)</f>
        <v>1.4638248812754033</v>
      </c>
      <c r="J221">
        <f>(P221+AP221*D221)</f>
        <v>25.760379791259766</v>
      </c>
      <c r="K221" s="1">
        <v>6</v>
      </c>
      <c r="L221">
        <f>(K221*AE221+AF221)</f>
        <v>1.4200000166893005</v>
      </c>
      <c r="M221" s="1">
        <v>1</v>
      </c>
      <c r="N221">
        <f>L221*(M221+1)*(M221+1)/(M221*M221+1)</f>
        <v>2.8400000333786011</v>
      </c>
      <c r="O221" s="1">
        <v>24.297296524047852</v>
      </c>
      <c r="P221" s="1">
        <v>25.760379791259766</v>
      </c>
      <c r="Q221" s="1">
        <v>24.004173278808594</v>
      </c>
      <c r="R221" s="1">
        <v>399.23577880859375</v>
      </c>
      <c r="S221" s="1">
        <v>399.34979248046875</v>
      </c>
      <c r="T221" s="1">
        <v>18.915287017822266</v>
      </c>
      <c r="U221" s="1">
        <v>18.945343017578125</v>
      </c>
      <c r="V221" s="1">
        <v>61.003696441650391</v>
      </c>
      <c r="W221" s="1">
        <v>61.100631713867188</v>
      </c>
      <c r="X221" s="1">
        <v>500.044677734375</v>
      </c>
      <c r="Y221" s="1">
        <v>147.44728088378906</v>
      </c>
      <c r="Z221" s="1">
        <v>157.67427062988281</v>
      </c>
      <c r="AA221" s="1">
        <v>98.329429626464844</v>
      </c>
      <c r="AB221" s="1">
        <v>-3.7744770050048828</v>
      </c>
      <c r="AC221" s="1">
        <v>0.12564897537231445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0.18999999761581421</v>
      </c>
      <c r="AJ221" s="1">
        <v>111115</v>
      </c>
      <c r="AK221">
        <f>X221*0.000001/(K221*0.0001)</f>
        <v>0.83340779622395822</v>
      </c>
      <c r="AL221">
        <f>(U221-T221)/(1000-U221)*AK221</f>
        <v>2.5532628933117031E-5</v>
      </c>
      <c r="AM221">
        <f>(P221+273.15)</f>
        <v>298.91037979125974</v>
      </c>
      <c r="AN221">
        <f>(O221+273.15)</f>
        <v>297.44729652404783</v>
      </c>
      <c r="AO221">
        <f>(Y221*AG221+Z221*AH221)*AI221</f>
        <v>28.01498301637821</v>
      </c>
      <c r="AP221">
        <f>((AO221+0.00000010773*(AN221^4-AM221^4))-AL221*44100)/(L221*51.4+0.00000043092*AM221^3)</f>
        <v>0.12041071798132891</v>
      </c>
      <c r="AQ221">
        <f>0.61365*EXP(17.502*J221/(240.97+J221))</f>
        <v>3.3267096542715886</v>
      </c>
      <c r="AR221">
        <f>AQ221*1000/AA221</f>
        <v>33.832288735011865</v>
      </c>
      <c r="AS221">
        <f>(AR221-U221)</f>
        <v>14.88694571743374</v>
      </c>
      <c r="AT221">
        <f>IF(D221,P221,(O221+P221)/2)</f>
        <v>25.028838157653809</v>
      </c>
      <c r="AU221">
        <f>0.61365*EXP(17.502*AT221/(240.97+AT221))</f>
        <v>3.1851485333206582</v>
      </c>
      <c r="AV221">
        <f>IF(AS221&lt;&gt;0,(1000-(AR221+U221)/2)/AS221*AL221,0)</f>
        <v>1.6698423948877336E-3</v>
      </c>
      <c r="AW221">
        <f>U221*AA221/1000</f>
        <v>1.8628847729961853</v>
      </c>
      <c r="AX221">
        <f>(AU221-AW221)</f>
        <v>1.3222637603244729</v>
      </c>
      <c r="AY221">
        <f>1/(1.6/F221+1.37/N221)</f>
        <v>1.0437397148033017E-3</v>
      </c>
      <c r="AZ221">
        <f>G221*AA221*0.001</f>
        <v>48.111375016130054</v>
      </c>
      <c r="BA221">
        <f>G221/S221</f>
        <v>1.2252107145321058</v>
      </c>
      <c r="BB221">
        <f>(1-AL221*AA221/AQ221/F221)*100</f>
        <v>54.831752165137701</v>
      </c>
      <c r="BC221">
        <f>(S221-E221/(N221/1.35))</f>
        <v>399.39980728609981</v>
      </c>
      <c r="BD221">
        <f>E221*BB221/100/BC221</f>
        <v>-1.4444663703054163E-4</v>
      </c>
    </row>
    <row r="222" spans="1:56" x14ac:dyDescent="0.25">
      <c r="A222" s="1" t="s">
        <v>9</v>
      </c>
      <c r="B222" s="1" t="s">
        <v>280</v>
      </c>
    </row>
    <row r="223" spans="1:56" x14ac:dyDescent="0.25">
      <c r="A223" s="1">
        <v>121</v>
      </c>
      <c r="B223" s="1" t="s">
        <v>281</v>
      </c>
      <c r="C223" s="1">
        <v>72706.999988377094</v>
      </c>
      <c r="D223" s="1">
        <v>0</v>
      </c>
      <c r="E223">
        <f>(R223-S223*(1000-T223)/(1000-U223))*AK223</f>
        <v>0.15857999910000589</v>
      </c>
      <c r="F223">
        <f>IF(AV223&lt;&gt;0,1/(1/AV223-1/N223),0)</f>
        <v>1.4355848845377999E-3</v>
      </c>
      <c r="G223">
        <f>((AY223-AL223/2)*S223-E223)/(AY223+AL223/2)</f>
        <v>214.71266349656835</v>
      </c>
      <c r="H223">
        <f>AL223*1000</f>
        <v>2.2267519007009792E-2</v>
      </c>
      <c r="I223">
        <f>(AQ223-AW223)</f>
        <v>1.4857905589508189</v>
      </c>
      <c r="J223">
        <f>(P223+AP223*D223)</f>
        <v>25.792490005493164</v>
      </c>
      <c r="K223" s="1">
        <v>6</v>
      </c>
      <c r="L223">
        <f>(K223*AE223+AF223)</f>
        <v>1.4200000166893005</v>
      </c>
      <c r="M223" s="1">
        <v>1</v>
      </c>
      <c r="N223">
        <f>L223*(M223+1)*(M223+1)/(M223*M223+1)</f>
        <v>2.8400000333786011</v>
      </c>
      <c r="O223" s="1">
        <v>24.300539016723633</v>
      </c>
      <c r="P223" s="1">
        <v>25.792490005493164</v>
      </c>
      <c r="Q223" s="1">
        <v>24.003383636474609</v>
      </c>
      <c r="R223" s="1">
        <v>399.3526611328125</v>
      </c>
      <c r="S223" s="1">
        <v>399.1517333984375</v>
      </c>
      <c r="T223" s="1">
        <v>18.759981155395508</v>
      </c>
      <c r="U223" s="1">
        <v>18.786195755004883</v>
      </c>
      <c r="V223" s="1">
        <v>60.491741180419922</v>
      </c>
      <c r="W223" s="1">
        <v>60.576267242431641</v>
      </c>
      <c r="X223" s="1">
        <v>500.08462524414062</v>
      </c>
      <c r="Y223" s="1">
        <v>147.40586853027344</v>
      </c>
      <c r="Z223" s="1">
        <v>155.87721252441406</v>
      </c>
      <c r="AA223" s="1">
        <v>98.330535888671875</v>
      </c>
      <c r="AB223" s="1">
        <v>-3.9637470245361328</v>
      </c>
      <c r="AC223" s="1">
        <v>0.13144731521606445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0.18999999761581421</v>
      </c>
      <c r="AJ223" s="1">
        <v>111115</v>
      </c>
      <c r="AK223">
        <f>X223*0.000001/(K223*0.0001)</f>
        <v>0.83347437540690084</v>
      </c>
      <c r="AL223">
        <f>(U223-T223)/(1000-U223)*AK223</f>
        <v>2.2267519007009792E-5</v>
      </c>
      <c r="AM223">
        <f>(P223+273.15)</f>
        <v>298.94249000549314</v>
      </c>
      <c r="AN223">
        <f>(O223+273.15)</f>
        <v>297.45053901672361</v>
      </c>
      <c r="AO223">
        <f>(Y223*AG223+Z223*AH223)*AI223</f>
        <v>28.007114669308976</v>
      </c>
      <c r="AP223">
        <f>((AO223+0.00000010773*(AN223^4-AM223^4))-AL223*44100)/(L223*51.4+0.00000043092*AM223^3)</f>
        <v>0.11807755589779496</v>
      </c>
      <c r="AQ223">
        <f>0.61365*EXP(17.502*J223/(240.97+J223))</f>
        <v>3.3330472548499417</v>
      </c>
      <c r="AR223">
        <f>AQ223*1000/AA223</f>
        <v>33.896360115677183</v>
      </c>
      <c r="AS223">
        <f>(AR223-U223)</f>
        <v>15.1101643606723</v>
      </c>
      <c r="AT223">
        <f>IF(D223,P223,(O223+P223)/2)</f>
        <v>25.046514511108398</v>
      </c>
      <c r="AU223">
        <f>0.61365*EXP(17.502*AT223/(240.97+AT223))</f>
        <v>3.188506013680402</v>
      </c>
      <c r="AV223">
        <f>IF(AS223&lt;&gt;0,(1000-(AR223+U223)/2)/AS223*AL223,0)</f>
        <v>1.4348595807697094E-3</v>
      </c>
      <c r="AW223">
        <f>U223*AA223/1000</f>
        <v>1.8472566958991228</v>
      </c>
      <c r="AX223">
        <f>(AU223-AW223)</f>
        <v>1.3412493177812792</v>
      </c>
      <c r="AY223">
        <f>1/(1.6/F223+1.37/N223)</f>
        <v>8.9685237379915131E-4</v>
      </c>
      <c r="AZ223">
        <f>G223*AA223*0.001</f>
        <v>21.112811263701641</v>
      </c>
      <c r="BA223">
        <f>G223/S223</f>
        <v>0.53792241278391217</v>
      </c>
      <c r="BB223">
        <f>(1-AL223*AA223/AQ223/F223)*100</f>
        <v>54.239591809896815</v>
      </c>
      <c r="BC223">
        <f>(S223-E223/(N223/1.35))</f>
        <v>399.07635206172313</v>
      </c>
      <c r="BD223">
        <f>E223*BB223/100/BC223</f>
        <v>2.1553054637193339E-4</v>
      </c>
    </row>
    <row r="224" spans="1:56" x14ac:dyDescent="0.25">
      <c r="A224" s="1" t="s">
        <v>9</v>
      </c>
      <c r="B224" s="1" t="s">
        <v>282</v>
      </c>
    </row>
    <row r="225" spans="1:56" x14ac:dyDescent="0.25">
      <c r="A225" s="1">
        <v>122</v>
      </c>
      <c r="B225" s="1" t="s">
        <v>283</v>
      </c>
      <c r="C225" s="1">
        <v>73306.999995082617</v>
      </c>
      <c r="D225" s="1">
        <v>0</v>
      </c>
      <c r="E225">
        <f>(R225-S225*(1000-T225)/(1000-U225))*AK225</f>
        <v>-9.6393162687312406E-2</v>
      </c>
      <c r="F225">
        <f>IF(AV225&lt;&gt;0,1/(1/AV225-1/N225),0)</f>
        <v>1.1635669415157161E-3</v>
      </c>
      <c r="G225">
        <f>((AY225-AL225/2)*S225-E225)/(AY225+AL225/2)</f>
        <v>520.53682876994719</v>
      </c>
      <c r="H225">
        <f>AL225*1000</f>
        <v>1.8144123382641354E-2</v>
      </c>
      <c r="I225">
        <f>(AQ225-AW225)</f>
        <v>1.4937907537180761</v>
      </c>
      <c r="J225">
        <f>(P225+AP225*D225)</f>
        <v>25.731916427612305</v>
      </c>
      <c r="K225" s="1">
        <v>6</v>
      </c>
      <c r="L225">
        <f>(K225*AE225+AF225)</f>
        <v>1.4200000166893005</v>
      </c>
      <c r="M225" s="1">
        <v>1</v>
      </c>
      <c r="N225">
        <f>L225*(M225+1)*(M225+1)/(M225*M225+1)</f>
        <v>2.8400000333786011</v>
      </c>
      <c r="O225" s="1">
        <v>24.293926239013672</v>
      </c>
      <c r="P225" s="1">
        <v>25.731916427612305</v>
      </c>
      <c r="Q225" s="1">
        <v>24.003524780273438</v>
      </c>
      <c r="R225" s="1">
        <v>399.31521606445312</v>
      </c>
      <c r="S225" s="1">
        <v>399.42218017578125</v>
      </c>
      <c r="T225" s="1">
        <v>18.561985015869141</v>
      </c>
      <c r="U225" s="1">
        <v>18.583351135253906</v>
      </c>
      <c r="V225" s="1">
        <v>59.876995086669922</v>
      </c>
      <c r="W225" s="1">
        <v>59.945919036865234</v>
      </c>
      <c r="X225" s="1">
        <v>500.05181884765625</v>
      </c>
      <c r="Y225" s="1">
        <v>147.78990173339844</v>
      </c>
      <c r="Z225" s="1">
        <v>157.08955383300781</v>
      </c>
      <c r="AA225" s="1">
        <v>98.330482482910156</v>
      </c>
      <c r="AB225" s="1">
        <v>-3.7838459014892578</v>
      </c>
      <c r="AC225" s="1">
        <v>0.13150453567504883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0.18999999761581421</v>
      </c>
      <c r="AJ225" s="1">
        <v>111115</v>
      </c>
      <c r="AK225">
        <f>X225*0.000001/(K225*0.0001)</f>
        <v>0.83341969807942695</v>
      </c>
      <c r="AL225">
        <f>(U225-T225)/(1000-U225)*AK225</f>
        <v>1.8144123382641355E-5</v>
      </c>
      <c r="AM225">
        <f>(P225+273.15)</f>
        <v>298.88191642761228</v>
      </c>
      <c r="AN225">
        <f>(O225+273.15)</f>
        <v>297.44392623901365</v>
      </c>
      <c r="AO225">
        <f>(Y225*AG225+Z225*AH225)*AI225</f>
        <v>28.080080976987119</v>
      </c>
      <c r="AP225">
        <f>((AO225+0.00000010773*(AN225^4-AM225^4))-AL225*44100)/(L225*51.4+0.00000043092*AM225^3)</f>
        <v>0.12846617715084091</v>
      </c>
      <c r="AQ225">
        <f>0.61365*EXP(17.502*J225/(240.97+J225))</f>
        <v>3.3211006369969289</v>
      </c>
      <c r="AR225">
        <f>AQ225*1000/AA225</f>
        <v>33.774883974296948</v>
      </c>
      <c r="AS225">
        <f>(AR225-U225)</f>
        <v>15.191532839043042</v>
      </c>
      <c r="AT225">
        <f>IF(D225,P225,(O225+P225)/2)</f>
        <v>25.012921333312988</v>
      </c>
      <c r="AU225">
        <f>0.61365*EXP(17.502*AT225/(240.97+AT225))</f>
        <v>3.1821279051638065</v>
      </c>
      <c r="AV225">
        <f>IF(AS225&lt;&gt;0,(1000-(AR225+U225)/2)/AS225*AL225,0)</f>
        <v>1.1630904156207497E-3</v>
      </c>
      <c r="AW225">
        <f>U225*AA225/1000</f>
        <v>1.8273098832788528</v>
      </c>
      <c r="AX225">
        <f>(AU225-AW225)</f>
        <v>1.3548180218849537</v>
      </c>
      <c r="AY225">
        <f>1/(1.6/F225+1.37/N225)</f>
        <v>7.2697430762237042E-4</v>
      </c>
      <c r="AZ225">
        <f>G225*AA225*0.001</f>
        <v>51.184637523072894</v>
      </c>
      <c r="BA225">
        <f>G225/S225</f>
        <v>1.3032246445123923</v>
      </c>
      <c r="BB225">
        <f>(1-AL225*AA225/AQ225/F225)*100</f>
        <v>53.830969934613549</v>
      </c>
      <c r="BC225">
        <f>(S225-E225/(N225/1.35))</f>
        <v>399.46800086877369</v>
      </c>
      <c r="BD225">
        <f>E225*BB225/100/BC225</f>
        <v>-1.2989619772392247E-4</v>
      </c>
    </row>
    <row r="226" spans="1:56" x14ac:dyDescent="0.25">
      <c r="A226" s="1">
        <v>123</v>
      </c>
      <c r="B226" s="1" t="s">
        <v>284</v>
      </c>
      <c r="C226" s="1">
        <v>73907.499981660396</v>
      </c>
      <c r="D226" s="1">
        <v>0</v>
      </c>
      <c r="E226">
        <f>(R226-S226*(1000-T226)/(1000-U226))*AK226</f>
        <v>-6.9584039372864434E-2</v>
      </c>
      <c r="F226">
        <f>IF(AV226&lt;&gt;0,1/(1/AV226-1/N226),0)</f>
        <v>1.3805362256267932E-3</v>
      </c>
      <c r="G226">
        <f>((AY226-AL226/2)*S226-E226)/(AY226+AL226/2)</f>
        <v>469.13499709828125</v>
      </c>
      <c r="H226">
        <f>AL226*1000</f>
        <v>2.1824022983528112E-2</v>
      </c>
      <c r="I226">
        <f>(AQ226-AW226)</f>
        <v>1.5144613142203263</v>
      </c>
      <c r="J226">
        <f>(P226+AP226*D226)</f>
        <v>25.772703170776367</v>
      </c>
      <c r="K226" s="1">
        <v>6</v>
      </c>
      <c r="L226">
        <f>(K226*AE226+AF226)</f>
        <v>1.4200000166893005</v>
      </c>
      <c r="M226" s="1">
        <v>1</v>
      </c>
      <c r="N226">
        <f>L226*(M226+1)*(M226+1)/(M226*M226+1)</f>
        <v>2.8400000333786011</v>
      </c>
      <c r="O226" s="1">
        <v>24.298856735229492</v>
      </c>
      <c r="P226" s="1">
        <v>25.772703170776367</v>
      </c>
      <c r="Q226" s="1">
        <v>24.004098892211914</v>
      </c>
      <c r="R226" s="1">
        <v>399.371826171875</v>
      </c>
      <c r="S226" s="1">
        <v>399.44485473632812</v>
      </c>
      <c r="T226" s="1">
        <v>18.429925918579102</v>
      </c>
      <c r="U226" s="1">
        <v>18.45562744140625</v>
      </c>
      <c r="V226" s="1">
        <v>59.431098937988281</v>
      </c>
      <c r="W226" s="1">
        <v>59.51397705078125</v>
      </c>
      <c r="X226" s="1">
        <v>500.07730102539062</v>
      </c>
      <c r="Y226" s="1">
        <v>148.01438903808594</v>
      </c>
      <c r="Z226" s="1">
        <v>153.09501647949219</v>
      </c>
      <c r="AA226" s="1">
        <v>98.326614379882813</v>
      </c>
      <c r="AB226" s="1">
        <v>-3.7838459014892578</v>
      </c>
      <c r="AC226" s="1">
        <v>0.13150453567504883</v>
      </c>
      <c r="AD226" s="1">
        <v>1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0.18999999761581421</v>
      </c>
      <c r="AJ226" s="1">
        <v>111115</v>
      </c>
      <c r="AK226">
        <f>X226*0.000001/(K226*0.0001)</f>
        <v>0.83346216837565101</v>
      </c>
      <c r="AL226">
        <f>(U226-T226)/(1000-U226)*AK226</f>
        <v>2.1824022983528112E-5</v>
      </c>
      <c r="AM226">
        <f>(P226+273.15)</f>
        <v>298.92270317077634</v>
      </c>
      <c r="AN226">
        <f>(O226+273.15)</f>
        <v>297.44885673522947</v>
      </c>
      <c r="AO226">
        <f>(Y226*AG226+Z226*AH226)*AI226</f>
        <v>28.122733564342525</v>
      </c>
      <c r="AP226">
        <f>((AO226+0.00000010773*(AN226^4-AM226^4))-AL226*44100)/(L226*51.4+0.00000043092*AM226^3)</f>
        <v>0.12215028064708615</v>
      </c>
      <c r="AQ226">
        <f>0.61365*EXP(17.502*J226/(240.97+J226))</f>
        <v>3.3291406767902618</v>
      </c>
      <c r="AR226">
        <f>AQ226*1000/AA226</f>
        <v>33.857981359229932</v>
      </c>
      <c r="AS226">
        <f>(AR226-U226)</f>
        <v>15.402353917823682</v>
      </c>
      <c r="AT226">
        <f>IF(D226,P226,(O226+P226)/2)</f>
        <v>25.03577995300293</v>
      </c>
      <c r="AU226">
        <f>0.61365*EXP(17.502*AT226/(240.97+AT226))</f>
        <v>3.1864667026135347</v>
      </c>
      <c r="AV226">
        <f>IF(AS226&lt;&gt;0,(1000-(AR226+U226)/2)/AS226*AL226,0)</f>
        <v>1.3798654670910814E-3</v>
      </c>
      <c r="AW226">
        <f>U226*AA226/1000</f>
        <v>1.8146793625699356</v>
      </c>
      <c r="AX226">
        <f>(AU226-AW226)</f>
        <v>1.3717873400435991</v>
      </c>
      <c r="AY226">
        <f>1/(1.6/F226+1.37/N226)</f>
        <v>8.6247615532128615E-4</v>
      </c>
      <c r="AZ226">
        <f>G226*AA226*0.001</f>
        <v>46.128455951790144</v>
      </c>
      <c r="BA226">
        <f>G226/S226</f>
        <v>1.1744674929107681</v>
      </c>
      <c r="BB226">
        <f>(1-AL226*AA226/AQ226/F226)*100</f>
        <v>53.309777701440652</v>
      </c>
      <c r="BC226">
        <f>(S226-E226/(N226/1.35))</f>
        <v>399.47793165606379</v>
      </c>
      <c r="BD226">
        <f>E226*BB226/100/BC226</f>
        <v>-9.2858938544055839E-5</v>
      </c>
    </row>
    <row r="227" spans="1:56" x14ac:dyDescent="0.25">
      <c r="A227" s="1" t="s">
        <v>9</v>
      </c>
      <c r="B227" s="1" t="s">
        <v>285</v>
      </c>
    </row>
    <row r="228" spans="1:56" x14ac:dyDescent="0.25">
      <c r="A228" s="1">
        <v>124</v>
      </c>
      <c r="B228" s="1" t="s">
        <v>286</v>
      </c>
      <c r="C228" s="1">
        <v>74506.999988399446</v>
      </c>
      <c r="D228" s="1">
        <v>0</v>
      </c>
      <c r="E228">
        <f>(R228-S228*(1000-T228)/(1000-U228))*AK228</f>
        <v>-2.5705553884291469E-2</v>
      </c>
      <c r="F228">
        <f>IF(AV228&lt;&gt;0,1/(1/AV228-1/N228),0)</f>
        <v>1.3756509876637973E-3</v>
      </c>
      <c r="G228">
        <f>((AY228-AL228/2)*S228-E228)/(AY228+AL228/2)</f>
        <v>418.80216877773086</v>
      </c>
      <c r="H228">
        <f>AL228*1000</f>
        <v>2.1892278222378284E-2</v>
      </c>
      <c r="I228">
        <f>(AQ228-AW228)</f>
        <v>1.5248676253634965</v>
      </c>
      <c r="J228">
        <f>(P228+AP228*D228)</f>
        <v>25.769428253173828</v>
      </c>
      <c r="K228" s="1">
        <v>6</v>
      </c>
      <c r="L228">
        <f>(K228*AE228+AF228)</f>
        <v>1.4200000166893005</v>
      </c>
      <c r="M228" s="1">
        <v>1</v>
      </c>
      <c r="N228">
        <f>L228*(M228+1)*(M228+1)/(M228*M228+1)</f>
        <v>2.8400000333786011</v>
      </c>
      <c r="O228" s="1">
        <v>24.298782348632813</v>
      </c>
      <c r="P228" s="1">
        <v>25.769428253173828</v>
      </c>
      <c r="Q228" s="1">
        <v>24.001972198486328</v>
      </c>
      <c r="R228" s="1">
        <v>399.2916259765625</v>
      </c>
      <c r="S228" s="1">
        <v>399.31198120117187</v>
      </c>
      <c r="T228" s="1">
        <v>18.315275192260742</v>
      </c>
      <c r="U228" s="1">
        <v>18.341062545776367</v>
      </c>
      <c r="V228" s="1">
        <v>59.068595886230469</v>
      </c>
      <c r="W228" s="1">
        <v>59.151760101318359</v>
      </c>
      <c r="X228" s="1">
        <v>500.02999877929687</v>
      </c>
      <c r="Y228" s="1">
        <v>147.85836791992187</v>
      </c>
      <c r="Z228" s="1">
        <v>148.99935913085937</v>
      </c>
      <c r="AA228" s="1">
        <v>98.338188171386719</v>
      </c>
      <c r="AB228" s="1">
        <v>-3.8385944366455078</v>
      </c>
      <c r="AC228" s="1">
        <v>0.12964487075805664</v>
      </c>
      <c r="AD228" s="1">
        <v>1</v>
      </c>
      <c r="AE228" s="1">
        <v>-0.21956524252891541</v>
      </c>
      <c r="AF228" s="1">
        <v>2.737391471862793</v>
      </c>
      <c r="AG228" s="1">
        <v>1</v>
      </c>
      <c r="AH228" s="1">
        <v>0</v>
      </c>
      <c r="AI228" s="1">
        <v>0.18999999761581421</v>
      </c>
      <c r="AJ228" s="1">
        <v>111115</v>
      </c>
      <c r="AK228">
        <f>X228*0.000001/(K228*0.0001)</f>
        <v>0.83338333129882791</v>
      </c>
      <c r="AL228">
        <f>(U228-T228)/(1000-U228)*AK228</f>
        <v>2.1892278222378282E-5</v>
      </c>
      <c r="AM228">
        <f>(P228+273.15)</f>
        <v>298.91942825317381</v>
      </c>
      <c r="AN228">
        <f>(O228+273.15)</f>
        <v>297.44878234863279</v>
      </c>
      <c r="AO228">
        <f>(Y228*AG228+Z228*AH228)*AI228</f>
        <v>28.093089552263336</v>
      </c>
      <c r="AP228">
        <f>((AO228+0.00000010773*(AN228^4-AM228^4))-AL228*44100)/(L228*51.4+0.00000043092*AM228^3)</f>
        <v>0.12220048408452881</v>
      </c>
      <c r="AQ228">
        <f>0.61365*EXP(17.502*J228/(240.97+J228))</f>
        <v>3.3284944852532261</v>
      </c>
      <c r="AR228">
        <f>AQ228*1000/AA228</f>
        <v>33.847425371029075</v>
      </c>
      <c r="AS228">
        <f>(AR228-U228)</f>
        <v>15.506362825252708</v>
      </c>
      <c r="AT228">
        <f>IF(D228,P228,(O228+P228)/2)</f>
        <v>25.03410530090332</v>
      </c>
      <c r="AU228">
        <f>0.61365*EXP(17.502*AT228/(240.97+AT228))</f>
        <v>3.1861486612892929</v>
      </c>
      <c r="AV228">
        <f>IF(AS228&lt;&gt;0,(1000-(AR228+U228)/2)/AS228*AL228,0)</f>
        <v>1.3749849667464393E-3</v>
      </c>
      <c r="AW228">
        <f>U228*AA228/1000</f>
        <v>1.8036268598897296</v>
      </c>
      <c r="AX228">
        <f>(AU228-AW228)</f>
        <v>1.3825218013995633</v>
      </c>
      <c r="AY228">
        <f>1/(1.6/F228+1.37/N228)</f>
        <v>8.5942541722563808E-4</v>
      </c>
      <c r="AZ228">
        <f>G228*AA228*0.001</f>
        <v>41.184246479849364</v>
      </c>
      <c r="BA228">
        <f>G228/S228</f>
        <v>1.0488094234436205</v>
      </c>
      <c r="BB228">
        <f>(1-AL228*AA228/AQ228/F228)*100</f>
        <v>52.982768279309141</v>
      </c>
      <c r="BC228">
        <f>(S228-E228/(N228/1.35))</f>
        <v>399.32420039037464</v>
      </c>
      <c r="BD228">
        <f>E228*BB228/100/BC228</f>
        <v>-3.410640786637229E-5</v>
      </c>
    </row>
    <row r="229" spans="1:56" x14ac:dyDescent="0.25">
      <c r="A229" s="1" t="s">
        <v>9</v>
      </c>
      <c r="B229" s="1" t="s">
        <v>287</v>
      </c>
    </row>
    <row r="230" spans="1:56" x14ac:dyDescent="0.25">
      <c r="A230" s="1">
        <v>125</v>
      </c>
      <c r="B230" s="1" t="s">
        <v>288</v>
      </c>
      <c r="C230" s="1">
        <v>75106.999995104969</v>
      </c>
      <c r="D230" s="1">
        <v>0</v>
      </c>
      <c r="E230">
        <f>(R230-S230*(1000-T230)/(1000-U230))*AK230</f>
        <v>1.9224148718016018E-2</v>
      </c>
      <c r="F230">
        <f>IF(AV230&lt;&gt;0,1/(1/AV230-1/N230),0)</f>
        <v>1.3126048453266468E-3</v>
      </c>
      <c r="G230">
        <f>((AY230-AL230/2)*S230-E230)/(AY230+AL230/2)</f>
        <v>366.13461824500013</v>
      </c>
      <c r="H230">
        <f>AL230*1000</f>
        <v>2.0964445723954318E-2</v>
      </c>
      <c r="I230">
        <f>(AQ230-AW230)</f>
        <v>1.5305079007780042</v>
      </c>
      <c r="J230">
        <f>(P230+AP230*D230)</f>
        <v>25.725990295410156</v>
      </c>
      <c r="K230" s="1">
        <v>6</v>
      </c>
      <c r="L230">
        <f>(K230*AE230+AF230)</f>
        <v>1.4200000166893005</v>
      </c>
      <c r="M230" s="1">
        <v>1</v>
      </c>
      <c r="N230">
        <f>L230*(M230+1)*(M230+1)/(M230*M230+1)</f>
        <v>2.8400000333786011</v>
      </c>
      <c r="O230" s="1">
        <v>24.295656204223633</v>
      </c>
      <c r="P230" s="1">
        <v>25.725990295410156</v>
      </c>
      <c r="Q230" s="1">
        <v>24.002443313598633</v>
      </c>
      <c r="R230" s="1">
        <v>399.3951416015625</v>
      </c>
      <c r="S230" s="1">
        <v>399.36203002929687</v>
      </c>
      <c r="T230" s="1">
        <v>18.172170639038086</v>
      </c>
      <c r="U230" s="1">
        <v>18.196866989135742</v>
      </c>
      <c r="V230" s="1">
        <v>58.617366790771484</v>
      </c>
      <c r="W230" s="1">
        <v>58.697029113769531</v>
      </c>
      <c r="X230" s="1">
        <v>500.06478881835937</v>
      </c>
      <c r="Y230" s="1">
        <v>147.45475769042969</v>
      </c>
      <c r="Z230" s="1">
        <v>143.75535583496094</v>
      </c>
      <c r="AA230" s="1">
        <v>98.3370361328125</v>
      </c>
      <c r="AB230" s="1">
        <v>-3.7684955596923828</v>
      </c>
      <c r="AC230" s="1">
        <v>0.13629770278930664</v>
      </c>
      <c r="AD230" s="1">
        <v>1</v>
      </c>
      <c r="AE230" s="1">
        <v>-0.21956524252891541</v>
      </c>
      <c r="AF230" s="1">
        <v>2.737391471862793</v>
      </c>
      <c r="AG230" s="1">
        <v>1</v>
      </c>
      <c r="AH230" s="1">
        <v>0</v>
      </c>
      <c r="AI230" s="1">
        <v>0.18999999761581421</v>
      </c>
      <c r="AJ230" s="1">
        <v>111115</v>
      </c>
      <c r="AK230">
        <f>X230*0.000001/(K230*0.0001)</f>
        <v>0.83344131469726546</v>
      </c>
      <c r="AL230">
        <f>(U230-T230)/(1000-U230)*AK230</f>
        <v>2.0964445723954318E-5</v>
      </c>
      <c r="AM230">
        <f>(P230+273.15)</f>
        <v>298.87599029541013</v>
      </c>
      <c r="AN230">
        <f>(O230+273.15)</f>
        <v>297.44565620422361</v>
      </c>
      <c r="AO230">
        <f>(Y230*AG230+Z230*AH230)*AI230</f>
        <v>28.016403609622103</v>
      </c>
      <c r="AP230">
        <f>((AO230+0.00000010773*(AN230^4-AM230^4))-AL230*44100)/(L230*51.4+0.00000043092*AM230^3)</f>
        <v>0.12728065005762948</v>
      </c>
      <c r="AQ230">
        <f>0.61365*EXP(17.502*J230/(240.97+J230))</f>
        <v>3.3199338673926286</v>
      </c>
      <c r="AR230">
        <f>AQ230*1000/AA230</f>
        <v>33.760768047846966</v>
      </c>
      <c r="AS230">
        <f>(AR230-U230)</f>
        <v>15.563901058711224</v>
      </c>
      <c r="AT230">
        <f>IF(D230,P230,(O230+P230)/2)</f>
        <v>25.010823249816895</v>
      </c>
      <c r="AU230">
        <f>0.61365*EXP(17.502*AT230/(240.97+AT230))</f>
        <v>3.1817299264721925</v>
      </c>
      <c r="AV230">
        <f>IF(AS230&lt;&gt;0,(1000-(AR230+U230)/2)/AS230*AL230,0)</f>
        <v>1.3119984595819749E-3</v>
      </c>
      <c r="AW230">
        <f>U230*AA230/1000</f>
        <v>1.7894259666146244</v>
      </c>
      <c r="AX230">
        <f>(AU230-AW230)</f>
        <v>1.3923039598575682</v>
      </c>
      <c r="AY230">
        <f>1/(1.6/F230+1.37/N230)</f>
        <v>8.2005349565629558E-4</v>
      </c>
      <c r="AZ230">
        <f>G230*AA230*0.001</f>
        <v>36.004593183832093</v>
      </c>
      <c r="BA230">
        <f>G230/S230</f>
        <v>0.9167987708249099</v>
      </c>
      <c r="BB230">
        <f>(1-AL230*AA230/AQ230/F230)*100</f>
        <v>52.691730364297541</v>
      </c>
      <c r="BC230">
        <f>(S230-E230/(N230/1.35))</f>
        <v>399.35289178969674</v>
      </c>
      <c r="BD230">
        <f>E230*BB230/100/BC230</f>
        <v>2.536487606721245E-5</v>
      </c>
    </row>
    <row r="231" spans="1:56" x14ac:dyDescent="0.25">
      <c r="A231" s="1">
        <v>126</v>
      </c>
      <c r="B231" s="1" t="s">
        <v>289</v>
      </c>
      <c r="C231" s="1">
        <v>75707.499981682748</v>
      </c>
      <c r="D231" s="1">
        <v>0</v>
      </c>
      <c r="E231">
        <f>(R231-S231*(1000-T231)/(1000-U231))*AK231</f>
        <v>-6.2668075896323783E-2</v>
      </c>
      <c r="F231">
        <f>IF(AV231&lt;&gt;0,1/(1/AV231-1/N231),0)</f>
        <v>1.1535390044516245E-3</v>
      </c>
      <c r="G231">
        <f>((AY231-AL231/2)*S231-E231)/(AY231+AL231/2)</f>
        <v>475.01236996977798</v>
      </c>
      <c r="H231">
        <f>AL231*1000</f>
        <v>1.8641800041211305E-2</v>
      </c>
      <c r="I231">
        <f>(AQ231-AW231)</f>
        <v>1.5486502826157085</v>
      </c>
      <c r="J231">
        <f>(P231+AP231*D231)</f>
        <v>25.756109237670898</v>
      </c>
      <c r="K231" s="1">
        <v>6</v>
      </c>
      <c r="L231">
        <f>(K231*AE231+AF231)</f>
        <v>1.4200000166893005</v>
      </c>
      <c r="M231" s="1">
        <v>1</v>
      </c>
      <c r="N231">
        <f>L231*(M231+1)*(M231+1)/(M231*M231+1)</f>
        <v>2.8400000333786011</v>
      </c>
      <c r="O231" s="1">
        <v>24.300168991088867</v>
      </c>
      <c r="P231" s="1">
        <v>25.756109237670898</v>
      </c>
      <c r="Q231" s="1">
        <v>24.005220413208008</v>
      </c>
      <c r="R231" s="1">
        <v>399.30130004882812</v>
      </c>
      <c r="S231" s="1">
        <v>399.3675537109375</v>
      </c>
      <c r="T231" s="1">
        <v>18.049875259399414</v>
      </c>
      <c r="U231" s="1">
        <v>18.071836471557617</v>
      </c>
      <c r="V231" s="1">
        <v>58.209972381591797</v>
      </c>
      <c r="W231" s="1">
        <v>58.280796051025391</v>
      </c>
      <c r="X231" s="1">
        <v>500.10650634765625</v>
      </c>
      <c r="Y231" s="1">
        <v>147.80535888671875</v>
      </c>
      <c r="Z231" s="1">
        <v>147.08056640625</v>
      </c>
      <c r="AA231" s="1">
        <v>98.341819763183594</v>
      </c>
      <c r="AB231" s="1">
        <v>-3.7684955596923828</v>
      </c>
      <c r="AC231" s="1">
        <v>0.13629770278930664</v>
      </c>
      <c r="AD231" s="1">
        <v>1</v>
      </c>
      <c r="AE231" s="1">
        <v>-0.21956524252891541</v>
      </c>
      <c r="AF231" s="1">
        <v>2.737391471862793</v>
      </c>
      <c r="AG231" s="1">
        <v>1</v>
      </c>
      <c r="AH231" s="1">
        <v>0</v>
      </c>
      <c r="AI231" s="1">
        <v>0.18999999761581421</v>
      </c>
      <c r="AJ231" s="1">
        <v>111115</v>
      </c>
      <c r="AK231">
        <f>X231*0.000001/(K231*0.0001)</f>
        <v>0.83351084391276031</v>
      </c>
      <c r="AL231">
        <f>(U231-T231)/(1000-U231)*AK231</f>
        <v>1.8641800041211306E-5</v>
      </c>
      <c r="AM231">
        <f>(P231+273.15)</f>
        <v>298.90610923767088</v>
      </c>
      <c r="AN231">
        <f>(O231+273.15)</f>
        <v>297.45016899108884</v>
      </c>
      <c r="AO231">
        <f>(Y231*AG231+Z231*AH231)*AI231</f>
        <v>28.083017836081126</v>
      </c>
      <c r="AP231">
        <f>((AO231+0.00000010773*(AN231^4-AM231^4))-AL231*44100)/(L231*51.4+0.00000043092*AM231^3)</f>
        <v>0.12578022170782646</v>
      </c>
      <c r="AQ231">
        <f>0.61365*EXP(17.502*J231/(240.97+J231))</f>
        <v>3.3258675676913554</v>
      </c>
      <c r="AR231">
        <f>AQ231*1000/AA231</f>
        <v>33.819463334117259</v>
      </c>
      <c r="AS231">
        <f>(AR231-U231)</f>
        <v>15.747626862559642</v>
      </c>
      <c r="AT231">
        <f>IF(D231,P231,(O231+P231)/2)</f>
        <v>25.028139114379883</v>
      </c>
      <c r="AU231">
        <f>0.61365*EXP(17.502*AT231/(240.97+AT231))</f>
        <v>3.1850158192341329</v>
      </c>
      <c r="AV231">
        <f>IF(AS231&lt;&gt;0,(1000-(AR231+U231)/2)/AS231*AL231,0)</f>
        <v>1.1530706551699365E-3</v>
      </c>
      <c r="AW231">
        <f>U231*AA231/1000</f>
        <v>1.7772172850756469</v>
      </c>
      <c r="AX231">
        <f>(AU231-AW231)</f>
        <v>1.407798534158486</v>
      </c>
      <c r="AY231">
        <f>1/(1.6/F231+1.37/N231)</f>
        <v>7.2071122310776465E-4</v>
      </c>
      <c r="AZ231">
        <f>G231*AA231*0.001</f>
        <v>46.713580872850585</v>
      </c>
      <c r="BA231">
        <f>G231/S231</f>
        <v>1.1894115221828767</v>
      </c>
      <c r="BB231">
        <f>(1-AL231*AA231/AQ231/F231)*100</f>
        <v>52.215301546675221</v>
      </c>
      <c r="BC231">
        <f>(S231-E231/(N231/1.35))</f>
        <v>399.39734311286202</v>
      </c>
      <c r="BD231">
        <f>E231*BB231/100/BC231</f>
        <v>-8.1929250073949674E-5</v>
      </c>
    </row>
    <row r="232" spans="1:56" x14ac:dyDescent="0.25">
      <c r="A232" s="1" t="s">
        <v>9</v>
      </c>
      <c r="B232" s="1" t="s">
        <v>290</v>
      </c>
    </row>
    <row r="233" spans="1:56" x14ac:dyDescent="0.25">
      <c r="A233" s="1">
        <v>127</v>
      </c>
      <c r="B233" s="1" t="s">
        <v>291</v>
      </c>
      <c r="C233" s="1">
        <v>76307.49998838827</v>
      </c>
      <c r="D233" s="1">
        <v>0</v>
      </c>
      <c r="E233">
        <f>(R233-S233*(1000-T233)/(1000-U233))*AK233</f>
        <v>-7.5772379756812225E-2</v>
      </c>
      <c r="F233">
        <f>IF(AV233&lt;&gt;0,1/(1/AV233-1/N233),0)</f>
        <v>1.3066348315891533E-3</v>
      </c>
      <c r="G233">
        <f>((AY233-AL233/2)*S233-E233)/(AY233+AL233/2)</f>
        <v>480.82932521950926</v>
      </c>
      <c r="H233">
        <f>AL233*1000</f>
        <v>2.114221866609475E-2</v>
      </c>
      <c r="I233">
        <f>(AQ233-AW233)</f>
        <v>1.550661066582059</v>
      </c>
      <c r="J233">
        <f>(P233+AP233*D233)</f>
        <v>25.726264953613281</v>
      </c>
      <c r="K233" s="1">
        <v>6</v>
      </c>
      <c r="L233">
        <f>(K233*AE233+AF233)</f>
        <v>1.4200000166893005</v>
      </c>
      <c r="M233" s="1">
        <v>1</v>
      </c>
      <c r="N233">
        <f>L233*(M233+1)*(M233+1)/(M233*M233+1)</f>
        <v>2.8400000333786011</v>
      </c>
      <c r="O233" s="1">
        <v>24.297771453857422</v>
      </c>
      <c r="P233" s="1">
        <v>25.726264953613281</v>
      </c>
      <c r="Q233" s="1">
        <v>24.005382537841797</v>
      </c>
      <c r="R233" s="1">
        <v>399.32595825195312</v>
      </c>
      <c r="S233" s="1">
        <v>399.40673828125</v>
      </c>
      <c r="T233" s="1">
        <v>17.967977523803711</v>
      </c>
      <c r="U233" s="1">
        <v>17.992887496948242</v>
      </c>
      <c r="V233" s="1">
        <v>57.950038909912109</v>
      </c>
      <c r="W233" s="1">
        <v>58.030380249023438</v>
      </c>
      <c r="X233" s="1">
        <v>500.08425903320312</v>
      </c>
      <c r="Y233" s="1">
        <v>147.02755737304687</v>
      </c>
      <c r="Z233" s="1">
        <v>143.83027648925781</v>
      </c>
      <c r="AA233" s="1">
        <v>98.334793090820312</v>
      </c>
      <c r="AB233" s="1">
        <v>-3.8757343292236328</v>
      </c>
      <c r="AC233" s="1">
        <v>0.13280725479125977</v>
      </c>
      <c r="AD233" s="1">
        <v>1</v>
      </c>
      <c r="AE233" s="1">
        <v>-0.21956524252891541</v>
      </c>
      <c r="AF233" s="1">
        <v>2.737391471862793</v>
      </c>
      <c r="AG233" s="1">
        <v>1</v>
      </c>
      <c r="AH233" s="1">
        <v>0</v>
      </c>
      <c r="AI233" s="1">
        <v>0.18999999761581421</v>
      </c>
      <c r="AJ233" s="1">
        <v>111115</v>
      </c>
      <c r="AK233">
        <f>X233*0.000001/(K233*0.0001)</f>
        <v>0.83347376505533843</v>
      </c>
      <c r="AL233">
        <f>(U233-T233)/(1000-U233)*AK233</f>
        <v>2.1142218666094751E-5</v>
      </c>
      <c r="AM233">
        <f>(P233+273.15)</f>
        <v>298.87626495361326</v>
      </c>
      <c r="AN233">
        <f>(O233+273.15)</f>
        <v>297.4477714538574</v>
      </c>
      <c r="AO233">
        <f>(Y233*AG233+Z233*AH233)*AI233</f>
        <v>27.935235550337893</v>
      </c>
      <c r="AP233">
        <f>((AO233+0.00000010773*(AN233^4-AM233^4))-AL233*44100)/(L233*51.4+0.00000043092*AM233^3)</f>
        <v>0.1264736660864651</v>
      </c>
      <c r="AQ233">
        <f>0.61365*EXP(17.502*J233/(240.97+J233))</f>
        <v>3.3199879357008721</v>
      </c>
      <c r="AR233">
        <f>AQ233*1000/AA233</f>
        <v>33.762087978713588</v>
      </c>
      <c r="AS233">
        <f>(AR233-U233)</f>
        <v>15.769200481765346</v>
      </c>
      <c r="AT233">
        <f>IF(D233,P233,(O233+P233)/2)</f>
        <v>25.012018203735352</v>
      </c>
      <c r="AU233">
        <f>0.61365*EXP(17.502*AT233/(240.97+AT233))</f>
        <v>3.1819565880948768</v>
      </c>
      <c r="AV233">
        <f>IF(AS233&lt;&gt;0,(1000-(AR233+U233)/2)/AS233*AL233,0)</f>
        <v>1.3060339479878779E-3</v>
      </c>
      <c r="AW233">
        <f>U233*AA233/1000</f>
        <v>1.7693268691188131</v>
      </c>
      <c r="AX233">
        <f>(AU233-AW233)</f>
        <v>1.4126297189760637</v>
      </c>
      <c r="AY233">
        <f>1/(1.6/F233+1.37/N233)</f>
        <v>8.163251818694363E-4</v>
      </c>
      <c r="AZ233">
        <f>G233*AA233*0.001</f>
        <v>47.282252207459194</v>
      </c>
      <c r="BA233">
        <f>G233/S233</f>
        <v>1.2038588214326118</v>
      </c>
      <c r="BB233">
        <f>(1-AL233*AA233/AQ233/F233)*100</f>
        <v>52.074458142497313</v>
      </c>
      <c r="BC233">
        <f>(S233-E233/(N233/1.35))</f>
        <v>399.44275684162659</v>
      </c>
      <c r="BD233">
        <f>E233*BB233/100/BC233</f>
        <v>-9.8782755486738873E-5</v>
      </c>
    </row>
    <row r="234" spans="1:56" x14ac:dyDescent="0.25">
      <c r="A234" s="1" t="s">
        <v>9</v>
      </c>
      <c r="B234" s="1" t="s">
        <v>292</v>
      </c>
    </row>
    <row r="235" spans="1:56" x14ac:dyDescent="0.25">
      <c r="A235" s="1">
        <v>128</v>
      </c>
      <c r="B235" s="1" t="s">
        <v>293</v>
      </c>
      <c r="C235" s="1">
        <v>76906.99999512732</v>
      </c>
      <c r="D235" s="1">
        <v>0</v>
      </c>
      <c r="E235">
        <f>(R235-S235*(1000-T235)/(1000-U235))*AK235</f>
        <v>-0.21233029611192233</v>
      </c>
      <c r="F235">
        <f>IF(AV235&lt;&gt;0,1/(1/AV235-1/N235),0)</f>
        <v>1.2598415616558844E-3</v>
      </c>
      <c r="G235">
        <f>((AY235-AL235/2)*S235-E235)/(AY235+AL235/2)</f>
        <v>657.41954534065439</v>
      </c>
      <c r="H235">
        <f>AL235*1000</f>
        <v>2.0442188381808227E-2</v>
      </c>
      <c r="I235">
        <f>(AQ235-AW235)</f>
        <v>1.5549651281156363</v>
      </c>
      <c r="J235">
        <f>(P235+AP235*D235)</f>
        <v>25.721790313720703</v>
      </c>
      <c r="K235" s="1">
        <v>6</v>
      </c>
      <c r="L235">
        <f>(K235*AE235+AF235)</f>
        <v>1.4200000166893005</v>
      </c>
      <c r="M235" s="1">
        <v>1</v>
      </c>
      <c r="N235">
        <f>L235*(M235+1)*(M235+1)/(M235*M235+1)</f>
        <v>2.8400000333786011</v>
      </c>
      <c r="O235" s="1">
        <v>24.302234649658203</v>
      </c>
      <c r="P235" s="1">
        <v>25.721790313720703</v>
      </c>
      <c r="Q235" s="1">
        <v>24.005685806274414</v>
      </c>
      <c r="R235" s="1">
        <v>401.16217041015625</v>
      </c>
      <c r="S235" s="1">
        <v>401.40707397460937</v>
      </c>
      <c r="T235" s="1">
        <v>17.916797637939453</v>
      </c>
      <c r="U235" s="1">
        <v>17.940883636474609</v>
      </c>
      <c r="V235" s="1">
        <v>57.767189025878906</v>
      </c>
      <c r="W235" s="1">
        <v>57.8448486328125</v>
      </c>
      <c r="X235" s="1">
        <v>500.09396362304687</v>
      </c>
      <c r="Y235" s="1">
        <v>147.8765869140625</v>
      </c>
      <c r="Z235" s="1">
        <v>149.17912292480469</v>
      </c>
      <c r="AA235" s="1">
        <v>98.330833435058594</v>
      </c>
      <c r="AB235" s="1">
        <v>-3.6838092803955078</v>
      </c>
      <c r="AC235" s="1">
        <v>0.13370370864868164</v>
      </c>
      <c r="AD235" s="1">
        <v>1</v>
      </c>
      <c r="AE235" s="1">
        <v>-0.21956524252891541</v>
      </c>
      <c r="AF235" s="1">
        <v>2.737391471862793</v>
      </c>
      <c r="AG235" s="1">
        <v>1</v>
      </c>
      <c r="AH235" s="1">
        <v>0</v>
      </c>
      <c r="AI235" s="1">
        <v>0.18999999761581421</v>
      </c>
      <c r="AJ235" s="1">
        <v>111115</v>
      </c>
      <c r="AK235">
        <f>X235*0.000001/(K235*0.0001)</f>
        <v>0.83348993937174476</v>
      </c>
      <c r="AL235">
        <f>(U235-T235)/(1000-U235)*AK235</f>
        <v>2.0442188381808228E-5</v>
      </c>
      <c r="AM235">
        <f>(P235+273.15)</f>
        <v>298.87179031372068</v>
      </c>
      <c r="AN235">
        <f>(O235+273.15)</f>
        <v>297.45223464965818</v>
      </c>
      <c r="AO235">
        <f>(Y235*AG235+Z235*AH235)*AI235</f>
        <v>28.096551161106618</v>
      </c>
      <c r="AP235">
        <f>((AO235+0.00000010773*(AN235^4-AM235^4))-AL235*44100)/(L235*51.4+0.00000043092*AM235^3)</f>
        <v>0.12995737330682089</v>
      </c>
      <c r="AQ235">
        <f>0.61365*EXP(17.502*J235/(240.97+J235))</f>
        <v>3.3191071686515894</v>
      </c>
      <c r="AR235">
        <f>AQ235*1000/AA235</f>
        <v>33.754490353665652</v>
      </c>
      <c r="AS235">
        <f>(AR235-U235)</f>
        <v>15.813606717191043</v>
      </c>
      <c r="AT235">
        <f>IF(D235,P235,(O235+P235)/2)</f>
        <v>25.012012481689453</v>
      </c>
      <c r="AU235">
        <f>0.61365*EXP(17.502*AT235/(240.97+AT235))</f>
        <v>3.1819555026903572</v>
      </c>
      <c r="AV235">
        <f>IF(AS235&lt;&gt;0,(1000-(AR235+U235)/2)/AS235*AL235,0)</f>
        <v>1.2592829359650511E-3</v>
      </c>
      <c r="AW235">
        <f>U235*AA235/1000</f>
        <v>1.7641420405359531</v>
      </c>
      <c r="AX235">
        <f>(AU235-AW235)</f>
        <v>1.4178134621544041</v>
      </c>
      <c r="AY235">
        <f>1/(1.6/F235+1.37/N235)</f>
        <v>7.8710200494861696E-4</v>
      </c>
      <c r="AZ235">
        <f>G235*AA235*0.001</f>
        <v>64.644611809843838</v>
      </c>
      <c r="BA235">
        <f>G235/S235</f>
        <v>1.6377876424326265</v>
      </c>
      <c r="BB235">
        <f>(1-AL235*AA235/AQ235/F235)*100</f>
        <v>51.929360518025355</v>
      </c>
      <c r="BC235">
        <f>(S235-E235/(N235/1.35))</f>
        <v>401.50800562826504</v>
      </c>
      <c r="BD235">
        <f>E235*BB235/100/BC235</f>
        <v>-2.7461909454188179E-4</v>
      </c>
    </row>
    <row r="236" spans="1:56" x14ac:dyDescent="0.25">
      <c r="A236" s="1">
        <v>129</v>
      </c>
      <c r="B236" s="1" t="s">
        <v>294</v>
      </c>
      <c r="C236" s="1">
        <v>77507.499981705099</v>
      </c>
      <c r="D236" s="1">
        <v>0</v>
      </c>
      <c r="E236">
        <f>(R236-S236*(1000-T236)/(1000-U236))*AK236</f>
        <v>-9.2832805079871281E-2</v>
      </c>
      <c r="F236">
        <f>IF(AV236&lt;&gt;0,1/(1/AV236-1/N236),0)</f>
        <v>1.3133891174044875E-3</v>
      </c>
      <c r="G236">
        <f>((AY236-AL236/2)*S236-E236)/(AY236+AL236/2)</f>
        <v>502.64482411415429</v>
      </c>
      <c r="H236">
        <f>AL236*1000</f>
        <v>2.1323504396321642E-2</v>
      </c>
      <c r="I236">
        <f>(AQ236-AW236)</f>
        <v>1.55613474914936</v>
      </c>
      <c r="J236">
        <f>(P236+AP236*D236)</f>
        <v>25.704435348510742</v>
      </c>
      <c r="K236" s="1">
        <v>6</v>
      </c>
      <c r="L236">
        <f>(K236*AE236+AF236)</f>
        <v>1.4200000166893005</v>
      </c>
      <c r="M236" s="1">
        <v>1</v>
      </c>
      <c r="N236">
        <f>L236*(M236+1)*(M236+1)/(M236*M236+1)</f>
        <v>2.8400000333786011</v>
      </c>
      <c r="O236" s="1">
        <v>24.296314239501953</v>
      </c>
      <c r="P236" s="1">
        <v>25.704435348510742</v>
      </c>
      <c r="Q236" s="1">
        <v>24.003376007080078</v>
      </c>
      <c r="R236" s="1">
        <v>401.15277099609375</v>
      </c>
      <c r="S236" s="1">
        <v>401.25387573242187</v>
      </c>
      <c r="T236" s="1">
        <v>17.867277145385742</v>
      </c>
      <c r="U236" s="1">
        <v>17.892400741577148</v>
      </c>
      <c r="V236" s="1">
        <v>57.633987426757812</v>
      </c>
      <c r="W236" s="1">
        <v>57.71502685546875</v>
      </c>
      <c r="X236" s="1">
        <v>500.13482666015625</v>
      </c>
      <c r="Y236" s="1">
        <v>148.01040649414062</v>
      </c>
      <c r="Z236" s="1">
        <v>148.62919616699219</v>
      </c>
      <c r="AA236" s="1">
        <v>98.341094970703125</v>
      </c>
      <c r="AB236" s="1">
        <v>-3.6838092803955078</v>
      </c>
      <c r="AC236" s="1">
        <v>0.13370370864868164</v>
      </c>
      <c r="AD236" s="1">
        <v>1</v>
      </c>
      <c r="AE236" s="1">
        <v>-0.21956524252891541</v>
      </c>
      <c r="AF236" s="1">
        <v>2.737391471862793</v>
      </c>
      <c r="AG236" s="1">
        <v>1</v>
      </c>
      <c r="AH236" s="1">
        <v>0</v>
      </c>
      <c r="AI236" s="1">
        <v>0.18999999761581421</v>
      </c>
      <c r="AJ236" s="1">
        <v>111115</v>
      </c>
      <c r="AK236">
        <f>X236*0.000001/(K236*0.0001)</f>
        <v>0.8335580444335936</v>
      </c>
      <c r="AL236">
        <f>(U236-T236)/(1000-U236)*AK236</f>
        <v>2.1323504396321642E-5</v>
      </c>
      <c r="AM236">
        <f>(P236+273.15)</f>
        <v>298.85443534851072</v>
      </c>
      <c r="AN236">
        <f>(O236+273.15)</f>
        <v>297.44631423950193</v>
      </c>
      <c r="AO236">
        <f>(Y236*AG236+Z236*AH236)*AI236</f>
        <v>28.121976881002411</v>
      </c>
      <c r="AP236">
        <f>((AO236+0.00000010773*(AN236^4-AM236^4))-AL236*44100)/(L236*51.4+0.00000043092*AM236^3)</f>
        <v>0.13136954539547502</v>
      </c>
      <c r="AQ236">
        <f>0.61365*EXP(17.502*J236/(240.97+J236))</f>
        <v>3.3156930297306775</v>
      </c>
      <c r="AR236">
        <f>AQ236*1000/AA236</f>
        <v>33.716250878825974</v>
      </c>
      <c r="AS236">
        <f>(AR236-U236)</f>
        <v>15.823850137248826</v>
      </c>
      <c r="AT236">
        <f>IF(D236,P236,(O236+P236)/2)</f>
        <v>25.000374794006348</v>
      </c>
      <c r="AU236">
        <f>0.61365*EXP(17.502*AT236/(240.97+AT236))</f>
        <v>3.179748640179795</v>
      </c>
      <c r="AV236">
        <f>IF(AS236&lt;&gt;0,(1000-(AR236+U236)/2)/AS236*AL236,0)</f>
        <v>1.3127820069885586E-3</v>
      </c>
      <c r="AW236">
        <f>U236*AA236/1000</f>
        <v>1.7595582805813175</v>
      </c>
      <c r="AX236">
        <f>(AU236-AW236)</f>
        <v>1.4201903595984775</v>
      </c>
      <c r="AY236">
        <f>1/(1.6/F236+1.37/N236)</f>
        <v>8.2054327785395064E-4</v>
      </c>
      <c r="AZ236">
        <f>G236*AA236*0.001</f>
        <v>49.43064238474242</v>
      </c>
      <c r="BA236">
        <f>G236/S236</f>
        <v>1.2526852810995537</v>
      </c>
      <c r="BB236">
        <f>(1-AL236*AA236/AQ236/F236)*100</f>
        <v>51.846718327353805</v>
      </c>
      <c r="BC236">
        <f>(S236-E236/(N236/1.35))</f>
        <v>401.29800400192357</v>
      </c>
      <c r="BD236">
        <f>E236*BB236/100/BC236</f>
        <v>-1.199377083493083E-4</v>
      </c>
    </row>
    <row r="237" spans="1:56" x14ac:dyDescent="0.25">
      <c r="A237" s="1" t="s">
        <v>9</v>
      </c>
      <c r="B237" s="1" t="s">
        <v>295</v>
      </c>
    </row>
    <row r="238" spans="1:56" x14ac:dyDescent="0.25">
      <c r="A238" s="1">
        <v>130</v>
      </c>
      <c r="B238" s="1" t="s">
        <v>296</v>
      </c>
      <c r="C238" s="1">
        <v>78107.499988410622</v>
      </c>
      <c r="D238" s="1">
        <v>0</v>
      </c>
      <c r="E238">
        <f>(R238-S238*(1000-T238)/(1000-U238))*AK238</f>
        <v>1.4845167383961728E-2</v>
      </c>
      <c r="F238">
        <f>IF(AV238&lt;&gt;0,1/(1/AV238-1/N238),0)</f>
        <v>-1.9848007264773566E-4</v>
      </c>
      <c r="G238">
        <f>((AY238-AL238/2)*S238-E238)/(AY238+AL238/2)</f>
        <v>507.21028124878904</v>
      </c>
      <c r="H238">
        <f>AL238*1000</f>
        <v>-3.2273905563666772E-3</v>
      </c>
      <c r="I238">
        <f>(AQ238-AW238)</f>
        <v>1.557688095925589</v>
      </c>
      <c r="J238">
        <f>(P238+AP238*D238)</f>
        <v>25.700798034667969</v>
      </c>
      <c r="K238" s="1">
        <v>6</v>
      </c>
      <c r="L238">
        <f>(K238*AE238+AF238)</f>
        <v>1.4200000166893005</v>
      </c>
      <c r="M238" s="1">
        <v>1</v>
      </c>
      <c r="N238">
        <f>L238*(M238+1)*(M238+1)/(M238*M238+1)</f>
        <v>2.8400000333786011</v>
      </c>
      <c r="O238" s="1">
        <v>24.296911239624023</v>
      </c>
      <c r="P238" s="1">
        <v>25.700798034667969</v>
      </c>
      <c r="Q238" s="1">
        <v>24.001853942871094</v>
      </c>
      <c r="R238" s="1">
        <v>399.35498046875</v>
      </c>
      <c r="S238" s="1">
        <v>399.33871459960937</v>
      </c>
      <c r="T238" s="1">
        <v>17.873607635498047</v>
      </c>
      <c r="U238" s="1">
        <v>17.869804382324219</v>
      </c>
      <c r="V238" s="1">
        <v>57.650821685791016</v>
      </c>
      <c r="W238" s="1">
        <v>57.638553619384766</v>
      </c>
      <c r="X238" s="1">
        <v>500.05364990234375</v>
      </c>
      <c r="Y238" s="1">
        <v>147.91734313964844</v>
      </c>
      <c r="Z238" s="1">
        <v>145.1785888671875</v>
      </c>
      <c r="AA238" s="1">
        <v>98.3385009765625</v>
      </c>
      <c r="AB238" s="1">
        <v>-3.8689899444580078</v>
      </c>
      <c r="AC238" s="1">
        <v>0.11458826065063477</v>
      </c>
      <c r="AD238" s="1">
        <v>1</v>
      </c>
      <c r="AE238" s="1">
        <v>-0.21956524252891541</v>
      </c>
      <c r="AF238" s="1">
        <v>2.737391471862793</v>
      </c>
      <c r="AG238" s="1">
        <v>1</v>
      </c>
      <c r="AH238" s="1">
        <v>0</v>
      </c>
      <c r="AI238" s="1">
        <v>0.18999999761581421</v>
      </c>
      <c r="AJ238" s="1">
        <v>111115</v>
      </c>
      <c r="AK238">
        <f>X238*0.000001/(K238*0.0001)</f>
        <v>0.83342274983723952</v>
      </c>
      <c r="AL238">
        <f>(U238-T238)/(1000-U238)*AK238</f>
        <v>-3.2273905563666774E-6</v>
      </c>
      <c r="AM238">
        <f>(P238+273.15)</f>
        <v>298.85079803466795</v>
      </c>
      <c r="AN238">
        <f>(O238+273.15)</f>
        <v>297.446911239624</v>
      </c>
      <c r="AO238">
        <f>(Y238*AG238+Z238*AH238)*AI238</f>
        <v>28.104294843870775</v>
      </c>
      <c r="AP238">
        <f>((AO238+0.00000010773*(AN238^4-AM238^4))-AL238*44100)/(L238*51.4+0.00000043092*AM238^3)</f>
        <v>0.14455072997618762</v>
      </c>
      <c r="AQ238">
        <f>0.61365*EXP(17.502*J238/(240.97+J238))</f>
        <v>3.31497787162776</v>
      </c>
      <c r="AR238">
        <f>AQ238*1000/AA238</f>
        <v>33.709867841262245</v>
      </c>
      <c r="AS238">
        <f>(AR238-U238)</f>
        <v>15.840063458938026</v>
      </c>
      <c r="AT238">
        <f>IF(D238,P238,(O238+P238)/2)</f>
        <v>24.998854637145996</v>
      </c>
      <c r="AU238">
        <f>0.61365*EXP(17.502*AT238/(240.97+AT238))</f>
        <v>3.1794604706068967</v>
      </c>
      <c r="AV238">
        <f>IF(AS238&lt;&gt;0,(1000-(AR238+U238)/2)/AS238*AL238,0)</f>
        <v>-1.9849394486327565E-4</v>
      </c>
      <c r="AW238">
        <f>U238*AA238/1000</f>
        <v>1.757289775702171</v>
      </c>
      <c r="AX238">
        <f>(AU238-AW238)</f>
        <v>1.4221706949047257</v>
      </c>
      <c r="AY238">
        <f>1/(1.6/F238+1.37/N238)</f>
        <v>-1.2405746913309609E-4</v>
      </c>
      <c r="AZ238">
        <f>G238*AA238*0.001</f>
        <v>49.878298737906583</v>
      </c>
      <c r="BA238">
        <f>G238/S238</f>
        <v>1.2701254917328397</v>
      </c>
      <c r="BB238">
        <f>(1-AL238*AA238/AQ238/F238)*100</f>
        <v>51.763302792415523</v>
      </c>
      <c r="BC238">
        <f>(S238-E238/(N238/1.35))</f>
        <v>399.33165791801332</v>
      </c>
      <c r="BD238">
        <f>E238*BB238/100/BC238</f>
        <v>1.9243024665424073E-5</v>
      </c>
    </row>
    <row r="239" spans="1:56" x14ac:dyDescent="0.25">
      <c r="A239" s="1" t="s">
        <v>9</v>
      </c>
      <c r="B239" s="1" t="s">
        <v>297</v>
      </c>
    </row>
    <row r="240" spans="1:56" x14ac:dyDescent="0.25">
      <c r="A240" s="1">
        <v>131</v>
      </c>
      <c r="B240" s="1" t="s">
        <v>298</v>
      </c>
      <c r="C240" s="1">
        <v>78707.499995116144</v>
      </c>
      <c r="D240" s="1">
        <v>0</v>
      </c>
      <c r="E240">
        <f>(R240-S240*(1000-T240)/(1000-U240))*AK240</f>
        <v>-0.10641619368231305</v>
      </c>
      <c r="F240">
        <f>IF(AV240&lt;&gt;0,1/(1/AV240-1/N240),0)</f>
        <v>9.2952060247993246E-4</v>
      </c>
      <c r="G240">
        <f>((AY240-AL240/2)*S240-E240)/(AY240+AL240/2)</f>
        <v>570.24230657750388</v>
      </c>
      <c r="H240">
        <f>AL240*1000</f>
        <v>1.4979823083988968E-2</v>
      </c>
      <c r="I240">
        <f>(AQ240-AW240)</f>
        <v>1.5442582336137209</v>
      </c>
      <c r="J240">
        <f>(P240+AP240*D240)</f>
        <v>25.708738327026367</v>
      </c>
      <c r="K240" s="1">
        <v>6</v>
      </c>
      <c r="L240">
        <f>(K240*AE240+AF240)</f>
        <v>1.4200000166893005</v>
      </c>
      <c r="M240" s="1">
        <v>1</v>
      </c>
      <c r="N240">
        <f>L240*(M240+1)*(M240+1)/(M240*M240+1)</f>
        <v>2.8400000333786011</v>
      </c>
      <c r="O240" s="1">
        <v>24.300664901733398</v>
      </c>
      <c r="P240" s="1">
        <v>25.708738327026367</v>
      </c>
      <c r="Q240" s="1">
        <v>24.003095626831055</v>
      </c>
      <c r="R240" s="1">
        <v>399.400634765625</v>
      </c>
      <c r="S240" s="1">
        <v>399.5211181640625</v>
      </c>
      <c r="T240" s="1">
        <v>18.004949569702148</v>
      </c>
      <c r="U240" s="1">
        <v>18.02259635925293</v>
      </c>
      <c r="V240" s="1">
        <v>58.060279846191406</v>
      </c>
      <c r="W240" s="1">
        <v>58.117183685302734</v>
      </c>
      <c r="X240" s="1">
        <v>500.1424560546875</v>
      </c>
      <c r="Y240" s="1">
        <v>147.38386535644531</v>
      </c>
      <c r="Z240" s="1">
        <v>145.7598876953125</v>
      </c>
      <c r="AA240" s="1">
        <v>98.33660888671875</v>
      </c>
      <c r="AB240" s="1">
        <v>-3.7836627960205078</v>
      </c>
      <c r="AC240" s="1">
        <v>0.12474870681762695</v>
      </c>
      <c r="AD240" s="1">
        <v>1</v>
      </c>
      <c r="AE240" s="1">
        <v>-0.21956524252891541</v>
      </c>
      <c r="AF240" s="1">
        <v>2.737391471862793</v>
      </c>
      <c r="AG240" s="1">
        <v>1</v>
      </c>
      <c r="AH240" s="1">
        <v>0</v>
      </c>
      <c r="AI240" s="1">
        <v>0.18999999761581421</v>
      </c>
      <c r="AJ240" s="1">
        <v>111115</v>
      </c>
      <c r="AK240">
        <f>X240*0.000001/(K240*0.0001)</f>
        <v>0.83357076009114572</v>
      </c>
      <c r="AL240">
        <f>(U240-T240)/(1000-U240)*AK240</f>
        <v>1.4979823083988968E-5</v>
      </c>
      <c r="AM240">
        <f>(P240+273.15)</f>
        <v>298.85873832702634</v>
      </c>
      <c r="AN240">
        <f>(O240+273.15)</f>
        <v>297.45066490173338</v>
      </c>
      <c r="AO240">
        <f>(Y240*AG240+Z240*AH240)*AI240</f>
        <v>28.002934066334092</v>
      </c>
      <c r="AP240">
        <f>((AO240+0.00000010773*(AN240^4-AM240^4))-AL240*44100)/(L240*51.4+0.00000043092*AM240^3)</f>
        <v>0.1332690796687821</v>
      </c>
      <c r="AQ240">
        <f>0.61365*EXP(17.502*J240/(240.97+J240))</f>
        <v>3.3165392429167775</v>
      </c>
      <c r="AR240">
        <f>AQ240*1000/AA240</f>
        <v>33.726394274357631</v>
      </c>
      <c r="AS240">
        <f>(AR240-U240)</f>
        <v>15.703797915104701</v>
      </c>
      <c r="AT240">
        <f>IF(D240,P240,(O240+P240)/2)</f>
        <v>25.004701614379883</v>
      </c>
      <c r="AU240">
        <f>0.61365*EXP(17.502*AT240/(240.97+AT240))</f>
        <v>3.1805689817760783</v>
      </c>
      <c r="AV240">
        <f>IF(AS240&lt;&gt;0,(1000-(AR240+U240)/2)/AS240*AL240,0)</f>
        <v>9.2921647366081984E-4</v>
      </c>
      <c r="AW240">
        <f>U240*AA240/1000</f>
        <v>1.7722810093030565</v>
      </c>
      <c r="AX240">
        <f>(AU240-AW240)</f>
        <v>1.4082879724730217</v>
      </c>
      <c r="AY240">
        <f>1/(1.6/F240+1.37/N240)</f>
        <v>5.8078761245625513E-4</v>
      </c>
      <c r="AZ240">
        <f>G240*AA240*0.001</f>
        <v>56.075694672572368</v>
      </c>
      <c r="BA240">
        <f>G240/S240</f>
        <v>1.427314553978934</v>
      </c>
      <c r="BB240">
        <f>(1-AL240*AA240/AQ240/F240)*100</f>
        <v>52.216522673870315</v>
      </c>
      <c r="BC240">
        <f>(S240-E240/(N240/1.35))</f>
        <v>399.5717033259578</v>
      </c>
      <c r="BD240">
        <f>E240*BB240/100/BC240</f>
        <v>-1.3906599351322206E-4</v>
      </c>
    </row>
    <row r="241" spans="1:56" x14ac:dyDescent="0.25">
      <c r="A241" s="1">
        <v>132</v>
      </c>
      <c r="B241" s="1" t="s">
        <v>299</v>
      </c>
      <c r="C241" s="1">
        <v>79307.999981693923</v>
      </c>
      <c r="D241" s="1">
        <v>0</v>
      </c>
      <c r="E241">
        <f>(R241-S241*(1000-T241)/(1000-U241))*AK241</f>
        <v>-3.3491599224735477E-2</v>
      </c>
      <c r="F241">
        <f>IF(AV241&lt;&gt;0,1/(1/AV241-1/N241),0)</f>
        <v>8.8304692989660618E-4</v>
      </c>
      <c r="G241">
        <f>((AY241-AL241/2)*S241-E241)/(AY241+AL241/2)</f>
        <v>449.14838700499882</v>
      </c>
      <c r="H241">
        <f>AL241*1000</f>
        <v>1.425008709434702E-2</v>
      </c>
      <c r="I241">
        <f>(AQ241-AW241)</f>
        <v>1.5464615825213806</v>
      </c>
      <c r="J241">
        <f>(P241+AP241*D241)</f>
        <v>25.701593399047852</v>
      </c>
      <c r="K241" s="1">
        <v>6</v>
      </c>
      <c r="L241">
        <f>(K241*AE241+AF241)</f>
        <v>1.4200000166893005</v>
      </c>
      <c r="M241" s="1">
        <v>1</v>
      </c>
      <c r="N241">
        <f>L241*(M241+1)*(M241+1)/(M241*M241+1)</f>
        <v>2.8400000333786011</v>
      </c>
      <c r="O241" s="1">
        <v>24.301504135131836</v>
      </c>
      <c r="P241" s="1">
        <v>25.701593399047852</v>
      </c>
      <c r="Q241" s="1">
        <v>24.002832412719727</v>
      </c>
      <c r="R241" s="1">
        <v>399.37286376953125</v>
      </c>
      <c r="S241" s="1">
        <v>399.40621948242187</v>
      </c>
      <c r="T241" s="1">
        <v>17.967947006225586</v>
      </c>
      <c r="U241" s="1">
        <v>17.984737396240234</v>
      </c>
      <c r="V241" s="1">
        <v>57.941799163818359</v>
      </c>
      <c r="W241" s="1">
        <v>57.995944976806641</v>
      </c>
      <c r="X241" s="1">
        <v>500.06472778320312</v>
      </c>
      <c r="Y241" s="1">
        <v>147.43244934082031</v>
      </c>
      <c r="Z241" s="1">
        <v>146.2803955078125</v>
      </c>
      <c r="AA241" s="1">
        <v>98.342979431152344</v>
      </c>
      <c r="AB241" s="1">
        <v>-3.7836627960205078</v>
      </c>
      <c r="AC241" s="1">
        <v>0.12474870681762695</v>
      </c>
      <c r="AD241" s="1">
        <v>1</v>
      </c>
      <c r="AE241" s="1">
        <v>-0.21956524252891541</v>
      </c>
      <c r="AF241" s="1">
        <v>2.737391471862793</v>
      </c>
      <c r="AG241" s="1">
        <v>1</v>
      </c>
      <c r="AH241" s="1">
        <v>0</v>
      </c>
      <c r="AI241" s="1">
        <v>0.18999999761581421</v>
      </c>
      <c r="AJ241" s="1">
        <v>111115</v>
      </c>
      <c r="AK241">
        <f>X241*0.000001/(K241*0.0001)</f>
        <v>0.83344121297200513</v>
      </c>
      <c r="AL241">
        <f>(U241-T241)/(1000-U241)*AK241</f>
        <v>1.4250087094347019E-5</v>
      </c>
      <c r="AM241">
        <f>(P241+273.15)</f>
        <v>298.85159339904783</v>
      </c>
      <c r="AN241">
        <f>(O241+273.15)</f>
        <v>297.45150413513181</v>
      </c>
      <c r="AO241">
        <f>(Y241*AG241+Z241*AH241)*AI241</f>
        <v>28.012165023249509</v>
      </c>
      <c r="AP241">
        <f>((AO241+0.00000010773*(AN241^4-AM241^4))-AL241*44100)/(L241*51.4+0.00000043092*AM241^3)</f>
        <v>0.13484586108435642</v>
      </c>
      <c r="AQ241">
        <f>0.61365*EXP(17.502*J241/(240.97+J241))</f>
        <v>3.3151342423545103</v>
      </c>
      <c r="AR241">
        <f>AQ241*1000/AA241</f>
        <v>33.709922777714489</v>
      </c>
      <c r="AS241">
        <f>(AR241-U241)</f>
        <v>15.725185381474255</v>
      </c>
      <c r="AT241">
        <f>IF(D241,P241,(O241+P241)/2)</f>
        <v>25.001548767089844</v>
      </c>
      <c r="AU241">
        <f>0.61365*EXP(17.502*AT241/(240.97+AT241))</f>
        <v>3.1799712008077252</v>
      </c>
      <c r="AV241">
        <f>IF(AS241&lt;&gt;0,(1000-(AR241+U241)/2)/AS241*AL241,0)</f>
        <v>8.8277244768162006E-4</v>
      </c>
      <c r="AW241">
        <f>U241*AA241/1000</f>
        <v>1.7686726598331297</v>
      </c>
      <c r="AX241">
        <f>(AU241-AW241)</f>
        <v>1.4112985409745955</v>
      </c>
      <c r="AY241">
        <f>1/(1.6/F241+1.37/N241)</f>
        <v>5.517574337487581E-4</v>
      </c>
      <c r="AZ241">
        <f>G241*AA241*0.001</f>
        <v>44.170590584767851</v>
      </c>
      <c r="BA241">
        <f>G241/S241</f>
        <v>1.1245402928052455</v>
      </c>
      <c r="BB241">
        <f>(1-AL241*AA241/AQ241/F241)*100</f>
        <v>52.128616812137871</v>
      </c>
      <c r="BC241">
        <f>(S241-E241/(N241/1.35))</f>
        <v>399.42213978468317</v>
      </c>
      <c r="BD241">
        <f>E241*BB241/100/BC241</f>
        <v>-4.3709914111247754E-5</v>
      </c>
    </row>
    <row r="242" spans="1:56" x14ac:dyDescent="0.25">
      <c r="A242" s="1" t="s">
        <v>9</v>
      </c>
      <c r="B242" s="1" t="s">
        <v>300</v>
      </c>
    </row>
    <row r="243" spans="1:56" x14ac:dyDescent="0.25">
      <c r="A243" s="1">
        <v>133</v>
      </c>
      <c r="B243" s="1" t="s">
        <v>301</v>
      </c>
      <c r="C243" s="1">
        <v>79907.499988432974</v>
      </c>
      <c r="D243" s="1">
        <v>0</v>
      </c>
      <c r="E243">
        <f>(R243-S243*(1000-T243)/(1000-U243))*AK243</f>
        <v>0.15762315554617026</v>
      </c>
      <c r="F243">
        <f>IF(AV243&lt;&gt;0,1/(1/AV243-1/N243),0)</f>
        <v>-8.5972753796829504E-5</v>
      </c>
      <c r="G243">
        <f>((AY243-AL243/2)*S243-E243)/(AY243+AL243/2)</f>
        <v>3284.5341821711913</v>
      </c>
      <c r="H243">
        <f>AL243*1000</f>
        <v>-1.4033124867352277E-3</v>
      </c>
      <c r="I243">
        <f>(AQ243-AW243)</f>
        <v>1.563606367676901</v>
      </c>
      <c r="J243">
        <f>(P243+AP243*D243)</f>
        <v>25.716489791870117</v>
      </c>
      <c r="K243" s="1">
        <v>6</v>
      </c>
      <c r="L243">
        <f>(K243*AE243+AF243)</f>
        <v>1.4200000166893005</v>
      </c>
      <c r="M243" s="1">
        <v>1</v>
      </c>
      <c r="N243">
        <f>L243*(M243+1)*(M243+1)/(M243*M243+1)</f>
        <v>2.8400000333786011</v>
      </c>
      <c r="O243" s="1">
        <v>24.300485610961914</v>
      </c>
      <c r="P243" s="1">
        <v>25.716489791870117</v>
      </c>
      <c r="Q243" s="1">
        <v>24.005823135375977</v>
      </c>
      <c r="R243" s="1">
        <v>399.44796752929687</v>
      </c>
      <c r="S243" s="1">
        <v>399.259521484375</v>
      </c>
      <c r="T243" s="1">
        <v>17.843805313110352</v>
      </c>
      <c r="U243" s="1">
        <v>17.842151641845703</v>
      </c>
      <c r="V243" s="1">
        <v>57.538669586181641</v>
      </c>
      <c r="W243" s="1">
        <v>57.533336639404297</v>
      </c>
      <c r="X243" s="1">
        <v>500.0780029296875</v>
      </c>
      <c r="Y243" s="1">
        <v>147.72299194335938</v>
      </c>
      <c r="Z243" s="1">
        <v>143.92485046386719</v>
      </c>
      <c r="AA243" s="1">
        <v>98.332183837890625</v>
      </c>
      <c r="AB243" s="1">
        <v>-3.9130573272705078</v>
      </c>
      <c r="AC243" s="1">
        <v>0.11824464797973633</v>
      </c>
      <c r="AD243" s="1">
        <v>1</v>
      </c>
      <c r="AE243" s="1">
        <v>-0.21956524252891541</v>
      </c>
      <c r="AF243" s="1">
        <v>2.737391471862793</v>
      </c>
      <c r="AG243" s="1">
        <v>1</v>
      </c>
      <c r="AH243" s="1">
        <v>0</v>
      </c>
      <c r="AI243" s="1">
        <v>0.18999999761581421</v>
      </c>
      <c r="AJ243" s="1">
        <v>111115</v>
      </c>
      <c r="AK243">
        <f>X243*0.000001/(K243*0.0001)</f>
        <v>0.83346333821614571</v>
      </c>
      <c r="AL243">
        <f>(U243-T243)/(1000-U243)*AK243</f>
        <v>-1.4033124867352277E-6</v>
      </c>
      <c r="AM243">
        <f>(P243+273.15)</f>
        <v>298.86648979187009</v>
      </c>
      <c r="AN243">
        <f>(O243+273.15)</f>
        <v>297.45048561096189</v>
      </c>
      <c r="AO243">
        <f>(Y243*AG243+Z243*AH243)*AI243</f>
        <v>28.067368117039223</v>
      </c>
      <c r="AP243">
        <f>((AO243+0.00000010773*(AN243^4-AM243^4))-AL243*44100)/(L243*51.4+0.00000043092*AM243^3)</f>
        <v>0.14150201381232083</v>
      </c>
      <c r="AQ243">
        <f>0.61365*EXP(17.502*J243/(240.97+J243))</f>
        <v>3.3180641029863946</v>
      </c>
      <c r="AR243">
        <f>AQ243*1000/AA243</f>
        <v>33.743419229420546</v>
      </c>
      <c r="AS243">
        <f>(AR243-U243)</f>
        <v>15.901267587574843</v>
      </c>
      <c r="AT243">
        <f>IF(D243,P243,(O243+P243)/2)</f>
        <v>25.008487701416016</v>
      </c>
      <c r="AU243">
        <f>0.61365*EXP(17.502*AT243/(240.97+AT243))</f>
        <v>3.181286954988074</v>
      </c>
      <c r="AV243">
        <f>IF(AS243&lt;&gt;0,(1000-(AR243+U243)/2)/AS243*AL243,0)</f>
        <v>-8.5975356451078062E-5</v>
      </c>
      <c r="AW243">
        <f>U243*AA243/1000</f>
        <v>1.7544577353094937</v>
      </c>
      <c r="AX243">
        <f>(AU243-AW243)</f>
        <v>1.4268292196785803</v>
      </c>
      <c r="AY243">
        <f>1/(1.6/F243+1.37/N243)</f>
        <v>-5.3734363943644933E-5</v>
      </c>
      <c r="AZ243">
        <f>G243*AA243*0.001</f>
        <v>322.97541902309331</v>
      </c>
      <c r="BA243">
        <f>G243/S243</f>
        <v>8.2265644409928775</v>
      </c>
      <c r="BB243">
        <f>(1-AL243*AA243/AQ243/F243)*100</f>
        <v>51.62683941346932</v>
      </c>
      <c r="BC243">
        <f>(S243-E243/(N243/1.35))</f>
        <v>399.18459498526005</v>
      </c>
      <c r="BD243">
        <f>E243*BB243/100/BC243</f>
        <v>2.0385519485106656E-4</v>
      </c>
    </row>
    <row r="244" spans="1:56" x14ac:dyDescent="0.25">
      <c r="A244" s="1" t="s">
        <v>9</v>
      </c>
      <c r="B244" s="1" t="s">
        <v>302</v>
      </c>
    </row>
    <row r="245" spans="1:56" x14ac:dyDescent="0.25">
      <c r="A245" s="1">
        <v>134</v>
      </c>
      <c r="B245" s="1" t="s">
        <v>303</v>
      </c>
      <c r="C245" s="1">
        <v>80507.499995138496</v>
      </c>
      <c r="D245" s="1">
        <v>0</v>
      </c>
      <c r="E245">
        <f>(R245-S245*(1000-T245)/(1000-U245))*AK245</f>
        <v>-0.1219509372028138</v>
      </c>
      <c r="F245">
        <f>IF(AV245&lt;&gt;0,1/(1/AV245-1/N245),0)</f>
        <v>1.1451342369356147E-3</v>
      </c>
      <c r="G245">
        <f>((AY245-AL245/2)*S245-E245)/(AY245+AL245/2)</f>
        <v>557.46727866909771</v>
      </c>
      <c r="H245">
        <f>AL245*1000</f>
        <v>1.8737864721143815E-2</v>
      </c>
      <c r="I245">
        <f>(AQ245-AW245)</f>
        <v>1.5682425574739625</v>
      </c>
      <c r="J245">
        <f>(P245+AP245*D245)</f>
        <v>25.703990936279297</v>
      </c>
      <c r="K245" s="1">
        <v>6</v>
      </c>
      <c r="L245">
        <f>(K245*AE245+AF245)</f>
        <v>1.4200000166893005</v>
      </c>
      <c r="M245" s="1">
        <v>1</v>
      </c>
      <c r="N245">
        <f>L245*(M245+1)*(M245+1)/(M245*M245+1)</f>
        <v>2.8400000333786011</v>
      </c>
      <c r="O245" s="1">
        <v>24.297433853149414</v>
      </c>
      <c r="P245" s="1">
        <v>25.703990936279297</v>
      </c>
      <c r="Q245" s="1">
        <v>24.003879547119141</v>
      </c>
      <c r="R245" s="1">
        <v>399.411376953125</v>
      </c>
      <c r="S245" s="1">
        <v>399.5487060546875</v>
      </c>
      <c r="T245" s="1">
        <v>17.747690200805664</v>
      </c>
      <c r="U245" s="1">
        <v>17.769771575927734</v>
      </c>
      <c r="V245" s="1">
        <v>57.239952087402344</v>
      </c>
      <c r="W245" s="1">
        <v>57.311172485351562</v>
      </c>
      <c r="X245" s="1">
        <v>500.1019287109375</v>
      </c>
      <c r="Y245" s="1">
        <v>147.41578674316406</v>
      </c>
      <c r="Z245" s="1">
        <v>140.82025146484375</v>
      </c>
      <c r="AA245" s="1">
        <v>98.333457946777344</v>
      </c>
      <c r="AB245" s="1">
        <v>-3.7485980987548828</v>
      </c>
      <c r="AC245" s="1">
        <v>0.13948869705200195</v>
      </c>
      <c r="AD245" s="1">
        <v>1</v>
      </c>
      <c r="AE245" s="1">
        <v>-0.21956524252891541</v>
      </c>
      <c r="AF245" s="1">
        <v>2.737391471862793</v>
      </c>
      <c r="AG245" s="1">
        <v>1</v>
      </c>
      <c r="AH245" s="1">
        <v>0</v>
      </c>
      <c r="AI245" s="1">
        <v>0.18999999761581421</v>
      </c>
      <c r="AJ245" s="1">
        <v>111115</v>
      </c>
      <c r="AK245">
        <f>X245*0.000001/(K245*0.0001)</f>
        <v>0.83350321451822895</v>
      </c>
      <c r="AL245">
        <f>(U245-T245)/(1000-U245)*AK245</f>
        <v>1.8737864721143814E-5</v>
      </c>
      <c r="AM245">
        <f>(P245+273.15)</f>
        <v>298.85399093627927</v>
      </c>
      <c r="AN245">
        <f>(O245+273.15)</f>
        <v>297.44743385314939</v>
      </c>
      <c r="AO245">
        <f>(Y245*AG245+Z245*AH245)*AI245</f>
        <v>28.008999129734548</v>
      </c>
      <c r="AP245">
        <f>((AO245+0.00000010773*(AN245^4-AM245^4))-AL245*44100)/(L245*51.4+0.00000043092*AM245^3)</f>
        <v>0.13159281568986647</v>
      </c>
      <c r="AQ245">
        <f>0.61365*EXP(17.502*J245/(240.97+J245))</f>
        <v>3.3156056434592918</v>
      </c>
      <c r="AR245">
        <f>AQ245*1000/AA245</f>
        <v>33.717980763514412</v>
      </c>
      <c r="AS245">
        <f>(AR245-U245)</f>
        <v>15.948209187586677</v>
      </c>
      <c r="AT245">
        <f>IF(D245,P245,(O245+P245)/2)</f>
        <v>25.000712394714355</v>
      </c>
      <c r="AU245">
        <f>0.61365*EXP(17.502*AT245/(240.97+AT245))</f>
        <v>3.1798126407856149</v>
      </c>
      <c r="AV245">
        <f>IF(AS245&lt;&gt;0,(1000-(AR245+U245)/2)/AS245*AL245,0)</f>
        <v>1.1446726862779613E-3</v>
      </c>
      <c r="AW245">
        <f>U245*AA245/1000</f>
        <v>1.7473630859853293</v>
      </c>
      <c r="AX245">
        <f>(AU245-AW245)</f>
        <v>1.4324495548002856</v>
      </c>
      <c r="AY245">
        <f>1/(1.6/F245+1.37/N245)</f>
        <v>7.1546188205376783E-4</v>
      </c>
      <c r="AZ245">
        <f>G245*AA245*0.001</f>
        <v>54.817685203712131</v>
      </c>
      <c r="BA245">
        <f>G245/S245</f>
        <v>1.3952423577434772</v>
      </c>
      <c r="BB245">
        <f>(1-AL245*AA245/AQ245/F245)*100</f>
        <v>51.470910702244296</v>
      </c>
      <c r="BC245">
        <f>(S245-E245/(N245/1.35))</f>
        <v>399.60667568964834</v>
      </c>
      <c r="BD245">
        <f>E245*BB245/100/BC245</f>
        <v>-1.5707760106830549E-4</v>
      </c>
    </row>
    <row r="246" spans="1:56" x14ac:dyDescent="0.25">
      <c r="A246" s="1">
        <v>135</v>
      </c>
      <c r="B246" s="1" t="s">
        <v>304</v>
      </c>
      <c r="C246" s="1">
        <v>81107.999981716275</v>
      </c>
      <c r="D246" s="1">
        <v>0</v>
      </c>
      <c r="E246">
        <f>(R246-S246*(1000-T246)/(1000-U246))*AK246</f>
        <v>-5.8849803467613648E-2</v>
      </c>
      <c r="F246">
        <f>IF(AV246&lt;&gt;0,1/(1/AV246-1/N246),0)</f>
        <v>1.564633192555988E-3</v>
      </c>
      <c r="G246">
        <f>((AY246-AL246/2)*S246-E246)/(AY246+AL246/2)</f>
        <v>448.54960971241258</v>
      </c>
      <c r="H246">
        <f>AL246*1000</f>
        <v>2.5708424917571516E-2</v>
      </c>
      <c r="I246">
        <f>(AQ246-AW246)</f>
        <v>1.5750726634750276</v>
      </c>
      <c r="J246">
        <f>(P246+AP246*D246)</f>
        <v>25.710718154907227</v>
      </c>
      <c r="K246" s="1">
        <v>6</v>
      </c>
      <c r="L246">
        <f>(K246*AE246+AF246)</f>
        <v>1.4200000166893005</v>
      </c>
      <c r="M246" s="1">
        <v>1</v>
      </c>
      <c r="N246">
        <f>L246*(M246+1)*(M246+1)/(M246*M246+1)</f>
        <v>2.8400000333786011</v>
      </c>
      <c r="O246" s="1">
        <v>24.297260284423828</v>
      </c>
      <c r="P246" s="1">
        <v>25.710718154907227</v>
      </c>
      <c r="Q246" s="1">
        <v>24.003652572631836</v>
      </c>
      <c r="R246" s="1">
        <v>399.43548583984375</v>
      </c>
      <c r="S246" s="1">
        <v>399.4937744140625</v>
      </c>
      <c r="T246" s="1">
        <v>17.682889938354492</v>
      </c>
      <c r="U246" s="1">
        <v>17.713190078735352</v>
      </c>
      <c r="V246" s="1">
        <v>57.033409118652344</v>
      </c>
      <c r="W246" s="1">
        <v>57.131137847900391</v>
      </c>
      <c r="X246" s="1">
        <v>500.05801391601562</v>
      </c>
      <c r="Y246" s="1">
        <v>146.90513610839844</v>
      </c>
      <c r="Z246" s="1">
        <v>137.982421875</v>
      </c>
      <c r="AA246" s="1">
        <v>98.336662292480469</v>
      </c>
      <c r="AB246" s="1">
        <v>-3.7485980987548828</v>
      </c>
      <c r="AC246" s="1">
        <v>0.13948869705200195</v>
      </c>
      <c r="AD246" s="1">
        <v>1</v>
      </c>
      <c r="AE246" s="1">
        <v>-0.21956524252891541</v>
      </c>
      <c r="AF246" s="1">
        <v>2.737391471862793</v>
      </c>
      <c r="AG246" s="1">
        <v>1</v>
      </c>
      <c r="AH246" s="1">
        <v>0</v>
      </c>
      <c r="AI246" s="1">
        <v>0.18999999761581421</v>
      </c>
      <c r="AJ246" s="1">
        <v>111115</v>
      </c>
      <c r="AK246">
        <f>X246*0.000001/(K246*0.0001)</f>
        <v>0.83343002319335935</v>
      </c>
      <c r="AL246">
        <f>(U246-T246)/(1000-U246)*AK246</f>
        <v>2.5708424917571515E-5</v>
      </c>
      <c r="AM246">
        <f>(P246+273.15)</f>
        <v>298.8607181549072</v>
      </c>
      <c r="AN246">
        <f>(O246+273.15)</f>
        <v>297.44726028442381</v>
      </c>
      <c r="AO246">
        <f>(Y246*AG246+Z246*AH246)*AI246</f>
        <v>27.911975510346565</v>
      </c>
      <c r="AP246">
        <f>((AO246+0.00000010773*(AN246^4-AM246^4))-AL246*44100)/(L246*51.4+0.00000043092*AM246^3)</f>
        <v>0.12586585970104364</v>
      </c>
      <c r="AQ246">
        <f>0.61365*EXP(17.502*J246/(240.97+J246))</f>
        <v>3.3169286543701415</v>
      </c>
      <c r="AR246">
        <f>AQ246*1000/AA246</f>
        <v>33.730335940268922</v>
      </c>
      <c r="AS246">
        <f>(AR246-U246)</f>
        <v>16.017145861533571</v>
      </c>
      <c r="AT246">
        <f>IF(D246,P246,(O246+P246)/2)</f>
        <v>25.003989219665527</v>
      </c>
      <c r="AU246">
        <f>0.61365*EXP(17.502*AT246/(240.97+AT246))</f>
        <v>3.1804339028979496</v>
      </c>
      <c r="AV246">
        <f>IF(AS246&lt;&gt;0,(1000-(AR246+U246)/2)/AS246*AL246,0)</f>
        <v>1.5637716682500142E-3</v>
      </c>
      <c r="AW246">
        <f>U246*AA246/1000</f>
        <v>1.7418559908951139</v>
      </c>
      <c r="AX246">
        <f>(AU246-AW246)</f>
        <v>1.4385779120028357</v>
      </c>
      <c r="AY246">
        <f>1/(1.6/F246+1.37/N246)</f>
        <v>9.774346587346158E-4</v>
      </c>
      <c r="AZ246">
        <f>G246*AA246*0.001</f>
        <v>44.108871491713437</v>
      </c>
      <c r="BA246">
        <f>G246/S246</f>
        <v>1.1227949931642871</v>
      </c>
      <c r="BB246">
        <f>(1-AL246*AA246/AQ246/F246)*100</f>
        <v>51.287293077168059</v>
      </c>
      <c r="BC246">
        <f>(S246-E246/(N246/1.35))</f>
        <v>399.5217487921426</v>
      </c>
      <c r="BD246">
        <f>E246*BB246/100/BC246</f>
        <v>-7.5546503465760806E-5</v>
      </c>
    </row>
    <row r="247" spans="1:56" x14ac:dyDescent="0.25">
      <c r="A247" s="1" t="s">
        <v>9</v>
      </c>
      <c r="B247" s="1" t="s">
        <v>305</v>
      </c>
    </row>
    <row r="248" spans="1:56" x14ac:dyDescent="0.25">
      <c r="A248" s="1" t="s">
        <v>9</v>
      </c>
      <c r="B248" s="1" t="s">
        <v>306</v>
      </c>
    </row>
    <row r="249" spans="1:56" x14ac:dyDescent="0.25">
      <c r="A249" s="1">
        <v>136</v>
      </c>
      <c r="B249" s="1" t="s">
        <v>307</v>
      </c>
      <c r="C249" s="1">
        <v>81707.499988432974</v>
      </c>
      <c r="D249" s="1">
        <v>0</v>
      </c>
      <c r="E249">
        <f>(R249-S249*(1000-T249)/(1000-U249))*AK249</f>
        <v>-4.0504668839451294E-2</v>
      </c>
      <c r="F249">
        <f>IF(AV249&lt;&gt;0,1/(1/AV249-1/N249),0)</f>
        <v>1.2644416671410909E-3</v>
      </c>
      <c r="G249">
        <f>((AY249-AL249/2)*S249-E249)/(AY249+AL249/2)</f>
        <v>439.30646416934724</v>
      </c>
      <c r="H249">
        <f>AL249*1000</f>
        <v>2.1743765598362347E-2</v>
      </c>
      <c r="I249">
        <f>(AQ249-AW249)</f>
        <v>1.6479286587760171</v>
      </c>
      <c r="J249">
        <f>(P249+AP249*D249)</f>
        <v>26.040163040161133</v>
      </c>
      <c r="K249" s="1">
        <v>6</v>
      </c>
      <c r="L249">
        <f>(K249*AE249+AF249)</f>
        <v>1.4200000166893005</v>
      </c>
      <c r="M249" s="1">
        <v>1</v>
      </c>
      <c r="N249">
        <f>L249*(M249+1)*(M249+1)/(M249*M249+1)</f>
        <v>2.8400000333786011</v>
      </c>
      <c r="O249" s="1">
        <v>26.26226806640625</v>
      </c>
      <c r="P249" s="1">
        <v>26.040163040161133</v>
      </c>
      <c r="Q249" s="1">
        <v>26.158901214599609</v>
      </c>
      <c r="R249" s="1">
        <v>399.5399169921875</v>
      </c>
      <c r="S249" s="1">
        <v>399.57809448242187</v>
      </c>
      <c r="T249" s="1">
        <v>17.609649658203125</v>
      </c>
      <c r="U249" s="1">
        <v>17.635280609130859</v>
      </c>
      <c r="V249" s="1">
        <v>50.535346984863281</v>
      </c>
      <c r="W249" s="1">
        <v>50.608898162841797</v>
      </c>
      <c r="X249" s="1">
        <v>500.02767944335937</v>
      </c>
      <c r="Y249" s="1">
        <v>147.12640380859375</v>
      </c>
      <c r="Z249" s="1">
        <v>142.88499450683594</v>
      </c>
      <c r="AA249" s="1">
        <v>98.34588623046875</v>
      </c>
      <c r="AB249" s="1">
        <v>-3.8125324249267578</v>
      </c>
      <c r="AC249" s="1">
        <v>0.13223123550415039</v>
      </c>
      <c r="AD249" s="1">
        <v>1</v>
      </c>
      <c r="AE249" s="1">
        <v>-0.21956524252891541</v>
      </c>
      <c r="AF249" s="1">
        <v>2.737391471862793</v>
      </c>
      <c r="AG249" s="1">
        <v>1</v>
      </c>
      <c r="AH249" s="1">
        <v>0</v>
      </c>
      <c r="AI249" s="1">
        <v>0.18999999761581421</v>
      </c>
      <c r="AJ249" s="1">
        <v>111115</v>
      </c>
      <c r="AK249">
        <f>X249*0.000001/(K249*0.0001)</f>
        <v>0.83337946573893218</v>
      </c>
      <c r="AL249">
        <f>(U249-T249)/(1000-U249)*AK249</f>
        <v>2.1743765598362347E-5</v>
      </c>
      <c r="AM249">
        <f>(P249+273.15)</f>
        <v>299.19016304016111</v>
      </c>
      <c r="AN249">
        <f>(O249+273.15)</f>
        <v>299.41226806640623</v>
      </c>
      <c r="AO249">
        <f>(Y249*AG249+Z249*AH249)*AI249</f>
        <v>27.954016372856131</v>
      </c>
      <c r="AP249">
        <f>((AO249+0.00000010773*(AN249^4-AM249^4))-AL249*44100)/(L249*51.4+0.00000043092*AM249^3)</f>
        <v>0.34971787558122419</v>
      </c>
      <c r="AQ249">
        <f>0.61365*EXP(17.502*J249/(240.97+J249))</f>
        <v>3.3822859592039922</v>
      </c>
      <c r="AR249">
        <f>AQ249*1000/AA249</f>
        <v>34.391738066987074</v>
      </c>
      <c r="AS249">
        <f>(AR249-U249)</f>
        <v>16.756457457856214</v>
      </c>
      <c r="AT249">
        <f>IF(D249,P249,(O249+P249)/2)</f>
        <v>26.151215553283691</v>
      </c>
      <c r="AU249">
        <f>0.61365*EXP(17.502*AT249/(240.97+AT249))</f>
        <v>3.4045692795445452</v>
      </c>
      <c r="AV249">
        <f>IF(AS249&lt;&gt;0,(1000-(AR249+U249)/2)/AS249*AL249,0)</f>
        <v>1.2638789554528112E-3</v>
      </c>
      <c r="AW249">
        <f>U249*AA249/1000</f>
        <v>1.7343573004279751</v>
      </c>
      <c r="AX249">
        <f>(AU249-AW249)</f>
        <v>1.6702119791165702</v>
      </c>
      <c r="AY249">
        <f>1/(1.6/F249+1.37/N249)</f>
        <v>7.8997488402035023E-4</v>
      </c>
      <c r="AZ249">
        <f>G249*AA249*0.001</f>
        <v>43.203983545508123</v>
      </c>
      <c r="BA249">
        <f>G249/S249</f>
        <v>1.0994257949460067</v>
      </c>
      <c r="BB249">
        <f>(1-AL249*AA249/AQ249/F249)*100</f>
        <v>49.998637986959146</v>
      </c>
      <c r="BC249">
        <f>(S249-E249/(N249/1.35))</f>
        <v>399.59734846210165</v>
      </c>
      <c r="BD249">
        <f>E249*BB249/100/BC249</f>
        <v>-5.0680473278402155E-5</v>
      </c>
    </row>
    <row r="250" spans="1:56" x14ac:dyDescent="0.25">
      <c r="A250" s="1" t="s">
        <v>9</v>
      </c>
      <c r="B250" s="1" t="s">
        <v>308</v>
      </c>
    </row>
    <row r="251" spans="1:56" x14ac:dyDescent="0.25">
      <c r="A251" s="1" t="s">
        <v>9</v>
      </c>
      <c r="B251" s="1" t="s">
        <v>309</v>
      </c>
    </row>
    <row r="252" spans="1:56" x14ac:dyDescent="0.25">
      <c r="A252" s="1">
        <v>137</v>
      </c>
      <c r="B252" s="1" t="s">
        <v>310</v>
      </c>
      <c r="C252" s="1">
        <v>82126.500000905246</v>
      </c>
      <c r="D252" s="1">
        <v>0</v>
      </c>
      <c r="E252">
        <f>(R252-S252*(1000-T252)/(1000-U252))*AK252</f>
        <v>-1.7204503475636429E-2</v>
      </c>
      <c r="F252">
        <f>IF(AV252&lt;&gt;0,1/(1/AV252-1/N252),0)</f>
        <v>1.2136685845205101E-3</v>
      </c>
      <c r="G252">
        <f>((AY252-AL252/2)*S252-E252)/(AY252+AL252/2)</f>
        <v>410.66892869017505</v>
      </c>
      <c r="H252">
        <f>AL252*1000</f>
        <v>2.167092752715399E-2</v>
      </c>
      <c r="I252">
        <f>(AQ252-AW252)</f>
        <v>1.7104607896231663</v>
      </c>
      <c r="J252">
        <f>(P252+AP252*D252)</f>
        <v>26.330951690673828</v>
      </c>
      <c r="K252" s="1">
        <v>6</v>
      </c>
      <c r="L252">
        <f>(K252*AE252+AF252)</f>
        <v>1.4200000166893005</v>
      </c>
      <c r="M252" s="1">
        <v>1</v>
      </c>
      <c r="N252">
        <f>L252*(M252+1)*(M252+1)/(M252*M252+1)</f>
        <v>2.8400000333786011</v>
      </c>
      <c r="O252" s="1">
        <v>26.289699554443359</v>
      </c>
      <c r="P252" s="1">
        <v>26.330951690673828</v>
      </c>
      <c r="Q252" s="1">
        <v>26.160295486450195</v>
      </c>
      <c r="R252" s="1">
        <v>399.54736328125</v>
      </c>
      <c r="S252" s="1">
        <v>399.5576171875</v>
      </c>
      <c r="T252" s="1">
        <v>17.571334838867188</v>
      </c>
      <c r="U252" s="1">
        <v>17.596879959106445</v>
      </c>
      <c r="V252" s="1">
        <v>50.339836120605469</v>
      </c>
      <c r="W252" s="1">
        <v>50.413021087646484</v>
      </c>
      <c r="X252" s="1">
        <v>500.04666137695312</v>
      </c>
      <c r="Y252" s="1">
        <v>147.255859375</v>
      </c>
      <c r="Z252" s="1">
        <v>139.27235412597656</v>
      </c>
      <c r="AA252" s="1">
        <v>98.338188171386719</v>
      </c>
      <c r="AB252" s="1">
        <v>-3.7573566436767578</v>
      </c>
      <c r="AC252" s="1">
        <v>0.14187097549438477</v>
      </c>
      <c r="AD252" s="1">
        <v>1</v>
      </c>
      <c r="AE252" s="1">
        <v>-0.21956524252891541</v>
      </c>
      <c r="AF252" s="1">
        <v>2.737391471862793</v>
      </c>
      <c r="AG252" s="1">
        <v>1</v>
      </c>
      <c r="AH252" s="1">
        <v>0</v>
      </c>
      <c r="AI252" s="1">
        <v>0.18999999761581421</v>
      </c>
      <c r="AJ252" s="1">
        <v>111115</v>
      </c>
      <c r="AK252">
        <f>X252*0.000001/(K252*0.0001)</f>
        <v>0.83341110229492166</v>
      </c>
      <c r="AL252">
        <f>(U252-T252)/(1000-U252)*AK252</f>
        <v>2.1670927527153991E-5</v>
      </c>
      <c r="AM252">
        <f>(P252+273.15)</f>
        <v>299.48095169067381</v>
      </c>
      <c r="AN252">
        <f>(O252+273.15)</f>
        <v>299.43969955444334</v>
      </c>
      <c r="AO252">
        <f>(Y252*AG252+Z252*AH252)*AI252</f>
        <v>27.978612930164672</v>
      </c>
      <c r="AP252">
        <f>((AO252+0.00000010773*(AN252^4-AM252^4))-AL252*44100)/(L252*51.4+0.00000043092*AM252^3)</f>
        <v>0.31391611386222396</v>
      </c>
      <c r="AQ252">
        <f>0.61365*EXP(17.502*J252/(240.97+J252))</f>
        <v>3.4409060822710797</v>
      </c>
      <c r="AR252">
        <f>AQ252*1000/AA252</f>
        <v>34.990537717393842</v>
      </c>
      <c r="AS252">
        <f>(AR252-U252)</f>
        <v>17.393657758287397</v>
      </c>
      <c r="AT252">
        <f>IF(D252,P252,(O252+P252)/2)</f>
        <v>26.310325622558594</v>
      </c>
      <c r="AU252">
        <f>0.61365*EXP(17.502*AT252/(240.97+AT252))</f>
        <v>3.43671903312605</v>
      </c>
      <c r="AV252">
        <f>IF(AS252&lt;&gt;0,(1000-(AR252+U252)/2)/AS252*AL252,0)</f>
        <v>1.2131501471245359E-3</v>
      </c>
      <c r="AW252">
        <f>U252*AA252/1000</f>
        <v>1.7304452926479135</v>
      </c>
      <c r="AX252">
        <f>(AU252-AW252)</f>
        <v>1.7062737404781365</v>
      </c>
      <c r="AY252">
        <f>1/(1.6/F252+1.37/N252)</f>
        <v>7.5826540327505933E-4</v>
      </c>
      <c r="AZ252">
        <f>G252*AA252*0.001</f>
        <v>40.384438385676226</v>
      </c>
      <c r="BA252">
        <f>G252/S252</f>
        <v>1.0278090343537634</v>
      </c>
      <c r="BB252">
        <f>(1-AL252*AA252/AQ252/F252)*100</f>
        <v>48.969858485444853</v>
      </c>
      <c r="BC252">
        <f>(S252-E252/(N252/1.35))</f>
        <v>399.56579538447858</v>
      </c>
      <c r="BD252">
        <f>E252*BB252/100/BC252</f>
        <v>-2.1085441002365328E-5</v>
      </c>
    </row>
    <row r="253" spans="1:56" x14ac:dyDescent="0.25">
      <c r="A253" s="1" t="s">
        <v>9</v>
      </c>
      <c r="B253" s="1" t="s">
        <v>311</v>
      </c>
    </row>
    <row r="254" spans="1:56" x14ac:dyDescent="0.25">
      <c r="A254" s="1" t="s">
        <v>9</v>
      </c>
      <c r="B254" s="1" t="s">
        <v>312</v>
      </c>
    </row>
    <row r="255" spans="1:56" x14ac:dyDescent="0.25">
      <c r="A255" s="1" t="s">
        <v>9</v>
      </c>
      <c r="B255" s="1" t="s">
        <v>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pratensis 27.4.16 -H2O_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modified xsi:type="dcterms:W3CDTF">2016-05-04T15:05:18Z</dcterms:modified>
</cp:coreProperties>
</file>