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/>
  </bookViews>
  <sheets>
    <sheet name="tocuchensis 2.5.16 +H2O_" sheetId="1" r:id="rId1"/>
  </sheets>
  <calcPr calcId="0"/>
</workbook>
</file>

<file path=xl/calcChain.xml><?xml version="1.0" encoding="utf-8"?>
<calcChain xmlns="http://schemas.openxmlformats.org/spreadsheetml/2006/main">
  <c r="L12" i="1" l="1"/>
  <c r="N12" i="1" s="1"/>
  <c r="AK12" i="1"/>
  <c r="E12" i="1" s="1"/>
  <c r="AM12" i="1"/>
  <c r="AN12" i="1"/>
  <c r="AO12" i="1"/>
  <c r="AT12" i="1"/>
  <c r="AU12" i="1" s="1"/>
  <c r="AX12" i="1" s="1"/>
  <c r="AW12" i="1"/>
  <c r="L17" i="1"/>
  <c r="N17" i="1"/>
  <c r="AK17" i="1"/>
  <c r="E17" i="1" s="1"/>
  <c r="AL17" i="1"/>
  <c r="H17" i="1" s="1"/>
  <c r="AM17" i="1"/>
  <c r="AN17" i="1"/>
  <c r="AO17" i="1"/>
  <c r="AP17" i="1"/>
  <c r="J17" i="1" s="1"/>
  <c r="AQ17" i="1" s="1"/>
  <c r="AT17" i="1"/>
  <c r="AU17" i="1" s="1"/>
  <c r="AX17" i="1" s="1"/>
  <c r="AW17" i="1"/>
  <c r="L19" i="1"/>
  <c r="N19" i="1"/>
  <c r="AK19" i="1"/>
  <c r="E19" i="1" s="1"/>
  <c r="AL19" i="1"/>
  <c r="H19" i="1" s="1"/>
  <c r="AM19" i="1"/>
  <c r="AN19" i="1"/>
  <c r="AO19" i="1"/>
  <c r="AP19" i="1"/>
  <c r="J19" i="1" s="1"/>
  <c r="AQ19" i="1" s="1"/>
  <c r="AT19" i="1"/>
  <c r="AU19" i="1" s="1"/>
  <c r="AX19" i="1" s="1"/>
  <c r="AW19" i="1"/>
  <c r="L20" i="1"/>
  <c r="N20" i="1"/>
  <c r="AK20" i="1"/>
  <c r="E20" i="1" s="1"/>
  <c r="BC20" i="1" s="1"/>
  <c r="AL20" i="1"/>
  <c r="H20" i="1" s="1"/>
  <c r="AM20" i="1"/>
  <c r="AN20" i="1"/>
  <c r="AO20" i="1"/>
  <c r="AP20" i="1"/>
  <c r="J20" i="1" s="1"/>
  <c r="AQ20" i="1" s="1"/>
  <c r="AT20" i="1"/>
  <c r="AU20" i="1" s="1"/>
  <c r="AX20" i="1" s="1"/>
  <c r="AW20" i="1"/>
  <c r="L22" i="1"/>
  <c r="N22" i="1"/>
  <c r="AK22" i="1"/>
  <c r="E22" i="1" s="1"/>
  <c r="AL22" i="1"/>
  <c r="H22" i="1" s="1"/>
  <c r="AM22" i="1"/>
  <c r="AN22" i="1"/>
  <c r="AO22" i="1"/>
  <c r="AP22" i="1"/>
  <c r="J22" i="1" s="1"/>
  <c r="AQ22" i="1" s="1"/>
  <c r="AT22" i="1"/>
  <c r="AU22" i="1" s="1"/>
  <c r="AX22" i="1" s="1"/>
  <c r="AW22" i="1"/>
  <c r="H24" i="1"/>
  <c r="L24" i="1"/>
  <c r="N24" i="1"/>
  <c r="AK24" i="1"/>
  <c r="E24" i="1" s="1"/>
  <c r="BC24" i="1" s="1"/>
  <c r="AL24" i="1"/>
  <c r="AM24" i="1"/>
  <c r="AN24" i="1"/>
  <c r="AO24" i="1"/>
  <c r="AP24" i="1"/>
  <c r="J24" i="1" s="1"/>
  <c r="AQ24" i="1" s="1"/>
  <c r="AT24" i="1"/>
  <c r="AU24" i="1" s="1"/>
  <c r="AW24" i="1"/>
  <c r="AX24" i="1"/>
  <c r="L25" i="1"/>
  <c r="N25" i="1"/>
  <c r="AK25" i="1"/>
  <c r="E25" i="1" s="1"/>
  <c r="AL25" i="1"/>
  <c r="H25" i="1" s="1"/>
  <c r="AM25" i="1"/>
  <c r="AN25" i="1"/>
  <c r="AO25" i="1"/>
  <c r="AP25" i="1"/>
  <c r="J25" i="1" s="1"/>
  <c r="AQ25" i="1" s="1"/>
  <c r="AT25" i="1"/>
  <c r="AU25" i="1" s="1"/>
  <c r="AX25" i="1" s="1"/>
  <c r="AW25" i="1"/>
  <c r="H27" i="1"/>
  <c r="L27" i="1"/>
  <c r="N27" i="1"/>
  <c r="AK27" i="1"/>
  <c r="E27" i="1" s="1"/>
  <c r="BC27" i="1" s="1"/>
  <c r="AL27" i="1"/>
  <c r="AM27" i="1"/>
  <c r="AN27" i="1"/>
  <c r="AO27" i="1"/>
  <c r="AP27" i="1"/>
  <c r="J27" i="1" s="1"/>
  <c r="AQ27" i="1" s="1"/>
  <c r="AT27" i="1"/>
  <c r="AU27" i="1" s="1"/>
  <c r="AW27" i="1"/>
  <c r="AX27" i="1"/>
  <c r="L29" i="1"/>
  <c r="N29" i="1"/>
  <c r="AK29" i="1"/>
  <c r="E29" i="1" s="1"/>
  <c r="AL29" i="1"/>
  <c r="H29" i="1" s="1"/>
  <c r="AM29" i="1"/>
  <c r="AN29" i="1"/>
  <c r="AO29" i="1"/>
  <c r="AP29" i="1"/>
  <c r="J29" i="1" s="1"/>
  <c r="AQ29" i="1" s="1"/>
  <c r="AT29" i="1"/>
  <c r="AU29" i="1" s="1"/>
  <c r="AX29" i="1" s="1"/>
  <c r="AW29" i="1"/>
  <c r="H30" i="1"/>
  <c r="L30" i="1"/>
  <c r="N30" i="1"/>
  <c r="AK30" i="1"/>
  <c r="E30" i="1" s="1"/>
  <c r="BC30" i="1" s="1"/>
  <c r="AL30" i="1"/>
  <c r="AM30" i="1"/>
  <c r="AN30" i="1"/>
  <c r="AO30" i="1"/>
  <c r="AP30" i="1"/>
  <c r="J30" i="1" s="1"/>
  <c r="AQ30" i="1" s="1"/>
  <c r="AT30" i="1"/>
  <c r="AU30" i="1" s="1"/>
  <c r="AX30" i="1" s="1"/>
  <c r="AW30" i="1"/>
  <c r="L32" i="1"/>
  <c r="N32" i="1"/>
  <c r="AK32" i="1"/>
  <c r="E32" i="1" s="1"/>
  <c r="AL32" i="1"/>
  <c r="H32" i="1" s="1"/>
  <c r="AM32" i="1"/>
  <c r="AN32" i="1"/>
  <c r="AO32" i="1"/>
  <c r="AP32" i="1"/>
  <c r="J32" i="1" s="1"/>
  <c r="AQ32" i="1" s="1"/>
  <c r="AT32" i="1"/>
  <c r="AU32" i="1" s="1"/>
  <c r="AX32" i="1" s="1"/>
  <c r="AW32" i="1"/>
  <c r="L34" i="1"/>
  <c r="N34" i="1"/>
  <c r="AK34" i="1"/>
  <c r="E34" i="1" s="1"/>
  <c r="AL34" i="1"/>
  <c r="H34" i="1" s="1"/>
  <c r="AM34" i="1"/>
  <c r="AN34" i="1"/>
  <c r="AO34" i="1"/>
  <c r="AP34" i="1"/>
  <c r="J34" i="1" s="1"/>
  <c r="AQ34" i="1" s="1"/>
  <c r="AT34" i="1"/>
  <c r="AU34" i="1" s="1"/>
  <c r="AX34" i="1" s="1"/>
  <c r="AW34" i="1"/>
  <c r="L35" i="1"/>
  <c r="N35" i="1"/>
  <c r="AK35" i="1"/>
  <c r="E35" i="1" s="1"/>
  <c r="BC35" i="1" s="1"/>
  <c r="AL35" i="1"/>
  <c r="H35" i="1" s="1"/>
  <c r="AM35" i="1"/>
  <c r="AN35" i="1"/>
  <c r="AO35" i="1"/>
  <c r="AP35" i="1"/>
  <c r="J35" i="1" s="1"/>
  <c r="AQ35" i="1" s="1"/>
  <c r="AT35" i="1"/>
  <c r="AU35" i="1" s="1"/>
  <c r="AX35" i="1" s="1"/>
  <c r="AW35" i="1"/>
  <c r="H37" i="1"/>
  <c r="L37" i="1"/>
  <c r="N37" i="1"/>
  <c r="AK37" i="1"/>
  <c r="E37" i="1" s="1"/>
  <c r="BC37" i="1" s="1"/>
  <c r="AL37" i="1"/>
  <c r="AM37" i="1"/>
  <c r="AN37" i="1"/>
  <c r="AO37" i="1"/>
  <c r="AP37" i="1"/>
  <c r="J37" i="1" s="1"/>
  <c r="AQ37" i="1" s="1"/>
  <c r="AT37" i="1"/>
  <c r="AU37" i="1" s="1"/>
  <c r="AW37" i="1"/>
  <c r="AX37" i="1"/>
  <c r="L39" i="1"/>
  <c r="N39" i="1"/>
  <c r="AK39" i="1"/>
  <c r="E39" i="1" s="1"/>
  <c r="AL39" i="1"/>
  <c r="H39" i="1" s="1"/>
  <c r="AM39" i="1"/>
  <c r="AN39" i="1"/>
  <c r="AO39" i="1"/>
  <c r="AP39" i="1"/>
  <c r="J39" i="1" s="1"/>
  <c r="AQ39" i="1" s="1"/>
  <c r="AT39" i="1"/>
  <c r="AU39" i="1" s="1"/>
  <c r="AX39" i="1" s="1"/>
  <c r="AW39" i="1"/>
  <c r="H40" i="1"/>
  <c r="L40" i="1"/>
  <c r="N40" i="1"/>
  <c r="AK40" i="1"/>
  <c r="E40" i="1" s="1"/>
  <c r="AL40" i="1"/>
  <c r="AM40" i="1"/>
  <c r="AN40" i="1"/>
  <c r="AO40" i="1"/>
  <c r="AP40" i="1"/>
  <c r="J40" i="1" s="1"/>
  <c r="AQ40" i="1" s="1"/>
  <c r="AT40" i="1"/>
  <c r="AU40" i="1"/>
  <c r="AX40" i="1" s="1"/>
  <c r="AW40" i="1"/>
  <c r="BC40" i="1"/>
  <c r="L42" i="1"/>
  <c r="N42" i="1" s="1"/>
  <c r="AK42" i="1"/>
  <c r="E42" i="1" s="1"/>
  <c r="AM42" i="1"/>
  <c r="AN42" i="1"/>
  <c r="AO42" i="1"/>
  <c r="AT42" i="1"/>
  <c r="AU42" i="1"/>
  <c r="AX42" i="1" s="1"/>
  <c r="AW42" i="1"/>
  <c r="L45" i="1"/>
  <c r="N45" i="1" s="1"/>
  <c r="AK45" i="1"/>
  <c r="E45" i="1" s="1"/>
  <c r="AM45" i="1"/>
  <c r="AN45" i="1"/>
  <c r="AO45" i="1"/>
  <c r="AT45" i="1"/>
  <c r="AU45" i="1"/>
  <c r="AX45" i="1" s="1"/>
  <c r="AW45" i="1"/>
  <c r="L48" i="1"/>
  <c r="N48" i="1" s="1"/>
  <c r="AK48" i="1"/>
  <c r="E48" i="1" s="1"/>
  <c r="AM48" i="1"/>
  <c r="AN48" i="1"/>
  <c r="AO48" i="1"/>
  <c r="AT48" i="1"/>
  <c r="AU48" i="1"/>
  <c r="AX48" i="1" s="1"/>
  <c r="AW48" i="1"/>
  <c r="L49" i="1"/>
  <c r="N49" i="1" s="1"/>
  <c r="AK49" i="1"/>
  <c r="E49" i="1" s="1"/>
  <c r="AM49" i="1"/>
  <c r="AN49" i="1"/>
  <c r="AO49" i="1"/>
  <c r="AT49" i="1"/>
  <c r="AU49" i="1"/>
  <c r="AX49" i="1" s="1"/>
  <c r="AW49" i="1"/>
  <c r="L51" i="1"/>
  <c r="N51" i="1" s="1"/>
  <c r="AK51" i="1"/>
  <c r="E51" i="1" s="1"/>
  <c r="AM51" i="1"/>
  <c r="AN51" i="1"/>
  <c r="AO51" i="1"/>
  <c r="AT51" i="1"/>
  <c r="AU51" i="1"/>
  <c r="AX51" i="1" s="1"/>
  <c r="AW51" i="1"/>
  <c r="L53" i="1"/>
  <c r="N53" i="1" s="1"/>
  <c r="AK53" i="1"/>
  <c r="E53" i="1" s="1"/>
  <c r="AM53" i="1"/>
  <c r="AN53" i="1"/>
  <c r="AO53" i="1"/>
  <c r="AT53" i="1"/>
  <c r="AU53" i="1"/>
  <c r="AX53" i="1" s="1"/>
  <c r="AW53" i="1"/>
  <c r="L54" i="1"/>
  <c r="N54" i="1" s="1"/>
  <c r="AK54" i="1"/>
  <c r="E54" i="1" s="1"/>
  <c r="AM54" i="1"/>
  <c r="AN54" i="1"/>
  <c r="AO54" i="1"/>
  <c r="AT54" i="1"/>
  <c r="AU54" i="1"/>
  <c r="AX54" i="1" s="1"/>
  <c r="AW54" i="1"/>
  <c r="L56" i="1"/>
  <c r="N56" i="1" s="1"/>
  <c r="AK56" i="1"/>
  <c r="AM56" i="1"/>
  <c r="AN56" i="1"/>
  <c r="AO56" i="1"/>
  <c r="AT56" i="1"/>
  <c r="AU56" i="1"/>
  <c r="AX56" i="1" s="1"/>
  <c r="AW56" i="1"/>
  <c r="L58" i="1"/>
  <c r="N58" i="1" s="1"/>
  <c r="AK58" i="1"/>
  <c r="AL58" i="1" s="1"/>
  <c r="AM58" i="1"/>
  <c r="AN58" i="1"/>
  <c r="AO58" i="1"/>
  <c r="AP58" i="1" s="1"/>
  <c r="J58" i="1" s="1"/>
  <c r="AQ58" i="1" s="1"/>
  <c r="AT58" i="1"/>
  <c r="AU58" i="1"/>
  <c r="AX58" i="1" s="1"/>
  <c r="AW58" i="1"/>
  <c r="L59" i="1"/>
  <c r="N59" i="1" s="1"/>
  <c r="AK59" i="1"/>
  <c r="AL59" i="1" s="1"/>
  <c r="AM59" i="1"/>
  <c r="AN59" i="1"/>
  <c r="AO59" i="1"/>
  <c r="AP59" i="1" s="1"/>
  <c r="J59" i="1" s="1"/>
  <c r="AQ59" i="1" s="1"/>
  <c r="AT59" i="1"/>
  <c r="AU59" i="1"/>
  <c r="AX59" i="1" s="1"/>
  <c r="AW59" i="1"/>
  <c r="L61" i="1"/>
  <c r="N61" i="1" s="1"/>
  <c r="AK61" i="1"/>
  <c r="AL61" i="1" s="1"/>
  <c r="AM61" i="1"/>
  <c r="AN61" i="1"/>
  <c r="AO61" i="1"/>
  <c r="AP61" i="1" s="1"/>
  <c r="J61" i="1" s="1"/>
  <c r="AQ61" i="1" s="1"/>
  <c r="AT61" i="1"/>
  <c r="AU61" i="1"/>
  <c r="AX61" i="1" s="1"/>
  <c r="AW61" i="1"/>
  <c r="L63" i="1"/>
  <c r="N63" i="1" s="1"/>
  <c r="AK63" i="1"/>
  <c r="AL63" i="1" s="1"/>
  <c r="AM63" i="1"/>
  <c r="AN63" i="1"/>
  <c r="AO63" i="1"/>
  <c r="AP63" i="1" s="1"/>
  <c r="J63" i="1" s="1"/>
  <c r="AQ63" i="1" s="1"/>
  <c r="AT63" i="1"/>
  <c r="AU63" i="1"/>
  <c r="AX63" i="1" s="1"/>
  <c r="AW63" i="1"/>
  <c r="L64" i="1"/>
  <c r="N64" i="1" s="1"/>
  <c r="AK64" i="1"/>
  <c r="E64" i="1" s="1"/>
  <c r="AL64" i="1"/>
  <c r="H64" i="1" s="1"/>
  <c r="AM64" i="1"/>
  <c r="AN64" i="1"/>
  <c r="AO64" i="1"/>
  <c r="AP64" i="1"/>
  <c r="J64" i="1" s="1"/>
  <c r="AQ64" i="1" s="1"/>
  <c r="AT64" i="1"/>
  <c r="AU64" i="1" s="1"/>
  <c r="AX64" i="1" s="1"/>
  <c r="AW64" i="1"/>
  <c r="L66" i="1"/>
  <c r="N66" i="1"/>
  <c r="AK66" i="1"/>
  <c r="E66" i="1" s="1"/>
  <c r="AL66" i="1"/>
  <c r="H66" i="1" s="1"/>
  <c r="AM66" i="1"/>
  <c r="AN66" i="1"/>
  <c r="AO66" i="1"/>
  <c r="AP66" i="1"/>
  <c r="J66" i="1" s="1"/>
  <c r="AQ66" i="1" s="1"/>
  <c r="AT66" i="1"/>
  <c r="AU66" i="1" s="1"/>
  <c r="AX66" i="1" s="1"/>
  <c r="AW66" i="1"/>
  <c r="L68" i="1"/>
  <c r="N68" i="1"/>
  <c r="AK68" i="1"/>
  <c r="E68" i="1" s="1"/>
  <c r="AL68" i="1"/>
  <c r="H68" i="1" s="1"/>
  <c r="AM68" i="1"/>
  <c r="AN68" i="1"/>
  <c r="AO68" i="1"/>
  <c r="AP68" i="1"/>
  <c r="J68" i="1" s="1"/>
  <c r="AQ68" i="1" s="1"/>
  <c r="AT68" i="1"/>
  <c r="AU68" i="1" s="1"/>
  <c r="AX68" i="1" s="1"/>
  <c r="AW68" i="1"/>
  <c r="L69" i="1"/>
  <c r="N69" i="1"/>
  <c r="AK69" i="1"/>
  <c r="E69" i="1" s="1"/>
  <c r="AL69" i="1"/>
  <c r="H69" i="1" s="1"/>
  <c r="AM69" i="1"/>
  <c r="AN69" i="1"/>
  <c r="AO69" i="1"/>
  <c r="AP69" i="1"/>
  <c r="J69" i="1" s="1"/>
  <c r="AQ69" i="1" s="1"/>
  <c r="AT69" i="1"/>
  <c r="AU69" i="1" s="1"/>
  <c r="AX69" i="1" s="1"/>
  <c r="AW69" i="1"/>
  <c r="L71" i="1"/>
  <c r="N71" i="1"/>
  <c r="AK71" i="1"/>
  <c r="E71" i="1" s="1"/>
  <c r="AL71" i="1"/>
  <c r="H71" i="1" s="1"/>
  <c r="AM71" i="1"/>
  <c r="AN71" i="1"/>
  <c r="AO71" i="1"/>
  <c r="AP71" i="1"/>
  <c r="J71" i="1" s="1"/>
  <c r="AQ71" i="1" s="1"/>
  <c r="AT71" i="1"/>
  <c r="AU71" i="1" s="1"/>
  <c r="AX71" i="1" s="1"/>
  <c r="AW71" i="1"/>
  <c r="L73" i="1"/>
  <c r="N73" i="1"/>
  <c r="AK73" i="1"/>
  <c r="E73" i="1" s="1"/>
  <c r="AL73" i="1"/>
  <c r="H73" i="1" s="1"/>
  <c r="AM73" i="1"/>
  <c r="AN73" i="1"/>
  <c r="AO73" i="1"/>
  <c r="AP73" i="1"/>
  <c r="J73" i="1" s="1"/>
  <c r="AQ73" i="1" s="1"/>
  <c r="AT73" i="1"/>
  <c r="AU73" i="1" s="1"/>
  <c r="AX73" i="1" s="1"/>
  <c r="AW73" i="1"/>
  <c r="L74" i="1"/>
  <c r="N74" i="1"/>
  <c r="AK74" i="1"/>
  <c r="E74" i="1" s="1"/>
  <c r="AL74" i="1"/>
  <c r="H74" i="1" s="1"/>
  <c r="AM74" i="1"/>
  <c r="AN74" i="1"/>
  <c r="AO74" i="1"/>
  <c r="AP74" i="1"/>
  <c r="J74" i="1" s="1"/>
  <c r="AQ74" i="1" s="1"/>
  <c r="AT74" i="1"/>
  <c r="AU74" i="1" s="1"/>
  <c r="AX74" i="1" s="1"/>
  <c r="AW74" i="1"/>
  <c r="L76" i="1"/>
  <c r="N76" i="1"/>
  <c r="AK76" i="1"/>
  <c r="E76" i="1" s="1"/>
  <c r="AL76" i="1"/>
  <c r="H76" i="1" s="1"/>
  <c r="AM76" i="1"/>
  <c r="AN76" i="1"/>
  <c r="AO76" i="1"/>
  <c r="AP76" i="1"/>
  <c r="J76" i="1" s="1"/>
  <c r="AQ76" i="1" s="1"/>
  <c r="AT76" i="1"/>
  <c r="AU76" i="1" s="1"/>
  <c r="AX76" i="1" s="1"/>
  <c r="AW76" i="1"/>
  <c r="L78" i="1"/>
  <c r="N78" i="1"/>
  <c r="AK78" i="1"/>
  <c r="E78" i="1" s="1"/>
  <c r="AL78" i="1"/>
  <c r="H78" i="1" s="1"/>
  <c r="AM78" i="1"/>
  <c r="AN78" i="1"/>
  <c r="AO78" i="1"/>
  <c r="AP78" i="1"/>
  <c r="J78" i="1" s="1"/>
  <c r="AQ78" i="1" s="1"/>
  <c r="AT78" i="1"/>
  <c r="AU78" i="1" s="1"/>
  <c r="AX78" i="1" s="1"/>
  <c r="AW78" i="1"/>
  <c r="L79" i="1"/>
  <c r="N79" i="1"/>
  <c r="AK79" i="1"/>
  <c r="E79" i="1" s="1"/>
  <c r="AL79" i="1"/>
  <c r="H79" i="1" s="1"/>
  <c r="AM79" i="1"/>
  <c r="AN79" i="1"/>
  <c r="AO79" i="1"/>
  <c r="AP79" i="1"/>
  <c r="J79" i="1" s="1"/>
  <c r="AQ79" i="1" s="1"/>
  <c r="AT79" i="1"/>
  <c r="AU79" i="1" s="1"/>
  <c r="AX79" i="1" s="1"/>
  <c r="AW79" i="1"/>
  <c r="L81" i="1"/>
  <c r="N81" i="1"/>
  <c r="AK81" i="1"/>
  <c r="E81" i="1" s="1"/>
  <c r="AL81" i="1"/>
  <c r="H81" i="1" s="1"/>
  <c r="AM81" i="1"/>
  <c r="AN81" i="1"/>
  <c r="AO81" i="1"/>
  <c r="AP81" i="1"/>
  <c r="J81" i="1" s="1"/>
  <c r="AQ81" i="1" s="1"/>
  <c r="AT81" i="1"/>
  <c r="AU81" i="1" s="1"/>
  <c r="AX81" i="1" s="1"/>
  <c r="AW81" i="1"/>
  <c r="L83" i="1"/>
  <c r="N83" i="1"/>
  <c r="AK83" i="1"/>
  <c r="E83" i="1" s="1"/>
  <c r="AL83" i="1"/>
  <c r="H83" i="1" s="1"/>
  <c r="AM83" i="1"/>
  <c r="AN83" i="1"/>
  <c r="AO83" i="1"/>
  <c r="AP83" i="1"/>
  <c r="J83" i="1" s="1"/>
  <c r="AQ83" i="1" s="1"/>
  <c r="AT83" i="1"/>
  <c r="AU83" i="1" s="1"/>
  <c r="AX83" i="1" s="1"/>
  <c r="AW83" i="1"/>
  <c r="L84" i="1"/>
  <c r="N84" i="1"/>
  <c r="AK84" i="1"/>
  <c r="E84" i="1" s="1"/>
  <c r="AL84" i="1"/>
  <c r="H84" i="1" s="1"/>
  <c r="AM84" i="1"/>
  <c r="AN84" i="1"/>
  <c r="AO84" i="1"/>
  <c r="AP84" i="1"/>
  <c r="J84" i="1" s="1"/>
  <c r="AQ84" i="1" s="1"/>
  <c r="AT84" i="1"/>
  <c r="AU84" i="1" s="1"/>
  <c r="AX84" i="1" s="1"/>
  <c r="AW84" i="1"/>
  <c r="L86" i="1"/>
  <c r="N86" i="1"/>
  <c r="AK86" i="1"/>
  <c r="E86" i="1" s="1"/>
  <c r="AL86" i="1"/>
  <c r="H86" i="1" s="1"/>
  <c r="AM86" i="1"/>
  <c r="AN86" i="1"/>
  <c r="AO86" i="1"/>
  <c r="AP86" i="1"/>
  <c r="J86" i="1" s="1"/>
  <c r="AQ86" i="1" s="1"/>
  <c r="AT86" i="1"/>
  <c r="AU86" i="1" s="1"/>
  <c r="AX86" i="1" s="1"/>
  <c r="AW86" i="1"/>
  <c r="L88" i="1"/>
  <c r="N88" i="1"/>
  <c r="AK88" i="1"/>
  <c r="E88" i="1" s="1"/>
  <c r="AL88" i="1"/>
  <c r="H88" i="1" s="1"/>
  <c r="AM88" i="1"/>
  <c r="AN88" i="1"/>
  <c r="AO88" i="1"/>
  <c r="AP88" i="1"/>
  <c r="J88" i="1" s="1"/>
  <c r="AQ88" i="1" s="1"/>
  <c r="AT88" i="1"/>
  <c r="AU88" i="1" s="1"/>
  <c r="AX88" i="1" s="1"/>
  <c r="AW88" i="1"/>
  <c r="L89" i="1"/>
  <c r="N89" i="1"/>
  <c r="AK89" i="1"/>
  <c r="E89" i="1" s="1"/>
  <c r="AL89" i="1"/>
  <c r="H89" i="1" s="1"/>
  <c r="AM89" i="1"/>
  <c r="AN89" i="1"/>
  <c r="AO89" i="1"/>
  <c r="AP89" i="1"/>
  <c r="J89" i="1" s="1"/>
  <c r="AQ89" i="1" s="1"/>
  <c r="AT89" i="1"/>
  <c r="AU89" i="1" s="1"/>
  <c r="AX89" i="1" s="1"/>
  <c r="AW89" i="1"/>
  <c r="L91" i="1"/>
  <c r="N91" i="1"/>
  <c r="AK91" i="1"/>
  <c r="E91" i="1" s="1"/>
  <c r="BC91" i="1" s="1"/>
  <c r="AL91" i="1"/>
  <c r="H91" i="1" s="1"/>
  <c r="AM91" i="1"/>
  <c r="AN91" i="1"/>
  <c r="AO91" i="1"/>
  <c r="AP91" i="1"/>
  <c r="J91" i="1" s="1"/>
  <c r="AQ91" i="1" s="1"/>
  <c r="AT91" i="1"/>
  <c r="AU91" i="1" s="1"/>
  <c r="AW91" i="1"/>
  <c r="AX91" i="1"/>
  <c r="L93" i="1"/>
  <c r="N93" i="1"/>
  <c r="AK93" i="1"/>
  <c r="E93" i="1" s="1"/>
  <c r="AL93" i="1"/>
  <c r="H93" i="1" s="1"/>
  <c r="AM93" i="1"/>
  <c r="AN93" i="1"/>
  <c r="AO93" i="1"/>
  <c r="AP93" i="1"/>
  <c r="J93" i="1" s="1"/>
  <c r="AQ93" i="1" s="1"/>
  <c r="AT93" i="1"/>
  <c r="AU93" i="1" s="1"/>
  <c r="AX93" i="1" s="1"/>
  <c r="AW93" i="1"/>
  <c r="H94" i="1"/>
  <c r="L94" i="1"/>
  <c r="N94" i="1"/>
  <c r="AK94" i="1"/>
  <c r="E94" i="1" s="1"/>
  <c r="BC94" i="1" s="1"/>
  <c r="AL94" i="1"/>
  <c r="AM94" i="1"/>
  <c r="AN94" i="1"/>
  <c r="AO94" i="1"/>
  <c r="AP94" i="1"/>
  <c r="J94" i="1" s="1"/>
  <c r="AQ94" i="1" s="1"/>
  <c r="AT94" i="1"/>
  <c r="AU94" i="1" s="1"/>
  <c r="AW94" i="1"/>
  <c r="AX94" i="1"/>
  <c r="L96" i="1"/>
  <c r="N96" i="1"/>
  <c r="AK96" i="1"/>
  <c r="E96" i="1" s="1"/>
  <c r="AL96" i="1"/>
  <c r="H96" i="1" s="1"/>
  <c r="AM96" i="1"/>
  <c r="AN96" i="1"/>
  <c r="AO96" i="1"/>
  <c r="AP96" i="1"/>
  <c r="J96" i="1" s="1"/>
  <c r="AQ96" i="1" s="1"/>
  <c r="AT96" i="1"/>
  <c r="AU96" i="1" s="1"/>
  <c r="AX96" i="1" s="1"/>
  <c r="AW96" i="1"/>
  <c r="H98" i="1"/>
  <c r="L98" i="1"/>
  <c r="N98" i="1"/>
  <c r="AK98" i="1"/>
  <c r="E98" i="1" s="1"/>
  <c r="BC98" i="1" s="1"/>
  <c r="AL98" i="1"/>
  <c r="AM98" i="1"/>
  <c r="AN98" i="1"/>
  <c r="AO98" i="1"/>
  <c r="AP98" i="1"/>
  <c r="J98" i="1" s="1"/>
  <c r="AQ98" i="1" s="1"/>
  <c r="AT98" i="1"/>
  <c r="AU98" i="1" s="1"/>
  <c r="AW98" i="1"/>
  <c r="AX98" i="1"/>
  <c r="L99" i="1"/>
  <c r="N99" i="1"/>
  <c r="AK99" i="1"/>
  <c r="E99" i="1" s="1"/>
  <c r="AL99" i="1"/>
  <c r="H99" i="1" s="1"/>
  <c r="AM99" i="1"/>
  <c r="AN99" i="1"/>
  <c r="AO99" i="1"/>
  <c r="AP99" i="1"/>
  <c r="J99" i="1" s="1"/>
  <c r="AQ99" i="1" s="1"/>
  <c r="AT99" i="1"/>
  <c r="AU99" i="1" s="1"/>
  <c r="AX99" i="1" s="1"/>
  <c r="AW99" i="1"/>
  <c r="H101" i="1"/>
  <c r="L101" i="1"/>
  <c r="N101" i="1"/>
  <c r="AK101" i="1"/>
  <c r="E101" i="1" s="1"/>
  <c r="BC101" i="1" s="1"/>
  <c r="AL101" i="1"/>
  <c r="AM101" i="1"/>
  <c r="AN101" i="1"/>
  <c r="AO101" i="1"/>
  <c r="AP101" i="1"/>
  <c r="J101" i="1" s="1"/>
  <c r="AQ101" i="1" s="1"/>
  <c r="AT101" i="1"/>
  <c r="AU101" i="1" s="1"/>
  <c r="AW101" i="1"/>
  <c r="AX101" i="1"/>
  <c r="L103" i="1"/>
  <c r="N103" i="1"/>
  <c r="AK103" i="1"/>
  <c r="E103" i="1" s="1"/>
  <c r="AL103" i="1"/>
  <c r="H103" i="1" s="1"/>
  <c r="AM103" i="1"/>
  <c r="AN103" i="1"/>
  <c r="AO103" i="1"/>
  <c r="AP103" i="1"/>
  <c r="J103" i="1" s="1"/>
  <c r="AQ103" i="1" s="1"/>
  <c r="AT103" i="1"/>
  <c r="AU103" i="1" s="1"/>
  <c r="AX103" i="1" s="1"/>
  <c r="AW103" i="1"/>
  <c r="H104" i="1"/>
  <c r="L104" i="1"/>
  <c r="N104" i="1"/>
  <c r="AK104" i="1"/>
  <c r="E104" i="1" s="1"/>
  <c r="BC104" i="1" s="1"/>
  <c r="AL104" i="1"/>
  <c r="AM104" i="1"/>
  <c r="AN104" i="1"/>
  <c r="AO104" i="1"/>
  <c r="AP104" i="1"/>
  <c r="J104" i="1" s="1"/>
  <c r="AQ104" i="1" s="1"/>
  <c r="AT104" i="1"/>
  <c r="AU104" i="1" s="1"/>
  <c r="AW104" i="1"/>
  <c r="AX104" i="1"/>
  <c r="L106" i="1"/>
  <c r="N106" i="1"/>
  <c r="BC106" i="1" s="1"/>
  <c r="AK106" i="1"/>
  <c r="E106" i="1" s="1"/>
  <c r="AL106" i="1"/>
  <c r="H106" i="1" s="1"/>
  <c r="AM106" i="1"/>
  <c r="AN106" i="1"/>
  <c r="AO106" i="1"/>
  <c r="AP106" i="1"/>
  <c r="J106" i="1" s="1"/>
  <c r="AQ106" i="1" s="1"/>
  <c r="AT106" i="1"/>
  <c r="AU106" i="1" s="1"/>
  <c r="AX106" i="1" s="1"/>
  <c r="AW106" i="1"/>
  <c r="L108" i="1"/>
  <c r="N108" i="1"/>
  <c r="AK108" i="1"/>
  <c r="E108" i="1" s="1"/>
  <c r="AL108" i="1"/>
  <c r="H108" i="1" s="1"/>
  <c r="AM108" i="1"/>
  <c r="AN108" i="1"/>
  <c r="AO108" i="1"/>
  <c r="AP108" i="1"/>
  <c r="J108" i="1" s="1"/>
  <c r="AQ108" i="1" s="1"/>
  <c r="AT108" i="1"/>
  <c r="AU108" i="1" s="1"/>
  <c r="AX108" i="1" s="1"/>
  <c r="AW108" i="1"/>
  <c r="L109" i="1"/>
  <c r="N109" i="1"/>
  <c r="AK109" i="1"/>
  <c r="E109" i="1" s="1"/>
  <c r="AL109" i="1"/>
  <c r="H109" i="1" s="1"/>
  <c r="AM109" i="1"/>
  <c r="AN109" i="1"/>
  <c r="AO109" i="1"/>
  <c r="AP109" i="1"/>
  <c r="J109" i="1" s="1"/>
  <c r="AQ109" i="1" s="1"/>
  <c r="AT109" i="1"/>
  <c r="AU109" i="1" s="1"/>
  <c r="AX109" i="1" s="1"/>
  <c r="AW109" i="1"/>
  <c r="L111" i="1"/>
  <c r="N111" i="1"/>
  <c r="AK111" i="1"/>
  <c r="E111" i="1" s="1"/>
  <c r="AL111" i="1"/>
  <c r="H111" i="1" s="1"/>
  <c r="AM111" i="1"/>
  <c r="AN111" i="1"/>
  <c r="AO111" i="1"/>
  <c r="AP111" i="1"/>
  <c r="J111" i="1" s="1"/>
  <c r="AQ111" i="1" s="1"/>
  <c r="AT111" i="1"/>
  <c r="AU111" i="1" s="1"/>
  <c r="AX111" i="1" s="1"/>
  <c r="AW111" i="1"/>
  <c r="L113" i="1"/>
  <c r="N113" i="1"/>
  <c r="AK113" i="1"/>
  <c r="E113" i="1" s="1"/>
  <c r="AL113" i="1"/>
  <c r="H113" i="1" s="1"/>
  <c r="AM113" i="1"/>
  <c r="AN113" i="1"/>
  <c r="AO113" i="1"/>
  <c r="AP113" i="1"/>
  <c r="J113" i="1" s="1"/>
  <c r="AQ113" i="1" s="1"/>
  <c r="AT113" i="1"/>
  <c r="AU113" i="1" s="1"/>
  <c r="AX113" i="1" s="1"/>
  <c r="AW113" i="1"/>
  <c r="L114" i="1"/>
  <c r="N114" i="1"/>
  <c r="AK114" i="1"/>
  <c r="E114" i="1" s="1"/>
  <c r="AL114" i="1"/>
  <c r="H114" i="1" s="1"/>
  <c r="AM114" i="1"/>
  <c r="AN114" i="1"/>
  <c r="AO114" i="1"/>
  <c r="AP114" i="1"/>
  <c r="J114" i="1" s="1"/>
  <c r="AQ114" i="1" s="1"/>
  <c r="AT114" i="1"/>
  <c r="AU114" i="1" s="1"/>
  <c r="AX114" i="1" s="1"/>
  <c r="AW114" i="1"/>
  <c r="L116" i="1"/>
  <c r="N116" i="1"/>
  <c r="AK116" i="1"/>
  <c r="E116" i="1" s="1"/>
  <c r="AL116" i="1"/>
  <c r="H116" i="1" s="1"/>
  <c r="AM116" i="1"/>
  <c r="AN116" i="1"/>
  <c r="AO116" i="1"/>
  <c r="AP116" i="1"/>
  <c r="J116" i="1" s="1"/>
  <c r="AQ116" i="1" s="1"/>
  <c r="AT116" i="1"/>
  <c r="AU116" i="1" s="1"/>
  <c r="AX116" i="1" s="1"/>
  <c r="AW116" i="1"/>
  <c r="L118" i="1"/>
  <c r="N118" i="1"/>
  <c r="AK118" i="1"/>
  <c r="E118" i="1" s="1"/>
  <c r="AL118" i="1"/>
  <c r="H118" i="1" s="1"/>
  <c r="AM118" i="1"/>
  <c r="AN118" i="1"/>
  <c r="AO118" i="1"/>
  <c r="AP118" i="1"/>
  <c r="J118" i="1" s="1"/>
  <c r="AQ118" i="1" s="1"/>
  <c r="AT118" i="1"/>
  <c r="AU118" i="1" s="1"/>
  <c r="AX118" i="1" s="1"/>
  <c r="AW118" i="1"/>
  <c r="L119" i="1"/>
  <c r="N119" i="1"/>
  <c r="AK119" i="1"/>
  <c r="E119" i="1" s="1"/>
  <c r="AL119" i="1"/>
  <c r="H119" i="1" s="1"/>
  <c r="AM119" i="1"/>
  <c r="AN119" i="1"/>
  <c r="AO119" i="1"/>
  <c r="AP119" i="1"/>
  <c r="J119" i="1" s="1"/>
  <c r="AQ119" i="1" s="1"/>
  <c r="AT119" i="1"/>
  <c r="AU119" i="1" s="1"/>
  <c r="AX119" i="1" s="1"/>
  <c r="AW119" i="1"/>
  <c r="L121" i="1"/>
  <c r="N121" i="1"/>
  <c r="AK121" i="1"/>
  <c r="E121" i="1" s="1"/>
  <c r="AL121" i="1"/>
  <c r="H121" i="1" s="1"/>
  <c r="AM121" i="1"/>
  <c r="AN121" i="1"/>
  <c r="AO121" i="1"/>
  <c r="AP121" i="1"/>
  <c r="J121" i="1" s="1"/>
  <c r="AQ121" i="1" s="1"/>
  <c r="AT121" i="1"/>
  <c r="AU121" i="1" s="1"/>
  <c r="AX121" i="1" s="1"/>
  <c r="AW121" i="1"/>
  <c r="L123" i="1"/>
  <c r="N123" i="1"/>
  <c r="AK123" i="1"/>
  <c r="E123" i="1" s="1"/>
  <c r="AL123" i="1"/>
  <c r="H123" i="1" s="1"/>
  <c r="AM123" i="1"/>
  <c r="AN123" i="1"/>
  <c r="AO123" i="1"/>
  <c r="AP123" i="1"/>
  <c r="J123" i="1" s="1"/>
  <c r="AQ123" i="1" s="1"/>
  <c r="AT123" i="1"/>
  <c r="AU123" i="1" s="1"/>
  <c r="AX123" i="1" s="1"/>
  <c r="AW123" i="1"/>
  <c r="L124" i="1"/>
  <c r="N124" i="1"/>
  <c r="AK124" i="1"/>
  <c r="E124" i="1" s="1"/>
  <c r="AL124" i="1"/>
  <c r="H124" i="1" s="1"/>
  <c r="AM124" i="1"/>
  <c r="AN124" i="1"/>
  <c r="AO124" i="1"/>
  <c r="AP124" i="1"/>
  <c r="J124" i="1" s="1"/>
  <c r="AQ124" i="1" s="1"/>
  <c r="AT124" i="1"/>
  <c r="AU124" i="1" s="1"/>
  <c r="AX124" i="1" s="1"/>
  <c r="AW124" i="1"/>
  <c r="L126" i="1"/>
  <c r="N126" i="1"/>
  <c r="AK126" i="1"/>
  <c r="E126" i="1" s="1"/>
  <c r="AL126" i="1"/>
  <c r="H126" i="1" s="1"/>
  <c r="AM126" i="1"/>
  <c r="AN126" i="1"/>
  <c r="AO126" i="1"/>
  <c r="AP126" i="1"/>
  <c r="J126" i="1" s="1"/>
  <c r="AQ126" i="1" s="1"/>
  <c r="AT126" i="1"/>
  <c r="AU126" i="1" s="1"/>
  <c r="AX126" i="1" s="1"/>
  <c r="AW126" i="1"/>
  <c r="L128" i="1"/>
  <c r="N128" i="1"/>
  <c r="AK128" i="1"/>
  <c r="E128" i="1" s="1"/>
  <c r="AL128" i="1"/>
  <c r="H128" i="1" s="1"/>
  <c r="AM128" i="1"/>
  <c r="AN128" i="1"/>
  <c r="AO128" i="1"/>
  <c r="AP128" i="1"/>
  <c r="J128" i="1" s="1"/>
  <c r="AQ128" i="1" s="1"/>
  <c r="AT128" i="1"/>
  <c r="AU128" i="1" s="1"/>
  <c r="AX128" i="1" s="1"/>
  <c r="AW128" i="1"/>
  <c r="L129" i="1"/>
  <c r="N129" i="1"/>
  <c r="AK129" i="1"/>
  <c r="E129" i="1" s="1"/>
  <c r="AL129" i="1"/>
  <c r="H129" i="1" s="1"/>
  <c r="AM129" i="1"/>
  <c r="AN129" i="1"/>
  <c r="AO129" i="1"/>
  <c r="AP129" i="1"/>
  <c r="J129" i="1" s="1"/>
  <c r="AQ129" i="1" s="1"/>
  <c r="AT129" i="1"/>
  <c r="AU129" i="1" s="1"/>
  <c r="AX129" i="1" s="1"/>
  <c r="AW129" i="1"/>
  <c r="L131" i="1"/>
  <c r="N131" i="1"/>
  <c r="AK131" i="1"/>
  <c r="E131" i="1" s="1"/>
  <c r="AL131" i="1"/>
  <c r="H131" i="1" s="1"/>
  <c r="AM131" i="1"/>
  <c r="AN131" i="1"/>
  <c r="AO131" i="1"/>
  <c r="AP131" i="1"/>
  <c r="J131" i="1" s="1"/>
  <c r="AQ131" i="1" s="1"/>
  <c r="AT131" i="1"/>
  <c r="AU131" i="1" s="1"/>
  <c r="AX131" i="1" s="1"/>
  <c r="AW131" i="1"/>
  <c r="L133" i="1"/>
  <c r="N133" i="1"/>
  <c r="AK133" i="1"/>
  <c r="E133" i="1" s="1"/>
  <c r="AL133" i="1"/>
  <c r="H133" i="1" s="1"/>
  <c r="AM133" i="1"/>
  <c r="AN133" i="1"/>
  <c r="AO133" i="1"/>
  <c r="AP133" i="1"/>
  <c r="J133" i="1" s="1"/>
  <c r="AQ133" i="1" s="1"/>
  <c r="AT133" i="1"/>
  <c r="AU133" i="1" s="1"/>
  <c r="AX133" i="1" s="1"/>
  <c r="AW133" i="1"/>
  <c r="L134" i="1"/>
  <c r="N134" i="1"/>
  <c r="AK134" i="1"/>
  <c r="E134" i="1" s="1"/>
  <c r="AL134" i="1"/>
  <c r="H134" i="1" s="1"/>
  <c r="AM134" i="1"/>
  <c r="AN134" i="1"/>
  <c r="AO134" i="1"/>
  <c r="AP134" i="1"/>
  <c r="J134" i="1" s="1"/>
  <c r="AQ134" i="1" s="1"/>
  <c r="AT134" i="1"/>
  <c r="AU134" i="1" s="1"/>
  <c r="AX134" i="1" s="1"/>
  <c r="AW134" i="1"/>
  <c r="L136" i="1"/>
  <c r="N136" i="1"/>
  <c r="AK136" i="1"/>
  <c r="E136" i="1" s="1"/>
  <c r="AL136" i="1"/>
  <c r="H136" i="1" s="1"/>
  <c r="AM136" i="1"/>
  <c r="AN136" i="1"/>
  <c r="AO136" i="1"/>
  <c r="AP136" i="1"/>
  <c r="J136" i="1" s="1"/>
  <c r="AQ136" i="1" s="1"/>
  <c r="AT136" i="1"/>
  <c r="AU136" i="1" s="1"/>
  <c r="AX136" i="1" s="1"/>
  <c r="AW136" i="1"/>
  <c r="L138" i="1"/>
  <c r="N138" i="1"/>
  <c r="AK138" i="1"/>
  <c r="E138" i="1" s="1"/>
  <c r="AL138" i="1"/>
  <c r="H138" i="1" s="1"/>
  <c r="AM138" i="1"/>
  <c r="AN138" i="1"/>
  <c r="AO138" i="1"/>
  <c r="AP138" i="1"/>
  <c r="J138" i="1" s="1"/>
  <c r="AQ138" i="1" s="1"/>
  <c r="AT138" i="1"/>
  <c r="AU138" i="1" s="1"/>
  <c r="AX138" i="1" s="1"/>
  <c r="AW138" i="1"/>
  <c r="L139" i="1"/>
  <c r="N139" i="1"/>
  <c r="AK139" i="1"/>
  <c r="E139" i="1" s="1"/>
  <c r="AL139" i="1"/>
  <c r="H139" i="1" s="1"/>
  <c r="AM139" i="1"/>
  <c r="AN139" i="1"/>
  <c r="AO139" i="1"/>
  <c r="AP139" i="1"/>
  <c r="J139" i="1" s="1"/>
  <c r="AQ139" i="1" s="1"/>
  <c r="AT139" i="1"/>
  <c r="AU139" i="1" s="1"/>
  <c r="AX139" i="1" s="1"/>
  <c r="AW139" i="1"/>
  <c r="L141" i="1"/>
  <c r="N141" i="1"/>
  <c r="AK141" i="1"/>
  <c r="E141" i="1" s="1"/>
  <c r="AL141" i="1"/>
  <c r="H141" i="1" s="1"/>
  <c r="AM141" i="1"/>
  <c r="AN141" i="1"/>
  <c r="AO141" i="1"/>
  <c r="AP141" i="1"/>
  <c r="J141" i="1" s="1"/>
  <c r="AQ141" i="1" s="1"/>
  <c r="AT141" i="1"/>
  <c r="AU141" i="1" s="1"/>
  <c r="AX141" i="1" s="1"/>
  <c r="AW141" i="1"/>
  <c r="L143" i="1"/>
  <c r="N143" i="1"/>
  <c r="AK143" i="1"/>
  <c r="E143" i="1" s="1"/>
  <c r="AL143" i="1"/>
  <c r="H143" i="1" s="1"/>
  <c r="AM143" i="1"/>
  <c r="AN143" i="1"/>
  <c r="AO143" i="1"/>
  <c r="AP143" i="1"/>
  <c r="J143" i="1" s="1"/>
  <c r="AQ143" i="1" s="1"/>
  <c r="AT143" i="1"/>
  <c r="AU143" i="1" s="1"/>
  <c r="AX143" i="1" s="1"/>
  <c r="AW143" i="1"/>
  <c r="L144" i="1"/>
  <c r="N144" i="1"/>
  <c r="AK144" i="1"/>
  <c r="E144" i="1" s="1"/>
  <c r="BC144" i="1" s="1"/>
  <c r="AL144" i="1"/>
  <c r="H144" i="1" s="1"/>
  <c r="AM144" i="1"/>
  <c r="AN144" i="1"/>
  <c r="AO144" i="1"/>
  <c r="AP144" i="1"/>
  <c r="J144" i="1" s="1"/>
  <c r="AQ144" i="1" s="1"/>
  <c r="I144" i="1" s="1"/>
  <c r="AR144" i="1"/>
  <c r="AS144" i="1" s="1"/>
  <c r="AT144" i="1"/>
  <c r="AU144" i="1" s="1"/>
  <c r="AV144" i="1"/>
  <c r="F144" i="1" s="1"/>
  <c r="AY144" i="1" s="1"/>
  <c r="G144" i="1" s="1"/>
  <c r="BA144" i="1" s="1"/>
  <c r="AW144" i="1"/>
  <c r="AX144" i="1"/>
  <c r="BB144" i="1"/>
  <c r="L146" i="1"/>
  <c r="N146" i="1"/>
  <c r="AK146" i="1"/>
  <c r="E146" i="1" s="1"/>
  <c r="AL146" i="1"/>
  <c r="H146" i="1" s="1"/>
  <c r="AM146" i="1"/>
  <c r="AN146" i="1"/>
  <c r="AO146" i="1"/>
  <c r="AP146" i="1"/>
  <c r="J146" i="1" s="1"/>
  <c r="AQ146" i="1" s="1"/>
  <c r="AT146" i="1"/>
  <c r="AU146" i="1" s="1"/>
  <c r="AX146" i="1" s="1"/>
  <c r="AW146" i="1"/>
  <c r="H148" i="1"/>
  <c r="L148" i="1"/>
  <c r="N148" i="1"/>
  <c r="AK148" i="1"/>
  <c r="E148" i="1" s="1"/>
  <c r="BC148" i="1" s="1"/>
  <c r="AL148" i="1"/>
  <c r="AM148" i="1"/>
  <c r="AN148" i="1"/>
  <c r="AO148" i="1"/>
  <c r="AP148" i="1"/>
  <c r="J148" i="1" s="1"/>
  <c r="AQ148" i="1" s="1"/>
  <c r="AT148" i="1"/>
  <c r="AU148" i="1" s="1"/>
  <c r="AW148" i="1"/>
  <c r="AX148" i="1"/>
  <c r="L149" i="1"/>
  <c r="N149" i="1"/>
  <c r="AK149" i="1"/>
  <c r="E149" i="1" s="1"/>
  <c r="AL149" i="1"/>
  <c r="H149" i="1" s="1"/>
  <c r="AM149" i="1"/>
  <c r="AN149" i="1"/>
  <c r="AO149" i="1"/>
  <c r="AP149" i="1"/>
  <c r="J149" i="1" s="1"/>
  <c r="AQ149" i="1" s="1"/>
  <c r="AT149" i="1"/>
  <c r="AU149" i="1" s="1"/>
  <c r="AX149" i="1" s="1"/>
  <c r="AW149" i="1"/>
  <c r="H151" i="1"/>
  <c r="L151" i="1"/>
  <c r="N151" i="1"/>
  <c r="AK151" i="1"/>
  <c r="E151" i="1" s="1"/>
  <c r="BC151" i="1" s="1"/>
  <c r="AL151" i="1"/>
  <c r="AM151" i="1"/>
  <c r="AN151" i="1"/>
  <c r="AO151" i="1"/>
  <c r="AP151" i="1"/>
  <c r="J151" i="1" s="1"/>
  <c r="AQ151" i="1" s="1"/>
  <c r="AT151" i="1"/>
  <c r="AU151" i="1" s="1"/>
  <c r="AW151" i="1"/>
  <c r="AX151" i="1"/>
  <c r="L153" i="1"/>
  <c r="N153" i="1"/>
  <c r="AK153" i="1"/>
  <c r="E153" i="1" s="1"/>
  <c r="AL153" i="1"/>
  <c r="H153" i="1" s="1"/>
  <c r="AM153" i="1"/>
  <c r="AN153" i="1"/>
  <c r="AO153" i="1"/>
  <c r="AP153" i="1"/>
  <c r="J153" i="1" s="1"/>
  <c r="AQ153" i="1" s="1"/>
  <c r="AT153" i="1"/>
  <c r="AU153" i="1" s="1"/>
  <c r="AX153" i="1" s="1"/>
  <c r="AW153" i="1"/>
  <c r="H154" i="1"/>
  <c r="L154" i="1"/>
  <c r="N154" i="1"/>
  <c r="AK154" i="1"/>
  <c r="E154" i="1" s="1"/>
  <c r="BC154" i="1" s="1"/>
  <c r="AL154" i="1"/>
  <c r="AM154" i="1"/>
  <c r="AN154" i="1"/>
  <c r="AO154" i="1"/>
  <c r="AP154" i="1"/>
  <c r="J154" i="1" s="1"/>
  <c r="AQ154" i="1" s="1"/>
  <c r="AT154" i="1"/>
  <c r="AU154" i="1" s="1"/>
  <c r="AW154" i="1"/>
  <c r="AX154" i="1"/>
  <c r="L156" i="1"/>
  <c r="N156" i="1"/>
  <c r="AK156" i="1"/>
  <c r="E156" i="1" s="1"/>
  <c r="AL156" i="1"/>
  <c r="H156" i="1" s="1"/>
  <c r="AM156" i="1"/>
  <c r="AN156" i="1"/>
  <c r="AO156" i="1"/>
  <c r="AP156" i="1"/>
  <c r="J156" i="1" s="1"/>
  <c r="AQ156" i="1" s="1"/>
  <c r="AT156" i="1"/>
  <c r="AU156" i="1" s="1"/>
  <c r="AX156" i="1" s="1"/>
  <c r="AW156" i="1"/>
  <c r="H158" i="1"/>
  <c r="L158" i="1"/>
  <c r="N158" i="1"/>
  <c r="AK158" i="1"/>
  <c r="E158" i="1" s="1"/>
  <c r="BC158" i="1" s="1"/>
  <c r="AL158" i="1"/>
  <c r="AM158" i="1"/>
  <c r="AN158" i="1"/>
  <c r="AO158" i="1"/>
  <c r="AP158" i="1"/>
  <c r="J158" i="1" s="1"/>
  <c r="AQ158" i="1" s="1"/>
  <c r="AT158" i="1"/>
  <c r="AU158" i="1" s="1"/>
  <c r="AW158" i="1"/>
  <c r="AX158" i="1"/>
  <c r="L159" i="1"/>
  <c r="N159" i="1"/>
  <c r="AK159" i="1"/>
  <c r="E159" i="1" s="1"/>
  <c r="AL159" i="1"/>
  <c r="H159" i="1" s="1"/>
  <c r="AM159" i="1"/>
  <c r="AN159" i="1"/>
  <c r="AO159" i="1"/>
  <c r="AP159" i="1"/>
  <c r="J159" i="1" s="1"/>
  <c r="AQ159" i="1" s="1"/>
  <c r="AT159" i="1"/>
  <c r="AU159" i="1" s="1"/>
  <c r="AX159" i="1" s="1"/>
  <c r="AW159" i="1"/>
  <c r="BC159" i="1"/>
  <c r="L161" i="1"/>
  <c r="N161" i="1" s="1"/>
  <c r="AK161" i="1"/>
  <c r="AL161" i="1" s="1"/>
  <c r="AM161" i="1"/>
  <c r="AN161" i="1"/>
  <c r="AO161" i="1"/>
  <c r="AP161" i="1" s="1"/>
  <c r="J161" i="1" s="1"/>
  <c r="AQ161" i="1" s="1"/>
  <c r="AT161" i="1"/>
  <c r="AU161" i="1"/>
  <c r="AX161" i="1" s="1"/>
  <c r="AW161" i="1"/>
  <c r="L163" i="1"/>
  <c r="N163" i="1" s="1"/>
  <c r="AK163" i="1"/>
  <c r="AL163" i="1" s="1"/>
  <c r="AM163" i="1"/>
  <c r="AN163" i="1"/>
  <c r="AO163" i="1"/>
  <c r="AP163" i="1" s="1"/>
  <c r="J163" i="1" s="1"/>
  <c r="AQ163" i="1" s="1"/>
  <c r="AT163" i="1"/>
  <c r="AU163" i="1"/>
  <c r="AX163" i="1" s="1"/>
  <c r="AW163" i="1"/>
  <c r="L164" i="1"/>
  <c r="N164" i="1" s="1"/>
  <c r="AK164" i="1"/>
  <c r="AL164" i="1" s="1"/>
  <c r="AM164" i="1"/>
  <c r="AN164" i="1"/>
  <c r="AO164" i="1"/>
  <c r="AP164" i="1" s="1"/>
  <c r="J164" i="1" s="1"/>
  <c r="AQ164" i="1" s="1"/>
  <c r="AT164" i="1"/>
  <c r="AU164" i="1"/>
  <c r="AX164" i="1" s="1"/>
  <c r="AW164" i="1"/>
  <c r="L166" i="1"/>
  <c r="N166" i="1" s="1"/>
  <c r="AK166" i="1"/>
  <c r="AL166" i="1" s="1"/>
  <c r="AM166" i="1"/>
  <c r="AN166" i="1"/>
  <c r="AO166" i="1"/>
  <c r="AP166" i="1" s="1"/>
  <c r="J166" i="1" s="1"/>
  <c r="AQ166" i="1" s="1"/>
  <c r="AT166" i="1"/>
  <c r="AU166" i="1"/>
  <c r="AX166" i="1" s="1"/>
  <c r="AW166" i="1"/>
  <c r="L168" i="1"/>
  <c r="N168" i="1" s="1"/>
  <c r="AK168" i="1"/>
  <c r="AL168" i="1" s="1"/>
  <c r="AM168" i="1"/>
  <c r="AN168" i="1"/>
  <c r="AO168" i="1"/>
  <c r="AP168" i="1" s="1"/>
  <c r="J168" i="1" s="1"/>
  <c r="AQ168" i="1" s="1"/>
  <c r="AT168" i="1"/>
  <c r="AU168" i="1"/>
  <c r="AX168" i="1" s="1"/>
  <c r="AW168" i="1"/>
  <c r="L169" i="1"/>
  <c r="N169" i="1" s="1"/>
  <c r="AK169" i="1"/>
  <c r="AL169" i="1" s="1"/>
  <c r="AM169" i="1"/>
  <c r="AN169" i="1"/>
  <c r="AO169" i="1"/>
  <c r="AP169" i="1" s="1"/>
  <c r="J169" i="1" s="1"/>
  <c r="AQ169" i="1" s="1"/>
  <c r="AT169" i="1"/>
  <c r="AU169" i="1"/>
  <c r="AX169" i="1" s="1"/>
  <c r="AW169" i="1"/>
  <c r="L171" i="1"/>
  <c r="N171" i="1" s="1"/>
  <c r="AK171" i="1"/>
  <c r="AL171" i="1" s="1"/>
  <c r="AM171" i="1"/>
  <c r="AN171" i="1"/>
  <c r="AO171" i="1"/>
  <c r="AP171" i="1" s="1"/>
  <c r="J171" i="1" s="1"/>
  <c r="AQ171" i="1" s="1"/>
  <c r="AT171" i="1"/>
  <c r="AU171" i="1"/>
  <c r="AX171" i="1" s="1"/>
  <c r="AW171" i="1"/>
  <c r="L173" i="1"/>
  <c r="N173" i="1" s="1"/>
  <c r="AK173" i="1"/>
  <c r="AL173" i="1" s="1"/>
  <c r="AM173" i="1"/>
  <c r="AN173" i="1"/>
  <c r="AO173" i="1"/>
  <c r="AP173" i="1" s="1"/>
  <c r="J173" i="1" s="1"/>
  <c r="AQ173" i="1" s="1"/>
  <c r="AT173" i="1"/>
  <c r="AU173" i="1"/>
  <c r="AX173" i="1" s="1"/>
  <c r="AW173" i="1"/>
  <c r="L174" i="1"/>
  <c r="N174" i="1" s="1"/>
  <c r="AK174" i="1"/>
  <c r="AL174" i="1" s="1"/>
  <c r="AM174" i="1"/>
  <c r="AN174" i="1"/>
  <c r="AO174" i="1"/>
  <c r="AP174" i="1" s="1"/>
  <c r="J174" i="1" s="1"/>
  <c r="AQ174" i="1" s="1"/>
  <c r="AT174" i="1"/>
  <c r="AU174" i="1"/>
  <c r="AX174" i="1" s="1"/>
  <c r="AW174" i="1"/>
  <c r="L176" i="1"/>
  <c r="N176" i="1" s="1"/>
  <c r="AK176" i="1"/>
  <c r="AL176" i="1" s="1"/>
  <c r="AM176" i="1"/>
  <c r="AN176" i="1"/>
  <c r="AO176" i="1"/>
  <c r="AP176" i="1" s="1"/>
  <c r="J176" i="1" s="1"/>
  <c r="AQ176" i="1" s="1"/>
  <c r="AT176" i="1"/>
  <c r="AU176" i="1"/>
  <c r="AX176" i="1" s="1"/>
  <c r="AW176" i="1"/>
  <c r="L178" i="1"/>
  <c r="N178" i="1" s="1"/>
  <c r="AK178" i="1"/>
  <c r="AL178" i="1" s="1"/>
  <c r="AM178" i="1"/>
  <c r="AN178" i="1"/>
  <c r="AO178" i="1"/>
  <c r="AP178" i="1" s="1"/>
  <c r="J178" i="1" s="1"/>
  <c r="AQ178" i="1" s="1"/>
  <c r="AT178" i="1"/>
  <c r="AU178" i="1"/>
  <c r="AX178" i="1" s="1"/>
  <c r="AW178" i="1"/>
  <c r="L179" i="1"/>
  <c r="N179" i="1" s="1"/>
  <c r="AK179" i="1"/>
  <c r="AL179" i="1" s="1"/>
  <c r="AM179" i="1"/>
  <c r="AN179" i="1"/>
  <c r="AO179" i="1"/>
  <c r="AP179" i="1" s="1"/>
  <c r="J179" i="1" s="1"/>
  <c r="AQ179" i="1" s="1"/>
  <c r="AT179" i="1"/>
  <c r="AU179" i="1"/>
  <c r="AX179" i="1" s="1"/>
  <c r="AW179" i="1"/>
  <c r="L181" i="1"/>
  <c r="N181" i="1" s="1"/>
  <c r="AK181" i="1"/>
  <c r="AL181" i="1" s="1"/>
  <c r="AM181" i="1"/>
  <c r="AN181" i="1"/>
  <c r="AO181" i="1"/>
  <c r="AP181" i="1" s="1"/>
  <c r="J181" i="1" s="1"/>
  <c r="AQ181" i="1" s="1"/>
  <c r="AT181" i="1"/>
  <c r="AU181" i="1"/>
  <c r="AX181" i="1" s="1"/>
  <c r="AW181" i="1"/>
  <c r="L183" i="1"/>
  <c r="N183" i="1" s="1"/>
  <c r="AK183" i="1"/>
  <c r="AL183" i="1" s="1"/>
  <c r="AM183" i="1"/>
  <c r="AN183" i="1"/>
  <c r="AO183" i="1"/>
  <c r="AP183" i="1" s="1"/>
  <c r="J183" i="1" s="1"/>
  <c r="AQ183" i="1" s="1"/>
  <c r="AT183" i="1"/>
  <c r="AU183" i="1"/>
  <c r="AX183" i="1" s="1"/>
  <c r="AW183" i="1"/>
  <c r="L184" i="1"/>
  <c r="N184" i="1" s="1"/>
  <c r="AK184" i="1"/>
  <c r="AL184" i="1" s="1"/>
  <c r="AM184" i="1"/>
  <c r="AN184" i="1"/>
  <c r="AO184" i="1"/>
  <c r="AP184" i="1" s="1"/>
  <c r="J184" i="1" s="1"/>
  <c r="AQ184" i="1" s="1"/>
  <c r="AT184" i="1"/>
  <c r="AU184" i="1"/>
  <c r="AX184" i="1" s="1"/>
  <c r="AW184" i="1"/>
  <c r="L186" i="1"/>
  <c r="N186" i="1" s="1"/>
  <c r="AK186" i="1"/>
  <c r="AL186" i="1" s="1"/>
  <c r="AM186" i="1"/>
  <c r="AN186" i="1"/>
  <c r="AO186" i="1"/>
  <c r="AP186" i="1" s="1"/>
  <c r="J186" i="1" s="1"/>
  <c r="AQ186" i="1" s="1"/>
  <c r="AT186" i="1"/>
  <c r="AU186" i="1"/>
  <c r="AX186" i="1" s="1"/>
  <c r="AW186" i="1"/>
  <c r="L188" i="1"/>
  <c r="N188" i="1" s="1"/>
  <c r="AK188" i="1"/>
  <c r="AL188" i="1" s="1"/>
  <c r="AM188" i="1"/>
  <c r="AN188" i="1"/>
  <c r="AO188" i="1"/>
  <c r="AT188" i="1"/>
  <c r="AU188" i="1"/>
  <c r="AX188" i="1" s="1"/>
  <c r="AW188" i="1"/>
  <c r="L189" i="1"/>
  <c r="N189" i="1" s="1"/>
  <c r="AK189" i="1"/>
  <c r="AL189" i="1" s="1"/>
  <c r="AM189" i="1"/>
  <c r="AN189" i="1"/>
  <c r="AO189" i="1"/>
  <c r="AP189" i="1" s="1"/>
  <c r="J189" i="1" s="1"/>
  <c r="AQ189" i="1" s="1"/>
  <c r="AT189" i="1"/>
  <c r="AU189" i="1"/>
  <c r="AX189" i="1" s="1"/>
  <c r="AW189" i="1"/>
  <c r="L192" i="1"/>
  <c r="N192" i="1" s="1"/>
  <c r="AK192" i="1"/>
  <c r="AL192" i="1" s="1"/>
  <c r="AM192" i="1"/>
  <c r="AN192" i="1"/>
  <c r="AO192" i="1"/>
  <c r="AP192" i="1" s="1"/>
  <c r="J192" i="1" s="1"/>
  <c r="AQ192" i="1" s="1"/>
  <c r="AT192" i="1"/>
  <c r="AU192" i="1"/>
  <c r="AX192" i="1" s="1"/>
  <c r="AW192" i="1"/>
  <c r="L195" i="1"/>
  <c r="N195" i="1" s="1"/>
  <c r="AK195" i="1"/>
  <c r="AL195" i="1" s="1"/>
  <c r="AM195" i="1"/>
  <c r="AN195" i="1"/>
  <c r="AO195" i="1"/>
  <c r="AP195" i="1" s="1"/>
  <c r="J195" i="1" s="1"/>
  <c r="AQ195" i="1" s="1"/>
  <c r="AT195" i="1"/>
  <c r="AU195" i="1"/>
  <c r="AX195" i="1" s="1"/>
  <c r="AW195" i="1"/>
  <c r="L197" i="1"/>
  <c r="N197" i="1" s="1"/>
  <c r="AK197" i="1"/>
  <c r="AL197" i="1" s="1"/>
  <c r="AM197" i="1"/>
  <c r="AN197" i="1"/>
  <c r="AO197" i="1"/>
  <c r="AP197" i="1" s="1"/>
  <c r="J197" i="1" s="1"/>
  <c r="AQ197" i="1" s="1"/>
  <c r="AT197" i="1"/>
  <c r="AU197" i="1"/>
  <c r="AX197" i="1" s="1"/>
  <c r="AW197" i="1"/>
  <c r="L198" i="1"/>
  <c r="N198" i="1" s="1"/>
  <c r="AK198" i="1"/>
  <c r="AL198" i="1" s="1"/>
  <c r="AM198" i="1"/>
  <c r="AN198" i="1"/>
  <c r="AO198" i="1"/>
  <c r="AP198" i="1" s="1"/>
  <c r="J198" i="1" s="1"/>
  <c r="AQ198" i="1" s="1"/>
  <c r="AT198" i="1"/>
  <c r="AU198" i="1"/>
  <c r="AX198" i="1" s="1"/>
  <c r="AW198" i="1"/>
  <c r="L200" i="1"/>
  <c r="N200" i="1" s="1"/>
  <c r="AK200" i="1"/>
  <c r="AL200" i="1" s="1"/>
  <c r="AM200" i="1"/>
  <c r="AN200" i="1"/>
  <c r="AO200" i="1"/>
  <c r="AP200" i="1" s="1"/>
  <c r="J200" i="1" s="1"/>
  <c r="AQ200" i="1" s="1"/>
  <c r="AT200" i="1"/>
  <c r="AU200" i="1"/>
  <c r="AX200" i="1" s="1"/>
  <c r="AW200" i="1"/>
  <c r="L202" i="1"/>
  <c r="N202" i="1" s="1"/>
  <c r="AK202" i="1"/>
  <c r="AL202" i="1" s="1"/>
  <c r="H202" i="1" s="1"/>
  <c r="AM202" i="1"/>
  <c r="AN202" i="1"/>
  <c r="AO202" i="1"/>
  <c r="AP202" i="1" s="1"/>
  <c r="J202" i="1" s="1"/>
  <c r="AQ202" i="1" s="1"/>
  <c r="AT202" i="1"/>
  <c r="AU202" i="1"/>
  <c r="AX202" i="1" s="1"/>
  <c r="AW202" i="1"/>
  <c r="L203" i="1"/>
  <c r="N203" i="1" s="1"/>
  <c r="AK203" i="1"/>
  <c r="E203" i="1" s="1"/>
  <c r="AM203" i="1"/>
  <c r="AN203" i="1"/>
  <c r="AO203" i="1"/>
  <c r="AT203" i="1"/>
  <c r="AU203" i="1"/>
  <c r="AX203" i="1" s="1"/>
  <c r="AW203" i="1"/>
  <c r="L205" i="1"/>
  <c r="N205" i="1" s="1"/>
  <c r="AK205" i="1"/>
  <c r="AL205" i="1" s="1"/>
  <c r="AM205" i="1"/>
  <c r="AN205" i="1"/>
  <c r="AO205" i="1"/>
  <c r="AP205" i="1" s="1"/>
  <c r="J205" i="1" s="1"/>
  <c r="AQ205" i="1" s="1"/>
  <c r="AT205" i="1"/>
  <c r="AU205" i="1"/>
  <c r="AX205" i="1" s="1"/>
  <c r="AW205" i="1"/>
  <c r="L207" i="1"/>
  <c r="N207" i="1" s="1"/>
  <c r="AK207" i="1"/>
  <c r="E207" i="1" s="1"/>
  <c r="AM207" i="1"/>
  <c r="AN207" i="1"/>
  <c r="AO207" i="1"/>
  <c r="AT207" i="1"/>
  <c r="AU207" i="1"/>
  <c r="AX207" i="1" s="1"/>
  <c r="AW207" i="1"/>
  <c r="L208" i="1"/>
  <c r="N208" i="1" s="1"/>
  <c r="AK208" i="1"/>
  <c r="AL208" i="1" s="1"/>
  <c r="AM208" i="1"/>
  <c r="AN208" i="1"/>
  <c r="AO208" i="1"/>
  <c r="AP208" i="1" s="1"/>
  <c r="J208" i="1" s="1"/>
  <c r="AQ208" i="1" s="1"/>
  <c r="AT208" i="1"/>
  <c r="AU208" i="1"/>
  <c r="AX208" i="1" s="1"/>
  <c r="AW208" i="1"/>
  <c r="L210" i="1"/>
  <c r="N210" i="1" s="1"/>
  <c r="AK210" i="1"/>
  <c r="E210" i="1" s="1"/>
  <c r="AM210" i="1"/>
  <c r="AN210" i="1"/>
  <c r="AO210" i="1"/>
  <c r="AT210" i="1"/>
  <c r="AU210" i="1"/>
  <c r="AX210" i="1" s="1"/>
  <c r="AW210" i="1"/>
  <c r="L212" i="1"/>
  <c r="N212" i="1" s="1"/>
  <c r="AK212" i="1"/>
  <c r="E212" i="1" s="1"/>
  <c r="AM212" i="1"/>
  <c r="AN212" i="1"/>
  <c r="AO212" i="1"/>
  <c r="AT212" i="1"/>
  <c r="AU212" i="1"/>
  <c r="AX212" i="1" s="1"/>
  <c r="AW212" i="1"/>
  <c r="L213" i="1"/>
  <c r="N213" i="1" s="1"/>
  <c r="AK213" i="1"/>
  <c r="AL213" i="1" s="1"/>
  <c r="AM213" i="1"/>
  <c r="AN213" i="1"/>
  <c r="AO213" i="1"/>
  <c r="AP213" i="1" s="1"/>
  <c r="J213" i="1" s="1"/>
  <c r="AQ213" i="1" s="1"/>
  <c r="AT213" i="1"/>
  <c r="AU213" i="1"/>
  <c r="AX213" i="1" s="1"/>
  <c r="AW213" i="1"/>
  <c r="L215" i="1"/>
  <c r="N215" i="1" s="1"/>
  <c r="AK215" i="1"/>
  <c r="AL215" i="1" s="1"/>
  <c r="AM215" i="1"/>
  <c r="AN215" i="1"/>
  <c r="AO215" i="1"/>
  <c r="AP215" i="1" s="1"/>
  <c r="J215" i="1" s="1"/>
  <c r="AQ215" i="1" s="1"/>
  <c r="AT215" i="1"/>
  <c r="AU215" i="1"/>
  <c r="AX215" i="1" s="1"/>
  <c r="AW215" i="1"/>
  <c r="L217" i="1"/>
  <c r="N217" i="1" s="1"/>
  <c r="AK217" i="1"/>
  <c r="AL217" i="1" s="1"/>
  <c r="AM217" i="1"/>
  <c r="AN217" i="1"/>
  <c r="AO217" i="1"/>
  <c r="AP217" i="1" s="1"/>
  <c r="J217" i="1" s="1"/>
  <c r="AQ217" i="1" s="1"/>
  <c r="AT217" i="1"/>
  <c r="AU217" i="1"/>
  <c r="AX217" i="1" s="1"/>
  <c r="AW217" i="1"/>
  <c r="L218" i="1"/>
  <c r="N218" i="1" s="1"/>
  <c r="AK218" i="1"/>
  <c r="E218" i="1" s="1"/>
  <c r="AM218" i="1"/>
  <c r="AN218" i="1"/>
  <c r="AO218" i="1"/>
  <c r="AT218" i="1"/>
  <c r="AU218" i="1"/>
  <c r="AX218" i="1" s="1"/>
  <c r="AW218" i="1"/>
  <c r="L220" i="1"/>
  <c r="N220" i="1" s="1"/>
  <c r="AK220" i="1"/>
  <c r="E220" i="1" s="1"/>
  <c r="AM220" i="1"/>
  <c r="AN220" i="1"/>
  <c r="AO220" i="1"/>
  <c r="AT220" i="1"/>
  <c r="AU220" i="1"/>
  <c r="AX220" i="1" s="1"/>
  <c r="AW220" i="1"/>
  <c r="L222" i="1"/>
  <c r="N222" i="1" s="1"/>
  <c r="AK222" i="1"/>
  <c r="AL222" i="1" s="1"/>
  <c r="AM222" i="1"/>
  <c r="AN222" i="1"/>
  <c r="AO222" i="1"/>
  <c r="AP222" i="1" s="1"/>
  <c r="J222" i="1" s="1"/>
  <c r="AQ222" i="1" s="1"/>
  <c r="AT222" i="1"/>
  <c r="AU222" i="1"/>
  <c r="AX222" i="1" s="1"/>
  <c r="AW222" i="1"/>
  <c r="L224" i="1"/>
  <c r="N224" i="1" s="1"/>
  <c r="AK224" i="1"/>
  <c r="E224" i="1" s="1"/>
  <c r="AM224" i="1"/>
  <c r="AN224" i="1"/>
  <c r="AO224" i="1"/>
  <c r="AT224" i="1"/>
  <c r="AU224" i="1"/>
  <c r="AX224" i="1" s="1"/>
  <c r="AW224" i="1"/>
  <c r="AR222" i="1" l="1"/>
  <c r="AS222" i="1" s="1"/>
  <c r="AV222" i="1" s="1"/>
  <c r="F222" i="1" s="1"/>
  <c r="AY222" i="1" s="1"/>
  <c r="I222" i="1"/>
  <c r="I217" i="1"/>
  <c r="AR217" i="1"/>
  <c r="AS217" i="1" s="1"/>
  <c r="AV217" i="1" s="1"/>
  <c r="F217" i="1" s="1"/>
  <c r="AY217" i="1" s="1"/>
  <c r="I213" i="1"/>
  <c r="AR213" i="1"/>
  <c r="AS213" i="1" s="1"/>
  <c r="AV213" i="1" s="1"/>
  <c r="F213" i="1" s="1"/>
  <c r="AY213" i="1" s="1"/>
  <c r="AR202" i="1"/>
  <c r="AS202" i="1" s="1"/>
  <c r="AV202" i="1" s="1"/>
  <c r="F202" i="1" s="1"/>
  <c r="AY202" i="1" s="1"/>
  <c r="I202" i="1"/>
  <c r="BB202" i="1"/>
  <c r="AR198" i="1"/>
  <c r="AS198" i="1" s="1"/>
  <c r="AV198" i="1" s="1"/>
  <c r="F198" i="1" s="1"/>
  <c r="AY198" i="1" s="1"/>
  <c r="I198" i="1"/>
  <c r="AR195" i="1"/>
  <c r="AS195" i="1" s="1"/>
  <c r="AV195" i="1" s="1"/>
  <c r="F195" i="1" s="1"/>
  <c r="AY195" i="1" s="1"/>
  <c r="I195" i="1"/>
  <c r="AR192" i="1"/>
  <c r="AS192" i="1" s="1"/>
  <c r="AV192" i="1" s="1"/>
  <c r="F192" i="1" s="1"/>
  <c r="AY192" i="1" s="1"/>
  <c r="I192" i="1"/>
  <c r="AR189" i="1"/>
  <c r="AS189" i="1" s="1"/>
  <c r="AV189" i="1" s="1"/>
  <c r="F189" i="1" s="1"/>
  <c r="AY189" i="1" s="1"/>
  <c r="I189" i="1"/>
  <c r="BC224" i="1"/>
  <c r="H222" i="1"/>
  <c r="BB222" i="1"/>
  <c r="BC220" i="1"/>
  <c r="BC218" i="1"/>
  <c r="H217" i="1"/>
  <c r="BB217" i="1"/>
  <c r="H215" i="1"/>
  <c r="BB215" i="1"/>
  <c r="H213" i="1"/>
  <c r="BB213" i="1"/>
  <c r="BC212" i="1"/>
  <c r="BC210" i="1"/>
  <c r="H208" i="1"/>
  <c r="BC207" i="1"/>
  <c r="H205" i="1"/>
  <c r="BC203" i="1"/>
  <c r="I215" i="1"/>
  <c r="AR215" i="1"/>
  <c r="AS215" i="1" s="1"/>
  <c r="AV215" i="1" s="1"/>
  <c r="F215" i="1" s="1"/>
  <c r="AY215" i="1" s="1"/>
  <c r="I208" i="1"/>
  <c r="AR208" i="1"/>
  <c r="AS208" i="1" s="1"/>
  <c r="AV208" i="1" s="1"/>
  <c r="F208" i="1" s="1"/>
  <c r="AY208" i="1" s="1"/>
  <c r="I205" i="1"/>
  <c r="AR205" i="1"/>
  <c r="AS205" i="1" s="1"/>
  <c r="AV205" i="1" s="1"/>
  <c r="F205" i="1" s="1"/>
  <c r="AY205" i="1" s="1"/>
  <c r="G205" i="1" s="1"/>
  <c r="AR200" i="1"/>
  <c r="AS200" i="1" s="1"/>
  <c r="AV200" i="1" s="1"/>
  <c r="F200" i="1" s="1"/>
  <c r="AY200" i="1" s="1"/>
  <c r="I200" i="1"/>
  <c r="AR197" i="1"/>
  <c r="AS197" i="1" s="1"/>
  <c r="AV197" i="1" s="1"/>
  <c r="F197" i="1" s="1"/>
  <c r="AY197" i="1" s="1"/>
  <c r="I197" i="1"/>
  <c r="AR186" i="1"/>
  <c r="AS186" i="1" s="1"/>
  <c r="AV186" i="1" s="1"/>
  <c r="F186" i="1" s="1"/>
  <c r="AY186" i="1" s="1"/>
  <c r="G186" i="1" s="1"/>
  <c r="I186" i="1"/>
  <c r="E222" i="1"/>
  <c r="E217" i="1"/>
  <c r="E215" i="1"/>
  <c r="E213" i="1"/>
  <c r="E208" i="1"/>
  <c r="E205" i="1"/>
  <c r="AL224" i="1"/>
  <c r="AP224" i="1" s="1"/>
  <c r="J224" i="1" s="1"/>
  <c r="AQ224" i="1" s="1"/>
  <c r="AL220" i="1"/>
  <c r="AL218" i="1"/>
  <c r="AP218" i="1" s="1"/>
  <c r="J218" i="1" s="1"/>
  <c r="AQ218" i="1" s="1"/>
  <c r="AL212" i="1"/>
  <c r="AL210" i="1"/>
  <c r="AL207" i="1"/>
  <c r="AL203" i="1"/>
  <c r="AP203" i="1" s="1"/>
  <c r="J203" i="1" s="1"/>
  <c r="AQ203" i="1" s="1"/>
  <c r="E202" i="1"/>
  <c r="H200" i="1"/>
  <c r="E200" i="1"/>
  <c r="H198" i="1"/>
  <c r="BB198" i="1"/>
  <c r="E198" i="1"/>
  <c r="H197" i="1"/>
  <c r="E197" i="1"/>
  <c r="H195" i="1"/>
  <c r="BB195" i="1"/>
  <c r="E195" i="1"/>
  <c r="H192" i="1"/>
  <c r="BB192" i="1"/>
  <c r="E192" i="1"/>
  <c r="H189" i="1"/>
  <c r="BB189" i="1"/>
  <c r="E189" i="1"/>
  <c r="H188" i="1"/>
  <c r="E188" i="1"/>
  <c r="H186" i="1"/>
  <c r="BB186" i="1"/>
  <c r="E186" i="1"/>
  <c r="H184" i="1"/>
  <c r="H183" i="1"/>
  <c r="H181" i="1"/>
  <c r="H179" i="1"/>
  <c r="H178" i="1"/>
  <c r="H176" i="1"/>
  <c r="H174" i="1"/>
  <c r="H173" i="1"/>
  <c r="H171" i="1"/>
  <c r="H169" i="1"/>
  <c r="H168" i="1"/>
  <c r="H166" i="1"/>
  <c r="H164" i="1"/>
  <c r="H163" i="1"/>
  <c r="H161" i="1"/>
  <c r="I158" i="1"/>
  <c r="AR158" i="1"/>
  <c r="AS158" i="1" s="1"/>
  <c r="AV158" i="1" s="1"/>
  <c r="F158" i="1" s="1"/>
  <c r="AY158" i="1" s="1"/>
  <c r="G158" i="1" s="1"/>
  <c r="BB158" i="1"/>
  <c r="I154" i="1"/>
  <c r="AR154" i="1"/>
  <c r="AS154" i="1" s="1"/>
  <c r="AV154" i="1" s="1"/>
  <c r="F154" i="1" s="1"/>
  <c r="AY154" i="1" s="1"/>
  <c r="G154" i="1" s="1"/>
  <c r="I151" i="1"/>
  <c r="AR151" i="1"/>
  <c r="AS151" i="1" s="1"/>
  <c r="AV151" i="1" s="1"/>
  <c r="F151" i="1" s="1"/>
  <c r="AY151" i="1" s="1"/>
  <c r="G151" i="1" s="1"/>
  <c r="BB151" i="1"/>
  <c r="I148" i="1"/>
  <c r="AR148" i="1"/>
  <c r="AS148" i="1" s="1"/>
  <c r="AV148" i="1" s="1"/>
  <c r="F148" i="1" s="1"/>
  <c r="AY148" i="1" s="1"/>
  <c r="G148" i="1" s="1"/>
  <c r="AP188" i="1"/>
  <c r="J188" i="1" s="1"/>
  <c r="AQ188" i="1" s="1"/>
  <c r="AR184" i="1"/>
  <c r="AS184" i="1" s="1"/>
  <c r="AV184" i="1" s="1"/>
  <c r="F184" i="1" s="1"/>
  <c r="AY184" i="1" s="1"/>
  <c r="I184" i="1"/>
  <c r="AR183" i="1"/>
  <c r="AS183" i="1" s="1"/>
  <c r="AV183" i="1" s="1"/>
  <c r="F183" i="1" s="1"/>
  <c r="AY183" i="1" s="1"/>
  <c r="I183" i="1"/>
  <c r="AR181" i="1"/>
  <c r="AS181" i="1" s="1"/>
  <c r="AV181" i="1" s="1"/>
  <c r="F181" i="1" s="1"/>
  <c r="AY181" i="1" s="1"/>
  <c r="I181" i="1"/>
  <c r="AR179" i="1"/>
  <c r="AS179" i="1" s="1"/>
  <c r="AV179" i="1" s="1"/>
  <c r="F179" i="1" s="1"/>
  <c r="AY179" i="1" s="1"/>
  <c r="I179" i="1"/>
  <c r="AR178" i="1"/>
  <c r="AS178" i="1" s="1"/>
  <c r="AV178" i="1" s="1"/>
  <c r="F178" i="1" s="1"/>
  <c r="AY178" i="1" s="1"/>
  <c r="I178" i="1"/>
  <c r="AR176" i="1"/>
  <c r="AS176" i="1" s="1"/>
  <c r="AV176" i="1" s="1"/>
  <c r="F176" i="1" s="1"/>
  <c r="AY176" i="1" s="1"/>
  <c r="I176" i="1"/>
  <c r="AR174" i="1"/>
  <c r="AS174" i="1" s="1"/>
  <c r="AV174" i="1" s="1"/>
  <c r="F174" i="1" s="1"/>
  <c r="AY174" i="1" s="1"/>
  <c r="I174" i="1"/>
  <c r="AR173" i="1"/>
  <c r="AS173" i="1" s="1"/>
  <c r="AV173" i="1" s="1"/>
  <c r="F173" i="1" s="1"/>
  <c r="AY173" i="1" s="1"/>
  <c r="I173" i="1"/>
  <c r="AR171" i="1"/>
  <c r="AS171" i="1" s="1"/>
  <c r="AV171" i="1" s="1"/>
  <c r="F171" i="1" s="1"/>
  <c r="AY171" i="1" s="1"/>
  <c r="I171" i="1"/>
  <c r="AR169" i="1"/>
  <c r="AS169" i="1" s="1"/>
  <c r="AV169" i="1" s="1"/>
  <c r="F169" i="1" s="1"/>
  <c r="AY169" i="1" s="1"/>
  <c r="I169" i="1"/>
  <c r="AR168" i="1"/>
  <c r="AS168" i="1" s="1"/>
  <c r="AV168" i="1" s="1"/>
  <c r="F168" i="1" s="1"/>
  <c r="AY168" i="1" s="1"/>
  <c r="I168" i="1"/>
  <c r="AR166" i="1"/>
  <c r="AS166" i="1" s="1"/>
  <c r="AV166" i="1" s="1"/>
  <c r="F166" i="1" s="1"/>
  <c r="AY166" i="1" s="1"/>
  <c r="I166" i="1"/>
  <c r="AR164" i="1"/>
  <c r="AS164" i="1" s="1"/>
  <c r="AV164" i="1" s="1"/>
  <c r="F164" i="1" s="1"/>
  <c r="AY164" i="1" s="1"/>
  <c r="I164" i="1"/>
  <c r="AR163" i="1"/>
  <c r="AS163" i="1" s="1"/>
  <c r="AV163" i="1" s="1"/>
  <c r="F163" i="1" s="1"/>
  <c r="AY163" i="1" s="1"/>
  <c r="I163" i="1"/>
  <c r="AR161" i="1"/>
  <c r="AS161" i="1" s="1"/>
  <c r="AV161" i="1" s="1"/>
  <c r="F161" i="1" s="1"/>
  <c r="AY161" i="1" s="1"/>
  <c r="I161" i="1"/>
  <c r="I159" i="1"/>
  <c r="AR159" i="1"/>
  <c r="AS159" i="1" s="1"/>
  <c r="AV159" i="1" s="1"/>
  <c r="F159" i="1" s="1"/>
  <c r="AY159" i="1" s="1"/>
  <c r="G159" i="1" s="1"/>
  <c r="I156" i="1"/>
  <c r="AR156" i="1"/>
  <c r="AS156" i="1" s="1"/>
  <c r="AV156" i="1" s="1"/>
  <c r="F156" i="1" s="1"/>
  <c r="AY156" i="1" s="1"/>
  <c r="G156" i="1" s="1"/>
  <c r="I153" i="1"/>
  <c r="AR153" i="1"/>
  <c r="AS153" i="1" s="1"/>
  <c r="AV153" i="1" s="1"/>
  <c r="F153" i="1" s="1"/>
  <c r="AY153" i="1" s="1"/>
  <c r="G153" i="1" s="1"/>
  <c r="I149" i="1"/>
  <c r="AR149" i="1"/>
  <c r="AS149" i="1" s="1"/>
  <c r="AV149" i="1" s="1"/>
  <c r="F149" i="1" s="1"/>
  <c r="AY149" i="1" s="1"/>
  <c r="G149" i="1" s="1"/>
  <c r="I146" i="1"/>
  <c r="AR146" i="1"/>
  <c r="AS146" i="1" s="1"/>
  <c r="AV146" i="1" s="1"/>
  <c r="F146" i="1" s="1"/>
  <c r="AY146" i="1" s="1"/>
  <c r="G146" i="1" s="1"/>
  <c r="E184" i="1"/>
  <c r="E183" i="1"/>
  <c r="E181" i="1"/>
  <c r="E179" i="1"/>
  <c r="E178" i="1"/>
  <c r="E176" i="1"/>
  <c r="E174" i="1"/>
  <c r="E173" i="1"/>
  <c r="E171" i="1"/>
  <c r="E169" i="1"/>
  <c r="E168" i="1"/>
  <c r="E166" i="1"/>
  <c r="E164" i="1"/>
  <c r="E163" i="1"/>
  <c r="E161" i="1"/>
  <c r="BC143" i="1"/>
  <c r="BC141" i="1"/>
  <c r="BC139" i="1"/>
  <c r="BC138" i="1"/>
  <c r="BC136" i="1"/>
  <c r="BC134" i="1"/>
  <c r="BC133" i="1"/>
  <c r="BC131" i="1"/>
  <c r="BC129" i="1"/>
  <c r="BC128" i="1"/>
  <c r="BC126" i="1"/>
  <c r="BC124" i="1"/>
  <c r="BC123" i="1"/>
  <c r="BC121" i="1"/>
  <c r="BC119" i="1"/>
  <c r="BC118" i="1"/>
  <c r="BC116" i="1"/>
  <c r="BC114" i="1"/>
  <c r="BC113" i="1"/>
  <c r="BC111" i="1"/>
  <c r="BC109" i="1"/>
  <c r="BC108" i="1"/>
  <c r="I104" i="1"/>
  <c r="AR104" i="1"/>
  <c r="AS104" i="1" s="1"/>
  <c r="AV104" i="1" s="1"/>
  <c r="F104" i="1" s="1"/>
  <c r="AY104" i="1" s="1"/>
  <c r="G104" i="1" s="1"/>
  <c r="I101" i="1"/>
  <c r="AR101" i="1"/>
  <c r="AS101" i="1" s="1"/>
  <c r="AV101" i="1" s="1"/>
  <c r="F101" i="1" s="1"/>
  <c r="AY101" i="1" s="1"/>
  <c r="G101" i="1" s="1"/>
  <c r="BB101" i="1"/>
  <c r="I98" i="1"/>
  <c r="AR98" i="1"/>
  <c r="AS98" i="1" s="1"/>
  <c r="AV98" i="1" s="1"/>
  <c r="F98" i="1" s="1"/>
  <c r="AY98" i="1" s="1"/>
  <c r="G98" i="1" s="1"/>
  <c r="I94" i="1"/>
  <c r="AR94" i="1"/>
  <c r="AS94" i="1" s="1"/>
  <c r="AV94" i="1" s="1"/>
  <c r="F94" i="1" s="1"/>
  <c r="AY94" i="1" s="1"/>
  <c r="G94" i="1" s="1"/>
  <c r="BB94" i="1"/>
  <c r="BB159" i="1"/>
  <c r="BD159" i="1" s="1"/>
  <c r="BD158" i="1"/>
  <c r="BB156" i="1"/>
  <c r="BC156" i="1"/>
  <c r="BB153" i="1"/>
  <c r="BD153" i="1" s="1"/>
  <c r="BC153" i="1"/>
  <c r="BD151" i="1"/>
  <c r="BB149" i="1"/>
  <c r="BC149" i="1"/>
  <c r="BB146" i="1"/>
  <c r="BD146" i="1" s="1"/>
  <c r="BC146" i="1"/>
  <c r="BD144" i="1"/>
  <c r="AZ144" i="1"/>
  <c r="AR143" i="1"/>
  <c r="AS143" i="1" s="1"/>
  <c r="AV143" i="1" s="1"/>
  <c r="F143" i="1" s="1"/>
  <c r="AY143" i="1" s="1"/>
  <c r="G143" i="1" s="1"/>
  <c r="I143" i="1"/>
  <c r="AR141" i="1"/>
  <c r="AS141" i="1" s="1"/>
  <c r="AV141" i="1" s="1"/>
  <c r="F141" i="1" s="1"/>
  <c r="AY141" i="1" s="1"/>
  <c r="G141" i="1" s="1"/>
  <c r="BB141" i="1"/>
  <c r="BD141" i="1" s="1"/>
  <c r="I141" i="1"/>
  <c r="AR139" i="1"/>
  <c r="AS139" i="1" s="1"/>
  <c r="AV139" i="1" s="1"/>
  <c r="F139" i="1" s="1"/>
  <c r="AY139" i="1" s="1"/>
  <c r="G139" i="1" s="1"/>
  <c r="I139" i="1"/>
  <c r="AR138" i="1"/>
  <c r="AS138" i="1" s="1"/>
  <c r="AV138" i="1" s="1"/>
  <c r="F138" i="1" s="1"/>
  <c r="AY138" i="1" s="1"/>
  <c r="G138" i="1" s="1"/>
  <c r="BB138" i="1"/>
  <c r="BD138" i="1" s="1"/>
  <c r="I138" i="1"/>
  <c r="AR136" i="1"/>
  <c r="AS136" i="1" s="1"/>
  <c r="AV136" i="1" s="1"/>
  <c r="F136" i="1" s="1"/>
  <c r="AY136" i="1" s="1"/>
  <c r="G136" i="1" s="1"/>
  <c r="I136" i="1"/>
  <c r="AR134" i="1"/>
  <c r="AS134" i="1" s="1"/>
  <c r="AV134" i="1" s="1"/>
  <c r="F134" i="1" s="1"/>
  <c r="AY134" i="1" s="1"/>
  <c r="G134" i="1" s="1"/>
  <c r="BB134" i="1"/>
  <c r="BD134" i="1" s="1"/>
  <c r="I134" i="1"/>
  <c r="AR133" i="1"/>
  <c r="AS133" i="1" s="1"/>
  <c r="AV133" i="1" s="1"/>
  <c r="F133" i="1" s="1"/>
  <c r="AY133" i="1" s="1"/>
  <c r="G133" i="1" s="1"/>
  <c r="I133" i="1"/>
  <c r="AR131" i="1"/>
  <c r="AS131" i="1" s="1"/>
  <c r="AV131" i="1" s="1"/>
  <c r="F131" i="1" s="1"/>
  <c r="AY131" i="1" s="1"/>
  <c r="G131" i="1" s="1"/>
  <c r="BB131" i="1"/>
  <c r="BD131" i="1" s="1"/>
  <c r="I131" i="1"/>
  <c r="AR129" i="1"/>
  <c r="AS129" i="1" s="1"/>
  <c r="AV129" i="1" s="1"/>
  <c r="F129" i="1" s="1"/>
  <c r="AY129" i="1" s="1"/>
  <c r="G129" i="1" s="1"/>
  <c r="I129" i="1"/>
  <c r="AR128" i="1"/>
  <c r="AS128" i="1" s="1"/>
  <c r="AV128" i="1" s="1"/>
  <c r="F128" i="1" s="1"/>
  <c r="AY128" i="1" s="1"/>
  <c r="G128" i="1" s="1"/>
  <c r="BB128" i="1"/>
  <c r="BD128" i="1" s="1"/>
  <c r="I128" i="1"/>
  <c r="AR126" i="1"/>
  <c r="AS126" i="1" s="1"/>
  <c r="AV126" i="1" s="1"/>
  <c r="F126" i="1" s="1"/>
  <c r="AY126" i="1" s="1"/>
  <c r="G126" i="1" s="1"/>
  <c r="I126" i="1"/>
  <c r="AR124" i="1"/>
  <c r="AS124" i="1" s="1"/>
  <c r="AV124" i="1" s="1"/>
  <c r="F124" i="1" s="1"/>
  <c r="AY124" i="1" s="1"/>
  <c r="G124" i="1" s="1"/>
  <c r="BB124" i="1"/>
  <c r="BD124" i="1" s="1"/>
  <c r="I124" i="1"/>
  <c r="AR123" i="1"/>
  <c r="AS123" i="1" s="1"/>
  <c r="AV123" i="1" s="1"/>
  <c r="F123" i="1" s="1"/>
  <c r="AY123" i="1" s="1"/>
  <c r="G123" i="1" s="1"/>
  <c r="I123" i="1"/>
  <c r="AR121" i="1"/>
  <c r="AS121" i="1" s="1"/>
  <c r="AV121" i="1" s="1"/>
  <c r="F121" i="1" s="1"/>
  <c r="AY121" i="1" s="1"/>
  <c r="G121" i="1" s="1"/>
  <c r="BB121" i="1"/>
  <c r="BD121" i="1" s="1"/>
  <c r="I121" i="1"/>
  <c r="AR119" i="1"/>
  <c r="AS119" i="1" s="1"/>
  <c r="AV119" i="1" s="1"/>
  <c r="F119" i="1" s="1"/>
  <c r="AY119" i="1" s="1"/>
  <c r="G119" i="1" s="1"/>
  <c r="I119" i="1"/>
  <c r="AR118" i="1"/>
  <c r="AS118" i="1" s="1"/>
  <c r="AV118" i="1" s="1"/>
  <c r="F118" i="1" s="1"/>
  <c r="AY118" i="1" s="1"/>
  <c r="G118" i="1" s="1"/>
  <c r="BB118" i="1"/>
  <c r="BD118" i="1" s="1"/>
  <c r="I118" i="1"/>
  <c r="AR116" i="1"/>
  <c r="AS116" i="1" s="1"/>
  <c r="AV116" i="1" s="1"/>
  <c r="F116" i="1" s="1"/>
  <c r="AY116" i="1" s="1"/>
  <c r="G116" i="1" s="1"/>
  <c r="I116" i="1"/>
  <c r="AR114" i="1"/>
  <c r="AS114" i="1" s="1"/>
  <c r="AV114" i="1" s="1"/>
  <c r="F114" i="1" s="1"/>
  <c r="AY114" i="1" s="1"/>
  <c r="G114" i="1" s="1"/>
  <c r="BB114" i="1"/>
  <c r="BD114" i="1" s="1"/>
  <c r="I114" i="1"/>
  <c r="AR113" i="1"/>
  <c r="AS113" i="1" s="1"/>
  <c r="AV113" i="1" s="1"/>
  <c r="F113" i="1" s="1"/>
  <c r="AY113" i="1" s="1"/>
  <c r="G113" i="1" s="1"/>
  <c r="I113" i="1"/>
  <c r="AR111" i="1"/>
  <c r="AS111" i="1" s="1"/>
  <c r="AV111" i="1" s="1"/>
  <c r="F111" i="1" s="1"/>
  <c r="AY111" i="1" s="1"/>
  <c r="G111" i="1" s="1"/>
  <c r="BB111" i="1"/>
  <c r="BD111" i="1" s="1"/>
  <c r="I111" i="1"/>
  <c r="AR109" i="1"/>
  <c r="AS109" i="1" s="1"/>
  <c r="AV109" i="1" s="1"/>
  <c r="F109" i="1" s="1"/>
  <c r="AY109" i="1" s="1"/>
  <c r="G109" i="1" s="1"/>
  <c r="I109" i="1"/>
  <c r="AR108" i="1"/>
  <c r="AS108" i="1" s="1"/>
  <c r="AV108" i="1" s="1"/>
  <c r="F108" i="1" s="1"/>
  <c r="AY108" i="1" s="1"/>
  <c r="G108" i="1" s="1"/>
  <c r="BB108" i="1"/>
  <c r="BD108" i="1" s="1"/>
  <c r="I108" i="1"/>
  <c r="I106" i="1"/>
  <c r="AR106" i="1"/>
  <c r="AS106" i="1" s="1"/>
  <c r="AV106" i="1" s="1"/>
  <c r="F106" i="1" s="1"/>
  <c r="AY106" i="1" s="1"/>
  <c r="G106" i="1" s="1"/>
  <c r="BB106" i="1"/>
  <c r="BD106" i="1" s="1"/>
  <c r="I103" i="1"/>
  <c r="AR103" i="1"/>
  <c r="AS103" i="1" s="1"/>
  <c r="AV103" i="1" s="1"/>
  <c r="F103" i="1" s="1"/>
  <c r="AY103" i="1" s="1"/>
  <c r="G103" i="1" s="1"/>
  <c r="I99" i="1"/>
  <c r="AR99" i="1"/>
  <c r="AS99" i="1" s="1"/>
  <c r="AV99" i="1" s="1"/>
  <c r="F99" i="1" s="1"/>
  <c r="AY99" i="1" s="1"/>
  <c r="G99" i="1" s="1"/>
  <c r="I96" i="1"/>
  <c r="AR96" i="1"/>
  <c r="AS96" i="1" s="1"/>
  <c r="AV96" i="1" s="1"/>
  <c r="F96" i="1" s="1"/>
  <c r="AY96" i="1" s="1"/>
  <c r="G96" i="1" s="1"/>
  <c r="I93" i="1"/>
  <c r="AR93" i="1"/>
  <c r="AS93" i="1" s="1"/>
  <c r="AV93" i="1" s="1"/>
  <c r="F93" i="1" s="1"/>
  <c r="AY93" i="1" s="1"/>
  <c r="G93" i="1" s="1"/>
  <c r="BB103" i="1"/>
  <c r="BD103" i="1" s="1"/>
  <c r="BC103" i="1"/>
  <c r="BD101" i="1"/>
  <c r="BC99" i="1"/>
  <c r="BB96" i="1"/>
  <c r="BD96" i="1" s="1"/>
  <c r="BC96" i="1"/>
  <c r="BD94" i="1"/>
  <c r="BC93" i="1"/>
  <c r="AR91" i="1"/>
  <c r="AS91" i="1" s="1"/>
  <c r="AV91" i="1" s="1"/>
  <c r="F91" i="1" s="1"/>
  <c r="I91" i="1"/>
  <c r="AR89" i="1"/>
  <c r="AS89" i="1" s="1"/>
  <c r="AV89" i="1" s="1"/>
  <c r="F89" i="1" s="1"/>
  <c r="AY89" i="1" s="1"/>
  <c r="G89" i="1" s="1"/>
  <c r="I89" i="1"/>
  <c r="AR88" i="1"/>
  <c r="AS88" i="1" s="1"/>
  <c r="AV88" i="1" s="1"/>
  <c r="F88" i="1" s="1"/>
  <c r="AY88" i="1" s="1"/>
  <c r="G88" i="1" s="1"/>
  <c r="BB88" i="1"/>
  <c r="I88" i="1"/>
  <c r="AR86" i="1"/>
  <c r="AS86" i="1" s="1"/>
  <c r="AV86" i="1" s="1"/>
  <c r="F86" i="1" s="1"/>
  <c r="AY86" i="1" s="1"/>
  <c r="G86" i="1" s="1"/>
  <c r="I86" i="1"/>
  <c r="AR84" i="1"/>
  <c r="AS84" i="1" s="1"/>
  <c r="AV84" i="1" s="1"/>
  <c r="F84" i="1" s="1"/>
  <c r="AY84" i="1" s="1"/>
  <c r="G84" i="1" s="1"/>
  <c r="BB84" i="1"/>
  <c r="I84" i="1"/>
  <c r="AR83" i="1"/>
  <c r="AS83" i="1" s="1"/>
  <c r="AV83" i="1" s="1"/>
  <c r="F83" i="1" s="1"/>
  <c r="AY83" i="1" s="1"/>
  <c r="G83" i="1" s="1"/>
  <c r="I83" i="1"/>
  <c r="AR81" i="1"/>
  <c r="AS81" i="1" s="1"/>
  <c r="AV81" i="1" s="1"/>
  <c r="F81" i="1" s="1"/>
  <c r="AY81" i="1" s="1"/>
  <c r="G81" i="1" s="1"/>
  <c r="BB81" i="1"/>
  <c r="I81" i="1"/>
  <c r="AR79" i="1"/>
  <c r="AS79" i="1" s="1"/>
  <c r="AV79" i="1" s="1"/>
  <c r="F79" i="1" s="1"/>
  <c r="AY79" i="1" s="1"/>
  <c r="G79" i="1" s="1"/>
  <c r="I79" i="1"/>
  <c r="AR78" i="1"/>
  <c r="AS78" i="1" s="1"/>
  <c r="AV78" i="1" s="1"/>
  <c r="F78" i="1" s="1"/>
  <c r="AY78" i="1" s="1"/>
  <c r="G78" i="1" s="1"/>
  <c r="BB78" i="1"/>
  <c r="I78" i="1"/>
  <c r="AR76" i="1"/>
  <c r="AS76" i="1" s="1"/>
  <c r="AV76" i="1" s="1"/>
  <c r="F76" i="1" s="1"/>
  <c r="AY76" i="1" s="1"/>
  <c r="G76" i="1" s="1"/>
  <c r="I76" i="1"/>
  <c r="AR74" i="1"/>
  <c r="AS74" i="1" s="1"/>
  <c r="AV74" i="1" s="1"/>
  <c r="F74" i="1" s="1"/>
  <c r="AY74" i="1" s="1"/>
  <c r="G74" i="1" s="1"/>
  <c r="BB74" i="1"/>
  <c r="I74" i="1"/>
  <c r="AR73" i="1"/>
  <c r="AS73" i="1" s="1"/>
  <c r="AV73" i="1" s="1"/>
  <c r="F73" i="1" s="1"/>
  <c r="AY73" i="1" s="1"/>
  <c r="G73" i="1" s="1"/>
  <c r="I73" i="1"/>
  <c r="AR71" i="1"/>
  <c r="AS71" i="1" s="1"/>
  <c r="AV71" i="1" s="1"/>
  <c r="F71" i="1" s="1"/>
  <c r="AY71" i="1" s="1"/>
  <c r="G71" i="1" s="1"/>
  <c r="BB71" i="1"/>
  <c r="I71" i="1"/>
  <c r="AR69" i="1"/>
  <c r="AS69" i="1" s="1"/>
  <c r="AV69" i="1" s="1"/>
  <c r="F69" i="1" s="1"/>
  <c r="AY69" i="1" s="1"/>
  <c r="G69" i="1" s="1"/>
  <c r="I69" i="1"/>
  <c r="AR68" i="1"/>
  <c r="AS68" i="1" s="1"/>
  <c r="AV68" i="1" s="1"/>
  <c r="F68" i="1" s="1"/>
  <c r="AY68" i="1" s="1"/>
  <c r="G68" i="1" s="1"/>
  <c r="BB68" i="1"/>
  <c r="I68" i="1"/>
  <c r="AR66" i="1"/>
  <c r="AS66" i="1" s="1"/>
  <c r="AV66" i="1" s="1"/>
  <c r="F66" i="1" s="1"/>
  <c r="AY66" i="1" s="1"/>
  <c r="G66" i="1" s="1"/>
  <c r="I66" i="1"/>
  <c r="AR64" i="1"/>
  <c r="AS64" i="1" s="1"/>
  <c r="AV64" i="1" s="1"/>
  <c r="F64" i="1" s="1"/>
  <c r="AY64" i="1" s="1"/>
  <c r="G64" i="1" s="1"/>
  <c r="BB64" i="1"/>
  <c r="I64" i="1"/>
  <c r="AR63" i="1"/>
  <c r="AS63" i="1" s="1"/>
  <c r="AV63" i="1" s="1"/>
  <c r="F63" i="1" s="1"/>
  <c r="AY63" i="1" s="1"/>
  <c r="I63" i="1"/>
  <c r="AR61" i="1"/>
  <c r="AS61" i="1" s="1"/>
  <c r="AV61" i="1" s="1"/>
  <c r="F61" i="1" s="1"/>
  <c r="AY61" i="1" s="1"/>
  <c r="G61" i="1" s="1"/>
  <c r="I61" i="1"/>
  <c r="AR59" i="1"/>
  <c r="AS59" i="1" s="1"/>
  <c r="AV59" i="1" s="1"/>
  <c r="F59" i="1" s="1"/>
  <c r="AY59" i="1" s="1"/>
  <c r="I59" i="1"/>
  <c r="AR58" i="1"/>
  <c r="AS58" i="1" s="1"/>
  <c r="AV58" i="1" s="1"/>
  <c r="F58" i="1" s="1"/>
  <c r="AY58" i="1" s="1"/>
  <c r="G58" i="1" s="1"/>
  <c r="I58" i="1"/>
  <c r="BC89" i="1"/>
  <c r="BD88" i="1"/>
  <c r="BC88" i="1"/>
  <c r="BC86" i="1"/>
  <c r="BD84" i="1"/>
  <c r="BC84" i="1"/>
  <c r="BC83" i="1"/>
  <c r="BD81" i="1"/>
  <c r="BC81" i="1"/>
  <c r="BC79" i="1"/>
  <c r="BD78" i="1"/>
  <c r="BC78" i="1"/>
  <c r="BC76" i="1"/>
  <c r="BD74" i="1"/>
  <c r="BC74" i="1"/>
  <c r="BC73" i="1"/>
  <c r="BD71" i="1"/>
  <c r="BC71" i="1"/>
  <c r="BC69" i="1"/>
  <c r="BD68" i="1"/>
  <c r="BC68" i="1"/>
  <c r="BC66" i="1"/>
  <c r="BD64" i="1"/>
  <c r="BC64" i="1"/>
  <c r="H63" i="1"/>
  <c r="E63" i="1"/>
  <c r="H61" i="1"/>
  <c r="BB61" i="1"/>
  <c r="E61" i="1"/>
  <c r="H59" i="1"/>
  <c r="E59" i="1"/>
  <c r="H58" i="1"/>
  <c r="BB58" i="1"/>
  <c r="E58" i="1"/>
  <c r="E56" i="1"/>
  <c r="AL56" i="1"/>
  <c r="AP54" i="1"/>
  <c r="J54" i="1" s="1"/>
  <c r="AQ54" i="1" s="1"/>
  <c r="AP51" i="1"/>
  <c r="J51" i="1" s="1"/>
  <c r="AQ51" i="1" s="1"/>
  <c r="AP48" i="1"/>
  <c r="J48" i="1" s="1"/>
  <c r="AQ48" i="1" s="1"/>
  <c r="AP42" i="1"/>
  <c r="J42" i="1" s="1"/>
  <c r="AQ42" i="1" s="1"/>
  <c r="I39" i="1"/>
  <c r="AR39" i="1"/>
  <c r="AS39" i="1" s="1"/>
  <c r="AV39" i="1" s="1"/>
  <c r="F39" i="1" s="1"/>
  <c r="AY39" i="1" s="1"/>
  <c r="G39" i="1" s="1"/>
  <c r="AP56" i="1"/>
  <c r="J56" i="1" s="1"/>
  <c r="AQ56" i="1" s="1"/>
  <c r="BC54" i="1"/>
  <c r="BC53" i="1"/>
  <c r="BC51" i="1"/>
  <c r="BC49" i="1"/>
  <c r="BC48" i="1"/>
  <c r="BC45" i="1"/>
  <c r="BC42" i="1"/>
  <c r="I40" i="1"/>
  <c r="AR40" i="1"/>
  <c r="AS40" i="1" s="1"/>
  <c r="AV40" i="1" s="1"/>
  <c r="F40" i="1" s="1"/>
  <c r="AY40" i="1" s="1"/>
  <c r="G40" i="1" s="1"/>
  <c r="I37" i="1"/>
  <c r="AR37" i="1"/>
  <c r="AS37" i="1" s="1"/>
  <c r="AV37" i="1" s="1"/>
  <c r="F37" i="1" s="1"/>
  <c r="AY37" i="1" s="1"/>
  <c r="G37" i="1" s="1"/>
  <c r="BB37" i="1"/>
  <c r="AL54" i="1"/>
  <c r="AL53" i="1"/>
  <c r="AL51" i="1"/>
  <c r="AL49" i="1"/>
  <c r="AL48" i="1"/>
  <c r="AL45" i="1"/>
  <c r="AL42" i="1"/>
  <c r="BB39" i="1"/>
  <c r="BD39" i="1" s="1"/>
  <c r="BC39" i="1"/>
  <c r="BD37" i="1"/>
  <c r="AR35" i="1"/>
  <c r="AS35" i="1" s="1"/>
  <c r="AV35" i="1" s="1"/>
  <c r="F35" i="1" s="1"/>
  <c r="I35" i="1"/>
  <c r="AR34" i="1"/>
  <c r="AS34" i="1" s="1"/>
  <c r="AV34" i="1" s="1"/>
  <c r="F34" i="1" s="1"/>
  <c r="AY34" i="1" s="1"/>
  <c r="G34" i="1" s="1"/>
  <c r="BB34" i="1"/>
  <c r="I34" i="1"/>
  <c r="AR32" i="1"/>
  <c r="AS32" i="1" s="1"/>
  <c r="AV32" i="1" s="1"/>
  <c r="F32" i="1" s="1"/>
  <c r="AY32" i="1" s="1"/>
  <c r="G32" i="1" s="1"/>
  <c r="I32" i="1"/>
  <c r="I30" i="1"/>
  <c r="AR30" i="1"/>
  <c r="AS30" i="1" s="1"/>
  <c r="AV30" i="1" s="1"/>
  <c r="F30" i="1" s="1"/>
  <c r="AY30" i="1" s="1"/>
  <c r="G30" i="1" s="1"/>
  <c r="I27" i="1"/>
  <c r="AR27" i="1"/>
  <c r="AS27" i="1" s="1"/>
  <c r="AV27" i="1" s="1"/>
  <c r="F27" i="1" s="1"/>
  <c r="AY27" i="1" s="1"/>
  <c r="G27" i="1" s="1"/>
  <c r="BB27" i="1"/>
  <c r="I24" i="1"/>
  <c r="AR24" i="1"/>
  <c r="AS24" i="1" s="1"/>
  <c r="AV24" i="1" s="1"/>
  <c r="F24" i="1" s="1"/>
  <c r="AY24" i="1" s="1"/>
  <c r="G24" i="1" s="1"/>
  <c r="BD34" i="1"/>
  <c r="BC34" i="1"/>
  <c r="BC32" i="1"/>
  <c r="I29" i="1"/>
  <c r="AR29" i="1"/>
  <c r="AS29" i="1" s="1"/>
  <c r="AV29" i="1" s="1"/>
  <c r="F29" i="1" s="1"/>
  <c r="AY29" i="1" s="1"/>
  <c r="G29" i="1" s="1"/>
  <c r="I25" i="1"/>
  <c r="AR25" i="1"/>
  <c r="AS25" i="1" s="1"/>
  <c r="AV25" i="1" s="1"/>
  <c r="F25" i="1" s="1"/>
  <c r="AY25" i="1" s="1"/>
  <c r="G25" i="1" s="1"/>
  <c r="I22" i="1"/>
  <c r="AR22" i="1"/>
  <c r="AS22" i="1" s="1"/>
  <c r="AV22" i="1" s="1"/>
  <c r="F22" i="1" s="1"/>
  <c r="AY22" i="1" s="1"/>
  <c r="G22" i="1" s="1"/>
  <c r="BB29" i="1"/>
  <c r="BD29" i="1" s="1"/>
  <c r="BC29" i="1"/>
  <c r="BD27" i="1"/>
  <c r="BB25" i="1"/>
  <c r="BC25" i="1"/>
  <c r="BB22" i="1"/>
  <c r="BD22" i="1" s="1"/>
  <c r="BC22" i="1"/>
  <c r="BC19" i="1"/>
  <c r="BC17" i="1"/>
  <c r="BC12" i="1"/>
  <c r="I20" i="1"/>
  <c r="AR20" i="1"/>
  <c r="AS20" i="1" s="1"/>
  <c r="AV20" i="1" s="1"/>
  <c r="F20" i="1" s="1"/>
  <c r="AY20" i="1" s="1"/>
  <c r="G20" i="1" s="1"/>
  <c r="BB20" i="1"/>
  <c r="BD20" i="1" s="1"/>
  <c r="I19" i="1"/>
  <c r="AR19" i="1"/>
  <c r="AS19" i="1" s="1"/>
  <c r="AV19" i="1" s="1"/>
  <c r="F19" i="1" s="1"/>
  <c r="AY19" i="1" s="1"/>
  <c r="G19" i="1" s="1"/>
  <c r="I17" i="1"/>
  <c r="AR17" i="1"/>
  <c r="AS17" i="1" s="1"/>
  <c r="AV17" i="1" s="1"/>
  <c r="F17" i="1" s="1"/>
  <c r="AY17" i="1" s="1"/>
  <c r="G17" i="1" s="1"/>
  <c r="BB17" i="1"/>
  <c r="BD17" i="1" s="1"/>
  <c r="AL12" i="1"/>
  <c r="AR203" i="1" l="1"/>
  <c r="AS203" i="1" s="1"/>
  <c r="AV203" i="1" s="1"/>
  <c r="F203" i="1" s="1"/>
  <c r="AY203" i="1" s="1"/>
  <c r="G203" i="1" s="1"/>
  <c r="I203" i="1"/>
  <c r="AR218" i="1"/>
  <c r="AS218" i="1" s="1"/>
  <c r="AV218" i="1" s="1"/>
  <c r="F218" i="1" s="1"/>
  <c r="AY218" i="1" s="1"/>
  <c r="G218" i="1" s="1"/>
  <c r="I218" i="1"/>
  <c r="AR224" i="1"/>
  <c r="AS224" i="1" s="1"/>
  <c r="AV224" i="1" s="1"/>
  <c r="F224" i="1" s="1"/>
  <c r="AY224" i="1" s="1"/>
  <c r="G224" i="1" s="1"/>
  <c r="I224" i="1"/>
  <c r="BA19" i="1"/>
  <c r="AZ19" i="1"/>
  <c r="BA24" i="1"/>
  <c r="AZ24" i="1"/>
  <c r="AZ30" i="1"/>
  <c r="BA30" i="1"/>
  <c r="H45" i="1"/>
  <c r="BA40" i="1"/>
  <c r="AZ40" i="1"/>
  <c r="AR56" i="1"/>
  <c r="AS56" i="1" s="1"/>
  <c r="AV56" i="1" s="1"/>
  <c r="F56" i="1" s="1"/>
  <c r="AY56" i="1" s="1"/>
  <c r="G56" i="1" s="1"/>
  <c r="I56" i="1"/>
  <c r="I42" i="1"/>
  <c r="AR42" i="1"/>
  <c r="AS42" i="1" s="1"/>
  <c r="AV42" i="1" s="1"/>
  <c r="F42" i="1" s="1"/>
  <c r="AY42" i="1" s="1"/>
  <c r="G42" i="1" s="1"/>
  <c r="I48" i="1"/>
  <c r="AR48" i="1"/>
  <c r="AS48" i="1" s="1"/>
  <c r="AV48" i="1" s="1"/>
  <c r="F48" i="1" s="1"/>
  <c r="AY48" i="1" s="1"/>
  <c r="G48" i="1" s="1"/>
  <c r="I51" i="1"/>
  <c r="AR51" i="1"/>
  <c r="AS51" i="1" s="1"/>
  <c r="AV51" i="1" s="1"/>
  <c r="F51" i="1" s="1"/>
  <c r="AY51" i="1" s="1"/>
  <c r="G51" i="1" s="1"/>
  <c r="I54" i="1"/>
  <c r="AR54" i="1"/>
  <c r="AS54" i="1" s="1"/>
  <c r="AV54" i="1" s="1"/>
  <c r="F54" i="1" s="1"/>
  <c r="AY54" i="1" s="1"/>
  <c r="G54" i="1" s="1"/>
  <c r="BC56" i="1"/>
  <c r="BC59" i="1"/>
  <c r="BC63" i="1"/>
  <c r="AZ58" i="1"/>
  <c r="BA58" i="1"/>
  <c r="G59" i="1"/>
  <c r="AZ61" i="1"/>
  <c r="BA61" i="1"/>
  <c r="G63" i="1"/>
  <c r="AZ66" i="1"/>
  <c r="BA66" i="1"/>
  <c r="AZ69" i="1"/>
  <c r="BA69" i="1"/>
  <c r="AZ73" i="1"/>
  <c r="BA73" i="1"/>
  <c r="AZ76" i="1"/>
  <c r="BA76" i="1"/>
  <c r="AZ79" i="1"/>
  <c r="BA79" i="1"/>
  <c r="AZ83" i="1"/>
  <c r="BA83" i="1"/>
  <c r="AZ86" i="1"/>
  <c r="BA86" i="1"/>
  <c r="AZ89" i="1"/>
  <c r="BA89" i="1"/>
  <c r="AY91" i="1"/>
  <c r="G91" i="1" s="1"/>
  <c r="BB91" i="1"/>
  <c r="BD91" i="1" s="1"/>
  <c r="BA93" i="1"/>
  <c r="AZ93" i="1"/>
  <c r="BA96" i="1"/>
  <c r="AZ96" i="1"/>
  <c r="BA99" i="1"/>
  <c r="AZ99" i="1"/>
  <c r="BA103" i="1"/>
  <c r="AZ103" i="1"/>
  <c r="AZ109" i="1"/>
  <c r="BA109" i="1"/>
  <c r="AZ113" i="1"/>
  <c r="BA113" i="1"/>
  <c r="AZ116" i="1"/>
  <c r="BA116" i="1"/>
  <c r="AZ119" i="1"/>
  <c r="BA119" i="1"/>
  <c r="AZ123" i="1"/>
  <c r="BA123" i="1"/>
  <c r="AZ126" i="1"/>
  <c r="BA126" i="1"/>
  <c r="AZ129" i="1"/>
  <c r="BA129" i="1"/>
  <c r="AZ133" i="1"/>
  <c r="BA133" i="1"/>
  <c r="AZ136" i="1"/>
  <c r="BA136" i="1"/>
  <c r="AZ139" i="1"/>
  <c r="BA139" i="1"/>
  <c r="AZ143" i="1"/>
  <c r="BA143" i="1"/>
  <c r="BA98" i="1"/>
  <c r="AZ98" i="1"/>
  <c r="BA104" i="1"/>
  <c r="AZ104" i="1"/>
  <c r="BC161" i="1"/>
  <c r="BC164" i="1"/>
  <c r="BC168" i="1"/>
  <c r="BC171" i="1"/>
  <c r="BC174" i="1"/>
  <c r="BC178" i="1"/>
  <c r="BC181" i="1"/>
  <c r="BC184" i="1"/>
  <c r="G161" i="1"/>
  <c r="G163" i="1"/>
  <c r="G164" i="1"/>
  <c r="G166" i="1"/>
  <c r="G168" i="1"/>
  <c r="G169" i="1"/>
  <c r="G171" i="1"/>
  <c r="G173" i="1"/>
  <c r="G174" i="1"/>
  <c r="G176" i="1"/>
  <c r="G178" i="1"/>
  <c r="G179" i="1"/>
  <c r="G181" i="1"/>
  <c r="G183" i="1"/>
  <c r="G184" i="1"/>
  <c r="BB148" i="1"/>
  <c r="BD148" i="1" s="1"/>
  <c r="BA151" i="1"/>
  <c r="AZ151" i="1"/>
  <c r="BB154" i="1"/>
  <c r="BD154" i="1" s="1"/>
  <c r="BA158" i="1"/>
  <c r="AZ158" i="1"/>
  <c r="BB161" i="1"/>
  <c r="BD161" i="1" s="1"/>
  <c r="BB163" i="1"/>
  <c r="BB164" i="1"/>
  <c r="BD164" i="1" s="1"/>
  <c r="BB166" i="1"/>
  <c r="BB168" i="1"/>
  <c r="BD168" i="1" s="1"/>
  <c r="BB169" i="1"/>
  <c r="BB171" i="1"/>
  <c r="BD171" i="1" s="1"/>
  <c r="BB173" i="1"/>
  <c r="BB174" i="1"/>
  <c r="BD174" i="1" s="1"/>
  <c r="BB176" i="1"/>
  <c r="BB178" i="1"/>
  <c r="BD178" i="1" s="1"/>
  <c r="BB179" i="1"/>
  <c r="BB181" i="1"/>
  <c r="BD181" i="1" s="1"/>
  <c r="BB183" i="1"/>
  <c r="BB184" i="1"/>
  <c r="BD184" i="1" s="1"/>
  <c r="BC186" i="1"/>
  <c r="BD186" i="1" s="1"/>
  <c r="BC189" i="1"/>
  <c r="BD189" i="1" s="1"/>
  <c r="BC195" i="1"/>
  <c r="BD195" i="1" s="1"/>
  <c r="BB197" i="1"/>
  <c r="BD198" i="1"/>
  <c r="BC198" i="1"/>
  <c r="BB200" i="1"/>
  <c r="BC202" i="1"/>
  <c r="BD202" i="1" s="1"/>
  <c r="H207" i="1"/>
  <c r="H212" i="1"/>
  <c r="H220" i="1"/>
  <c r="BC205" i="1"/>
  <c r="BC213" i="1"/>
  <c r="BD213" i="1"/>
  <c r="BC217" i="1"/>
  <c r="BD217" i="1" s="1"/>
  <c r="G215" i="1"/>
  <c r="G189" i="1"/>
  <c r="G192" i="1"/>
  <c r="G195" i="1"/>
  <c r="G198" i="1"/>
  <c r="AP207" i="1"/>
  <c r="J207" i="1" s="1"/>
  <c r="AQ207" i="1" s="1"/>
  <c r="G213" i="1"/>
  <c r="G217" i="1"/>
  <c r="AZ32" i="1"/>
  <c r="BA32" i="1"/>
  <c r="H49" i="1"/>
  <c r="H53" i="1"/>
  <c r="H12" i="1"/>
  <c r="AP12" i="1"/>
  <c r="J12" i="1" s="1"/>
  <c r="AQ12" i="1" s="1"/>
  <c r="BA17" i="1"/>
  <c r="AZ17" i="1"/>
  <c r="BB19" i="1"/>
  <c r="BD19" i="1" s="1"/>
  <c r="BA20" i="1"/>
  <c r="AZ20" i="1"/>
  <c r="BD25" i="1"/>
  <c r="BA22" i="1"/>
  <c r="AZ22" i="1"/>
  <c r="BA25" i="1"/>
  <c r="AZ25" i="1"/>
  <c r="BA29" i="1"/>
  <c r="AZ29" i="1"/>
  <c r="BB24" i="1"/>
  <c r="BD24" i="1" s="1"/>
  <c r="BA27" i="1"/>
  <c r="AZ27" i="1"/>
  <c r="BB30" i="1"/>
  <c r="BD30" i="1" s="1"/>
  <c r="BB32" i="1"/>
  <c r="BD32" i="1" s="1"/>
  <c r="AZ34" i="1"/>
  <c r="BA34" i="1"/>
  <c r="AY35" i="1"/>
  <c r="G35" i="1" s="1"/>
  <c r="BB35" i="1"/>
  <c r="BD35" i="1" s="1"/>
  <c r="H42" i="1"/>
  <c r="BB42" i="1"/>
  <c r="BD42" i="1" s="1"/>
  <c r="H48" i="1"/>
  <c r="BB48" i="1"/>
  <c r="BD48" i="1" s="1"/>
  <c r="H51" i="1"/>
  <c r="BB51" i="1"/>
  <c r="BD51" i="1" s="1"/>
  <c r="H54" i="1"/>
  <c r="BB54" i="1"/>
  <c r="BD54" i="1" s="1"/>
  <c r="BA37" i="1"/>
  <c r="AZ37" i="1"/>
  <c r="BB40" i="1"/>
  <c r="BD40" i="1" s="1"/>
  <c r="BA39" i="1"/>
  <c r="AZ39" i="1"/>
  <c r="AP45" i="1"/>
  <c r="J45" i="1" s="1"/>
  <c r="AQ45" i="1" s="1"/>
  <c r="AP49" i="1"/>
  <c r="J49" i="1" s="1"/>
  <c r="AQ49" i="1" s="1"/>
  <c r="AP53" i="1"/>
  <c r="J53" i="1" s="1"/>
  <c r="AQ53" i="1" s="1"/>
  <c r="H56" i="1"/>
  <c r="BB56" i="1"/>
  <c r="BD56" i="1" s="1"/>
  <c r="BC58" i="1"/>
  <c r="BD58" i="1" s="1"/>
  <c r="BB59" i="1"/>
  <c r="BD59" i="1" s="1"/>
  <c r="BD61" i="1"/>
  <c r="BC61" i="1"/>
  <c r="BB63" i="1"/>
  <c r="BD63" i="1" s="1"/>
  <c r="AZ64" i="1"/>
  <c r="BA64" i="1"/>
  <c r="BB66" i="1"/>
  <c r="BD66" i="1" s="1"/>
  <c r="AZ68" i="1"/>
  <c r="BA68" i="1"/>
  <c r="BB69" i="1"/>
  <c r="BD69" i="1" s="1"/>
  <c r="AZ71" i="1"/>
  <c r="BA71" i="1"/>
  <c r="BB73" i="1"/>
  <c r="BD73" i="1" s="1"/>
  <c r="AZ74" i="1"/>
  <c r="BA74" i="1"/>
  <c r="BB76" i="1"/>
  <c r="BD76" i="1" s="1"/>
  <c r="AZ78" i="1"/>
  <c r="BA78" i="1"/>
  <c r="BB79" i="1"/>
  <c r="BD79" i="1" s="1"/>
  <c r="AZ81" i="1"/>
  <c r="BA81" i="1"/>
  <c r="BB83" i="1"/>
  <c r="BD83" i="1" s="1"/>
  <c r="AZ84" i="1"/>
  <c r="BA84" i="1"/>
  <c r="BB86" i="1"/>
  <c r="BD86" i="1" s="1"/>
  <c r="AZ88" i="1"/>
  <c r="BA88" i="1"/>
  <c r="BB89" i="1"/>
  <c r="BD89" i="1" s="1"/>
  <c r="BB93" i="1"/>
  <c r="BD93" i="1" s="1"/>
  <c r="BB99" i="1"/>
  <c r="BD99" i="1" s="1"/>
  <c r="AZ106" i="1"/>
  <c r="BA106" i="1"/>
  <c r="AZ108" i="1"/>
  <c r="BA108" i="1"/>
  <c r="BB109" i="1"/>
  <c r="BD109" i="1" s="1"/>
  <c r="AZ111" i="1"/>
  <c r="BA111" i="1"/>
  <c r="BB113" i="1"/>
  <c r="BD113" i="1" s="1"/>
  <c r="AZ114" i="1"/>
  <c r="BA114" i="1"/>
  <c r="BB116" i="1"/>
  <c r="BD116" i="1" s="1"/>
  <c r="AZ118" i="1"/>
  <c r="BA118" i="1"/>
  <c r="BB119" i="1"/>
  <c r="BD119" i="1" s="1"/>
  <c r="AZ121" i="1"/>
  <c r="BA121" i="1"/>
  <c r="BB123" i="1"/>
  <c r="BD123" i="1" s="1"/>
  <c r="AZ124" i="1"/>
  <c r="BA124" i="1"/>
  <c r="BB126" i="1"/>
  <c r="BD126" i="1" s="1"/>
  <c r="AZ128" i="1"/>
  <c r="BA128" i="1"/>
  <c r="BB129" i="1"/>
  <c r="BD129" i="1" s="1"/>
  <c r="AZ131" i="1"/>
  <c r="BA131" i="1"/>
  <c r="BB133" i="1"/>
  <c r="BD133" i="1" s="1"/>
  <c r="AZ134" i="1"/>
  <c r="BA134" i="1"/>
  <c r="BB136" i="1"/>
  <c r="BD136" i="1" s="1"/>
  <c r="AZ138" i="1"/>
  <c r="BA138" i="1"/>
  <c r="BB139" i="1"/>
  <c r="BD139" i="1" s="1"/>
  <c r="AZ141" i="1"/>
  <c r="BA141" i="1"/>
  <c r="BB143" i="1"/>
  <c r="BD143" i="1" s="1"/>
  <c r="BD149" i="1"/>
  <c r="BD156" i="1"/>
  <c r="BA94" i="1"/>
  <c r="AZ94" i="1"/>
  <c r="BB98" i="1"/>
  <c r="BD98" i="1" s="1"/>
  <c r="BA101" i="1"/>
  <c r="AZ101" i="1"/>
  <c r="BB104" i="1"/>
  <c r="BD104" i="1" s="1"/>
  <c r="BD163" i="1"/>
  <c r="BC163" i="1"/>
  <c r="BD166" i="1"/>
  <c r="BC166" i="1"/>
  <c r="BD169" i="1"/>
  <c r="BC169" i="1"/>
  <c r="BD173" i="1"/>
  <c r="BC173" i="1"/>
  <c r="BD176" i="1"/>
  <c r="BC176" i="1"/>
  <c r="BD179" i="1"/>
  <c r="BC179" i="1"/>
  <c r="BD183" i="1"/>
  <c r="BC183" i="1"/>
  <c r="BA146" i="1"/>
  <c r="AZ146" i="1"/>
  <c r="BA149" i="1"/>
  <c r="AZ149" i="1"/>
  <c r="BA153" i="1"/>
  <c r="AZ153" i="1"/>
  <c r="BA156" i="1"/>
  <c r="AZ156" i="1"/>
  <c r="AZ159" i="1"/>
  <c r="BA159" i="1"/>
  <c r="AR188" i="1"/>
  <c r="AS188" i="1" s="1"/>
  <c r="AV188" i="1" s="1"/>
  <c r="F188" i="1" s="1"/>
  <c r="AY188" i="1" s="1"/>
  <c r="G188" i="1" s="1"/>
  <c r="I188" i="1"/>
  <c r="BA148" i="1"/>
  <c r="AZ148" i="1"/>
  <c r="BA154" i="1"/>
  <c r="AZ154" i="1"/>
  <c r="BC188" i="1"/>
  <c r="BD192" i="1"/>
  <c r="BC192" i="1"/>
  <c r="BD197" i="1"/>
  <c r="BC197" i="1"/>
  <c r="BD200" i="1"/>
  <c r="BC200" i="1"/>
  <c r="H203" i="1"/>
  <c r="BB203" i="1"/>
  <c r="BD203" i="1" s="1"/>
  <c r="H210" i="1"/>
  <c r="H218" i="1"/>
  <c r="BB218" i="1"/>
  <c r="BD218" i="1" s="1"/>
  <c r="H224" i="1"/>
  <c r="BB224" i="1"/>
  <c r="BD224" i="1" s="1"/>
  <c r="BC208" i="1"/>
  <c r="BC215" i="1"/>
  <c r="BD215" i="1" s="1"/>
  <c r="BD222" i="1"/>
  <c r="BC222" i="1"/>
  <c r="AZ186" i="1"/>
  <c r="BA186" i="1"/>
  <c r="G197" i="1"/>
  <c r="G200" i="1"/>
  <c r="BA205" i="1"/>
  <c r="AZ205" i="1"/>
  <c r="G208" i="1"/>
  <c r="AP212" i="1"/>
  <c r="J212" i="1" s="1"/>
  <c r="AQ212" i="1" s="1"/>
  <c r="AP220" i="1"/>
  <c r="J220" i="1" s="1"/>
  <c r="AQ220" i="1" s="1"/>
  <c r="BB205" i="1"/>
  <c r="BD205" i="1" s="1"/>
  <c r="BB208" i="1"/>
  <c r="BD208" i="1" s="1"/>
  <c r="G202" i="1"/>
  <c r="AP210" i="1"/>
  <c r="J210" i="1" s="1"/>
  <c r="AQ210" i="1" s="1"/>
  <c r="G222" i="1"/>
  <c r="AR210" i="1" l="1"/>
  <c r="AS210" i="1" s="1"/>
  <c r="AV210" i="1" s="1"/>
  <c r="F210" i="1" s="1"/>
  <c r="AY210" i="1" s="1"/>
  <c r="G210" i="1" s="1"/>
  <c r="I210" i="1"/>
  <c r="BA208" i="1"/>
  <c r="AZ208" i="1"/>
  <c r="BA222" i="1"/>
  <c r="AZ222" i="1"/>
  <c r="BA202" i="1"/>
  <c r="AZ202" i="1"/>
  <c r="AR212" i="1"/>
  <c r="AS212" i="1" s="1"/>
  <c r="AV212" i="1" s="1"/>
  <c r="F212" i="1" s="1"/>
  <c r="AY212" i="1" s="1"/>
  <c r="G212" i="1" s="1"/>
  <c r="I212" i="1"/>
  <c r="AZ200" i="1"/>
  <c r="BA200" i="1"/>
  <c r="BB210" i="1"/>
  <c r="BD210" i="1" s="1"/>
  <c r="I49" i="1"/>
  <c r="AR49" i="1"/>
  <c r="AS49" i="1" s="1"/>
  <c r="AV49" i="1" s="1"/>
  <c r="F49" i="1" s="1"/>
  <c r="AY49" i="1" s="1"/>
  <c r="G49" i="1" s="1"/>
  <c r="BA35" i="1"/>
  <c r="AZ35" i="1"/>
  <c r="AZ213" i="1"/>
  <c r="BA213" i="1"/>
  <c r="AZ198" i="1"/>
  <c r="BA198" i="1"/>
  <c r="AZ192" i="1"/>
  <c r="BA192" i="1"/>
  <c r="AZ215" i="1"/>
  <c r="BA215" i="1"/>
  <c r="AZ184" i="1"/>
  <c r="BA184" i="1"/>
  <c r="AZ181" i="1"/>
  <c r="BA181" i="1"/>
  <c r="AZ178" i="1"/>
  <c r="BA178" i="1"/>
  <c r="AZ174" i="1"/>
  <c r="BA174" i="1"/>
  <c r="AZ171" i="1"/>
  <c r="BA171" i="1"/>
  <c r="AZ168" i="1"/>
  <c r="BA168" i="1"/>
  <c r="AZ164" i="1"/>
  <c r="BA164" i="1"/>
  <c r="AZ161" i="1"/>
  <c r="BA161" i="1"/>
  <c r="BA91" i="1"/>
  <c r="AZ91" i="1"/>
  <c r="AZ59" i="1"/>
  <c r="BA59" i="1"/>
  <c r="AZ56" i="1"/>
  <c r="BA56" i="1"/>
  <c r="BA224" i="1"/>
  <c r="AZ224" i="1"/>
  <c r="AZ218" i="1"/>
  <c r="BA218" i="1"/>
  <c r="AZ203" i="1"/>
  <c r="BA203" i="1"/>
  <c r="AR220" i="1"/>
  <c r="AS220" i="1" s="1"/>
  <c r="AV220" i="1" s="1"/>
  <c r="F220" i="1" s="1"/>
  <c r="AY220" i="1" s="1"/>
  <c r="G220" i="1" s="1"/>
  <c r="I220" i="1"/>
  <c r="AZ197" i="1"/>
  <c r="BA197" i="1"/>
  <c r="AZ188" i="1"/>
  <c r="BA188" i="1"/>
  <c r="I53" i="1"/>
  <c r="AR53" i="1"/>
  <c r="AS53" i="1" s="1"/>
  <c r="AV53" i="1" s="1"/>
  <c r="F53" i="1" s="1"/>
  <c r="AY53" i="1" s="1"/>
  <c r="G53" i="1" s="1"/>
  <c r="I45" i="1"/>
  <c r="AR45" i="1"/>
  <c r="AS45" i="1" s="1"/>
  <c r="AV45" i="1" s="1"/>
  <c r="F45" i="1" s="1"/>
  <c r="AY45" i="1" s="1"/>
  <c r="G45" i="1" s="1"/>
  <c r="I12" i="1"/>
  <c r="AR12" i="1"/>
  <c r="AS12" i="1" s="1"/>
  <c r="AV12" i="1" s="1"/>
  <c r="F12" i="1" s="1"/>
  <c r="AY12" i="1" s="1"/>
  <c r="G12" i="1" s="1"/>
  <c r="BB53" i="1"/>
  <c r="BD53" i="1" s="1"/>
  <c r="BB49" i="1"/>
  <c r="BD49" i="1" s="1"/>
  <c r="BA217" i="1"/>
  <c r="AZ217" i="1"/>
  <c r="AR207" i="1"/>
  <c r="AS207" i="1" s="1"/>
  <c r="AV207" i="1" s="1"/>
  <c r="F207" i="1" s="1"/>
  <c r="AY207" i="1" s="1"/>
  <c r="G207" i="1" s="1"/>
  <c r="I207" i="1"/>
  <c r="AZ195" i="1"/>
  <c r="BA195" i="1"/>
  <c r="AZ189" i="1"/>
  <c r="BA189" i="1"/>
  <c r="BB220" i="1"/>
  <c r="BD220" i="1" s="1"/>
  <c r="BB212" i="1"/>
  <c r="BD212" i="1" s="1"/>
  <c r="BB207" i="1"/>
  <c r="BD207" i="1" s="1"/>
  <c r="AZ183" i="1"/>
  <c r="BA183" i="1"/>
  <c r="AZ179" i="1"/>
  <c r="BA179" i="1"/>
  <c r="AZ176" i="1"/>
  <c r="BA176" i="1"/>
  <c r="AZ173" i="1"/>
  <c r="BA173" i="1"/>
  <c r="AZ169" i="1"/>
  <c r="BA169" i="1"/>
  <c r="AZ166" i="1"/>
  <c r="BA166" i="1"/>
  <c r="AZ163" i="1"/>
  <c r="BA163" i="1"/>
  <c r="AZ63" i="1"/>
  <c r="BA63" i="1"/>
  <c r="BA54" i="1"/>
  <c r="AZ54" i="1"/>
  <c r="BA51" i="1"/>
  <c r="AZ51" i="1"/>
  <c r="BA48" i="1"/>
  <c r="AZ48" i="1"/>
  <c r="BA42" i="1"/>
  <c r="AZ42" i="1"/>
  <c r="BB45" i="1"/>
  <c r="BD45" i="1" s="1"/>
  <c r="BB188" i="1"/>
  <c r="BD188" i="1" s="1"/>
  <c r="BA12" i="1" l="1"/>
  <c r="AZ12" i="1"/>
  <c r="BA45" i="1"/>
  <c r="AZ45" i="1"/>
  <c r="BA53" i="1"/>
  <c r="AZ53" i="1"/>
  <c r="BA49" i="1"/>
  <c r="AZ49" i="1"/>
  <c r="AZ212" i="1"/>
  <c r="BA212" i="1"/>
  <c r="BA210" i="1"/>
  <c r="AZ210" i="1"/>
  <c r="BA207" i="1"/>
  <c r="AZ207" i="1"/>
  <c r="AZ220" i="1"/>
  <c r="BA220" i="1"/>
  <c r="BB12" i="1"/>
  <c r="BD12" i="1" s="1"/>
</calcChain>
</file>

<file path=xl/sharedStrings.xml><?xml version="1.0" encoding="utf-8"?>
<sst xmlns="http://schemas.openxmlformats.org/spreadsheetml/2006/main" count="434" uniqueCount="286">
  <si>
    <t>OPEN 6.2.5</t>
  </si>
  <si>
    <t>Mon May  2 2016 14:44:00</t>
  </si>
  <si>
    <t>Unit=</t>
  </si>
  <si>
    <t>PSC-3679</t>
  </si>
  <si>
    <t>LightSource=</t>
  </si>
  <si>
    <t>Sun+Sky</t>
  </si>
  <si>
    <t>A/D AvgTime=</t>
  </si>
  <si>
    <t>Config=</t>
  </si>
  <si>
    <t>/User/Configs/UserPrefs/sun+sky.xml</t>
  </si>
  <si>
    <t>Remark=</t>
  </si>
  <si>
    <t>plant no 2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</si>
  <si>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</si>
  <si>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</si>
  <si>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</si>
  <si>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</si>
  <si>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</si>
  <si>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</si>
  <si>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</si>
  <si>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</si>
  <si>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</si>
  <si>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</si>
  <si>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</si>
  <si>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</si>
  <si>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</si>
  <si>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</si>
  <si>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</si>
  <si>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</si>
  <si>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</si>
  <si>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</si>
  <si>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</si>
  <si>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</si>
  <si>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</si>
  <si>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</si>
  <si>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</si>
  <si>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</si>
  <si>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</si>
  <si>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</si>
  <si>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</si>
  <si>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</si>
  <si>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</si>
  <si>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</si>
  <si>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</si>
  <si>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</si>
  <si>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</si>
  <si>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</si>
  <si>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</si>
  <si>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</si>
  <si>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</si>
  <si>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</si>
  <si>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</si>
  <si>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</si>
  <si>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</si>
  <si>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</si>
  <si>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</si>
  <si>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</si>
  <si>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</si>
  <si>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</si>
  <si>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</si>
  <si>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</si>
  <si>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</si>
  <si>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</si>
  <si>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</si>
  <si>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</si>
  <si>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</si>
  <si>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</si>
  <si>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</si>
  <si>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</si>
  <si>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</si>
  <si>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</si>
  <si>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"14:45:09 Flow: Fixed -&gt; 500 umol/s"
</t>
  </si>
  <si>
    <t>14:45:17</t>
  </si>
  <si>
    <t xml:space="preserve">"14:45:24 Launched AutoProg /User/Configs/AutoProgs/AutoLog"
</t>
  </si>
  <si>
    <t xml:space="preserve">"14:45:28 CO2 Mixer: CO2R -&gt; 400 uml"
</t>
  </si>
  <si>
    <t xml:space="preserve">"14:45:28 Coolers: Tblock -&gt; 26.00 C"
</t>
  </si>
  <si>
    <t xml:space="preserve">"14:45:28 Flow: Fixed -&gt; 500 umol/s"
</t>
  </si>
  <si>
    <t>14:55:29</t>
  </si>
  <si>
    <t xml:space="preserve">"15:00:45 Flow: Fixed -&gt; 500 umol/s"
</t>
  </si>
  <si>
    <t>15:05:29</t>
  </si>
  <si>
    <t>15:15:29</t>
  </si>
  <si>
    <t xml:space="preserve">"15:15:44 Flow: Fixed -&gt; 500 umol/s"
</t>
  </si>
  <si>
    <t>15:25:29</t>
  </si>
  <si>
    <t xml:space="preserve">"15:30:45 Flow: Fixed -&gt; 500 umol/s"
</t>
  </si>
  <si>
    <t>15:35:29</t>
  </si>
  <si>
    <t>15:45:29</t>
  </si>
  <si>
    <t xml:space="preserve">"15:45:45 Flow: Fixed -&gt; 500 umol/s"
</t>
  </si>
  <si>
    <t>15:55:29</t>
  </si>
  <si>
    <t xml:space="preserve">"16:00:45 Flow: Fixed -&gt; 500 umol/s"
</t>
  </si>
  <si>
    <t>16:05:29</t>
  </si>
  <si>
    <t>16:15:29</t>
  </si>
  <si>
    <t xml:space="preserve">"16:15:45 Flow: Fixed -&gt; 500 umol/s"
</t>
  </si>
  <si>
    <t>16:25:29</t>
  </si>
  <si>
    <t xml:space="preserve">"16:30:45 Flow: Fixed -&gt; 500 umol/s"
</t>
  </si>
  <si>
    <t>16:35:29</t>
  </si>
  <si>
    <t>16:45:29</t>
  </si>
  <si>
    <t xml:space="preserve">"16:45:46 Flow: Fixed -&gt; 500 umol/s"
</t>
  </si>
  <si>
    <t>16:55:29</t>
  </si>
  <si>
    <t xml:space="preserve">"17:00:46 Flow: Fixed -&gt; 500 umol/s"
</t>
  </si>
  <si>
    <t>17:05:29</t>
  </si>
  <si>
    <t>17:15:29</t>
  </si>
  <si>
    <t xml:space="preserve">"17:15:46 Flow: Fixed -&gt; 500 umol/s"
</t>
  </si>
  <si>
    <t>17:25:29</t>
  </si>
  <si>
    <t xml:space="preserve">"17:30:47 Flow: Fixed -&gt; 500 umol/s"
</t>
  </si>
  <si>
    <t xml:space="preserve">"17:35:36 Flow: Fixed -&gt; 500 umol/s"
</t>
  </si>
  <si>
    <t>17:35:37</t>
  </si>
  <si>
    <t xml:space="preserve">"17:35:46 Coolers: Tblock -&gt; 19.00 C"
</t>
  </si>
  <si>
    <t xml:space="preserve">"17:45:47 Flow: Fixed -&gt; 500 umol/s"
</t>
  </si>
  <si>
    <t>17:45:48</t>
  </si>
  <si>
    <t>17:55:48</t>
  </si>
  <si>
    <t xml:space="preserve">"18:00:47 Flow: Fixed -&gt; 500 umol/s"
</t>
  </si>
  <si>
    <t>18:05:48</t>
  </si>
  <si>
    <t xml:space="preserve">"18:15:48 Flow: Fixed -&gt; 500 umol/s"
</t>
  </si>
  <si>
    <t>18:15:49</t>
  </si>
  <si>
    <t>18:25:49</t>
  </si>
  <si>
    <t xml:space="preserve">"18:30:48 Flow: Fixed -&gt; 500 umol/s"
</t>
  </si>
  <si>
    <t>18:35:49</t>
  </si>
  <si>
    <t xml:space="preserve">"18:45:48 Flow: Fixed -&gt; 500 umol/s"
</t>
  </si>
  <si>
    <t>18:45:49</t>
  </si>
  <si>
    <t>18:55:49</t>
  </si>
  <si>
    <t xml:space="preserve">"19:00:49 Flow: Fixed -&gt; 500 umol/s"
</t>
  </si>
  <si>
    <t>19:05:49</t>
  </si>
  <si>
    <t xml:space="preserve">"19:15:49 Flow: Fixed -&gt; 500 umol/s"
</t>
  </si>
  <si>
    <t>19:15:50</t>
  </si>
  <si>
    <t>19:25:50</t>
  </si>
  <si>
    <t xml:space="preserve">"19:30:49 Flow: Fixed -&gt; 500 umol/s"
</t>
  </si>
  <si>
    <t>19:35:50</t>
  </si>
  <si>
    <t xml:space="preserve">"19:45:50 Flow: Fixed -&gt; 500 umol/s"
</t>
  </si>
  <si>
    <t>19:45:51</t>
  </si>
  <si>
    <t>19:55:51</t>
  </si>
  <si>
    <t xml:space="preserve">"20:00:50 Flow: Fixed -&gt; 500 umol/s"
</t>
  </si>
  <si>
    <t>20:05:51</t>
  </si>
  <si>
    <t xml:space="preserve">"20:15:50 Flow: Fixed -&gt; 500 umol/s"
</t>
  </si>
  <si>
    <t>20:15:51</t>
  </si>
  <si>
    <t>20:25:51</t>
  </si>
  <si>
    <t xml:space="preserve">"20:30:51 Flow: Fixed -&gt; 500 umol/s"
</t>
  </si>
  <si>
    <t>20:35:51</t>
  </si>
  <si>
    <t xml:space="preserve">"20:45:51 Flow: Fixed -&gt; 500 umol/s"
</t>
  </si>
  <si>
    <t>20:45:51</t>
  </si>
  <si>
    <t>20:55:52</t>
  </si>
  <si>
    <t xml:space="preserve">"21:00:51 Flow: Fixed -&gt; 500 umol/s"
</t>
  </si>
  <si>
    <t>21:05:52</t>
  </si>
  <si>
    <t xml:space="preserve">"21:15:52 Flow: Fixed -&gt; 500 umol/s"
</t>
  </si>
  <si>
    <t>21:15:53</t>
  </si>
  <si>
    <t>21:25:53</t>
  </si>
  <si>
    <t xml:space="preserve">"21:30:52 Flow: Fixed -&gt; 500 umol/s"
</t>
  </si>
  <si>
    <t>21:35:53</t>
  </si>
  <si>
    <t xml:space="preserve">"21:45:52 Flow: Fixed -&gt; 500 umol/s"
</t>
  </si>
  <si>
    <t>21:45:53</t>
  </si>
  <si>
    <t>21:55:53</t>
  </si>
  <si>
    <t xml:space="preserve">"22:00:53 Flow: Fixed -&gt; 500 umol/s"
</t>
  </si>
  <si>
    <t>22:05:53</t>
  </si>
  <si>
    <t xml:space="preserve">"22:15:53 Flow: Fixed -&gt; 500 umol/s"
</t>
  </si>
  <si>
    <t>22:15:53</t>
  </si>
  <si>
    <t>22:25:53</t>
  </si>
  <si>
    <t xml:space="preserve">"22:30:53 Flow: Fixed -&gt; 500 umol/s"
</t>
  </si>
  <si>
    <t>22:35:53</t>
  </si>
  <si>
    <t xml:space="preserve">"22:45:54 Flow: Fixed -&gt; 500 umol/s"
</t>
  </si>
  <si>
    <t>22:45:55</t>
  </si>
  <si>
    <t>22:55:55</t>
  </si>
  <si>
    <t xml:space="preserve">"23:00:54 Flow: Fixed -&gt; 500 umol/s"
</t>
  </si>
  <si>
    <t>23:05:55</t>
  </si>
  <si>
    <t xml:space="preserve">"23:15:54 Flow: Fixed -&gt; 500 umol/s"
</t>
  </si>
  <si>
    <t>23:15:55</t>
  </si>
  <si>
    <t>23:25:55</t>
  </si>
  <si>
    <t xml:space="preserve">"23:30:55 Flow: Fixed -&gt; 500 umol/s"
</t>
  </si>
  <si>
    <t>23:35:55</t>
  </si>
  <si>
    <t xml:space="preserve">"23:45:55 Flow: Fixed -&gt; 500 umol/s"
</t>
  </si>
  <si>
    <t>23:45:55</t>
  </si>
  <si>
    <t>23:55:55</t>
  </si>
  <si>
    <t xml:space="preserve">"00:00:55 Flow: Fixed -&gt; 500 umol/s"
</t>
  </si>
  <si>
    <t>00:05:56</t>
  </si>
  <si>
    <t xml:space="preserve">"00:15:55 Flow: Fixed -&gt; 500 umol/s"
</t>
  </si>
  <si>
    <t>00:15:56</t>
  </si>
  <si>
    <t>00:25:56</t>
  </si>
  <si>
    <t xml:space="preserve">"00:30:56 Flow: Fixed -&gt; 500 umol/s"
</t>
  </si>
  <si>
    <t>00:35:56</t>
  </si>
  <si>
    <t xml:space="preserve">"00:45:56 Flow: Fixed -&gt; 500 umol/s"
</t>
  </si>
  <si>
    <t>00:45:57</t>
  </si>
  <si>
    <t>00:55:57</t>
  </si>
  <si>
    <t xml:space="preserve">"01:00:56 Flow: Fixed -&gt; 500 umol/s"
</t>
  </si>
  <si>
    <t>01:05:57</t>
  </si>
  <si>
    <t xml:space="preserve">"01:15:56 Flow: Fixed -&gt; 500 umol/s"
</t>
  </si>
  <si>
    <t>01:15:57</t>
  </si>
  <si>
    <t>01:25:57</t>
  </si>
  <si>
    <t xml:space="preserve">"01:30:57 Flow: Fixed -&gt; 500 umol/s"
</t>
  </si>
  <si>
    <t>01:35:57</t>
  </si>
  <si>
    <t xml:space="preserve">"01:45:57 Flow: Fixed -&gt; 500 umol/s"
</t>
  </si>
  <si>
    <t>01:45:58</t>
  </si>
  <si>
    <t>01:55:58</t>
  </si>
  <si>
    <t xml:space="preserve">"02:00:57 Flow: Fixed -&gt; 500 umol/s"
</t>
  </si>
  <si>
    <t>02:05:58</t>
  </si>
  <si>
    <t xml:space="preserve">"02:15:58 Flow: Fixed -&gt; 500 umol/s"
</t>
  </si>
  <si>
    <t>02:15:59</t>
  </si>
  <si>
    <t>02:25:59</t>
  </si>
  <si>
    <t xml:space="preserve">"02:30:58 Flow: Fixed -&gt; 500 umol/s"
</t>
  </si>
  <si>
    <t>02:35:59</t>
  </si>
  <si>
    <t xml:space="preserve">"02:45:58 Flow: Fixed -&gt; 500 umol/s"
</t>
  </si>
  <si>
    <t>02:45:59</t>
  </si>
  <si>
    <t>02:55:59</t>
  </si>
  <si>
    <t xml:space="preserve">"03:00:59 Flow: Fixed -&gt; 500 umol/s"
</t>
  </si>
  <si>
    <t>03:05:59</t>
  </si>
  <si>
    <t xml:space="preserve">"03:15:59 Flow: Fixed -&gt; 500 umol/s"
</t>
  </si>
  <si>
    <t>03:15:59</t>
  </si>
  <si>
    <t>03:26:00</t>
  </si>
  <si>
    <t xml:space="preserve">"03:30:59 Flow: Fixed -&gt; 500 umol/s"
</t>
  </si>
  <si>
    <t>03:36:00</t>
  </si>
  <si>
    <t xml:space="preserve">"03:46:00 Flow: Fixed -&gt; 500 umol/s"
</t>
  </si>
  <si>
    <t>03:46:01</t>
  </si>
  <si>
    <t>03:56:01</t>
  </si>
  <si>
    <t xml:space="preserve">"04:01:00 Flow: Fixed -&gt; 500 umol/s"
</t>
  </si>
  <si>
    <t>04:06:01</t>
  </si>
  <si>
    <t xml:space="preserve">"04:16:00 Flow: Fixed -&gt; 500 umol/s"
</t>
  </si>
  <si>
    <t>04:16:01</t>
  </si>
  <si>
    <t>04:26:01</t>
  </si>
  <si>
    <t xml:space="preserve">"04:31:01 Flow: Fixed -&gt; 500 umol/s"
</t>
  </si>
  <si>
    <t>04:36:01</t>
  </si>
  <si>
    <t xml:space="preserve">"04:46:01 Flow: Fixed -&gt; 500 umol/s"
</t>
  </si>
  <si>
    <t>04:46:01</t>
  </si>
  <si>
    <t>04:56:01</t>
  </si>
  <si>
    <t xml:space="preserve">"05:01:01 Flow: Fixed -&gt; 500 umol/s"
</t>
  </si>
  <si>
    <t>05:06:02</t>
  </si>
  <si>
    <t xml:space="preserve">"05:16:02 Flow: Fixed -&gt; 500 umol/s"
</t>
  </si>
  <si>
    <t>05:16:03</t>
  </si>
  <si>
    <t>05:26:03</t>
  </si>
  <si>
    <t xml:space="preserve">"05:31:02 Flow: Fixed -&gt; 500 umol/s"
</t>
  </si>
  <si>
    <t>05:36:03</t>
  </si>
  <si>
    <t xml:space="preserve">"05:46:02 Flow: Fixed -&gt; 500 umol/s"
</t>
  </si>
  <si>
    <t>05:46:03</t>
  </si>
  <si>
    <t>05:56:03</t>
  </si>
  <si>
    <t xml:space="preserve">"06:01:03 Flow: Fixed -&gt; 500 umol/s"
</t>
  </si>
  <si>
    <t>06:06:03</t>
  </si>
  <si>
    <t xml:space="preserve">"06:16:03 Flow: Fixed -&gt; 500 umol/s"
</t>
  </si>
  <si>
    <t>06:16:03</t>
  </si>
  <si>
    <t>06:26:03</t>
  </si>
  <si>
    <t xml:space="preserve">"06:31:03 Flow: Fixed -&gt; 500 umol/s"
</t>
  </si>
  <si>
    <t>06:36:03</t>
  </si>
  <si>
    <t xml:space="preserve">"06:46:04 Flow: Fixed -&gt; 500 umol/s"
</t>
  </si>
  <si>
    <t>06:46:05</t>
  </si>
  <si>
    <t>06:56:05</t>
  </si>
  <si>
    <t xml:space="preserve">"07:01:04 Flow: Fixed -&gt; 500 umol/s"
</t>
  </si>
  <si>
    <t>07:06:05</t>
  </si>
  <si>
    <t xml:space="preserve">"07:16:04 Flow: Fixed -&gt; 500 umol/s"
</t>
  </si>
  <si>
    <t>07:16:05</t>
  </si>
  <si>
    <t>07:26:05</t>
  </si>
  <si>
    <t xml:space="preserve">"07:31:04 Flow: Fixed -&gt; 500 umol/s"
</t>
  </si>
  <si>
    <t>07:36:05</t>
  </si>
  <si>
    <t xml:space="preserve">"07:46:05 Flow: Fixed -&gt; 500 umol/s"
</t>
  </si>
  <si>
    <t>07:46:06</t>
  </si>
  <si>
    <t>07:51:23</t>
  </si>
  <si>
    <t xml:space="preserve">"07:51:43 Flow: Fixed -&gt; 500 umol/s"
</t>
  </si>
  <si>
    <t xml:space="preserve">"07:51:52 Coolers: Tblock -&gt; 26.00 C"
</t>
  </si>
  <si>
    <t>07:56:06</t>
  </si>
  <si>
    <t xml:space="preserve">"08:01:06 Flow: Fixed -&gt; 500 umol/s"
</t>
  </si>
  <si>
    <t xml:space="preserve">"08:05:58 Flow: Fixed -&gt; 500 umol/s"
</t>
  </si>
  <si>
    <t>08:06:06</t>
  </si>
  <si>
    <t xml:space="preserve">"08:16:05 Flow: Fixed -&gt; 500 umol/s"
</t>
  </si>
  <si>
    <t>08:16:06</t>
  </si>
  <si>
    <t>08:26:06</t>
  </si>
  <si>
    <t xml:space="preserve">"08:31:06 Flow: Fixed -&gt; 500 umol/s"
</t>
  </si>
  <si>
    <t>08:36:06</t>
  </si>
  <si>
    <t xml:space="preserve">"08:46:06 Flow: Fixed -&gt; 500 umol/s"
</t>
  </si>
  <si>
    <t>08:46:07</t>
  </si>
  <si>
    <t>08:56:07</t>
  </si>
  <si>
    <t xml:space="preserve">"09:01:06 Flow: Fixed -&gt; 500 umol/s"
</t>
  </si>
  <si>
    <t>09:06:07</t>
  </si>
  <si>
    <t xml:space="preserve">"09:16:07 Flow: Fixed -&gt; 500 umol/s"
</t>
  </si>
  <si>
    <t>09:16:07</t>
  </si>
  <si>
    <t>09:26:07</t>
  </si>
  <si>
    <t xml:space="preserve">"09:31:06 Flow: Fixed -&gt; 500 umol/s"
</t>
  </si>
  <si>
    <t>09:36:07</t>
  </si>
  <si>
    <t xml:space="preserve">"09:46:08 Flow: Fixed -&gt; 500 umol/s"
</t>
  </si>
  <si>
    <t>09:46:08</t>
  </si>
  <si>
    <t>09:56:08</t>
  </si>
  <si>
    <t xml:space="preserve">"10:01:08 Flow: Fixed -&gt; 500 umol/s"
</t>
  </si>
  <si>
    <t>10:06:08</t>
  </si>
  <si>
    <t xml:space="preserve">"10:16:07 Flow: Fixed -&gt; 500 umol/s"
</t>
  </si>
  <si>
    <t>10:16:08</t>
  </si>
  <si>
    <t>10:26:08</t>
  </si>
  <si>
    <t xml:space="preserve">"10:31:09 Flow: Fixed -&gt; 500 umol/s"
</t>
  </si>
  <si>
    <t>10:36:08</t>
  </si>
  <si>
    <t xml:space="preserve">"10:46:09 Flow: Fixed -&gt; 500 umol/s"
</t>
  </si>
  <si>
    <t>10:46:09</t>
  </si>
  <si>
    <t xml:space="preserve">"10:52:54 Flow: Fixed -&gt; 500 umol/s"
</t>
  </si>
  <si>
    <t>10:53:53</t>
  </si>
  <si>
    <t xml:space="preserve">"10:53:58 CO2 Mixer: CO2R -&gt; 400 uml"
</t>
  </si>
  <si>
    <t xml:space="preserve">"10:53:58 Coolers: Tblock -&gt; 26.00 C"
</t>
  </si>
  <si>
    <t xml:space="preserve">"10:53:58 Flow: Fixed -&gt; 500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</si>
</sst>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7"/>
  <sheetViews>
    <sheetView tabSelected="1" topLeftCell="A207" workbookViewId="0"/>
  </sheetViews>
  <sheetFormatPr defaultRowHeight="15" x14ac:dyDescent="0.25"/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56" x14ac:dyDescent="0.25">
      <c r="A5" s="1" t="s">
        <v>6</v>
      </c>
      <c r="B5" s="1">
        <v>4</v>
      </c>
    </row>
    <row r="6" spans="1:56" x14ac:dyDescent="0.25">
      <c r="A6" s="1" t="s">
        <v>7</v>
      </c>
      <c r="B6" s="1" t="s">
        <v>8</v>
      </c>
    </row>
    <row r="7" spans="1:56" x14ac:dyDescent="0.25">
      <c r="A7" s="1" t="s">
        <v>9</v>
      </c>
      <c r="B7" s="1" t="s">
        <v>10</v>
      </c>
    </row>
    <row r="9" spans="1:56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</row>
    <row r="10" spans="1:56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</row>
    <row r="11" spans="1:56" x14ac:dyDescent="0.25">
      <c r="A11" s="1" t="s">
        <v>9</v>
      </c>
      <c r="B11" s="1" t="s">
        <v>69</v>
      </c>
    </row>
    <row r="12" spans="1:56" x14ac:dyDescent="0.25">
      <c r="A12" s="1">
        <v>1</v>
      </c>
      <c r="B12" s="1" t="s">
        <v>70</v>
      </c>
      <c r="C12" s="1">
        <v>121.0000014975667</v>
      </c>
      <c r="D12" s="1">
        <v>0</v>
      </c>
      <c r="E12">
        <f>(R12-S12*(1000-T12)/(1000-U12))*AK12</f>
        <v>6.9901403994290936</v>
      </c>
      <c r="F12">
        <f>IF(AV12&lt;&gt;0,1/(1/AV12-1/N12),0)</f>
        <v>5.7353016424608251E-2</v>
      </c>
      <c r="G12">
        <f>((AY12-AL12/2)*S12-E12)/(AY12+AL12/2)</f>
        <v>186.25663146332658</v>
      </c>
      <c r="H12">
        <f>AL12*1000</f>
        <v>0.8464983257074612</v>
      </c>
      <c r="I12">
        <f>(AQ12-AW12)</f>
        <v>1.4420759256874625</v>
      </c>
      <c r="J12">
        <f>(P12+AP12*D12)</f>
        <v>25.552457809448242</v>
      </c>
      <c r="K12" s="1">
        <v>6</v>
      </c>
      <c r="L12">
        <f>(K12*AE12+AF12)</f>
        <v>1.4200000166893005</v>
      </c>
      <c r="M12" s="1">
        <v>1</v>
      </c>
      <c r="N12">
        <f>L12*(M12+1)*(M12+1)/(M12*M12+1)</f>
        <v>2.8400000333786011</v>
      </c>
      <c r="O12" s="1">
        <v>26.332910537719727</v>
      </c>
      <c r="P12" s="1">
        <v>25.552457809448242</v>
      </c>
      <c r="Q12" s="1">
        <v>26.159490585327148</v>
      </c>
      <c r="R12" s="1">
        <v>400.36074829101562</v>
      </c>
      <c r="S12" s="1">
        <v>391.57614135742187</v>
      </c>
      <c r="T12" s="1">
        <v>17.753881454467773</v>
      </c>
      <c r="U12" s="1">
        <v>18.750482559204102</v>
      </c>
      <c r="V12" s="1">
        <v>50.732177734375</v>
      </c>
      <c r="W12" s="1">
        <v>53.579990386962891</v>
      </c>
      <c r="X12" s="1">
        <v>500.07534790039062</v>
      </c>
      <c r="Y12" s="1">
        <v>252.544189453125</v>
      </c>
      <c r="Z12" s="1">
        <v>287.28775024414062</v>
      </c>
      <c r="AA12" s="1">
        <v>98.336151123046875</v>
      </c>
      <c r="AB12" s="1">
        <v>-12.561864852905273</v>
      </c>
      <c r="AC12" s="1">
        <v>1.1087753772735596</v>
      </c>
      <c r="AD12" s="1">
        <v>1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0.18999999761581421</v>
      </c>
      <c r="AJ12" s="1">
        <v>111115</v>
      </c>
      <c r="AK12">
        <f>X12*0.000001/(K12*0.0001)</f>
        <v>0.83345891316731757</v>
      </c>
      <c r="AL12">
        <f>(U12-T12)/(1000-U12)*AK12</f>
        <v>8.4649832570746122E-4</v>
      </c>
      <c r="AM12">
        <f>(P12+273.15)</f>
        <v>298.70245780944822</v>
      </c>
      <c r="AN12">
        <f>(O12+273.15)</f>
        <v>299.4829105377197</v>
      </c>
      <c r="AO12">
        <f>(Y12*AG12+Z12*AH12)*AI12</f>
        <v>47.983395393981482</v>
      </c>
      <c r="AP12">
        <f>((AO12+0.00000010773*(AN12^4-AM12^4))-AL12*44100)/(L12*51.4+0.00000043092*AM12^3)</f>
        <v>0.23263348155188068</v>
      </c>
      <c r="AQ12">
        <f>0.61365*EXP(17.502*J12/(240.97+J12))</f>
        <v>3.2859262122594117</v>
      </c>
      <c r="AR12">
        <f>AQ12*1000/AA12</f>
        <v>33.415241238674987</v>
      </c>
      <c r="AS12">
        <f>(AR12-U12)</f>
        <v>14.664758679470886</v>
      </c>
      <c r="AT12">
        <f>IF(D12,P12,(O12+P12)/2)</f>
        <v>25.942684173583984</v>
      </c>
      <c r="AU12">
        <f>0.61365*EXP(17.502*AT12/(240.97+AT12))</f>
        <v>3.3628313536066949</v>
      </c>
      <c r="AV12">
        <f>IF(AS12&lt;&gt;0,(1000-(AR12+U12)/2)/AS12*AL12,0)</f>
        <v>5.6217715190530197E-2</v>
      </c>
      <c r="AW12">
        <f>U12*AA12/1000</f>
        <v>1.8438502865719493</v>
      </c>
      <c r="AX12">
        <f>(AU12-AW12)</f>
        <v>1.5189810670347457</v>
      </c>
      <c r="AY12">
        <f>1/(1.6/F12+1.37/N12)</f>
        <v>3.5236337942393399E-2</v>
      </c>
      <c r="AZ12">
        <f>G12*AA12*0.001</f>
        <v>18.31576025924733</v>
      </c>
      <c r="BA12">
        <f>G12/S12</f>
        <v>0.47565878456653909</v>
      </c>
      <c r="BB12">
        <f>(1-AL12*AA12/AQ12/F12)*100</f>
        <v>55.830219759268317</v>
      </c>
      <c r="BC12">
        <f>(S12-E12/(N12/1.35))</f>
        <v>388.25336338970368</v>
      </c>
      <c r="BD12">
        <f>E12*BB12/100/BC12</f>
        <v>1.0051711368087931E-2</v>
      </c>
    </row>
    <row r="13" spans="1:56" x14ac:dyDescent="0.25">
      <c r="A13" s="1" t="s">
        <v>9</v>
      </c>
      <c r="B13" s="1" t="s">
        <v>71</v>
      </c>
    </row>
    <row r="14" spans="1:56" x14ac:dyDescent="0.25">
      <c r="A14" s="1" t="s">
        <v>9</v>
      </c>
      <c r="B14" s="1" t="s">
        <v>72</v>
      </c>
    </row>
    <row r="15" spans="1:56" x14ac:dyDescent="0.25">
      <c r="A15" s="1" t="s">
        <v>9</v>
      </c>
      <c r="B15" s="1" t="s">
        <v>73</v>
      </c>
    </row>
    <row r="16" spans="1:56" x14ac:dyDescent="0.25">
      <c r="A16" s="1" t="s">
        <v>9</v>
      </c>
      <c r="B16" s="1" t="s">
        <v>74</v>
      </c>
    </row>
    <row r="17" spans="1:56" x14ac:dyDescent="0.25">
      <c r="A17" s="1">
        <v>2</v>
      </c>
      <c r="B17" s="1" t="s">
        <v>75</v>
      </c>
      <c r="C17" s="1">
        <v>731.99998826533556</v>
      </c>
      <c r="D17" s="1">
        <v>0</v>
      </c>
      <c r="E17">
        <f>(R17-S17*(1000-T17)/(1000-U17))*AK17</f>
        <v>6.9107108997445774</v>
      </c>
      <c r="F17">
        <f>IF(AV17&lt;&gt;0,1/(1/AV17-1/N17),0)</f>
        <v>5.2399932284563328E-2</v>
      </c>
      <c r="G17">
        <f>((AY17-AL17/2)*S17-E17)/(AY17+AL17/2)</f>
        <v>169.3872799883014</v>
      </c>
      <c r="H17">
        <f>AL17*1000</f>
        <v>0.84202088765689864</v>
      </c>
      <c r="I17">
        <f>(AQ17-AW17)</f>
        <v>1.5662289515276577</v>
      </c>
      <c r="J17">
        <f>(P17+AP17*D17)</f>
        <v>26.264650344848633</v>
      </c>
      <c r="K17" s="1">
        <v>6</v>
      </c>
      <c r="L17">
        <f>(K17*AE17+AF17)</f>
        <v>1.4200000166893005</v>
      </c>
      <c r="M17" s="1">
        <v>1</v>
      </c>
      <c r="N17">
        <f>L17*(M17+1)*(M17+1)/(M17*M17+1)</f>
        <v>2.8400000333786011</v>
      </c>
      <c r="O17" s="1">
        <v>26.335256576538086</v>
      </c>
      <c r="P17" s="1">
        <v>26.264650344848633</v>
      </c>
      <c r="Q17" s="1">
        <v>26.160957336425781</v>
      </c>
      <c r="R17" s="1">
        <v>399.73971557617187</v>
      </c>
      <c r="S17" s="1">
        <v>391.05377197265625</v>
      </c>
      <c r="T17" s="1">
        <v>17.934139251708984</v>
      </c>
      <c r="U17" s="1">
        <v>18.925209045410156</v>
      </c>
      <c r="V17" s="1">
        <v>51.245723724365234</v>
      </c>
      <c r="W17" s="1">
        <v>54.077644348144531</v>
      </c>
      <c r="X17" s="1">
        <v>500.117431640625</v>
      </c>
      <c r="Y17" s="1">
        <v>252.81983947753906</v>
      </c>
      <c r="Z17" s="1">
        <v>289.32064819335938</v>
      </c>
      <c r="AA17" s="1">
        <v>98.346809387207031</v>
      </c>
      <c r="AB17" s="1">
        <v>-12.561864852905273</v>
      </c>
      <c r="AC17" s="1">
        <v>1.1087753772735596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0.18999999761581421</v>
      </c>
      <c r="AJ17" s="1">
        <v>111115</v>
      </c>
      <c r="AK17">
        <f>X17*0.000001/(K17*0.0001)</f>
        <v>0.83352905273437483</v>
      </c>
      <c r="AL17">
        <f>(U17-T17)/(1000-U17)*AK17</f>
        <v>8.4202088765689869E-4</v>
      </c>
      <c r="AM17">
        <f>(P17+273.15)</f>
        <v>299.41465034484861</v>
      </c>
      <c r="AN17">
        <f>(O17+273.15)</f>
        <v>299.48525657653806</v>
      </c>
      <c r="AO17">
        <f>(Y17*AG17+Z17*AH17)*AI17</f>
        <v>48.035768897962953</v>
      </c>
      <c r="AP17">
        <f>((AO17+0.00000010773*(AN17^4-AM17^4))-AL17*44100)/(L17*51.4+0.00000043092*AM17^3)</f>
        <v>0.13860384125970979</v>
      </c>
      <c r="AQ17">
        <f>0.61365*EXP(17.502*J17/(240.97+J17))</f>
        <v>3.4274628781296568</v>
      </c>
      <c r="AR17">
        <f>AQ17*1000/AA17</f>
        <v>34.850778581287678</v>
      </c>
      <c r="AS17">
        <f>(AR17-U17)</f>
        <v>15.925569535877521</v>
      </c>
      <c r="AT17">
        <f>IF(D17,P17,(O17+P17)/2)</f>
        <v>26.299953460693359</v>
      </c>
      <c r="AU17">
        <f>0.61365*EXP(17.502*AT17/(240.97+AT17))</f>
        <v>3.4346151874638347</v>
      </c>
      <c r="AV17">
        <f>IF(AS17&lt;&gt;0,(1000-(AR17+U17)/2)/AS17*AL17,0)</f>
        <v>5.1450633108784477E-2</v>
      </c>
      <c r="AW17">
        <f>U17*AA17/1000</f>
        <v>1.861233926601999</v>
      </c>
      <c r="AX17">
        <f>(AU17-AW17)</f>
        <v>1.5733812608618356</v>
      </c>
      <c r="AY17">
        <f>1/(1.6/F17+1.37/N17)</f>
        <v>3.2240607823913928E-2</v>
      </c>
      <c r="AZ17">
        <f>G17*AA17*0.001</f>
        <v>16.658698537626947</v>
      </c>
      <c r="BA17">
        <f>G17/S17</f>
        <v>0.43315598040093961</v>
      </c>
      <c r="BB17">
        <f>(1-AL17*AA17/AQ17/F17)*100</f>
        <v>53.891642226023414</v>
      </c>
      <c r="BC17">
        <f>(S17-E17/(N17/1.35))</f>
        <v>387.76875098497817</v>
      </c>
      <c r="BD17">
        <f>E17*BB17/100/BC17</f>
        <v>9.6044242448753373E-3</v>
      </c>
    </row>
    <row r="18" spans="1:56" x14ac:dyDescent="0.25">
      <c r="A18" s="1" t="s">
        <v>9</v>
      </c>
      <c r="B18" s="1" t="s">
        <v>76</v>
      </c>
    </row>
    <row r="19" spans="1:56" x14ac:dyDescent="0.25">
      <c r="A19" s="1">
        <v>3</v>
      </c>
      <c r="B19" s="1" t="s">
        <v>77</v>
      </c>
      <c r="C19" s="1">
        <v>1332.4999953396618</v>
      </c>
      <c r="D19" s="1">
        <v>0</v>
      </c>
      <c r="E19">
        <f>(R19-S19*(1000-T19)/(1000-U19))*AK19</f>
        <v>2.9672821772287903</v>
      </c>
      <c r="F19">
        <f>IF(AV19&lt;&gt;0,1/(1/AV19-1/N19),0)</f>
        <v>1.8759785165902487E-2</v>
      </c>
      <c r="G19">
        <f>((AY19-AL19/2)*S19-E19)/(AY19+AL19/2)</f>
        <v>133.27415492205563</v>
      </c>
      <c r="H19">
        <f>AL19*1000</f>
        <v>0.34549019967182359</v>
      </c>
      <c r="I19">
        <f>(AQ19-AW19)</f>
        <v>1.773590596295946</v>
      </c>
      <c r="J19">
        <f>(P19+AP19*D19)</f>
        <v>26.997919082641602</v>
      </c>
      <c r="K19" s="1">
        <v>6</v>
      </c>
      <c r="L19">
        <f>(K19*AE19+AF19)</f>
        <v>1.4200000166893005</v>
      </c>
      <c r="M19" s="1">
        <v>1</v>
      </c>
      <c r="N19">
        <f>L19*(M19+1)*(M19+1)/(M19*M19+1)</f>
        <v>2.8400000333786011</v>
      </c>
      <c r="O19" s="1">
        <v>26.331632614135742</v>
      </c>
      <c r="P19" s="1">
        <v>26.997919082641602</v>
      </c>
      <c r="Q19" s="1">
        <v>26.160573959350586</v>
      </c>
      <c r="R19" s="1">
        <v>399.34207153320312</v>
      </c>
      <c r="S19" s="1">
        <v>395.617919921875</v>
      </c>
      <c r="T19" s="1">
        <v>17.94459342956543</v>
      </c>
      <c r="U19" s="1">
        <v>18.351507186889648</v>
      </c>
      <c r="V19" s="1">
        <v>51.295646667480469</v>
      </c>
      <c r="W19" s="1">
        <v>52.458831787109375</v>
      </c>
      <c r="X19" s="1">
        <v>500.081298828125</v>
      </c>
      <c r="Y19" s="1">
        <v>252.840087890625</v>
      </c>
      <c r="Z19" s="1">
        <v>288.79006958007813</v>
      </c>
      <c r="AA19" s="1">
        <v>98.364219665527344</v>
      </c>
      <c r="AB19" s="1">
        <v>-7.5975399017333984</v>
      </c>
      <c r="AC19" s="1">
        <v>0.51670193672180176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0.18999999761581421</v>
      </c>
      <c r="AJ19" s="1">
        <v>111115</v>
      </c>
      <c r="AK19">
        <f>X19*0.000001/(K19*0.0001)</f>
        <v>0.83346883138020822</v>
      </c>
      <c r="AL19">
        <f>(U19-T19)/(1000-U19)*AK19</f>
        <v>3.4549019967182362E-4</v>
      </c>
      <c r="AM19">
        <f>(P19+273.15)</f>
        <v>300.14791908264158</v>
      </c>
      <c r="AN19">
        <f>(O19+273.15)</f>
        <v>299.48163261413572</v>
      </c>
      <c r="AO19">
        <f>(Y19*AG19+Z19*AH19)*AI19</f>
        <v>48.039616096401005</v>
      </c>
      <c r="AP19">
        <f>((AO19+0.00000010773*(AN19^4-AM19^4))-AL19*44100)/(L19*51.4+0.00000043092*AM19^3)</f>
        <v>0.29614466716324767</v>
      </c>
      <c r="AQ19">
        <f>0.61365*EXP(17.502*J19/(240.97+J19))</f>
        <v>3.5787222804206631</v>
      </c>
      <c r="AR19">
        <f>AQ19*1000/AA19</f>
        <v>36.382358265938237</v>
      </c>
      <c r="AS19">
        <f>(AR19-U19)</f>
        <v>18.030851079048588</v>
      </c>
      <c r="AT19">
        <f>IF(D19,P19,(O19+P19)/2)</f>
        <v>26.664775848388672</v>
      </c>
      <c r="AU19">
        <f>0.61365*EXP(17.502*AT19/(240.97+AT19))</f>
        <v>3.5092938861981118</v>
      </c>
      <c r="AV19">
        <f>IF(AS19&lt;&gt;0,(1000-(AR19+U19)/2)/AS19*AL19,0)</f>
        <v>1.8636679497077886E-2</v>
      </c>
      <c r="AW19">
        <f>U19*AA19/1000</f>
        <v>1.8051316841247171</v>
      </c>
      <c r="AX19">
        <f>(AU19-AW19)</f>
        <v>1.7041622020733946</v>
      </c>
      <c r="AY19">
        <f>1/(1.6/F19+1.37/N19)</f>
        <v>1.1658922755424486E-2</v>
      </c>
      <c r="AZ19">
        <f>G19*AA19*0.001</f>
        <v>13.109408250490603</v>
      </c>
      <c r="BA19">
        <f>G19/S19</f>
        <v>0.33687593056546594</v>
      </c>
      <c r="BB19">
        <f>(1-AL19*AA19/AQ19/F19)*100</f>
        <v>49.380596193568216</v>
      </c>
      <c r="BC19">
        <f>(S19-E19/(N19/1.35))</f>
        <v>394.20741608660097</v>
      </c>
      <c r="BD19">
        <f>E19*BB19/100/BC19</f>
        <v>3.7169813911851267E-3</v>
      </c>
    </row>
    <row r="20" spans="1:56" x14ac:dyDescent="0.25">
      <c r="A20" s="1">
        <v>4</v>
      </c>
      <c r="B20" s="1" t="s">
        <v>78</v>
      </c>
      <c r="C20" s="1">
        <v>1932.9999819174409</v>
      </c>
      <c r="D20" s="1">
        <v>0</v>
      </c>
      <c r="E20">
        <f>(R20-S20*(1000-T20)/(1000-U20))*AK20</f>
        <v>2.9209239819929471</v>
      </c>
      <c r="F20">
        <f>IF(AV20&lt;&gt;0,1/(1/AV20-1/N20),0)</f>
        <v>1.7806353987419588E-2</v>
      </c>
      <c r="G20">
        <f>((AY20-AL20/2)*S20-E20)/(AY20+AL20/2)</f>
        <v>123.79188336554489</v>
      </c>
      <c r="H20">
        <f>AL20*1000</f>
        <v>0.34147560461107185</v>
      </c>
      <c r="I20">
        <f>(AQ20-AW20)</f>
        <v>1.8449012401759342</v>
      </c>
      <c r="J20">
        <f>(P20+AP20*D20)</f>
        <v>27.364566802978516</v>
      </c>
      <c r="K20" s="1">
        <v>6</v>
      </c>
      <c r="L20">
        <f>(K20*AE20+AF20)</f>
        <v>1.4200000166893005</v>
      </c>
      <c r="M20" s="1">
        <v>1</v>
      </c>
      <c r="N20">
        <f>L20*(M20+1)*(M20+1)/(M20*M20+1)</f>
        <v>2.8400000333786011</v>
      </c>
      <c r="O20" s="1">
        <v>26.336265563964844</v>
      </c>
      <c r="P20" s="1">
        <v>27.364566802978516</v>
      </c>
      <c r="Q20" s="1">
        <v>26.159536361694336</v>
      </c>
      <c r="R20" s="1">
        <v>399.34130859375</v>
      </c>
      <c r="S20" s="1">
        <v>395.67449951171875</v>
      </c>
      <c r="T20" s="1">
        <v>18.020229339599609</v>
      </c>
      <c r="U20" s="1">
        <v>18.422403335571289</v>
      </c>
      <c r="V20" s="1">
        <v>51.483837127685547</v>
      </c>
      <c r="W20" s="1">
        <v>52.632846832275391</v>
      </c>
      <c r="X20" s="1">
        <v>500.05938720703125</v>
      </c>
      <c r="Y20" s="1">
        <v>252.82064819335937</v>
      </c>
      <c r="Z20" s="1">
        <v>289.51992797851562</v>
      </c>
      <c r="AA20" s="1">
        <v>98.337608337402344</v>
      </c>
      <c r="AB20" s="1">
        <v>-7.5975399017333984</v>
      </c>
      <c r="AC20" s="1">
        <v>0.51670193672180176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0.18999999761581421</v>
      </c>
      <c r="AJ20" s="1">
        <v>111115</v>
      </c>
      <c r="AK20">
        <f>X20*0.000001/(K20*0.0001)</f>
        <v>0.83343231201171875</v>
      </c>
      <c r="AL20">
        <f>(U20-T20)/(1000-U20)*AK20</f>
        <v>3.4147560461107187E-4</v>
      </c>
      <c r="AM20">
        <f>(P20+273.15)</f>
        <v>300.51456680297849</v>
      </c>
      <c r="AN20">
        <f>(O20+273.15)</f>
        <v>299.48626556396482</v>
      </c>
      <c r="AO20">
        <f>(Y20*AG20+Z20*AH20)*AI20</f>
        <v>48.035922553966884</v>
      </c>
      <c r="AP20">
        <f>((AO20+0.00000010773*(AN20^4-AM20^4))-AL20*44100)/(L20*51.4+0.00000043092*AM20^3)</f>
        <v>0.24813350450026025</v>
      </c>
      <c r="AQ20">
        <f>0.61365*EXP(17.502*J20/(240.97+J20))</f>
        <v>3.6565163240229981</v>
      </c>
      <c r="AR20">
        <f>AQ20*1000/AA20</f>
        <v>37.183295240181835</v>
      </c>
      <c r="AS20">
        <f>(AR20-U20)</f>
        <v>18.760891904610546</v>
      </c>
      <c r="AT20">
        <f>IF(D20,P20,(O20+P20)/2)</f>
        <v>26.85041618347168</v>
      </c>
      <c r="AU20">
        <f>0.61365*EXP(17.502*AT20/(240.97+AT20))</f>
        <v>3.5478355577550462</v>
      </c>
      <c r="AV20">
        <f>IF(AS20&lt;&gt;0,(1000-(AR20+U20)/2)/AS20*AL20,0)</f>
        <v>1.7695406568543695E-2</v>
      </c>
      <c r="AW20">
        <f>U20*AA20/1000</f>
        <v>1.8116150838470639</v>
      </c>
      <c r="AX20">
        <f>(AU20-AW20)</f>
        <v>1.7362204739079823</v>
      </c>
      <c r="AY20">
        <f>1/(1.6/F20+1.37/N20)</f>
        <v>1.1069543809887936E-2</v>
      </c>
      <c r="AZ20">
        <f>G20*AA20*0.001</f>
        <v>12.173397741750346</v>
      </c>
      <c r="BA20">
        <f>G20/S20</f>
        <v>0.3128629303083974</v>
      </c>
      <c r="BB20">
        <f>(1-AL20*AA20/AQ20/F20)*100</f>
        <v>48.425288789433672</v>
      </c>
      <c r="BC20">
        <f>(S20-E20/(N20/1.35))</f>
        <v>394.28603214223097</v>
      </c>
      <c r="BD20">
        <f>E20*BB20/100/BC20</f>
        <v>3.5874105555168873E-3</v>
      </c>
    </row>
    <row r="21" spans="1:56" x14ac:dyDescent="0.25">
      <c r="A21" s="1" t="s">
        <v>9</v>
      </c>
      <c r="B21" s="1" t="s">
        <v>79</v>
      </c>
    </row>
    <row r="22" spans="1:56" x14ac:dyDescent="0.25">
      <c r="A22" s="1">
        <v>5</v>
      </c>
      <c r="B22" s="1" t="s">
        <v>80</v>
      </c>
      <c r="C22" s="1">
        <v>2532.4999886117876</v>
      </c>
      <c r="D22" s="1">
        <v>0</v>
      </c>
      <c r="E22">
        <f>(R22-S22*(1000-T22)/(1000-U22))*AK22</f>
        <v>1.4150876050555277</v>
      </c>
      <c r="F22">
        <f>IF(AV22&lt;&gt;0,1/(1/AV22-1/N22),0)</f>
        <v>8.3975196472683127E-3</v>
      </c>
      <c r="G22">
        <f>((AY22-AL22/2)*S22-E22)/(AY22+AL22/2)</f>
        <v>118.98293326145763</v>
      </c>
      <c r="H22">
        <f>AL22*1000</f>
        <v>0.16477532468385239</v>
      </c>
      <c r="I22">
        <f>(AQ22-AW22)</f>
        <v>1.8820324714497045</v>
      </c>
      <c r="J22">
        <f>(P22+AP22*D22)</f>
        <v>27.431919097900391</v>
      </c>
      <c r="K22" s="1">
        <v>6</v>
      </c>
      <c r="L22">
        <f>(K22*AE22+AF22)</f>
        <v>1.4200000166893005</v>
      </c>
      <c r="M22" s="1">
        <v>1</v>
      </c>
      <c r="N22">
        <f>L22*(M22+1)*(M22+1)/(M22*M22+1)</f>
        <v>2.8400000333786011</v>
      </c>
      <c r="O22" s="1">
        <v>26.337594985961914</v>
      </c>
      <c r="P22" s="1">
        <v>27.431919097900391</v>
      </c>
      <c r="Q22" s="1">
        <v>26.160923004150391</v>
      </c>
      <c r="R22" s="1">
        <v>399.18869018554687</v>
      </c>
      <c r="S22" s="1">
        <v>397.41232299804687</v>
      </c>
      <c r="T22" s="1">
        <v>17.993135452270508</v>
      </c>
      <c r="U22" s="1">
        <v>18.187234878540039</v>
      </c>
      <c r="V22" s="1">
        <v>51.415176391601562</v>
      </c>
      <c r="W22" s="1">
        <v>51.969814300537109</v>
      </c>
      <c r="X22" s="1">
        <v>500.08963012695312</v>
      </c>
      <c r="Y22" s="1">
        <v>252.90057373046875</v>
      </c>
      <c r="Z22" s="1">
        <v>289.025146484375</v>
      </c>
      <c r="AA22" s="1">
        <v>98.362052917480469</v>
      </c>
      <c r="AB22" s="1">
        <v>-5.6285457611083984</v>
      </c>
      <c r="AC22" s="1">
        <v>0.30489850044250488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0.18999999761581421</v>
      </c>
      <c r="AJ22" s="1">
        <v>111115</v>
      </c>
      <c r="AK22">
        <f>X22*0.000001/(K22*0.0001)</f>
        <v>0.83348271687825515</v>
      </c>
      <c r="AL22">
        <f>(U22-T22)/(1000-U22)*AK22</f>
        <v>1.647753246838524E-4</v>
      </c>
      <c r="AM22">
        <f>(P22+273.15)</f>
        <v>300.58191909790037</v>
      </c>
      <c r="AN22">
        <f>(O22+273.15)</f>
        <v>299.48759498596189</v>
      </c>
      <c r="AO22">
        <f>(Y22*AG22+Z22*AH22)*AI22</f>
        <v>48.051108405827108</v>
      </c>
      <c r="AP22">
        <f>((AO22+0.00000010773*(AN22^4-AM22^4))-AL22*44100)/(L22*51.4+0.00000043092*AM22^3)</f>
        <v>0.33117886388751194</v>
      </c>
      <c r="AQ22">
        <f>0.61365*EXP(17.502*J22/(240.97+J22))</f>
        <v>3.6709662309953064</v>
      </c>
      <c r="AR22">
        <f>AQ22*1000/AA22</f>
        <v>37.320959883533689</v>
      </c>
      <c r="AS22">
        <f>(AR22-U22)</f>
        <v>19.13372500499365</v>
      </c>
      <c r="AT22">
        <f>IF(D22,P22,(O22+P22)/2)</f>
        <v>26.884757041931152</v>
      </c>
      <c r="AU22">
        <f>0.61365*EXP(17.502*AT22/(240.97+AT22))</f>
        <v>3.5550055835607668</v>
      </c>
      <c r="AV22">
        <f>IF(AS22&lt;&gt;0,(1000-(AR22+U22)/2)/AS22*AL22,0)</f>
        <v>8.3727624513665871E-3</v>
      </c>
      <c r="AW22">
        <f>U22*AA22/1000</f>
        <v>1.7889337595456019</v>
      </c>
      <c r="AX22">
        <f>(AU22-AW22)</f>
        <v>1.7660718240151649</v>
      </c>
      <c r="AY22">
        <f>1/(1.6/F22+1.37/N22)</f>
        <v>5.2351951941647205E-3</v>
      </c>
      <c r="AZ22">
        <f>G22*AA22*0.001</f>
        <v>11.703405577740543</v>
      </c>
      <c r="BA22">
        <f>G22/S22</f>
        <v>0.29939417168511501</v>
      </c>
      <c r="BB22">
        <f>(1-AL22*AA22/AQ22/F22)*100</f>
        <v>47.42390308240131</v>
      </c>
      <c r="BC22">
        <f>(S22-E22/(N22/1.35))</f>
        <v>396.73965812326787</v>
      </c>
      <c r="BD22">
        <f>E22*BB22/100/BC22</f>
        <v>1.6915117019738377E-3</v>
      </c>
    </row>
    <row r="23" spans="1:56" x14ac:dyDescent="0.25">
      <c r="A23" s="1" t="s">
        <v>9</v>
      </c>
      <c r="B23" s="1" t="s">
        <v>81</v>
      </c>
    </row>
    <row r="24" spans="1:56" x14ac:dyDescent="0.25">
      <c r="A24" s="1">
        <v>6</v>
      </c>
      <c r="B24" s="1" t="s">
        <v>82</v>
      </c>
      <c r="C24" s="1">
        <v>3132.4999953396618</v>
      </c>
      <c r="D24" s="1">
        <v>0</v>
      </c>
      <c r="E24">
        <f>(R24-S24*(1000-T24)/(1000-U24))*AK24</f>
        <v>1.0510243997890769</v>
      </c>
      <c r="F24">
        <f>IF(AV24&lt;&gt;0,1/(1/AV24-1/N24),0)</f>
        <v>6.5941075759991157E-3</v>
      </c>
      <c r="G24">
        <f>((AY24-AL24/2)*S24-E24)/(AY24+AL24/2)</f>
        <v>133.79748576781421</v>
      </c>
      <c r="H24">
        <f>AL24*1000</f>
        <v>0.13027489563122724</v>
      </c>
      <c r="I24">
        <f>(AQ24-AW24)</f>
        <v>1.8935955892929801</v>
      </c>
      <c r="J24">
        <f>(P24+AP24*D24)</f>
        <v>27.495149612426758</v>
      </c>
      <c r="K24" s="1">
        <v>6</v>
      </c>
      <c r="L24">
        <f>(K24*AE24+AF24)</f>
        <v>1.4200000166893005</v>
      </c>
      <c r="M24" s="1">
        <v>1</v>
      </c>
      <c r="N24">
        <f>L24*(M24+1)*(M24+1)/(M24*M24+1)</f>
        <v>2.8400000333786011</v>
      </c>
      <c r="O24" s="1">
        <v>26.339338302612305</v>
      </c>
      <c r="P24" s="1">
        <v>27.495149612426758</v>
      </c>
      <c r="Q24" s="1">
        <v>26.159584045410156</v>
      </c>
      <c r="R24" s="1">
        <v>399.06680297851562</v>
      </c>
      <c r="S24" s="1">
        <v>397.74368286132813</v>
      </c>
      <c r="T24" s="1">
        <v>18.054311752319336</v>
      </c>
      <c r="U24" s="1">
        <v>18.207761764526367</v>
      </c>
      <c r="V24" s="1">
        <v>51.585502624511719</v>
      </c>
      <c r="W24" s="1">
        <v>52.023948669433594</v>
      </c>
      <c r="X24" s="1">
        <v>500.10897827148437</v>
      </c>
      <c r="Y24" s="1">
        <v>252.82171630859375</v>
      </c>
      <c r="Z24" s="1">
        <v>289.00973510742187</v>
      </c>
      <c r="AA24" s="1">
        <v>98.363632202148438</v>
      </c>
      <c r="AB24" s="1">
        <v>-5.2031612396240234</v>
      </c>
      <c r="AC24" s="1">
        <v>0.26861119270324707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0.18999999761581421</v>
      </c>
      <c r="AJ24" s="1">
        <v>111115</v>
      </c>
      <c r="AK24">
        <f>X24*0.000001/(K24*0.0001)</f>
        <v>0.83351496378580714</v>
      </c>
      <c r="AL24">
        <f>(U24-T24)/(1000-U24)*AK24</f>
        <v>1.3027489563122724E-4</v>
      </c>
      <c r="AM24">
        <f>(P24+273.15)</f>
        <v>300.64514961242674</v>
      </c>
      <c r="AN24">
        <f>(O24+273.15)</f>
        <v>299.48933830261228</v>
      </c>
      <c r="AO24">
        <f>(Y24*AG24+Z24*AH24)*AI24</f>
        <v>48.036125495858869</v>
      </c>
      <c r="AP24">
        <f>((AO24+0.00000010773*(AN24^4-AM24^4))-AL24*44100)/(L24*51.4+0.00000043092*AM24^3)</f>
        <v>0.34043550357167734</v>
      </c>
      <c r="AQ24">
        <f>0.61365*EXP(17.502*J24/(240.97+J24))</f>
        <v>3.6845771707231929</v>
      </c>
      <c r="AR24">
        <f>AQ24*1000/AA24</f>
        <v>37.458734374011001</v>
      </c>
      <c r="AS24">
        <f>(AR24-U24)</f>
        <v>19.250972609484634</v>
      </c>
      <c r="AT24">
        <f>IF(D24,P24,(O24+P24)/2)</f>
        <v>26.917243957519531</v>
      </c>
      <c r="AU24">
        <f>0.61365*EXP(17.502*AT24/(240.97+AT24))</f>
        <v>3.5618001652377904</v>
      </c>
      <c r="AV24">
        <f>IF(AS24&lt;&gt;0,(1000-(AR24+U24)/2)/AS24*AL24,0)</f>
        <v>6.5788323900854437E-3</v>
      </c>
      <c r="AW24">
        <f>U24*AA24/1000</f>
        <v>1.7909815814302128</v>
      </c>
      <c r="AX24">
        <f>(AU24-AW24)</f>
        <v>1.7708185838075776</v>
      </c>
      <c r="AY24">
        <f>1/(1.6/F24+1.37/N24)</f>
        <v>4.1131399007725503E-3</v>
      </c>
      <c r="AZ24">
        <f>G24*AA24*0.001</f>
        <v>13.160806679637469</v>
      </c>
      <c r="BA24">
        <f>G24/S24</f>
        <v>0.33639122765015028</v>
      </c>
      <c r="BB24">
        <f>(1-AL24*AA24/AQ24/F24)*100</f>
        <v>47.258605768333453</v>
      </c>
      <c r="BC24">
        <f>(S24-E24/(N24/1.35))</f>
        <v>397.24407619828622</v>
      </c>
      <c r="BD24">
        <f>E24*BB24/100/BC24</f>
        <v>1.2503634601145894E-3</v>
      </c>
    </row>
    <row r="25" spans="1:56" x14ac:dyDescent="0.25">
      <c r="A25" s="1">
        <v>7</v>
      </c>
      <c r="B25" s="1" t="s">
        <v>83</v>
      </c>
      <c r="C25" s="1">
        <v>3732.9999819174409</v>
      </c>
      <c r="D25" s="1">
        <v>0</v>
      </c>
      <c r="E25">
        <f>(R25-S25*(1000-T25)/(1000-U25))*AK25</f>
        <v>0.95694673763638283</v>
      </c>
      <c r="F25">
        <f>IF(AV25&lt;&gt;0,1/(1/AV25-1/N25),0)</f>
        <v>7.0140590400085343E-3</v>
      </c>
      <c r="G25">
        <f>((AY25-AL25/2)*S25-E25)/(AY25+AL25/2)</f>
        <v>170.29564566798942</v>
      </c>
      <c r="H25">
        <f>AL25*1000</f>
        <v>0.13792081395691497</v>
      </c>
      <c r="I25">
        <f>(AQ25-AW25)</f>
        <v>1.8846996137741645</v>
      </c>
      <c r="J25">
        <f>(P25+AP25*D25)</f>
        <v>27.477354049682617</v>
      </c>
      <c r="K25" s="1">
        <v>6</v>
      </c>
      <c r="L25">
        <f>(K25*AE25+AF25)</f>
        <v>1.4200000166893005</v>
      </c>
      <c r="M25" s="1">
        <v>1</v>
      </c>
      <c r="N25">
        <f>L25*(M25+1)*(M25+1)/(M25*M25+1)</f>
        <v>2.8400000333786011</v>
      </c>
      <c r="O25" s="1">
        <v>26.334482192993164</v>
      </c>
      <c r="P25" s="1">
        <v>27.477354049682617</v>
      </c>
      <c r="Q25" s="1">
        <v>26.161426544189453</v>
      </c>
      <c r="R25" s="1">
        <v>399.22222900390625</v>
      </c>
      <c r="S25" s="1">
        <v>398.00830078125</v>
      </c>
      <c r="T25" s="1">
        <v>18.09930419921875</v>
      </c>
      <c r="U25" s="1">
        <v>18.261749267578125</v>
      </c>
      <c r="V25" s="1">
        <v>51.721698760986328</v>
      </c>
      <c r="W25" s="1">
        <v>52.1859130859375</v>
      </c>
      <c r="X25" s="1">
        <v>500.11541748046875</v>
      </c>
      <c r="Y25" s="1">
        <v>252.76141357421875</v>
      </c>
      <c r="Z25" s="1">
        <v>289.03768920898437</v>
      </c>
      <c r="AA25" s="1">
        <v>98.349967956542969</v>
      </c>
      <c r="AB25" s="1">
        <v>-5.2031612396240234</v>
      </c>
      <c r="AC25" s="1">
        <v>0.26861119270324707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0.18999999761581421</v>
      </c>
      <c r="AJ25" s="1">
        <v>111115</v>
      </c>
      <c r="AK25">
        <f>X25*0.000001/(K25*0.0001)</f>
        <v>0.83352569580078106</v>
      </c>
      <c r="AL25">
        <f>(U25-T25)/(1000-U25)*AK25</f>
        <v>1.3792081395691498E-4</v>
      </c>
      <c r="AM25">
        <f>(P25+273.15)</f>
        <v>300.62735404968259</v>
      </c>
      <c r="AN25">
        <f>(O25+273.15)</f>
        <v>299.48448219299314</v>
      </c>
      <c r="AO25">
        <f>(Y25*AG25+Z25*AH25)*AI25</f>
        <v>48.024667976471392</v>
      </c>
      <c r="AP25">
        <f>((AO25+0.00000010773*(AN25^4-AM25^4))-AL25*44100)/(L25*51.4+0.00000043092*AM25^3)</f>
        <v>0.33812398143806627</v>
      </c>
      <c r="AQ25">
        <f>0.61365*EXP(17.502*J25/(240.97+J25))</f>
        <v>3.6807420690708952</v>
      </c>
      <c r="AR25">
        <f>AQ25*1000/AA25</f>
        <v>37.424944263299324</v>
      </c>
      <c r="AS25">
        <f>(AR25-U25)</f>
        <v>19.163194995721199</v>
      </c>
      <c r="AT25">
        <f>IF(D25,P25,(O25+P25)/2)</f>
        <v>26.905918121337891</v>
      </c>
      <c r="AU25">
        <f>0.61365*EXP(17.502*AT25/(240.97+AT25))</f>
        <v>3.5594301003119853</v>
      </c>
      <c r="AV25">
        <f>IF(AS25&lt;&gt;0,(1000-(AR25+U25)/2)/AS25*AL25,0)</f>
        <v>6.9967788219907406E-3</v>
      </c>
      <c r="AW25">
        <f>U25*AA25/1000</f>
        <v>1.7960424552967307</v>
      </c>
      <c r="AX25">
        <f>(AU25-AW25)</f>
        <v>1.7633876450152546</v>
      </c>
      <c r="AY25">
        <f>1/(1.6/F25+1.37/N25)</f>
        <v>4.3745360071249604E-3</v>
      </c>
      <c r="AZ25">
        <f>G25*AA25*0.001</f>
        <v>16.748571294585556</v>
      </c>
      <c r="BA25">
        <f>G25/S25</f>
        <v>0.42786958295522054</v>
      </c>
      <c r="BB25">
        <f>(1-AL25*AA25/AQ25/F25)*100</f>
        <v>47.458891386955905</v>
      </c>
      <c r="BC25">
        <f>(S25-E25/(N25/1.35))</f>
        <v>397.55341413314238</v>
      </c>
      <c r="BD25">
        <f>E25*BB25/100/BC25</f>
        <v>1.1423780973838394E-3</v>
      </c>
    </row>
    <row r="26" spans="1:56" x14ac:dyDescent="0.25">
      <c r="A26" s="1" t="s">
        <v>9</v>
      </c>
      <c r="B26" s="1" t="s">
        <v>84</v>
      </c>
    </row>
    <row r="27" spans="1:56" x14ac:dyDescent="0.25">
      <c r="A27" s="1">
        <v>8</v>
      </c>
      <c r="B27" s="1" t="s">
        <v>85</v>
      </c>
      <c r="C27" s="1">
        <v>4332.4999886341393</v>
      </c>
      <c r="D27" s="1">
        <v>0</v>
      </c>
      <c r="E27">
        <f>(R27-S27*(1000-T27)/(1000-U27))*AK27</f>
        <v>0.84178676686828069</v>
      </c>
      <c r="F27">
        <f>IF(AV27&lt;&gt;0,1/(1/AV27-1/N27),0)</f>
        <v>6.1968490670887139E-3</v>
      </c>
      <c r="G27">
        <f>((AY27-AL27/2)*S27-E27)/(AY27+AL27/2)</f>
        <v>171.40485093442408</v>
      </c>
      <c r="H27">
        <f>AL27*1000</f>
        <v>0.12245344798175083</v>
      </c>
      <c r="I27">
        <f>(AQ27-AW27)</f>
        <v>1.8944458445102146</v>
      </c>
      <c r="J27">
        <f>(P27+AP27*D27)</f>
        <v>27.508733749389648</v>
      </c>
      <c r="K27" s="1">
        <v>6</v>
      </c>
      <c r="L27">
        <f>(K27*AE27+AF27)</f>
        <v>1.4200000166893005</v>
      </c>
      <c r="M27" s="1">
        <v>1</v>
      </c>
      <c r="N27">
        <f>L27*(M27+1)*(M27+1)/(M27*M27+1)</f>
        <v>2.8400000333786011</v>
      </c>
      <c r="O27" s="1">
        <v>26.336061477661133</v>
      </c>
      <c r="P27" s="1">
        <v>27.508733749389648</v>
      </c>
      <c r="Q27" s="1">
        <v>26.160165786743164</v>
      </c>
      <c r="R27" s="1">
        <v>399.2462158203125</v>
      </c>
      <c r="S27" s="1">
        <v>398.177734375</v>
      </c>
      <c r="T27" s="1">
        <v>18.077661514282227</v>
      </c>
      <c r="U27" s="1">
        <v>18.221904754638672</v>
      </c>
      <c r="V27" s="1">
        <v>51.682056427001953</v>
      </c>
      <c r="W27" s="1">
        <v>52.094429016113281</v>
      </c>
      <c r="X27" s="1">
        <v>500.08074951171875</v>
      </c>
      <c r="Y27" s="1">
        <v>252.37353515625</v>
      </c>
      <c r="Z27" s="1">
        <v>288.12472534179687</v>
      </c>
      <c r="AA27" s="1">
        <v>98.401412963867188</v>
      </c>
      <c r="AB27" s="1">
        <v>-5.0389461517333984</v>
      </c>
      <c r="AC27" s="1">
        <v>0.25104641914367676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0.18999999761581421</v>
      </c>
      <c r="AJ27" s="1">
        <v>111115</v>
      </c>
      <c r="AK27">
        <f>X27*0.000001/(K27*0.0001)</f>
        <v>0.8334679158528645</v>
      </c>
      <c r="AL27">
        <f>(U27-T27)/(1000-U27)*AK27</f>
        <v>1.2245344798175083E-4</v>
      </c>
      <c r="AM27">
        <f>(P27+273.15)</f>
        <v>300.65873374938963</v>
      </c>
      <c r="AN27">
        <f>(O27+273.15)</f>
        <v>299.48606147766111</v>
      </c>
      <c r="AO27">
        <f>(Y27*AG27+Z27*AH27)*AI27</f>
        <v>47.950971077982103</v>
      </c>
      <c r="AP27">
        <f>((AO27+0.00000010773*(AN27^4-AM27^4))-AL27*44100)/(L27*51.4+0.00000043092*AM27^3)</f>
        <v>0.34117008493042661</v>
      </c>
      <c r="AQ27">
        <f>0.61365*EXP(17.502*J27/(240.97+J27))</f>
        <v>3.6875070192596695</v>
      </c>
      <c r="AR27">
        <f>AQ27*1000/AA27</f>
        <v>37.474126724315589</v>
      </c>
      <c r="AS27">
        <f>(AR27-U27)</f>
        <v>19.252221969676917</v>
      </c>
      <c r="AT27">
        <f>IF(D27,P27,(O27+P27)/2)</f>
        <v>26.922397613525391</v>
      </c>
      <c r="AU27">
        <f>0.61365*EXP(17.502*AT27/(240.97+AT27))</f>
        <v>3.5628790845807661</v>
      </c>
      <c r="AV27">
        <f>IF(AS27&lt;&gt;0,(1000-(AR27+U27)/2)/AS27*AL27,0)</f>
        <v>6.1833570495135699E-3</v>
      </c>
      <c r="AW27">
        <f>U27*AA27/1000</f>
        <v>1.7930611747494549</v>
      </c>
      <c r="AX27">
        <f>(AU27-AW27)</f>
        <v>1.7698179098313112</v>
      </c>
      <c r="AY27">
        <f>1/(1.6/F27+1.37/N27)</f>
        <v>3.8658080688855913E-3</v>
      </c>
      <c r="AZ27">
        <f>G27*AA27*0.001</f>
        <v>16.866479520808362</v>
      </c>
      <c r="BA27">
        <f>G27/S27</f>
        <v>0.43047321870839872</v>
      </c>
      <c r="BB27">
        <f>(1-AL27*AA27/AQ27/F27)*100</f>
        <v>47.268687796579869</v>
      </c>
      <c r="BC27">
        <f>(S27-E27/(N27/1.35))</f>
        <v>397.77758926164933</v>
      </c>
      <c r="BD27">
        <f>E27*BB27/100/BC27</f>
        <v>1.000311655270655E-3</v>
      </c>
    </row>
    <row r="28" spans="1:56" x14ac:dyDescent="0.25">
      <c r="A28" s="1" t="s">
        <v>9</v>
      </c>
      <c r="B28" s="1" t="s">
        <v>86</v>
      </c>
    </row>
    <row r="29" spans="1:56" x14ac:dyDescent="0.25">
      <c r="A29" s="1">
        <v>9</v>
      </c>
      <c r="B29" s="1" t="s">
        <v>87</v>
      </c>
      <c r="C29" s="1">
        <v>4932.4999953396618</v>
      </c>
      <c r="D29" s="1">
        <v>0</v>
      </c>
      <c r="E29">
        <f>(R29-S29*(1000-T29)/(1000-U29))*AK29</f>
        <v>0.56338723288387138</v>
      </c>
      <c r="F29">
        <f>IF(AV29&lt;&gt;0,1/(1/AV29-1/N29),0)</f>
        <v>4.3393849227133944E-3</v>
      </c>
      <c r="G29">
        <f>((AY29-AL29/2)*S29-E29)/(AY29+AL29/2)</f>
        <v>181.35174587882256</v>
      </c>
      <c r="H29">
        <f>AL29*1000</f>
        <v>8.5998045922951433E-2</v>
      </c>
      <c r="I29">
        <f>(AQ29-AW29)</f>
        <v>1.898441857532045</v>
      </c>
      <c r="J29">
        <f>(P29+AP29*D29)</f>
        <v>27.536882400512695</v>
      </c>
      <c r="K29" s="1">
        <v>6</v>
      </c>
      <c r="L29">
        <f>(K29*AE29+AF29)</f>
        <v>1.4200000166893005</v>
      </c>
      <c r="M29" s="1">
        <v>1</v>
      </c>
      <c r="N29">
        <f>L29*(M29+1)*(M29+1)/(M29*M29+1)</f>
        <v>2.8400000333786011</v>
      </c>
      <c r="O29" s="1">
        <v>26.337089538574219</v>
      </c>
      <c r="P29" s="1">
        <v>27.536882400512695</v>
      </c>
      <c r="Q29" s="1">
        <v>26.159555435180664</v>
      </c>
      <c r="R29" s="1">
        <v>399.27658081054687</v>
      </c>
      <c r="S29" s="1">
        <v>398.55950927734375</v>
      </c>
      <c r="T29" s="1">
        <v>18.143524169921875</v>
      </c>
      <c r="U29" s="1">
        <v>18.244821548461914</v>
      </c>
      <c r="V29" s="1">
        <v>51.862190246582031</v>
      </c>
      <c r="W29" s="1">
        <v>52.151741027832031</v>
      </c>
      <c r="X29" s="1">
        <v>500.08615112304688</v>
      </c>
      <c r="Y29" s="1">
        <v>252.60017395019531</v>
      </c>
      <c r="Z29" s="1">
        <v>287.63433837890625</v>
      </c>
      <c r="AA29" s="1">
        <v>98.39190673828125</v>
      </c>
      <c r="AB29" s="1">
        <v>-4.7780818939208984</v>
      </c>
      <c r="AC29" s="1">
        <v>0.21157383918762207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0.18999999761581421</v>
      </c>
      <c r="AJ29" s="1">
        <v>111115</v>
      </c>
      <c r="AK29">
        <f>X29*0.000001/(K29*0.0001)</f>
        <v>0.83347691853841133</v>
      </c>
      <c r="AL29">
        <f>(U29-T29)/(1000-U29)*AK29</f>
        <v>8.5998045922951435E-5</v>
      </c>
      <c r="AM29">
        <f>(P29+273.15)</f>
        <v>300.68688240051267</v>
      </c>
      <c r="AN29">
        <f>(O29+273.15)</f>
        <v>299.4870895385742</v>
      </c>
      <c r="AO29">
        <f>(Y29*AG29+Z29*AH29)*AI29</f>
        <v>47.994032448291364</v>
      </c>
      <c r="AP29">
        <f>((AO29+0.00000010773*(AN29^4-AM29^4))-AL29*44100)/(L29*51.4+0.00000043092*AM29^3)</f>
        <v>0.35689337324705428</v>
      </c>
      <c r="AQ29">
        <f>0.61365*EXP(17.502*J29/(240.97+J29))</f>
        <v>3.6935846377848938</v>
      </c>
      <c r="AR29">
        <f>AQ29*1000/AA29</f>
        <v>37.539516818285563</v>
      </c>
      <c r="AS29">
        <f>(AR29-U29)</f>
        <v>19.294695269823649</v>
      </c>
      <c r="AT29">
        <f>IF(D29,P29,(O29+P29)/2)</f>
        <v>26.936985969543457</v>
      </c>
      <c r="AU29">
        <f>0.61365*EXP(17.502*AT29/(240.97+AT29))</f>
        <v>3.5659347080117971</v>
      </c>
      <c r="AV29">
        <f>IF(AS29&lt;&gt;0,(1000-(AR29+U29)/2)/AS29*AL29,0)</f>
        <v>4.3327646644607002E-3</v>
      </c>
      <c r="AW29">
        <f>U29*AA29/1000</f>
        <v>1.7951427802528488</v>
      </c>
      <c r="AX29">
        <f>(AU29-AW29)</f>
        <v>1.7707919277589483</v>
      </c>
      <c r="AY29">
        <f>1/(1.6/F29+1.37/N29)</f>
        <v>2.708571926964352E-3</v>
      </c>
      <c r="AZ29">
        <f>G29*AA29*0.001</f>
        <v>17.843544067333593</v>
      </c>
      <c r="BA29">
        <f>G29/S29</f>
        <v>0.4550179876717636</v>
      </c>
      <c r="BB29">
        <f>(1-AL29*AA29/AQ29/F29)*100</f>
        <v>47.207560719867779</v>
      </c>
      <c r="BC29">
        <f>(S29-E29/(N29/1.35))</f>
        <v>398.29170196908524</v>
      </c>
      <c r="BD29">
        <f>E29*BB29/100/BC29</f>
        <v>6.6775523752257335E-4</v>
      </c>
    </row>
    <row r="30" spans="1:56" x14ac:dyDescent="0.25">
      <c r="A30" s="1">
        <v>10</v>
      </c>
      <c r="B30" s="1" t="s">
        <v>88</v>
      </c>
      <c r="C30" s="1">
        <v>5532.9999819174409</v>
      </c>
      <c r="D30" s="1">
        <v>0</v>
      </c>
      <c r="E30">
        <f>(R30-S30*(1000-T30)/(1000-U30))*AK30</f>
        <v>0.65186892551373388</v>
      </c>
      <c r="F30">
        <f>IF(AV30&lt;&gt;0,1/(1/AV30-1/N30),0)</f>
        <v>4.1475364167469532E-3</v>
      </c>
      <c r="G30">
        <f>((AY30-AL30/2)*S30-E30)/(AY30+AL30/2)</f>
        <v>138.18043247594332</v>
      </c>
      <c r="H30">
        <f>AL30*1000</f>
        <v>8.2564695967978122E-2</v>
      </c>
      <c r="I30">
        <f>(AQ30-AW30)</f>
        <v>1.9063586777354919</v>
      </c>
      <c r="J30">
        <f>(P30+AP30*D30)</f>
        <v>27.527130126953125</v>
      </c>
      <c r="K30" s="1">
        <v>6</v>
      </c>
      <c r="L30">
        <f>(K30*AE30+AF30)</f>
        <v>1.4200000166893005</v>
      </c>
      <c r="M30" s="1">
        <v>1</v>
      </c>
      <c r="N30">
        <f>L30*(M30+1)*(M30+1)/(M30*M30+1)</f>
        <v>2.8400000333786011</v>
      </c>
      <c r="O30" s="1">
        <v>26.334579467773437</v>
      </c>
      <c r="P30" s="1">
        <v>27.527130126953125</v>
      </c>
      <c r="Q30" s="1">
        <v>26.162010192871094</v>
      </c>
      <c r="R30" s="1">
        <v>399.3468017578125</v>
      </c>
      <c r="S30" s="1">
        <v>398.525146484375</v>
      </c>
      <c r="T30" s="1">
        <v>18.051149368286133</v>
      </c>
      <c r="U30" s="1">
        <v>18.148420333862305</v>
      </c>
      <c r="V30" s="1">
        <v>51.590229034423828</v>
      </c>
      <c r="W30" s="1">
        <v>51.868232727050781</v>
      </c>
      <c r="X30" s="1">
        <v>500.04403686523437</v>
      </c>
      <c r="Y30" s="1">
        <v>252.59272766113281</v>
      </c>
      <c r="Z30" s="1">
        <v>287.77853393554687</v>
      </c>
      <c r="AA30" s="1">
        <v>98.36224365234375</v>
      </c>
      <c r="AB30" s="1">
        <v>-4.7780818939208984</v>
      </c>
      <c r="AC30" s="1">
        <v>0.21157383918762207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0.18999999761581421</v>
      </c>
      <c r="AJ30" s="1">
        <v>111115</v>
      </c>
      <c r="AK30">
        <f>X30*0.000001/(K30*0.0001)</f>
        <v>0.83340672810872385</v>
      </c>
      <c r="AL30">
        <f>(U30-T30)/(1000-U30)*AK30</f>
        <v>8.2564695967978117E-5</v>
      </c>
      <c r="AM30">
        <f>(P30+273.15)</f>
        <v>300.6771301269531</v>
      </c>
      <c r="AN30">
        <f>(O30+273.15)</f>
        <v>299.48457946777341</v>
      </c>
      <c r="AO30">
        <f>(Y30*AG30+Z30*AH30)*AI30</f>
        <v>47.992617653387242</v>
      </c>
      <c r="AP30">
        <f>((AO30+0.00000010773*(AN30^4-AM30^4))-AL30*44100)/(L30*51.4+0.00000043092*AM30^3)</f>
        <v>0.35967477940025727</v>
      </c>
      <c r="AQ30">
        <f>0.61365*EXP(17.502*J30/(240.97+J30))</f>
        <v>3.6914780205200057</v>
      </c>
      <c r="AR30">
        <f>AQ30*1000/AA30</f>
        <v>37.529420674535885</v>
      </c>
      <c r="AS30">
        <f>(AR30-U30)</f>
        <v>19.38100034067358</v>
      </c>
      <c r="AT30">
        <f>IF(D30,P30,(O30+P30)/2)</f>
        <v>26.930854797363281</v>
      </c>
      <c r="AU30">
        <f>0.61365*EXP(17.502*AT30/(240.97+AT30))</f>
        <v>3.5646502166494916</v>
      </c>
      <c r="AV30">
        <f>IF(AS30&lt;&gt;0,(1000-(AR30+U30)/2)/AS30*AL30,0)</f>
        <v>4.1414881868622154E-3</v>
      </c>
      <c r="AW30">
        <f>U30*AA30/1000</f>
        <v>1.7851193427845138</v>
      </c>
      <c r="AX30">
        <f>(AU30-AW30)</f>
        <v>1.7795308738649778</v>
      </c>
      <c r="AY30">
        <f>1/(1.6/F30+1.37/N30)</f>
        <v>2.5889728337925564E-3</v>
      </c>
      <c r="AZ30">
        <f>G30*AA30*0.001</f>
        <v>13.591737367184969</v>
      </c>
      <c r="BA30">
        <f>G30/S30</f>
        <v>0.34672951931619445</v>
      </c>
      <c r="BB30">
        <f>(1-AL30*AA30/AQ30/F30)*100</f>
        <v>46.956482295357247</v>
      </c>
      <c r="BC30">
        <f>(S30-E30/(N30/1.35))</f>
        <v>398.21527921708605</v>
      </c>
      <c r="BD30">
        <f>E30*BB30/100/BC30</f>
        <v>7.6866642887131714E-4</v>
      </c>
    </row>
    <row r="31" spans="1:56" x14ac:dyDescent="0.25">
      <c r="A31" s="1" t="s">
        <v>9</v>
      </c>
      <c r="B31" s="1" t="s">
        <v>89</v>
      </c>
    </row>
    <row r="32" spans="1:56" x14ac:dyDescent="0.25">
      <c r="A32" s="1">
        <v>11</v>
      </c>
      <c r="B32" s="1" t="s">
        <v>90</v>
      </c>
      <c r="C32" s="1">
        <v>6132.9999886229634</v>
      </c>
      <c r="D32" s="1">
        <v>0</v>
      </c>
      <c r="E32">
        <f>(R32-S32*(1000-T32)/(1000-U32))*AK32</f>
        <v>0.47257238011364644</v>
      </c>
      <c r="F32">
        <f>IF(AV32&lt;&gt;0,1/(1/AV32-1/N32),0)</f>
        <v>4.4921679257040187E-3</v>
      </c>
      <c r="G32">
        <f>((AY32-AL32/2)*S32-E32)/(AY32+AL32/2)</f>
        <v>220.28719821043811</v>
      </c>
      <c r="H32">
        <f>AL32*1000</f>
        <v>9.0163779077041123E-2</v>
      </c>
      <c r="I32">
        <f>(AQ32-AW32)</f>
        <v>1.9229176944489255</v>
      </c>
      <c r="J32">
        <f>(P32+AP32*D32)</f>
        <v>27.569555282592773</v>
      </c>
      <c r="K32" s="1">
        <v>6</v>
      </c>
      <c r="L32">
        <f>(K32*AE32+AF32)</f>
        <v>1.4200000166893005</v>
      </c>
      <c r="M32" s="1">
        <v>1</v>
      </c>
      <c r="N32">
        <f>L32*(M32+1)*(M32+1)/(M32*M32+1)</f>
        <v>2.8400000333786011</v>
      </c>
      <c r="O32" s="1">
        <v>26.332927703857422</v>
      </c>
      <c r="P32" s="1">
        <v>27.569555282592773</v>
      </c>
      <c r="Q32" s="1">
        <v>26.161046981811523</v>
      </c>
      <c r="R32" s="1">
        <v>399.39804077148437</v>
      </c>
      <c r="S32" s="1">
        <v>398.787841796875</v>
      </c>
      <c r="T32" s="1">
        <v>17.961601257324219</v>
      </c>
      <c r="U32" s="1">
        <v>18.067836761474609</v>
      </c>
      <c r="V32" s="1">
        <v>51.354888916015625</v>
      </c>
      <c r="W32" s="1">
        <v>51.65863037109375</v>
      </c>
      <c r="X32" s="1">
        <v>500.02896118164062</v>
      </c>
      <c r="Y32" s="1">
        <v>252.986328125</v>
      </c>
      <c r="Z32" s="1">
        <v>288.4405517578125</v>
      </c>
      <c r="AA32" s="1">
        <v>98.392097473144531</v>
      </c>
      <c r="AB32" s="1">
        <v>-4.6489925384521484</v>
      </c>
      <c r="AC32" s="1">
        <v>0.20657658576965332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0.18999999761581421</v>
      </c>
      <c r="AJ32" s="1">
        <v>111115</v>
      </c>
      <c r="AK32">
        <f>X32*0.000001/(K32*0.0001)</f>
        <v>0.83338160196940092</v>
      </c>
      <c r="AL32">
        <f>(U32-T32)/(1000-U32)*AK32</f>
        <v>9.0163779077041118E-5</v>
      </c>
      <c r="AM32">
        <f>(P32+273.15)</f>
        <v>300.71955528259275</v>
      </c>
      <c r="AN32">
        <f>(O32+273.15)</f>
        <v>299.4829277038574</v>
      </c>
      <c r="AO32">
        <f>(Y32*AG32+Z32*AH32)*AI32</f>
        <v>48.067401740583591</v>
      </c>
      <c r="AP32">
        <f>((AO32+0.00000010773*(AN32^4-AM32^4))-AL32*44100)/(L32*51.4+0.00000043092*AM32^3)</f>
        <v>0.35048657386005594</v>
      </c>
      <c r="AQ32">
        <f>0.61365*EXP(17.502*J32/(240.97+J32))</f>
        <v>3.7006500502127992</v>
      </c>
      <c r="AR32">
        <f>AQ32*1000/AA32</f>
        <v>37.611252786057001</v>
      </c>
      <c r="AS32">
        <f>(AR32-U32)</f>
        <v>19.543416024582392</v>
      </c>
      <c r="AT32">
        <f>IF(D32,P32,(O32+P32)/2)</f>
        <v>26.951241493225098</v>
      </c>
      <c r="AU32">
        <f>0.61365*EXP(17.502*AT32/(240.97+AT32))</f>
        <v>3.5689228273102094</v>
      </c>
      <c r="AV32">
        <f>IF(AS32&lt;&gt;0,(1000-(AR32+U32)/2)/AS32*AL32,0)</f>
        <v>4.4850736637955238E-3</v>
      </c>
      <c r="AW32">
        <f>U32*AA32/1000</f>
        <v>1.7777323557638738</v>
      </c>
      <c r="AX32">
        <f>(AU32-AW32)</f>
        <v>1.7911904715463356</v>
      </c>
      <c r="AY32">
        <f>1/(1.6/F32+1.37/N32)</f>
        <v>2.8038075528896284E-3</v>
      </c>
      <c r="AZ32">
        <f>G32*AA32*0.001</f>
        <v>21.674519478407337</v>
      </c>
      <c r="BA32">
        <f>G32/S32</f>
        <v>0.55239196164521664</v>
      </c>
      <c r="BB32">
        <f>(1-AL32*AA32/AQ32/F32)*100</f>
        <v>46.634777552983067</v>
      </c>
      <c r="BC32">
        <f>(S32-E32/(N32/1.35))</f>
        <v>398.56320352023579</v>
      </c>
      <c r="BD32">
        <f>E32*BB32/100/BC32</f>
        <v>5.5294386510431422E-4</v>
      </c>
    </row>
    <row r="33" spans="1:56" x14ac:dyDescent="0.25">
      <c r="A33" s="1" t="s">
        <v>9</v>
      </c>
      <c r="B33" s="1" t="s">
        <v>91</v>
      </c>
    </row>
    <row r="34" spans="1:56" x14ac:dyDescent="0.25">
      <c r="A34" s="1">
        <v>12</v>
      </c>
      <c r="B34" s="1" t="s">
        <v>92</v>
      </c>
      <c r="C34" s="1">
        <v>6732.999995328486</v>
      </c>
      <c r="D34" s="1">
        <v>0</v>
      </c>
      <c r="E34">
        <f>(R34-S34*(1000-T34)/(1000-U34))*AK34</f>
        <v>0.49933872678717534</v>
      </c>
      <c r="F34">
        <f>IF(AV34&lt;&gt;0,1/(1/AV34-1/N34),0)</f>
        <v>3.2646329447855874E-3</v>
      </c>
      <c r="G34">
        <f>((AY34-AL34/2)*S34-E34)/(AY34+AL34/2)</f>
        <v>145.07899998225491</v>
      </c>
      <c r="H34">
        <f>AL34*1000</f>
        <v>6.6677862279187858E-2</v>
      </c>
      <c r="I34">
        <f>(AQ34-AW34)</f>
        <v>1.9564371510370884</v>
      </c>
      <c r="J34">
        <f>(P34+AP34*D34)</f>
        <v>27.69000244140625</v>
      </c>
      <c r="K34" s="1">
        <v>6</v>
      </c>
      <c r="L34">
        <f>(K34*AE34+AF34)</f>
        <v>1.4200000166893005</v>
      </c>
      <c r="M34" s="1">
        <v>1</v>
      </c>
      <c r="N34">
        <f>L34*(M34+1)*(M34+1)/(M34*M34+1)</f>
        <v>2.8400000333786011</v>
      </c>
      <c r="O34" s="1">
        <v>26.341176986694336</v>
      </c>
      <c r="P34" s="1">
        <v>27.69000244140625</v>
      </c>
      <c r="Q34" s="1">
        <v>26.161113739013672</v>
      </c>
      <c r="R34" s="1">
        <v>399.5751953125</v>
      </c>
      <c r="S34" s="1">
        <v>398.944091796875</v>
      </c>
      <c r="T34" s="1">
        <v>17.907741546630859</v>
      </c>
      <c r="U34" s="1">
        <v>17.986312866210938</v>
      </c>
      <c r="V34" s="1">
        <v>51.194770812988281</v>
      </c>
      <c r="W34" s="1">
        <v>51.419395446777344</v>
      </c>
      <c r="X34" s="1">
        <v>500.01889038085937</v>
      </c>
      <c r="Y34" s="1">
        <v>253.05242919921875</v>
      </c>
      <c r="Z34" s="1">
        <v>287.50265502929687</v>
      </c>
      <c r="AA34" s="1">
        <v>98.428245544433594</v>
      </c>
      <c r="AB34" s="1">
        <v>-4.5809078216552734</v>
      </c>
      <c r="AC34" s="1">
        <v>0.19524502754211426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0.18999999761581421</v>
      </c>
      <c r="AJ34" s="1">
        <v>111115</v>
      </c>
      <c r="AK34">
        <f>X34*0.000001/(K34*0.0001)</f>
        <v>0.8333648173014323</v>
      </c>
      <c r="AL34">
        <f>(U34-T34)/(1000-U34)*AK34</f>
        <v>6.6677862279187857E-5</v>
      </c>
      <c r="AM34">
        <f>(P34+273.15)</f>
        <v>300.84000244140623</v>
      </c>
      <c r="AN34">
        <f>(O34+273.15)</f>
        <v>299.49117698669431</v>
      </c>
      <c r="AO34">
        <f>(Y34*AG34+Z34*AH34)*AI34</f>
        <v>48.079960944527556</v>
      </c>
      <c r="AP34">
        <f>((AO34+0.00000010773*(AN34^4-AM34^4))-AL34*44100)/(L34*51.4+0.00000043092*AM34^3)</f>
        <v>0.34725831194575829</v>
      </c>
      <c r="AQ34">
        <f>0.61365*EXP(17.502*J34/(240.97+J34))</f>
        <v>3.7267983702715037</v>
      </c>
      <c r="AR34">
        <f>AQ34*1000/AA34</f>
        <v>37.863098642646335</v>
      </c>
      <c r="AS34">
        <f>(AR34-U34)</f>
        <v>19.876785776435398</v>
      </c>
      <c r="AT34">
        <f>IF(D34,P34,(O34+P34)/2)</f>
        <v>27.015589714050293</v>
      </c>
      <c r="AU34">
        <f>0.61365*EXP(17.502*AT34/(240.97+AT34))</f>
        <v>3.5824381618648578</v>
      </c>
      <c r="AV34">
        <f>IF(AS34&lt;&gt;0,(1000-(AR34+U34)/2)/AS34*AL34,0)</f>
        <v>3.260884497308849E-3</v>
      </c>
      <c r="AW34">
        <f>U34*AA34/1000</f>
        <v>1.7703612192344154</v>
      </c>
      <c r="AX34">
        <f>(AU34-AW34)</f>
        <v>1.8120769426304424</v>
      </c>
      <c r="AY34">
        <f>1/(1.6/F34+1.37/N34)</f>
        <v>2.038389254243057E-3</v>
      </c>
      <c r="AZ34">
        <f>G34*AA34*0.001</f>
        <v>14.279871433594264</v>
      </c>
      <c r="BA34">
        <f>G34/S34</f>
        <v>0.3636574722257645</v>
      </c>
      <c r="BB34">
        <f>(1-AL34*AA34/AQ34/F34)*100</f>
        <v>46.057489366725633</v>
      </c>
      <c r="BC34">
        <f>(S34-E34/(N34/1.35))</f>
        <v>398.70673008094548</v>
      </c>
      <c r="BD34">
        <f>E34*BB34/100/BC34</f>
        <v>5.7682216938564174E-4</v>
      </c>
    </row>
    <row r="35" spans="1:56" x14ac:dyDescent="0.25">
      <c r="A35" s="1">
        <v>13</v>
      </c>
      <c r="B35" s="1" t="s">
        <v>93</v>
      </c>
      <c r="C35" s="1">
        <v>7333.499981906265</v>
      </c>
      <c r="D35" s="1">
        <v>0</v>
      </c>
      <c r="E35">
        <f>(R35-S35*(1000-T35)/(1000-U35))*AK35</f>
        <v>0.67360965950270368</v>
      </c>
      <c r="F35">
        <f>IF(AV35&lt;&gt;0,1/(1/AV35-1/N35),0)</f>
        <v>3.8010384663137147E-3</v>
      </c>
      <c r="G35">
        <f>((AY35-AL35/2)*S35-E35)/(AY35+AL35/2)</f>
        <v>106.85729245095499</v>
      </c>
      <c r="H35">
        <f>AL35*1000</f>
        <v>7.751954753512727E-2</v>
      </c>
      <c r="I35">
        <f>(AQ35-AW35)</f>
        <v>1.9532411391105673</v>
      </c>
      <c r="J35">
        <f>(P35+AP35*D35)</f>
        <v>27.637826919555664</v>
      </c>
      <c r="K35" s="1">
        <v>6</v>
      </c>
      <c r="L35">
        <f>(K35*AE35+AF35)</f>
        <v>1.4200000166893005</v>
      </c>
      <c r="M35" s="1">
        <v>1</v>
      </c>
      <c r="N35">
        <f>L35*(M35+1)*(M35+1)/(M35*M35+1)</f>
        <v>2.8400000333786011</v>
      </c>
      <c r="O35" s="1">
        <v>26.335641860961914</v>
      </c>
      <c r="P35" s="1">
        <v>27.637826919555664</v>
      </c>
      <c r="Q35" s="1">
        <v>26.160120010375977</v>
      </c>
      <c r="R35" s="1">
        <v>399.83786010742187</v>
      </c>
      <c r="S35" s="1">
        <v>398.99249267578125</v>
      </c>
      <c r="T35" s="1">
        <v>17.820087432861328</v>
      </c>
      <c r="U35" s="1">
        <v>17.911436080932617</v>
      </c>
      <c r="V35" s="1">
        <v>50.938266754150391</v>
      </c>
      <c r="W35" s="1">
        <v>51.199382781982422</v>
      </c>
      <c r="X35" s="1">
        <v>500.04721069335938</v>
      </c>
      <c r="Y35" s="1">
        <v>252.81564331054687</v>
      </c>
      <c r="Z35" s="1">
        <v>286.84173583984375</v>
      </c>
      <c r="AA35" s="1">
        <v>98.384658813476563</v>
      </c>
      <c r="AB35" s="1">
        <v>-4.5809078216552734</v>
      </c>
      <c r="AC35" s="1">
        <v>0.19524502754211426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0.18999999761581421</v>
      </c>
      <c r="AJ35" s="1">
        <v>111115</v>
      </c>
      <c r="AK35">
        <f>X35*0.000001/(K35*0.0001)</f>
        <v>0.83341201782226548</v>
      </c>
      <c r="AL35">
        <f>(U35-T35)/(1000-U35)*AK35</f>
        <v>7.7519547535127265E-5</v>
      </c>
      <c r="AM35">
        <f>(P35+273.15)</f>
        <v>300.78782691955564</v>
      </c>
      <c r="AN35">
        <f>(O35+273.15)</f>
        <v>299.48564186096189</v>
      </c>
      <c r="AO35">
        <f>(Y35*AG35+Z35*AH35)*AI35</f>
        <v>48.034971626244442</v>
      </c>
      <c r="AP35">
        <f>((AO35+0.00000010773*(AN35^4-AM35^4))-AL35*44100)/(L35*51.4+0.00000043092*AM35^3)</f>
        <v>0.34757642225658986</v>
      </c>
      <c r="AQ35">
        <f>0.61365*EXP(17.502*J35/(240.97+J35))</f>
        <v>3.7154516667925166</v>
      </c>
      <c r="AR35">
        <f>AQ35*1000/AA35</f>
        <v>37.764542883016844</v>
      </c>
      <c r="AS35">
        <f>(AR35-U35)</f>
        <v>19.853106802084227</v>
      </c>
      <c r="AT35">
        <f>IF(D35,P35,(O35+P35)/2)</f>
        <v>26.986734390258789</v>
      </c>
      <c r="AU35">
        <f>0.61365*EXP(17.502*AT35/(240.97+AT35))</f>
        <v>3.5763720384760656</v>
      </c>
      <c r="AV35">
        <f>IF(AS35&lt;&gt;0,(1000-(AR35+U35)/2)/AS35*AL35,0)</f>
        <v>3.7959579796490749E-3</v>
      </c>
      <c r="AW35">
        <f>U35*AA35/1000</f>
        <v>1.7622105276819493</v>
      </c>
      <c r="AX35">
        <f>(AU35-AW35)</f>
        <v>1.8141615107941162</v>
      </c>
      <c r="AY35">
        <f>1/(1.6/F35+1.37/N35)</f>
        <v>2.3729296647616916E-3</v>
      </c>
      <c r="AZ35">
        <f>G35*AA35*0.001</f>
        <v>10.513118259519091</v>
      </c>
      <c r="BA35">
        <f>G35/S35</f>
        <v>0.26781780212036854</v>
      </c>
      <c r="BB35">
        <f>(1-AL35*AA35/AQ35/F35)*100</f>
        <v>45.996148756032561</v>
      </c>
      <c r="BC35">
        <f>(S35-E35/(N35/1.35))</f>
        <v>398.67229090478099</v>
      </c>
      <c r="BD35">
        <f>E35*BB35/100/BC35</f>
        <v>7.7716587806166083E-4</v>
      </c>
    </row>
    <row r="36" spans="1:56" x14ac:dyDescent="0.25">
      <c r="A36" s="1" t="s">
        <v>9</v>
      </c>
      <c r="B36" s="1" t="s">
        <v>94</v>
      </c>
    </row>
    <row r="37" spans="1:56" x14ac:dyDescent="0.25">
      <c r="A37" s="1">
        <v>14</v>
      </c>
      <c r="B37" s="1" t="s">
        <v>95</v>
      </c>
      <c r="C37" s="1">
        <v>7932.9999886453152</v>
      </c>
      <c r="D37" s="1">
        <v>0</v>
      </c>
      <c r="E37">
        <f>(R37-S37*(1000-T37)/(1000-U37))*AK37</f>
        <v>0.31458613393125451</v>
      </c>
      <c r="F37">
        <f>IF(AV37&lt;&gt;0,1/(1/AV37-1/N37),0)</f>
        <v>3.154696350171507E-3</v>
      </c>
      <c r="G37">
        <f>((AY37-AL37/2)*S37-E37)/(AY37+AL37/2)</f>
        <v>229.45437266207961</v>
      </c>
      <c r="H37">
        <f>AL37*1000</f>
        <v>6.5061852793855776E-2</v>
      </c>
      <c r="I37">
        <f>(AQ37-AW37)</f>
        <v>1.974331591706987</v>
      </c>
      <c r="J37">
        <f>(P37+AP37*D37)</f>
        <v>27.69550895690918</v>
      </c>
      <c r="K37" s="1">
        <v>6</v>
      </c>
      <c r="L37">
        <f>(K37*AE37+AF37)</f>
        <v>1.4200000166893005</v>
      </c>
      <c r="M37" s="1">
        <v>1</v>
      </c>
      <c r="N37">
        <f>L37*(M37+1)*(M37+1)/(M37*M37+1)</f>
        <v>2.8400000333786011</v>
      </c>
      <c r="O37" s="1">
        <v>26.337985992431641</v>
      </c>
      <c r="P37" s="1">
        <v>27.69550895690918</v>
      </c>
      <c r="Q37" s="1">
        <v>26.159496307373047</v>
      </c>
      <c r="R37" s="1">
        <v>399.95440673828125</v>
      </c>
      <c r="S37" s="1">
        <v>399.54580688476562</v>
      </c>
      <c r="T37" s="1">
        <v>17.751430511474609</v>
      </c>
      <c r="U37" s="1">
        <v>17.828094482421875</v>
      </c>
      <c r="V37" s="1">
        <v>50.725013732910156</v>
      </c>
      <c r="W37" s="1">
        <v>50.944084167480469</v>
      </c>
      <c r="X37" s="1">
        <v>500.11959838867187</v>
      </c>
      <c r="Y37" s="1">
        <v>252.98300170898437</v>
      </c>
      <c r="Z37" s="1">
        <v>287.08981323242187</v>
      </c>
      <c r="AA37" s="1">
        <v>98.365310668945313</v>
      </c>
      <c r="AB37" s="1">
        <v>-4.3381404876708984</v>
      </c>
      <c r="AC37" s="1">
        <v>0.18838047981262207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0.18999999761581421</v>
      </c>
      <c r="AJ37" s="1">
        <v>111115</v>
      </c>
      <c r="AK37">
        <f>X37*0.000001/(K37*0.0001)</f>
        <v>0.83353266398111969</v>
      </c>
      <c r="AL37">
        <f>(U37-T37)/(1000-U37)*AK37</f>
        <v>6.5061852793855775E-5</v>
      </c>
      <c r="AM37">
        <f>(P37+273.15)</f>
        <v>300.84550895690916</v>
      </c>
      <c r="AN37">
        <f>(O37+273.15)</f>
        <v>299.48798599243162</v>
      </c>
      <c r="AO37">
        <f>(Y37*AG37+Z37*AH37)*AI37</f>
        <v>48.066769721548553</v>
      </c>
      <c r="AP37">
        <f>((AO37+0.00000010773*(AN37^4-AM37^4))-AL37*44100)/(L37*51.4+0.00000043092*AM37^3)</f>
        <v>0.34674255921172609</v>
      </c>
      <c r="AQ37">
        <f>0.61365*EXP(17.502*J37/(240.97+J37))</f>
        <v>3.7279976441057245</v>
      </c>
      <c r="AR37">
        <f>AQ37*1000/AA37</f>
        <v>37.8995157820681</v>
      </c>
      <c r="AS37">
        <f>(AR37-U37)</f>
        <v>20.071421299646225</v>
      </c>
      <c r="AT37">
        <f>IF(D37,P37,(O37+P37)/2)</f>
        <v>27.01674747467041</v>
      </c>
      <c r="AU37">
        <f>0.61365*EXP(17.502*AT37/(240.97+AT37))</f>
        <v>3.5826817399084101</v>
      </c>
      <c r="AV37">
        <f>IF(AS37&lt;&gt;0,(1000-(AR37+U37)/2)/AS37*AL37,0)</f>
        <v>3.151195974705577E-3</v>
      </c>
      <c r="AW37">
        <f>U37*AA37/1000</f>
        <v>1.7536660523987375</v>
      </c>
      <c r="AX37">
        <f>(AU37-AW37)</f>
        <v>1.8290156875096726</v>
      </c>
      <c r="AY37">
        <f>1/(1.6/F37+1.37/N37)</f>
        <v>1.96981167221565E-3</v>
      </c>
      <c r="AZ37">
        <f>G37*AA37*0.001</f>
        <v>22.570350651253413</v>
      </c>
      <c r="BA37">
        <f>G37/S37</f>
        <v>0.57428802582392591</v>
      </c>
      <c r="BB37">
        <f>(1-AL37*AA37/AQ37/F37)*100</f>
        <v>45.582923998424896</v>
      </c>
      <c r="BC37">
        <f>(S37-E37/(N37/1.35))</f>
        <v>399.39626770314032</v>
      </c>
      <c r="BD37">
        <f>E37*BB37/100/BC37</f>
        <v>3.590357996185637E-4</v>
      </c>
    </row>
    <row r="38" spans="1:56" x14ac:dyDescent="0.25">
      <c r="A38" s="1" t="s">
        <v>9</v>
      </c>
      <c r="B38" s="1" t="s">
        <v>96</v>
      </c>
    </row>
    <row r="39" spans="1:56" x14ac:dyDescent="0.25">
      <c r="A39" s="1">
        <v>15</v>
      </c>
      <c r="B39" s="1" t="s">
        <v>97</v>
      </c>
      <c r="C39" s="1">
        <v>8532.9999953508377</v>
      </c>
      <c r="D39" s="1">
        <v>0</v>
      </c>
      <c r="E39">
        <f>(R39-S39*(1000-T39)/(1000-U39))*AK39</f>
        <v>0.20071114048663433</v>
      </c>
      <c r="F39">
        <f>IF(AV39&lt;&gt;0,1/(1/AV39-1/N39),0)</f>
        <v>2.6152037000941445E-3</v>
      </c>
      <c r="G39">
        <f>((AY39-AL39/2)*S39-E39)/(AY39+AL39/2)</f>
        <v>265.75882436634578</v>
      </c>
      <c r="H39">
        <f>AL39*1000</f>
        <v>5.432260997608665E-2</v>
      </c>
      <c r="I39">
        <f>(AQ39-AW39)</f>
        <v>1.9883469314943738</v>
      </c>
      <c r="J39">
        <f>(P39+AP39*D39)</f>
        <v>27.695690155029297</v>
      </c>
      <c r="K39" s="1">
        <v>6</v>
      </c>
      <c r="L39">
        <f>(K39*AE39+AF39)</f>
        <v>1.4200000166893005</v>
      </c>
      <c r="M39" s="1">
        <v>1</v>
      </c>
      <c r="N39">
        <f>L39*(M39+1)*(M39+1)/(M39*M39+1)</f>
        <v>2.8400000333786011</v>
      </c>
      <c r="O39" s="1">
        <v>26.337255477905273</v>
      </c>
      <c r="P39" s="1">
        <v>27.695690155029297</v>
      </c>
      <c r="Q39" s="1">
        <v>26.159080505371094</v>
      </c>
      <c r="R39" s="1">
        <v>399.986328125</v>
      </c>
      <c r="S39" s="1">
        <v>399.71942138671875</v>
      </c>
      <c r="T39" s="1">
        <v>17.621322631835938</v>
      </c>
      <c r="U39" s="1">
        <v>17.685356140136719</v>
      </c>
      <c r="V39" s="1">
        <v>50.357273101806641</v>
      </c>
      <c r="W39" s="1">
        <v>50.540264129638672</v>
      </c>
      <c r="X39" s="1">
        <v>500.0059814453125</v>
      </c>
      <c r="Y39" s="1">
        <v>253.23005676269531</v>
      </c>
      <c r="Z39" s="1">
        <v>287.44622802734375</v>
      </c>
      <c r="AA39" s="1">
        <v>98.368965148925781</v>
      </c>
      <c r="AB39" s="1">
        <v>-4.2598323822021484</v>
      </c>
      <c r="AC39" s="1">
        <v>0.17222905158996582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0.18999999761581421</v>
      </c>
      <c r="AJ39" s="1">
        <v>111115</v>
      </c>
      <c r="AK39">
        <f>X39*0.000001/(K39*0.0001)</f>
        <v>0.83334330240885401</v>
      </c>
      <c r="AL39">
        <f>(U39-T39)/(1000-U39)*AK39</f>
        <v>5.4322609976086648E-5</v>
      </c>
      <c r="AM39">
        <f>(P39+273.15)</f>
        <v>300.84569015502927</v>
      </c>
      <c r="AN39">
        <f>(O39+273.15)</f>
        <v>299.48725547790525</v>
      </c>
      <c r="AO39">
        <f>(Y39*AG39+Z39*AH39)*AI39</f>
        <v>48.113710181164606</v>
      </c>
      <c r="AP39">
        <f>((AO39+0.00000010773*(AN39^4-AM39^4))-AL39*44100)/(L39*51.4+0.00000043092*AM39^3)</f>
        <v>0.35276171142239315</v>
      </c>
      <c r="AQ39">
        <f>0.61365*EXP(17.502*J39/(240.97+J39))</f>
        <v>3.7280371132898233</v>
      </c>
      <c r="AR39">
        <f>AQ39*1000/AA39</f>
        <v>37.898509023102548</v>
      </c>
      <c r="AS39">
        <f>(AR39-U39)</f>
        <v>20.213152882965829</v>
      </c>
      <c r="AT39">
        <f>IF(D39,P39,(O39+P39)/2)</f>
        <v>27.016472816467285</v>
      </c>
      <c r="AU39">
        <f>0.61365*EXP(17.502*AT39/(240.97+AT39))</f>
        <v>3.5826239540234011</v>
      </c>
      <c r="AV39">
        <f>IF(AS39&lt;&gt;0,(1000-(AR39+U39)/2)/AS39*AL39,0)</f>
        <v>2.6127977148226325E-3</v>
      </c>
      <c r="AW39">
        <f>U39*AA39/1000</f>
        <v>1.7396901817954495</v>
      </c>
      <c r="AX39">
        <f>(AU39-AW39)</f>
        <v>1.8429337722279515</v>
      </c>
      <c r="AY39">
        <f>1/(1.6/F39+1.37/N39)</f>
        <v>1.6332145641988131E-3</v>
      </c>
      <c r="AZ39">
        <f>G39*AA39*0.001</f>
        <v>26.142420532112556</v>
      </c>
      <c r="BA39">
        <f>G39/S39</f>
        <v>0.66486342706183055</v>
      </c>
      <c r="BB39">
        <f>(1-AL39*AA39/AQ39/F39)*100</f>
        <v>45.190860819174169</v>
      </c>
      <c r="BC39">
        <f>(S39-E39/(N39/1.35))</f>
        <v>399.62401292317213</v>
      </c>
      <c r="BD39">
        <f>E39*BB39/100/BC39</f>
        <v>2.269710758430569E-4</v>
      </c>
    </row>
    <row r="40" spans="1:56" x14ac:dyDescent="0.25">
      <c r="A40" s="1">
        <v>16</v>
      </c>
      <c r="B40" s="1" t="s">
        <v>98</v>
      </c>
      <c r="C40" s="1">
        <v>9133.4999819286168</v>
      </c>
      <c r="D40" s="1">
        <v>0</v>
      </c>
      <c r="E40">
        <f>(R40-S40*(1000-T40)/(1000-U40))*AK40</f>
        <v>0.30106900761691102</v>
      </c>
      <c r="F40">
        <f>IF(AV40&lt;&gt;0,1/(1/AV40-1/N40),0)</f>
        <v>2.2365549303911708E-3</v>
      </c>
      <c r="G40">
        <f>((AY40-AL40/2)*S40-E40)/(AY40+AL40/2)</f>
        <v>174.75833950757232</v>
      </c>
      <c r="H40">
        <f>AL40*1000</f>
        <v>4.66684384184263E-2</v>
      </c>
      <c r="I40">
        <f>(AQ40-AW40)</f>
        <v>1.9969084779360033</v>
      </c>
      <c r="J40">
        <f>(P40+AP40*D40)</f>
        <v>27.697422027587891</v>
      </c>
      <c r="K40" s="1">
        <v>6</v>
      </c>
      <c r="L40">
        <f>(K40*AE40+AF40)</f>
        <v>1.4200000166893005</v>
      </c>
      <c r="M40" s="1">
        <v>1</v>
      </c>
      <c r="N40">
        <f>L40*(M40+1)*(M40+1)/(M40*M40+1)</f>
        <v>2.8400000333786011</v>
      </c>
      <c r="O40" s="1">
        <v>26.334793090820313</v>
      </c>
      <c r="P40" s="1">
        <v>27.697422027587891</v>
      </c>
      <c r="Q40" s="1">
        <v>26.159975051879883</v>
      </c>
      <c r="R40" s="1">
        <v>400.26666259765625</v>
      </c>
      <c r="S40" s="1">
        <v>399.883056640625</v>
      </c>
      <c r="T40" s="1">
        <v>17.549612045288086</v>
      </c>
      <c r="U40" s="1">
        <v>17.604618072509766</v>
      </c>
      <c r="V40" s="1">
        <v>50.152618408203125</v>
      </c>
      <c r="W40" s="1">
        <v>50.309814453125</v>
      </c>
      <c r="X40" s="1">
        <v>500.09274291992187</v>
      </c>
      <c r="Y40" s="1">
        <v>253.61515808105469</v>
      </c>
      <c r="Z40" s="1">
        <v>287.78091430664062</v>
      </c>
      <c r="AA40" s="1">
        <v>98.355209350585937</v>
      </c>
      <c r="AB40" s="1">
        <v>-4.2598323822021484</v>
      </c>
      <c r="AC40" s="1">
        <v>0.17222905158996582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0.18999999761581421</v>
      </c>
      <c r="AJ40" s="1">
        <v>111115</v>
      </c>
      <c r="AK40">
        <f>X40*0.000001/(K40*0.0001)</f>
        <v>0.83348790486653623</v>
      </c>
      <c r="AL40">
        <f>(U40-T40)/(1000-U40)*AK40</f>
        <v>4.6668438418426299E-5</v>
      </c>
      <c r="AM40">
        <f>(P40+273.15)</f>
        <v>300.84742202758787</v>
      </c>
      <c r="AN40">
        <f>(O40+273.15)</f>
        <v>299.48479309082029</v>
      </c>
      <c r="AO40">
        <f>(Y40*AG40+Z40*AH40)*AI40</f>
        <v>48.186879430734734</v>
      </c>
      <c r="AP40">
        <f>((AO40+0.00000010773*(AN40^4-AM40^4))-AL40*44100)/(L40*51.4+0.00000043092*AM40^3)</f>
        <v>0.35703243616281133</v>
      </c>
      <c r="AQ40">
        <f>0.61365*EXP(17.502*J40/(240.97+J40))</f>
        <v>3.7284143739948101</v>
      </c>
      <c r="AR40">
        <f>AQ40*1000/AA40</f>
        <v>37.907645142667761</v>
      </c>
      <c r="AS40">
        <f>(AR40-U40)</f>
        <v>20.303027070157995</v>
      </c>
      <c r="AT40">
        <f>IF(D40,P40,(O40+P40)/2)</f>
        <v>27.016107559204102</v>
      </c>
      <c r="AU40">
        <f>0.61365*EXP(17.502*AT40/(240.97+AT40))</f>
        <v>3.5825471080825717</v>
      </c>
      <c r="AV40">
        <f>IF(AS40&lt;&gt;0,(1000-(AR40+U40)/2)/AS40*AL40,0)</f>
        <v>2.2347949861355686E-3</v>
      </c>
      <c r="AW40">
        <f>U40*AA40/1000</f>
        <v>1.7315058960588068</v>
      </c>
      <c r="AX40">
        <f>(AU40-AW40)</f>
        <v>1.8510412120237649</v>
      </c>
      <c r="AY40">
        <f>1/(1.6/F40+1.37/N40)</f>
        <v>1.3969048797758594E-3</v>
      </c>
      <c r="AZ40">
        <f>G40*AA40*0.001</f>
        <v>17.188393068028052</v>
      </c>
      <c r="BA40">
        <f>G40/S40</f>
        <v>0.4370236162934697</v>
      </c>
      <c r="BB40">
        <f>(1-AL40*AA40/AQ40/F40)*100</f>
        <v>44.95512452353838</v>
      </c>
      <c r="BC40">
        <f>(S40-E40/(N40/1.35))</f>
        <v>399.73994285347504</v>
      </c>
      <c r="BD40">
        <f>E40*BB40/100/BC40</f>
        <v>3.3858499681022557E-4</v>
      </c>
    </row>
    <row r="41" spans="1:56" x14ac:dyDescent="0.25">
      <c r="A41" s="1" t="s">
        <v>9</v>
      </c>
      <c r="B41" s="1" t="s">
        <v>99</v>
      </c>
    </row>
    <row r="42" spans="1:56" x14ac:dyDescent="0.25">
      <c r="A42" s="1">
        <v>17</v>
      </c>
      <c r="B42" s="1" t="s">
        <v>100</v>
      </c>
      <c r="C42" s="1">
        <v>9733.4999886341393</v>
      </c>
      <c r="D42" s="1">
        <v>0</v>
      </c>
      <c r="E42">
        <f>(R42-S42*(1000-T42)/(1000-U42))*AK42</f>
        <v>0.11144660850297758</v>
      </c>
      <c r="F42">
        <f>IF(AV42&lt;&gt;0,1/(1/AV42-1/N42),0)</f>
        <v>2.9468845444206569E-3</v>
      </c>
      <c r="G42">
        <f>((AY42-AL42/2)*S42-E42)/(AY42+AL42/2)</f>
        <v>327.68546714374497</v>
      </c>
      <c r="H42">
        <f>AL42*1000</f>
        <v>6.1707564620965549E-2</v>
      </c>
      <c r="I42">
        <f>(AQ42-AW42)</f>
        <v>2.0032131172757133</v>
      </c>
      <c r="J42">
        <f>(P42+AP42*D42)</f>
        <v>27.696237564086914</v>
      </c>
      <c r="K42" s="1">
        <v>6</v>
      </c>
      <c r="L42">
        <f>(K42*AE42+AF42)</f>
        <v>1.4200000166893005</v>
      </c>
      <c r="M42" s="1">
        <v>1</v>
      </c>
      <c r="N42">
        <f>L42*(M42+1)*(M42+1)/(M42*M42+1)</f>
        <v>2.8400000333786011</v>
      </c>
      <c r="O42" s="1">
        <v>26.331697463989258</v>
      </c>
      <c r="P42" s="1">
        <v>27.696237564086914</v>
      </c>
      <c r="Q42" s="1">
        <v>26.160768508911133</v>
      </c>
      <c r="R42" s="1">
        <v>400.62075805664062</v>
      </c>
      <c r="S42" s="1">
        <v>400.4573974609375</v>
      </c>
      <c r="T42" s="1">
        <v>17.476413726806641</v>
      </c>
      <c r="U42" s="1">
        <v>17.549150466918945</v>
      </c>
      <c r="V42" s="1">
        <v>49.920516967773437</v>
      </c>
      <c r="W42" s="1">
        <v>50.128288269042969</v>
      </c>
      <c r="X42" s="1">
        <v>500.0882568359375</v>
      </c>
      <c r="Y42" s="1">
        <v>253.20216369628906</v>
      </c>
      <c r="Z42" s="1">
        <v>287.70440673828125</v>
      </c>
      <c r="AA42" s="1">
        <v>98.292121887207031</v>
      </c>
      <c r="AB42" s="1">
        <v>-4.0115413665771484</v>
      </c>
      <c r="AC42" s="1">
        <v>0.17676091194152832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0.18999999761581421</v>
      </c>
      <c r="AJ42" s="1">
        <v>111115</v>
      </c>
      <c r="AK42">
        <f>X42*0.000001/(K42*0.0001)</f>
        <v>0.83348042805989575</v>
      </c>
      <c r="AL42">
        <f>(U42-T42)/(1000-U42)*AK42</f>
        <v>6.1707564620965553E-5</v>
      </c>
      <c r="AM42">
        <f>(P42+273.15)</f>
        <v>300.84623756408689</v>
      </c>
      <c r="AN42">
        <f>(O42+273.15)</f>
        <v>299.48169746398924</v>
      </c>
      <c r="AO42">
        <f>(Y42*AG42+Z42*AH42)*AI42</f>
        <v>48.108410498613921</v>
      </c>
      <c r="AP42">
        <f>((AO42+0.00000010773*(AN42^4-AM42^4))-AL42*44100)/(L42*51.4+0.00000043092*AM42^3)</f>
        <v>0.34801964166967125</v>
      </c>
      <c r="AQ42">
        <f>0.61365*EXP(17.502*J42/(240.97+J42))</f>
        <v>3.7281563539870466</v>
      </c>
      <c r="AR42">
        <f>AQ42*1000/AA42</f>
        <v>37.929350617389368</v>
      </c>
      <c r="AS42">
        <f>(AR42-U42)</f>
        <v>20.380200150470422</v>
      </c>
      <c r="AT42">
        <f>IF(D42,P42,(O42+P42)/2)</f>
        <v>27.013967514038086</v>
      </c>
      <c r="AU42">
        <f>0.61365*EXP(17.502*AT42/(240.97+AT42))</f>
        <v>3.5820968960240207</v>
      </c>
      <c r="AV42">
        <f>IF(AS42&lt;&gt;0,(1000-(AR42+U42)/2)/AS42*AL42,0)</f>
        <v>2.9438299223088628E-3</v>
      </c>
      <c r="AW42">
        <f>U42*AA42/1000</f>
        <v>1.7249432367113331</v>
      </c>
      <c r="AX42">
        <f>(AU42-AW42)</f>
        <v>1.8571536593126876</v>
      </c>
      <c r="AY42">
        <f>1/(1.6/F42+1.37/N42)</f>
        <v>1.8401678965328297E-3</v>
      </c>
      <c r="AZ42">
        <f>G42*AA42*0.001</f>
        <v>32.208899877159354</v>
      </c>
      <c r="BA42">
        <f>G42/S42</f>
        <v>0.8182779721923078</v>
      </c>
      <c r="BB42">
        <f>(1-AL42*AA42/AQ42/F42)*100</f>
        <v>44.79227153101629</v>
      </c>
      <c r="BC42">
        <f>(S42-E42/(N42/1.35))</f>
        <v>400.40442108075769</v>
      </c>
      <c r="BD42">
        <f>E42*BB42/100/BC42</f>
        <v>1.2467261814447882E-4</v>
      </c>
    </row>
    <row r="43" spans="1:56" x14ac:dyDescent="0.25">
      <c r="A43" s="1" t="s">
        <v>9</v>
      </c>
      <c r="B43" s="1" t="s">
        <v>101</v>
      </c>
    </row>
    <row r="44" spans="1:56" x14ac:dyDescent="0.25">
      <c r="A44" s="1" t="s">
        <v>9</v>
      </c>
      <c r="B44" s="1" t="s">
        <v>102</v>
      </c>
    </row>
    <row r="45" spans="1:56" x14ac:dyDescent="0.25">
      <c r="A45" s="1">
        <v>18</v>
      </c>
      <c r="B45" s="1" t="s">
        <v>103</v>
      </c>
      <c r="C45" s="1">
        <v>10340.000001676381</v>
      </c>
      <c r="D45" s="1">
        <v>0</v>
      </c>
      <c r="E45">
        <f>(R45-S45*(1000-T45)/(1000-U45))*AK45</f>
        <v>2.6667598078754139E-2</v>
      </c>
      <c r="F45">
        <f>IF(AV45&lt;&gt;0,1/(1/AV45-1/N45),0)</f>
        <v>3.3253133024516808E-3</v>
      </c>
      <c r="G45">
        <f>((AY45-AL45/2)*S45-E45)/(AY45+AL45/2)</f>
        <v>374.83317204259441</v>
      </c>
      <c r="H45">
        <f>AL45*1000</f>
        <v>7.0232786582994144E-2</v>
      </c>
      <c r="I45">
        <f>(AQ45-AW45)</f>
        <v>2.0200603569532021</v>
      </c>
      <c r="J45">
        <f>(P45+AP45*D45)</f>
        <v>27.756923675537109</v>
      </c>
      <c r="K45" s="1">
        <v>6</v>
      </c>
      <c r="L45">
        <f>(K45*AE45+AF45)</f>
        <v>1.4200000166893005</v>
      </c>
      <c r="M45" s="1">
        <v>1</v>
      </c>
      <c r="N45">
        <f>L45*(M45+1)*(M45+1)/(M45*M45+1)</f>
        <v>2.8400000333786011</v>
      </c>
      <c r="O45" s="1">
        <v>26.333446502685547</v>
      </c>
      <c r="P45" s="1">
        <v>27.756923675537109</v>
      </c>
      <c r="Q45" s="1">
        <v>26.160192489624023</v>
      </c>
      <c r="R45" s="1">
        <v>400.8616943359375</v>
      </c>
      <c r="S45" s="1">
        <v>400.79592895507812</v>
      </c>
      <c r="T45" s="1">
        <v>17.434791564941406</v>
      </c>
      <c r="U45" s="1">
        <v>17.517576217651367</v>
      </c>
      <c r="V45" s="1">
        <v>49.781909942626953</v>
      </c>
      <c r="W45" s="1">
        <v>50.018287658691406</v>
      </c>
      <c r="X45" s="1">
        <v>500.11065673828125</v>
      </c>
      <c r="Y45" s="1">
        <v>251.86111450195312</v>
      </c>
      <c r="Z45" s="1">
        <v>282.36923217773437</v>
      </c>
      <c r="AA45" s="1">
        <v>98.263351440429688</v>
      </c>
      <c r="AB45" s="1">
        <v>-3.9391536712646484</v>
      </c>
      <c r="AC45" s="1">
        <v>0.16843152046203613</v>
      </c>
      <c r="AD45" s="1">
        <v>0.3333333432674408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0.18999999761581421</v>
      </c>
      <c r="AJ45" s="1">
        <v>111115</v>
      </c>
      <c r="AK45">
        <f>X45*0.000001/(K45*0.0001)</f>
        <v>0.83351776123046872</v>
      </c>
      <c r="AL45">
        <f>(U45-T45)/(1000-U45)*AK45</f>
        <v>7.0232786582994147E-5</v>
      </c>
      <c r="AM45">
        <f>(P45+273.15)</f>
        <v>300.90692367553709</v>
      </c>
      <c r="AN45">
        <f>(O45+273.15)</f>
        <v>299.48344650268552</v>
      </c>
      <c r="AO45">
        <f>(Y45*AG45+Z45*AH45)*AI45</f>
        <v>47.853611154887403</v>
      </c>
      <c r="AP45">
        <f>((AO45+0.00000010773*(AN45^4-AM45^4))-AL45*44100)/(L45*51.4+0.00000043092*AM45^3)</f>
        <v>0.33237831179549648</v>
      </c>
      <c r="AQ45">
        <f>0.61365*EXP(17.502*J45/(240.97+J45))</f>
        <v>3.7413961052127913</v>
      </c>
      <c r="AR45">
        <f>AQ45*1000/AA45</f>
        <v>38.075193348976526</v>
      </c>
      <c r="AS45">
        <f>(AR45-U45)</f>
        <v>20.557617131325159</v>
      </c>
      <c r="AT45">
        <f>IF(D45,P45,(O45+P45)/2)</f>
        <v>27.045185089111328</v>
      </c>
      <c r="AU45">
        <f>0.61365*EXP(17.502*AT45/(240.97+AT45))</f>
        <v>3.5886691910017174</v>
      </c>
      <c r="AV45">
        <f>IF(AS45&lt;&gt;0,(1000-(AR45+U45)/2)/AS45*AL45,0)</f>
        <v>3.321424296723803E-3</v>
      </c>
      <c r="AW45">
        <f>U45*AA45/1000</f>
        <v>1.7213357482595892</v>
      </c>
      <c r="AX45">
        <f>(AU45-AW45)</f>
        <v>1.8673334427421282</v>
      </c>
      <c r="AY45">
        <f>1/(1.6/F45+1.37/N45)</f>
        <v>2.0762392383606829E-3</v>
      </c>
      <c r="AZ45">
        <f>G45*AA45*0.001</f>
        <v>36.832363715952496</v>
      </c>
      <c r="BA45">
        <f>G45/S45</f>
        <v>0.93522200442461667</v>
      </c>
      <c r="BB45">
        <f>(1-AL45*AA45/AQ45/F45)*100</f>
        <v>44.529099913401048</v>
      </c>
      <c r="BC45">
        <f>(S45-E45/(N45/1.35))</f>
        <v>400.78325245614036</v>
      </c>
      <c r="BD45">
        <f>E45*BB45/100/BC45</f>
        <v>2.9629085846824824E-5</v>
      </c>
    </row>
    <row r="46" spans="1:56" x14ac:dyDescent="0.25">
      <c r="A46" s="1" t="s">
        <v>9</v>
      </c>
      <c r="B46" s="1" t="s">
        <v>104</v>
      </c>
    </row>
    <row r="47" spans="1:56" x14ac:dyDescent="0.25">
      <c r="A47" s="1" t="s">
        <v>9</v>
      </c>
      <c r="B47" s="1" t="s">
        <v>105</v>
      </c>
    </row>
    <row r="48" spans="1:56" x14ac:dyDescent="0.25">
      <c r="A48" s="1">
        <v>19</v>
      </c>
      <c r="B48" s="1" t="s">
        <v>106</v>
      </c>
      <c r="C48" s="1">
        <v>10951.000001676381</v>
      </c>
      <c r="D48" s="1">
        <v>0</v>
      </c>
      <c r="E48">
        <f>(R48-S48*(1000-T48)/(1000-U48))*AK48</f>
        <v>7.7435637845264832E-2</v>
      </c>
      <c r="F48">
        <f>IF(AV48&lt;&gt;0,1/(1/AV48-1/N48),0)</f>
        <v>-7.8845677082244362E-4</v>
      </c>
      <c r="G48">
        <f>((AY48-AL48/2)*S48-E48)/(AY48+AL48/2)</f>
        <v>542.2732944956598</v>
      </c>
      <c r="H48">
        <f>AL48*1000</f>
        <v>-1.419105841463268E-2</v>
      </c>
      <c r="I48">
        <f>(AQ48-AW48)</f>
        <v>1.7221403473919612</v>
      </c>
      <c r="J48">
        <f>(P48+AP48*D48)</f>
        <v>26.323421478271484</v>
      </c>
      <c r="K48" s="1">
        <v>6</v>
      </c>
      <c r="L48">
        <f>(K48*AE48+AF48)</f>
        <v>1.4200000166893005</v>
      </c>
      <c r="M48" s="1">
        <v>1</v>
      </c>
      <c r="N48">
        <f>L48*(M48+1)*(M48+1)/(M48*M48+1)</f>
        <v>2.8400000333786011</v>
      </c>
      <c r="O48" s="1">
        <v>19.885881423950195</v>
      </c>
      <c r="P48" s="1">
        <v>26.323421478271484</v>
      </c>
      <c r="Q48" s="1">
        <v>19.123588562011719</v>
      </c>
      <c r="R48" s="1">
        <v>398.8040771484375</v>
      </c>
      <c r="S48" s="1">
        <v>398.71795654296875</v>
      </c>
      <c r="T48" s="1">
        <v>17.488351821899414</v>
      </c>
      <c r="U48" s="1">
        <v>17.471622467041016</v>
      </c>
      <c r="V48" s="1">
        <v>73.769142150878906</v>
      </c>
      <c r="W48" s="1">
        <v>73.698577880859375</v>
      </c>
      <c r="X48" s="1">
        <v>500.07131958007812</v>
      </c>
      <c r="Y48" s="1">
        <v>252.18948364257812</v>
      </c>
      <c r="Z48" s="1">
        <v>286.86907958984375</v>
      </c>
      <c r="AA48" s="1">
        <v>98.287185668945313</v>
      </c>
      <c r="AB48" s="1">
        <v>-4.0416316986083984</v>
      </c>
      <c r="AC48" s="1">
        <v>0.12400174140930176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0.18999999761581421</v>
      </c>
      <c r="AJ48" s="1">
        <v>111115</v>
      </c>
      <c r="AK48">
        <f>X48*0.000001/(K48*0.0001)</f>
        <v>0.83345219930013004</v>
      </c>
      <c r="AL48">
        <f>(U48-T48)/(1000-U48)*AK48</f>
        <v>-1.4191058414632681E-5</v>
      </c>
      <c r="AM48">
        <f>(P48+273.15)</f>
        <v>299.47342147827146</v>
      </c>
      <c r="AN48">
        <f>(O48+273.15)</f>
        <v>293.03588142395017</v>
      </c>
      <c r="AO48">
        <f>(Y48*AG48+Z48*AH48)*AI48</f>
        <v>47.91600129082326</v>
      </c>
      <c r="AP48">
        <f>((AO48+0.00000010773*(AN48^4-AM48^4))-AL48*44100)/(L48*51.4+0.00000043092*AM48^3)</f>
        <v>-0.27903957725462608</v>
      </c>
      <c r="AQ48">
        <f>0.61365*EXP(17.502*J48/(240.97+J48))</f>
        <v>3.4393769487477379</v>
      </c>
      <c r="AR48">
        <f>AQ48*1000/AA48</f>
        <v>34.993136952078167</v>
      </c>
      <c r="AS48">
        <f>(AR48-U48)</f>
        <v>17.521514485037152</v>
      </c>
      <c r="AT48">
        <f>IF(D48,P48,(O48+P48)/2)</f>
        <v>23.10465145111084</v>
      </c>
      <c r="AU48">
        <f>0.61365*EXP(17.502*AT48/(240.97+AT48))</f>
        <v>2.837631761019022</v>
      </c>
      <c r="AV48">
        <f>IF(AS48&lt;&gt;0,(1000-(AR48+U48)/2)/AS48*AL48,0)</f>
        <v>-7.8867572741045475E-4</v>
      </c>
      <c r="AW48">
        <f>U48*AA48/1000</f>
        <v>1.7172366013557767</v>
      </c>
      <c r="AX48">
        <f>(AU48-AW48)</f>
        <v>1.1203951596632453</v>
      </c>
      <c r="AY48">
        <f>1/(1.6/F48+1.37/N48)</f>
        <v>-4.9290265307312892E-4</v>
      </c>
      <c r="AZ48">
        <f>G48*AA48*0.001</f>
        <v>53.298515979405572</v>
      </c>
      <c r="BA48">
        <f>G48/S48</f>
        <v>1.3600423196320743</v>
      </c>
      <c r="BB48">
        <f>(1-AL48*AA48/AQ48/F48)*100</f>
        <v>48.565558990314351</v>
      </c>
      <c r="BC48">
        <f>(S48-E48/(N48/1.35))</f>
        <v>398.68114734935523</v>
      </c>
      <c r="BD48">
        <f>E48*BB48/100/BC48</f>
        <v>9.4328639885030917E-5</v>
      </c>
    </row>
    <row r="49" spans="1:56" x14ac:dyDescent="0.25">
      <c r="A49" s="1">
        <v>20</v>
      </c>
      <c r="B49" s="1" t="s">
        <v>107</v>
      </c>
      <c r="C49" s="1">
        <v>11551.49998825416</v>
      </c>
      <c r="D49" s="1">
        <v>0</v>
      </c>
      <c r="E49">
        <f>(R49-S49*(1000-T49)/(1000-U49))*AK49</f>
        <v>-6.3488263043474255E-2</v>
      </c>
      <c r="F49">
        <f>IF(AV49&lt;&gt;0,1/(1/AV49-1/N49),0)</f>
        <v>-7.0453940104788437E-4</v>
      </c>
      <c r="G49">
        <f>((AY49-AL49/2)*S49-E49)/(AY49+AL49/2)</f>
        <v>246.23349343547955</v>
      </c>
      <c r="H49">
        <f>AL49*1000</f>
        <v>-1.1730726019737993E-2</v>
      </c>
      <c r="I49">
        <f>(AQ49-AW49)</f>
        <v>1.5951616435008551</v>
      </c>
      <c r="J49">
        <f>(P49+AP49*D49)</f>
        <v>25.695867538452148</v>
      </c>
      <c r="K49" s="1">
        <v>6</v>
      </c>
      <c r="L49">
        <f>(K49*AE49+AF49)</f>
        <v>1.4200000166893005</v>
      </c>
      <c r="M49" s="1">
        <v>1</v>
      </c>
      <c r="N49">
        <f>L49*(M49+1)*(M49+1)/(M49*M49+1)</f>
        <v>2.8400000333786011</v>
      </c>
      <c r="O49" s="1">
        <v>19.818412780761719</v>
      </c>
      <c r="P49" s="1">
        <v>25.695867538452148</v>
      </c>
      <c r="Q49" s="1">
        <v>19.120449066162109</v>
      </c>
      <c r="R49" s="1">
        <v>398.89459228515625</v>
      </c>
      <c r="S49" s="1">
        <v>398.97637939453125</v>
      </c>
      <c r="T49" s="1">
        <v>17.491640090942383</v>
      </c>
      <c r="U49" s="1">
        <v>17.477811813354492</v>
      </c>
      <c r="V49" s="1">
        <v>74.135498046875</v>
      </c>
      <c r="W49" s="1">
        <v>74.076889038085938</v>
      </c>
      <c r="X49" s="1">
        <v>500.09259033203125</v>
      </c>
      <c r="Y49" s="1">
        <v>251.97853088378906</v>
      </c>
      <c r="Z49" s="1">
        <v>286.9171142578125</v>
      </c>
      <c r="AA49" s="1">
        <v>98.344520568847656</v>
      </c>
      <c r="AB49" s="1">
        <v>-4.0416316986083984</v>
      </c>
      <c r="AC49" s="1">
        <v>0.12400174140930176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0.18999999761581421</v>
      </c>
      <c r="AJ49" s="1">
        <v>111115</v>
      </c>
      <c r="AK49">
        <f>X49*0.000001/(K49*0.0001)</f>
        <v>0.83348765055338536</v>
      </c>
      <c r="AL49">
        <f>(U49-T49)/(1000-U49)*AK49</f>
        <v>-1.1730726019737993E-5</v>
      </c>
      <c r="AM49">
        <f>(P49+273.15)</f>
        <v>298.84586753845213</v>
      </c>
      <c r="AN49">
        <f>(O49+273.15)</f>
        <v>292.9684127807617</v>
      </c>
      <c r="AO49">
        <f>(Y49*AG49+Z49*AH49)*AI49</f>
        <v>47.875920267156289</v>
      </c>
      <c r="AP49">
        <f>((AO49+0.00000010773*(AN49^4-AM49^4))-AL49*44100)/(L49*51.4+0.00000043092*AM49^3)</f>
        <v>-0.20399859629800537</v>
      </c>
      <c r="AQ49">
        <f>0.61365*EXP(17.502*J49/(240.97+J49))</f>
        <v>3.3140086668777444</v>
      </c>
      <c r="AR49">
        <f>AQ49*1000/AA49</f>
        <v>33.697949287959766</v>
      </c>
      <c r="AS49">
        <f>(AR49-U49)</f>
        <v>16.220137474605274</v>
      </c>
      <c r="AT49">
        <f>IF(D49,P49,(O49+P49)/2)</f>
        <v>22.757140159606934</v>
      </c>
      <c r="AU49">
        <f>0.61365*EXP(17.502*AT49/(240.97+AT49))</f>
        <v>2.7785392644845048</v>
      </c>
      <c r="AV49">
        <f>IF(AS49&lt;&gt;0,(1000-(AR49+U49)/2)/AS49*AL49,0)</f>
        <v>-7.0471422461544956E-4</v>
      </c>
      <c r="AW49">
        <f>U49*AA49/1000</f>
        <v>1.7188470233768893</v>
      </c>
      <c r="AX49">
        <f>(AU49-AW49)</f>
        <v>1.0596922411076155</v>
      </c>
      <c r="AY49">
        <f>1/(1.6/F49+1.37/N49)</f>
        <v>-4.4043068024266966E-4</v>
      </c>
      <c r="AZ49">
        <f>G49*AA49*0.001</f>
        <v>24.215714859904732</v>
      </c>
      <c r="BA49">
        <f>G49/S49</f>
        <v>0.61716308571738632</v>
      </c>
      <c r="BB49">
        <f>(1-AL49*AA49/AQ49/F49)*100</f>
        <v>50.589854430023948</v>
      </c>
      <c r="BC49">
        <f>(S49-E49/(N49/1.35))</f>
        <v>399.0065586741444</v>
      </c>
      <c r="BD49">
        <f>E49*BB49/100/BC49</f>
        <v>-8.0496470936645783E-5</v>
      </c>
    </row>
    <row r="50" spans="1:56" x14ac:dyDescent="0.25">
      <c r="A50" s="1" t="s">
        <v>9</v>
      </c>
      <c r="B50" s="1" t="s">
        <v>108</v>
      </c>
    </row>
    <row r="51" spans="1:56" x14ac:dyDescent="0.25">
      <c r="A51" s="1">
        <v>21</v>
      </c>
      <c r="B51" s="1" t="s">
        <v>109</v>
      </c>
      <c r="C51" s="1">
        <v>12151.499994959682</v>
      </c>
      <c r="D51" s="1">
        <v>0</v>
      </c>
      <c r="E51">
        <f>(R51-S51*(1000-T51)/(1000-U51))*AK51</f>
        <v>-0.39147100253684647</v>
      </c>
      <c r="F51">
        <f>IF(AV51&lt;&gt;0,1/(1/AV51-1/N51),0)</f>
        <v>1.0041371970645387E-3</v>
      </c>
      <c r="G51">
        <f>((AY51-AL51/2)*S51-E51)/(AY51+AL51/2)</f>
        <v>1010.424278902914</v>
      </c>
      <c r="H51">
        <f>AL51*1000</f>
        <v>1.1763159621113812E-2</v>
      </c>
      <c r="I51">
        <f>(AQ51-AW51)</f>
        <v>1.1269964342939209</v>
      </c>
      <c r="J51">
        <f>(P51+AP51*D51)</f>
        <v>22.831323623657227</v>
      </c>
      <c r="K51" s="1">
        <v>6</v>
      </c>
      <c r="L51">
        <f>(K51*AE51+AF51)</f>
        <v>1.4200000166893005</v>
      </c>
      <c r="M51" s="1">
        <v>1</v>
      </c>
      <c r="N51">
        <f>L51*(M51+1)*(M51+1)/(M51*M51+1)</f>
        <v>2.8400000333786011</v>
      </c>
      <c r="O51" s="1">
        <v>19.739221572875977</v>
      </c>
      <c r="P51" s="1">
        <v>22.831323623657227</v>
      </c>
      <c r="Q51" s="1">
        <v>19.122344970703125</v>
      </c>
      <c r="R51" s="1">
        <v>399.21771240234375</v>
      </c>
      <c r="S51" s="1">
        <v>399.68167114257812</v>
      </c>
      <c r="T51" s="1">
        <v>16.897846221923828</v>
      </c>
      <c r="U51" s="1">
        <v>16.911718368530273</v>
      </c>
      <c r="V51" s="1">
        <v>72.010047912597656</v>
      </c>
      <c r="W51" s="1">
        <v>72.069168090820313</v>
      </c>
      <c r="X51" s="1">
        <v>500.17742919921875</v>
      </c>
      <c r="Y51" s="1">
        <v>-0.10491033643484116</v>
      </c>
      <c r="Z51" s="1">
        <v>0.17247025668621063</v>
      </c>
      <c r="AA51" s="1">
        <v>98.397224426269531</v>
      </c>
      <c r="AB51" s="1">
        <v>-3.7584590911865234</v>
      </c>
      <c r="AC51" s="1">
        <v>0.13379216194152832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0.18999999761581421</v>
      </c>
      <c r="AJ51" s="1">
        <v>111115</v>
      </c>
      <c r="AK51">
        <f>X51*0.000001/(K51*0.0001)</f>
        <v>0.83362904866536436</v>
      </c>
      <c r="AL51">
        <f>(U51-T51)/(1000-U51)*AK51</f>
        <v>1.1763159621113813E-5</v>
      </c>
      <c r="AM51">
        <f>(P51+273.15)</f>
        <v>295.9813236236572</v>
      </c>
      <c r="AN51">
        <f>(O51+273.15)</f>
        <v>292.88922157287595</v>
      </c>
      <c r="AO51">
        <f>(Y51*AG51+Z51*AH51)*AI51</f>
        <v>-1.9932963672494086E-2</v>
      </c>
      <c r="AP51">
        <f>((AO51+0.00000010773*(AN51^4-AM51^4))-AL51*44100)/(L51*51.4+0.00000043092*AM51^3)</f>
        <v>-0.41052817839784683</v>
      </c>
      <c r="AQ51">
        <f>0.61365*EXP(17.502*J51/(240.97+J51))</f>
        <v>2.7910625820360591</v>
      </c>
      <c r="AR51">
        <f>AQ51*1000/AA51</f>
        <v>28.365257234744899</v>
      </c>
      <c r="AS51">
        <f>(AR51-U51)</f>
        <v>11.453538866214625</v>
      </c>
      <c r="AT51">
        <f>IF(D51,P51,(O51+P51)/2)</f>
        <v>21.285272598266602</v>
      </c>
      <c r="AU51">
        <f>0.61365*EXP(17.502*AT51/(240.97+AT51))</f>
        <v>2.5400255245057526</v>
      </c>
      <c r="AV51">
        <f>IF(AS51&lt;&gt;0,(1000-(AR51+U51)/2)/AS51*AL51,0)</f>
        <v>1.0037822903308665E-3</v>
      </c>
      <c r="AW51">
        <f>U51*AA51/1000</f>
        <v>1.6640661477421381</v>
      </c>
      <c r="AX51">
        <f>(AU51-AW51)</f>
        <v>0.87595937676361446</v>
      </c>
      <c r="AY51">
        <f>1/(1.6/F51+1.37/N51)</f>
        <v>6.273958079582308E-4</v>
      </c>
      <c r="AZ51">
        <f>G51*AA51*0.001</f>
        <v>99.422944536961595</v>
      </c>
      <c r="BA51">
        <f>G51/S51</f>
        <v>2.5280725934076327</v>
      </c>
      <c r="BB51">
        <f>(1-AL51*AA51/AQ51/F51)*100</f>
        <v>58.7005556547998</v>
      </c>
      <c r="BC51">
        <f>(S51-E51/(N51/1.35))</f>
        <v>399.86775770849835</v>
      </c>
      <c r="BD51">
        <f>E51*BB51/100/BC51</f>
        <v>-5.7467912650277801E-4</v>
      </c>
    </row>
    <row r="52" spans="1:56" x14ac:dyDescent="0.25">
      <c r="A52" s="1" t="s">
        <v>9</v>
      </c>
      <c r="B52" s="1" t="s">
        <v>110</v>
      </c>
    </row>
    <row r="53" spans="1:56" x14ac:dyDescent="0.25">
      <c r="A53" s="1">
        <v>22</v>
      </c>
      <c r="B53" s="1" t="s">
        <v>111</v>
      </c>
      <c r="C53" s="1">
        <v>12752.000001676381</v>
      </c>
      <c r="D53" s="1">
        <v>0</v>
      </c>
      <c r="E53">
        <f>(R53-S53*(1000-T53)/(1000-U53))*AK53</f>
        <v>-0.95735026051896532</v>
      </c>
      <c r="F53">
        <f>IF(AV53&lt;&gt;0,1/(1/AV53-1/N53),0)</f>
        <v>-7.7651331897768026E-4</v>
      </c>
      <c r="G53">
        <f>((AY53-AL53/2)*S53-E53)/(AY53+AL53/2)</f>
        <v>-1559.902136800127</v>
      </c>
      <c r="H53">
        <f>AL53*1000</f>
        <v>-9.715480981495531E-3</v>
      </c>
      <c r="I53">
        <f>(AQ53-AW53)</f>
        <v>1.2023458006730969</v>
      </c>
      <c r="J53">
        <f>(P53+AP53*D53)</f>
        <v>23.243610382080078</v>
      </c>
      <c r="K53" s="1">
        <v>6</v>
      </c>
      <c r="L53">
        <f>(K53*AE53+AF53)</f>
        <v>1.4200000166893005</v>
      </c>
      <c r="M53" s="1">
        <v>1</v>
      </c>
      <c r="N53">
        <f>L53*(M53+1)*(M53+1)/(M53*M53+1)</f>
        <v>2.8400000333786011</v>
      </c>
      <c r="O53" s="1">
        <v>19.762866973876953</v>
      </c>
      <c r="P53" s="1">
        <v>23.243610382080078</v>
      </c>
      <c r="Q53" s="1">
        <v>19.120830535888672</v>
      </c>
      <c r="R53" s="1">
        <v>399.495361328125</v>
      </c>
      <c r="S53" s="1">
        <v>400.64859008789062</v>
      </c>
      <c r="T53" s="1">
        <v>16.876102447509766</v>
      </c>
      <c r="U53" s="1">
        <v>16.864643096923828</v>
      </c>
      <c r="V53" s="1">
        <v>71.802734375</v>
      </c>
      <c r="W53" s="1">
        <v>71.753974914550781</v>
      </c>
      <c r="X53" s="1">
        <v>500.11383056640625</v>
      </c>
      <c r="Y53" s="1">
        <v>-0.12189324200153351</v>
      </c>
      <c r="Z53" s="1">
        <v>0.15817144513130188</v>
      </c>
      <c r="AA53" s="1">
        <v>98.384597778320312</v>
      </c>
      <c r="AB53" s="1">
        <v>-3.3536739349365234</v>
      </c>
      <c r="AC53" s="1">
        <v>0.14202427864074707</v>
      </c>
      <c r="AD53" s="1">
        <v>0.66666668653488159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0.18999999761581421</v>
      </c>
      <c r="AJ53" s="1">
        <v>111115</v>
      </c>
      <c r="AK53">
        <f>X53*0.000001/(K53*0.0001)</f>
        <v>0.83352305094401025</v>
      </c>
      <c r="AL53">
        <f>(U53-T53)/(1000-U53)*AK53</f>
        <v>-9.7154809814955303E-6</v>
      </c>
      <c r="AM53">
        <f>(P53+273.15)</f>
        <v>296.39361038208006</v>
      </c>
      <c r="AN53">
        <f>(O53+273.15)</f>
        <v>292.91286697387693</v>
      </c>
      <c r="AO53">
        <f>(Y53*AG53+Z53*AH53)*AI53</f>
        <v>-2.3159715689675231E-2</v>
      </c>
      <c r="AP53">
        <f>((AO53+0.00000010773*(AN53^4-AM53^4))-AL53*44100)/(L53*51.4+0.00000043092*AM53^3)</f>
        <v>-0.45086992361890621</v>
      </c>
      <c r="AQ53">
        <f>0.61365*EXP(17.502*J53/(240.97+J53))</f>
        <v>2.8615669284388741</v>
      </c>
      <c r="AR53">
        <f>AQ53*1000/AA53</f>
        <v>29.08551737830491</v>
      </c>
      <c r="AS53">
        <f>(AR53-U53)</f>
        <v>12.220874281381082</v>
      </c>
      <c r="AT53">
        <f>IF(D53,P53,(O53+P53)/2)</f>
        <v>21.503238677978516</v>
      </c>
      <c r="AU53">
        <f>0.61365*EXP(17.502*AT53/(240.97+AT53))</f>
        <v>2.5741740165607414</v>
      </c>
      <c r="AV53">
        <f>IF(AS53&lt;&gt;0,(1000-(AR53+U53)/2)/AS53*AL53,0)</f>
        <v>-7.7672569145567974E-4</v>
      </c>
      <c r="AW53">
        <f>U53*AA53/1000</f>
        <v>1.6592211277657771</v>
      </c>
      <c r="AX53">
        <f>(AU53-AW53)</f>
        <v>0.91495288879496428</v>
      </c>
      <c r="AY53">
        <f>1/(1.6/F53+1.37/N53)</f>
        <v>-4.8543447235192008E-4</v>
      </c>
      <c r="AZ53">
        <f>G53*AA53*0.001</f>
        <v>-153.47034430262289</v>
      </c>
      <c r="BA53">
        <f>G53/S53</f>
        <v>-3.8934422219180402</v>
      </c>
      <c r="BB53">
        <f>(1-AL53*AA53/AQ53/F53)*100</f>
        <v>56.983150188606224</v>
      </c>
      <c r="BC53">
        <f>(S53-E53/(N53/1.35))</f>
        <v>401.10366855145071</v>
      </c>
      <c r="BD53">
        <f>E53*BB53/100/BC53</f>
        <v>-1.3600681807590062E-3</v>
      </c>
    </row>
    <row r="54" spans="1:56" x14ac:dyDescent="0.25">
      <c r="A54" s="1">
        <v>23</v>
      </c>
      <c r="B54" s="1" t="s">
        <v>112</v>
      </c>
      <c r="C54" s="1">
        <v>13352.49998825416</v>
      </c>
      <c r="D54" s="1">
        <v>0</v>
      </c>
      <c r="E54">
        <f>(R54-S54*(1000-T54)/(1000-U54))*AK54</f>
        <v>-0.65160088530446669</v>
      </c>
      <c r="F54">
        <f>IF(AV54&lt;&gt;0,1/(1/AV54-1/N54),0)</f>
        <v>4.4437652799903118E-4</v>
      </c>
      <c r="G54">
        <f>((AY54-AL54/2)*S54-E54)/(AY54+AL54/2)</f>
        <v>2715.6427230661125</v>
      </c>
      <c r="H54">
        <f>AL54*1000</f>
        <v>5.5650399872705725E-3</v>
      </c>
      <c r="I54">
        <f>(AQ54-AW54)</f>
        <v>1.204189108698775</v>
      </c>
      <c r="J54">
        <f>(P54+AP54*D54)</f>
        <v>23.142599105834961</v>
      </c>
      <c r="K54" s="1">
        <v>6</v>
      </c>
      <c r="L54">
        <f>(K54*AE54+AF54)</f>
        <v>1.4200000166893005</v>
      </c>
      <c r="M54" s="1">
        <v>1</v>
      </c>
      <c r="N54">
        <f>L54*(M54+1)*(M54+1)/(M54*M54+1)</f>
        <v>2.8400000333786011</v>
      </c>
      <c r="O54" s="1">
        <v>19.751577377319336</v>
      </c>
      <c r="P54" s="1">
        <v>23.142599105834961</v>
      </c>
      <c r="Q54" s="1">
        <v>19.122756958007813</v>
      </c>
      <c r="R54" s="1">
        <v>399.6505126953125</v>
      </c>
      <c r="S54" s="1">
        <v>400.4295654296875</v>
      </c>
      <c r="T54" s="1">
        <v>16.662546157836914</v>
      </c>
      <c r="U54" s="1">
        <v>16.669111251831055</v>
      </c>
      <c r="V54" s="1">
        <v>70.942825317382812</v>
      </c>
      <c r="W54" s="1">
        <v>70.970779418945313</v>
      </c>
      <c r="X54" s="1">
        <v>500.12466430664062</v>
      </c>
      <c r="Y54" s="1">
        <v>-5.5681932717561722E-2</v>
      </c>
      <c r="Z54" s="1">
        <v>7.6902071014046669E-3</v>
      </c>
      <c r="AA54" s="1">
        <v>98.383262634277344</v>
      </c>
      <c r="AB54" s="1">
        <v>-3.3536739349365234</v>
      </c>
      <c r="AC54" s="1">
        <v>0.14202427864074707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0.18999999761581421</v>
      </c>
      <c r="AJ54" s="1">
        <v>111115</v>
      </c>
      <c r="AK54">
        <f>X54*0.000001/(K54*0.0001)</f>
        <v>0.83354110717773433</v>
      </c>
      <c r="AL54">
        <f>(U54-T54)/(1000-U54)*AK54</f>
        <v>5.5650399872705724E-6</v>
      </c>
      <c r="AM54">
        <f>(P54+273.15)</f>
        <v>296.29259910583494</v>
      </c>
      <c r="AN54">
        <f>(O54+273.15)</f>
        <v>292.90157737731931</v>
      </c>
      <c r="AO54">
        <f>(Y54*AG54+Z54*AH54)*AI54</f>
        <v>-1.0579567083580654E-2</v>
      </c>
      <c r="AP54">
        <f>((AO54+0.00000010773*(AN54^4-AM54^4))-AL54*44100)/(L54*51.4+0.00000043092*AM54^3)</f>
        <v>-0.44678332823527067</v>
      </c>
      <c r="AQ54">
        <f>0.61365*EXP(17.502*J54/(240.97+J54))</f>
        <v>2.8441506588676573</v>
      </c>
      <c r="AR54">
        <f>AQ54*1000/AA54</f>
        <v>28.908887372848085</v>
      </c>
      <c r="AS54">
        <f>(AR54-U54)</f>
        <v>12.23977612101703</v>
      </c>
      <c r="AT54">
        <f>IF(D54,P54,(O54+P54)/2)</f>
        <v>21.447088241577148</v>
      </c>
      <c r="AU54">
        <f>0.61365*EXP(17.502*AT54/(240.97+AT54))</f>
        <v>2.5653387800632101</v>
      </c>
      <c r="AV54">
        <f>IF(AS54&lt;&gt;0,(1000-(AR54+U54)/2)/AS54*AL54,0)</f>
        <v>4.4430700701212234E-4</v>
      </c>
      <c r="AW54">
        <f>U54*AA54/1000</f>
        <v>1.6399615501688822</v>
      </c>
      <c r="AX54">
        <f>(AU54-AW54)</f>
        <v>0.92537722989432791</v>
      </c>
      <c r="AY54">
        <f>1/(1.6/F54+1.37/N54)</f>
        <v>2.776981245720263E-4</v>
      </c>
      <c r="AZ54">
        <f>G54*AA54*0.001</f>
        <v>267.17379124427742</v>
      </c>
      <c r="BA54">
        <f>G54/S54</f>
        <v>6.7818237151196552</v>
      </c>
      <c r="BB54">
        <f>(1-AL54*AA54/AQ54/F54)*100</f>
        <v>56.680264054061169</v>
      </c>
      <c r="BC54">
        <f>(S54-E54/(N54/1.35))</f>
        <v>400.7393052834982</v>
      </c>
      <c r="BD54">
        <f>E54*BB54/100/BC54</f>
        <v>-9.216193607659586E-4</v>
      </c>
    </row>
    <row r="55" spans="1:56" x14ac:dyDescent="0.25">
      <c r="A55" s="1" t="s">
        <v>9</v>
      </c>
      <c r="B55" s="1" t="s">
        <v>113</v>
      </c>
    </row>
    <row r="56" spans="1:56" x14ac:dyDescent="0.25">
      <c r="A56" s="1">
        <v>24</v>
      </c>
      <c r="B56" s="1" t="s">
        <v>114</v>
      </c>
      <c r="C56" s="1">
        <v>13952.499994959682</v>
      </c>
      <c r="D56" s="1">
        <v>0</v>
      </c>
      <c r="E56">
        <f>(R56-S56*(1000-T56)/(1000-U56))*AK56</f>
        <v>-0.56339165618882125</v>
      </c>
      <c r="F56">
        <f>IF(AV56&lt;&gt;0,1/(1/AV56-1/N56),0)</f>
        <v>1.1540138011472663E-3</v>
      </c>
      <c r="G56">
        <f>((AY56-AL56/2)*S56-E56)/(AY56+AL56/2)</f>
        <v>1166.3482552840769</v>
      </c>
      <c r="H56">
        <f>AL56*1000</f>
        <v>1.4401781033729456E-2</v>
      </c>
      <c r="I56">
        <f>(AQ56-AW56)</f>
        <v>1.2003275467705967</v>
      </c>
      <c r="J56">
        <f>(P56+AP56*D56)</f>
        <v>23.048007965087891</v>
      </c>
      <c r="K56" s="1">
        <v>6</v>
      </c>
      <c r="L56">
        <f>(K56*AE56+AF56)</f>
        <v>1.4200000166893005</v>
      </c>
      <c r="M56" s="1">
        <v>1</v>
      </c>
      <c r="N56">
        <f>L56*(M56+1)*(M56+1)/(M56*M56+1)</f>
        <v>2.8400000333786011</v>
      </c>
      <c r="O56" s="1">
        <v>19.740015029907227</v>
      </c>
      <c r="P56" s="1">
        <v>23.048007965087891</v>
      </c>
      <c r="Q56" s="1">
        <v>19.121315002441406</v>
      </c>
      <c r="R56" s="1">
        <v>399.93423461914062</v>
      </c>
      <c r="S56" s="1">
        <v>400.60308837890625</v>
      </c>
      <c r="T56" s="1">
        <v>16.528539657592773</v>
      </c>
      <c r="U56" s="1">
        <v>16.545528411865234</v>
      </c>
      <c r="V56" s="1">
        <v>70.413909912109375</v>
      </c>
      <c r="W56" s="1">
        <v>70.486282348632812</v>
      </c>
      <c r="X56" s="1">
        <v>500.218994140625</v>
      </c>
      <c r="Y56" s="1">
        <v>-9.9049754440784454E-2</v>
      </c>
      <c r="Z56" s="1">
        <v>9.5573015511035919E-2</v>
      </c>
      <c r="AA56" s="1">
        <v>98.370864868164062</v>
      </c>
      <c r="AB56" s="1">
        <v>-3.4688472747802734</v>
      </c>
      <c r="AC56" s="1">
        <v>0.14496731758117676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0.18999999761581421</v>
      </c>
      <c r="AJ56" s="1">
        <v>111115</v>
      </c>
      <c r="AK56">
        <f>X56*0.000001/(K56*0.0001)</f>
        <v>0.83369832356770812</v>
      </c>
      <c r="AL56">
        <f>(U56-T56)/(1000-U56)*AK56</f>
        <v>1.4401781033729456E-5</v>
      </c>
      <c r="AM56">
        <f>(P56+273.15)</f>
        <v>296.19800796508787</v>
      </c>
      <c r="AN56">
        <f>(O56+273.15)</f>
        <v>292.8900150299072</v>
      </c>
      <c r="AO56">
        <f>(Y56*AG56+Z56*AH56)*AI56</f>
        <v>-1.8819453107596029E-2</v>
      </c>
      <c r="AP56">
        <f>((AO56+0.00000010773*(AN56^4-AM56^4))-AL56*44100)/(L56*51.4+0.00000043092*AM56^3)</f>
        <v>-0.4404661678682546</v>
      </c>
      <c r="AQ56">
        <f>0.61365*EXP(17.502*J56/(240.97+J56))</f>
        <v>2.8279254863465608</v>
      </c>
      <c r="AR56">
        <f>AQ56*1000/AA56</f>
        <v>28.747591984034365</v>
      </c>
      <c r="AS56">
        <f>(AR56-U56)</f>
        <v>12.202063572169131</v>
      </c>
      <c r="AT56">
        <f>IF(D56,P56,(O56+P56)/2)</f>
        <v>21.394011497497559</v>
      </c>
      <c r="AU56">
        <f>0.61365*EXP(17.502*AT56/(240.97+AT56))</f>
        <v>2.5570116094953352</v>
      </c>
      <c r="AV56">
        <f>IF(AS56&lt;&gt;0,(1000-(AR56+U56)/2)/AS56*AL56,0)</f>
        <v>1.1535450663194028E-3</v>
      </c>
      <c r="AW56">
        <f>U56*AA56/1000</f>
        <v>1.6275979395759641</v>
      </c>
      <c r="AX56">
        <f>(AU56-AW56)</f>
        <v>0.92941366991937113</v>
      </c>
      <c r="AY56">
        <f>1/(1.6/F56+1.37/N56)</f>
        <v>7.2100776469702832E-4</v>
      </c>
      <c r="AZ56">
        <f>G56*AA56*0.001</f>
        <v>114.73468660976884</v>
      </c>
      <c r="BA56">
        <f>G56/S56</f>
        <v>2.9114809374132897</v>
      </c>
      <c r="BB56">
        <f>(1-AL56*AA56/AQ56/F56)*100</f>
        <v>56.588606324072863</v>
      </c>
      <c r="BC56">
        <f>(S56-E56/(N56/1.35))</f>
        <v>400.87089778979208</v>
      </c>
      <c r="BD56">
        <f>E56*BB56/100/BC56</f>
        <v>-7.9530713788693633E-4</v>
      </c>
    </row>
    <row r="57" spans="1:56" x14ac:dyDescent="0.25">
      <c r="A57" s="1" t="s">
        <v>9</v>
      </c>
      <c r="B57" s="1" t="s">
        <v>115</v>
      </c>
    </row>
    <row r="58" spans="1:56" x14ac:dyDescent="0.25">
      <c r="A58" s="1">
        <v>25</v>
      </c>
      <c r="B58" s="1" t="s">
        <v>116</v>
      </c>
      <c r="C58" s="1">
        <v>14552.500001665205</v>
      </c>
      <c r="D58" s="1">
        <v>0</v>
      </c>
      <c r="E58">
        <f>(R58-S58*(1000-T58)/(1000-U58))*AK58</f>
        <v>-0.53238655610825858</v>
      </c>
      <c r="F58">
        <f>IF(AV58&lt;&gt;0,1/(1/AV58-1/N58),0)</f>
        <v>8.1091650403157208E-4</v>
      </c>
      <c r="G58">
        <f>((AY58-AL58/2)*S58-E58)/(AY58+AL58/2)</f>
        <v>1432.7585383365285</v>
      </c>
      <c r="H58">
        <f>AL58*1000</f>
        <v>1.0230510115807018E-2</v>
      </c>
      <c r="I58">
        <f>(AQ58-AW58)</f>
        <v>1.2131218707664631</v>
      </c>
      <c r="J58">
        <f>(P58+AP58*D58)</f>
        <v>23.104496002197266</v>
      </c>
      <c r="K58" s="1">
        <v>6</v>
      </c>
      <c r="L58">
        <f>(K58*AE58+AF58)</f>
        <v>1.4200000166893005</v>
      </c>
      <c r="M58" s="1">
        <v>1</v>
      </c>
      <c r="N58">
        <f>L58*(M58+1)*(M58+1)/(M58*M58+1)</f>
        <v>2.8400000333786011</v>
      </c>
      <c r="O58" s="1">
        <v>19.744235992431641</v>
      </c>
      <c r="P58" s="1">
        <v>23.104496002197266</v>
      </c>
      <c r="Q58" s="1">
        <v>19.120456695556641</v>
      </c>
      <c r="R58" s="1">
        <v>399.93670654296875</v>
      </c>
      <c r="S58" s="1">
        <v>400.5704345703125</v>
      </c>
      <c r="T58" s="1">
        <v>16.50343132019043</v>
      </c>
      <c r="U58" s="1">
        <v>16.515501022338867</v>
      </c>
      <c r="V58" s="1">
        <v>70.281570434570313</v>
      </c>
      <c r="W58" s="1">
        <v>70.332977294921875</v>
      </c>
      <c r="X58" s="1">
        <v>500.17214965820313</v>
      </c>
      <c r="Y58" s="1">
        <v>-0.22507867217063904</v>
      </c>
      <c r="Z58" s="1">
        <v>0.22851552069187164</v>
      </c>
      <c r="AA58" s="1">
        <v>98.361122131347656</v>
      </c>
      <c r="AB58" s="1">
        <v>-3.3148555755615234</v>
      </c>
      <c r="AC58" s="1">
        <v>0.14495015144348145</v>
      </c>
      <c r="AD58" s="1">
        <v>0.66666668653488159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0.18999999761581421</v>
      </c>
      <c r="AJ58" s="1">
        <v>111115</v>
      </c>
      <c r="AK58">
        <f>X58*0.000001/(K58*0.0001)</f>
        <v>0.83362024943033852</v>
      </c>
      <c r="AL58">
        <f>(U58-T58)/(1000-U58)*AK58</f>
        <v>1.0230510115807019E-5</v>
      </c>
      <c r="AM58">
        <f>(P58+273.15)</f>
        <v>296.25449600219724</v>
      </c>
      <c r="AN58">
        <f>(O58+273.15)</f>
        <v>292.89423599243162</v>
      </c>
      <c r="AO58">
        <f>(Y58*AG58+Z58*AH58)*AI58</f>
        <v>-4.2764947175792045E-2</v>
      </c>
      <c r="AP58">
        <f>((AO58+0.00000010773*(AN58^4-AM58^4))-AL58*44100)/(L58*51.4+0.00000043092*AM58^3)</f>
        <v>-0.44550469590952246</v>
      </c>
      <c r="AQ58">
        <f>0.61365*EXP(17.502*J58/(240.97+J58))</f>
        <v>2.8376050838851334</v>
      </c>
      <c r="AR58">
        <f>AQ58*1000/AA58</f>
        <v>28.848848227818149</v>
      </c>
      <c r="AS58">
        <f>(AR58-U58)</f>
        <v>12.333347205479281</v>
      </c>
      <c r="AT58">
        <f>IF(D58,P58,(O58+P58)/2)</f>
        <v>21.424365997314453</v>
      </c>
      <c r="AU58">
        <f>0.61365*EXP(17.502*AT58/(240.97+AT58))</f>
        <v>2.5617710021375291</v>
      </c>
      <c r="AV58">
        <f>IF(AS58&lt;&gt;0,(1000-(AR58+U58)/2)/AS58*AL58,0)</f>
        <v>8.1068502591208022E-4</v>
      </c>
      <c r="AW58">
        <f>U58*AA58/1000</f>
        <v>1.6244832131186704</v>
      </c>
      <c r="AX58">
        <f>(AU58-AW58)</f>
        <v>0.93728778901885867</v>
      </c>
      <c r="AY58">
        <f>1/(1.6/F58+1.37/N58)</f>
        <v>5.0669893297399795E-4</v>
      </c>
      <c r="AZ58">
        <f>G58*AA58*0.001</f>
        <v>140.92773757405044</v>
      </c>
      <c r="BA58">
        <f>G58/S58</f>
        <v>3.5767955262934792</v>
      </c>
      <c r="BB58">
        <f>(1-AL58*AA58/AQ58/F58)*100</f>
        <v>56.268671501614918</v>
      </c>
      <c r="BC58">
        <f>(S58-E58/(N58/1.35))</f>
        <v>400.82350564154456</v>
      </c>
      <c r="BD58">
        <f>E58*BB58/100/BC58</f>
        <v>-7.4737843005449564E-4</v>
      </c>
    </row>
    <row r="59" spans="1:56" x14ac:dyDescent="0.25">
      <c r="A59" s="1">
        <v>26</v>
      </c>
      <c r="B59" s="1" t="s">
        <v>117</v>
      </c>
      <c r="C59" s="1">
        <v>15152.999988242984</v>
      </c>
      <c r="D59" s="1">
        <v>0</v>
      </c>
      <c r="E59">
        <f>(R59-S59*(1000-T59)/(1000-U59))*AK59</f>
        <v>-0.65270098035226776</v>
      </c>
      <c r="F59">
        <f>IF(AV59&lt;&gt;0,1/(1/AV59-1/N59),0)</f>
        <v>2.768105659110216E-4</v>
      </c>
      <c r="G59">
        <f>((AY59-AL59/2)*S59-E59)/(AY59+AL59/2)</f>
        <v>4127.4917150351494</v>
      </c>
      <c r="H59">
        <f>AL59*1000</f>
        <v>3.5273896129915895E-3</v>
      </c>
      <c r="I59">
        <f>(AQ59-AW59)</f>
        <v>1.2250523798108852</v>
      </c>
      <c r="J59">
        <f>(P59+AP59*D59)</f>
        <v>23.224077224731445</v>
      </c>
      <c r="K59" s="1">
        <v>6</v>
      </c>
      <c r="L59">
        <f>(K59*AE59+AF59)</f>
        <v>1.4200000166893005</v>
      </c>
      <c r="M59" s="1">
        <v>1</v>
      </c>
      <c r="N59">
        <f>L59*(M59+1)*(M59+1)/(M59*M59+1)</f>
        <v>2.8400000333786011</v>
      </c>
      <c r="O59" s="1">
        <v>19.757152557373047</v>
      </c>
      <c r="P59" s="1">
        <v>23.224077224731445</v>
      </c>
      <c r="Q59" s="1">
        <v>19.123565673828125</v>
      </c>
      <c r="R59" s="1">
        <v>399.86685180664062</v>
      </c>
      <c r="S59" s="1">
        <v>400.64825439453125</v>
      </c>
      <c r="T59" s="1">
        <v>16.597537994384766</v>
      </c>
      <c r="U59" s="1">
        <v>16.601699829101563</v>
      </c>
      <c r="V59" s="1">
        <v>70.633392333984375</v>
      </c>
      <c r="W59" s="1">
        <v>70.651100158691406</v>
      </c>
      <c r="X59" s="1">
        <v>500.09130859375</v>
      </c>
      <c r="Y59" s="1">
        <v>-0.13656368851661682</v>
      </c>
      <c r="Z59" s="1">
        <v>5.3830035030841827E-2</v>
      </c>
      <c r="AA59" s="1">
        <v>98.371818542480469</v>
      </c>
      <c r="AB59" s="1">
        <v>-3.3148555755615234</v>
      </c>
      <c r="AC59" s="1">
        <v>0.14495015144348145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0.18999999761581421</v>
      </c>
      <c r="AJ59" s="1">
        <v>111115</v>
      </c>
      <c r="AK59">
        <f>X59*0.000001/(K59*0.0001)</f>
        <v>0.83348551432291651</v>
      </c>
      <c r="AL59">
        <f>(U59-T59)/(1000-U59)*AK59</f>
        <v>3.5273896129915896E-6</v>
      </c>
      <c r="AM59">
        <f>(P59+273.15)</f>
        <v>296.37407722473142</v>
      </c>
      <c r="AN59">
        <f>(O59+273.15)</f>
        <v>292.90715255737302</v>
      </c>
      <c r="AO59">
        <f>(Y59*AG59+Z59*AH59)*AI59</f>
        <v>-2.594710049256399E-2</v>
      </c>
      <c r="AP59">
        <f>((AO59+0.00000010773*(AN59^4-AM59^4))-AL59*44100)/(L59*51.4+0.00000043092*AM59^3)</f>
        <v>-0.45598280462797447</v>
      </c>
      <c r="AQ59">
        <f>0.61365*EXP(17.502*J59/(240.97+J59))</f>
        <v>2.8581917828959931</v>
      </c>
      <c r="AR59">
        <f>AQ59*1000/AA59</f>
        <v>29.054985718920339</v>
      </c>
      <c r="AS59">
        <f>(AR59-U59)</f>
        <v>12.453285889818776</v>
      </c>
      <c r="AT59">
        <f>IF(D59,P59,(O59+P59)/2)</f>
        <v>21.490614891052246</v>
      </c>
      <c r="AU59">
        <f>0.61365*EXP(17.502*AT59/(240.97+AT59))</f>
        <v>2.57218535337962</v>
      </c>
      <c r="AV59">
        <f>IF(AS59&lt;&gt;0,(1000-(AR59+U59)/2)/AS59*AL59,0)</f>
        <v>2.7678358822764423E-4</v>
      </c>
      <c r="AW59">
        <f>U59*AA59/1000</f>
        <v>1.6331394030851079</v>
      </c>
      <c r="AX59">
        <f>(AU59-AW59)</f>
        <v>0.9390459502945121</v>
      </c>
      <c r="AY59">
        <f>1/(1.6/F59+1.37/N59)</f>
        <v>1.7299216621625334E-4</v>
      </c>
      <c r="AZ59">
        <f>G59*AA59*0.001</f>
        <v>406.02886602702927</v>
      </c>
      <c r="BA59">
        <f>G59/S59</f>
        <v>10.302033441460287</v>
      </c>
      <c r="BB59">
        <f>(1-AL59*AA59/AQ59/F59)*100</f>
        <v>56.141870839139038</v>
      </c>
      <c r="BC59">
        <f>(S59-E59/(N59/1.35))</f>
        <v>400.95851718084089</v>
      </c>
      <c r="BD59">
        <f>E59*BB59/100/BC59</f>
        <v>-9.1390636600417383E-4</v>
      </c>
    </row>
    <row r="60" spans="1:56" x14ac:dyDescent="0.25">
      <c r="A60" s="1" t="s">
        <v>9</v>
      </c>
      <c r="B60" s="1" t="s">
        <v>118</v>
      </c>
    </row>
    <row r="61" spans="1:56" x14ac:dyDescent="0.25">
      <c r="A61" s="1">
        <v>27</v>
      </c>
      <c r="B61" s="1" t="s">
        <v>119</v>
      </c>
      <c r="C61" s="1">
        <v>15752.499994982034</v>
      </c>
      <c r="D61" s="1">
        <v>0</v>
      </c>
      <c r="E61">
        <f>(R61-S61*(1000-T61)/(1000-U61))*AK61</f>
        <v>-0.62258645642818711</v>
      </c>
      <c r="F61">
        <f>IF(AV61&lt;&gt;0,1/(1/AV61-1/N61),0)</f>
        <v>2.5661189710675088E-4</v>
      </c>
      <c r="G61">
        <f>((AY61-AL61/2)*S61-E61)/(AY61+AL61/2)</f>
        <v>4235.7453955532319</v>
      </c>
      <c r="H61">
        <f>AL61*1000</f>
        <v>3.2465130093294876E-3</v>
      </c>
      <c r="I61">
        <f>(AQ61-AW61)</f>
        <v>1.2164376303122093</v>
      </c>
      <c r="J61">
        <f>(P61+AP61*D61)</f>
        <v>23.188508987426758</v>
      </c>
      <c r="K61" s="1">
        <v>6</v>
      </c>
      <c r="L61">
        <f>(K61*AE61+AF61)</f>
        <v>1.4200000166893005</v>
      </c>
      <c r="M61" s="1">
        <v>1</v>
      </c>
      <c r="N61">
        <f>L61*(M61+1)*(M61+1)/(M61*M61+1)</f>
        <v>2.8400000333786011</v>
      </c>
      <c r="O61" s="1">
        <v>19.751096725463867</v>
      </c>
      <c r="P61" s="1">
        <v>23.188508987426758</v>
      </c>
      <c r="Q61" s="1">
        <v>19.122303009033203</v>
      </c>
      <c r="R61" s="1">
        <v>399.74063110351562</v>
      </c>
      <c r="S61" s="1">
        <v>400.4859619140625</v>
      </c>
      <c r="T61" s="1">
        <v>16.620798110961914</v>
      </c>
      <c r="U61" s="1">
        <v>16.624628067016602</v>
      </c>
      <c r="V61" s="1">
        <v>70.768577575683594</v>
      </c>
      <c r="W61" s="1">
        <v>70.784889221191406</v>
      </c>
      <c r="X61" s="1">
        <v>500.1427001953125</v>
      </c>
      <c r="Y61" s="1">
        <v>-8.9087150990962982E-2</v>
      </c>
      <c r="Z61" s="1">
        <v>9.227839857339859E-2</v>
      </c>
      <c r="AA61" s="1">
        <v>98.38519287109375</v>
      </c>
      <c r="AB61" s="1">
        <v>-3.3069820404052734</v>
      </c>
      <c r="AC61" s="1">
        <v>0.14039158821105957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0.18999999761581421</v>
      </c>
      <c r="AJ61" s="1">
        <v>111115</v>
      </c>
      <c r="AK61">
        <f>X61*0.000001/(K61*0.0001)</f>
        <v>0.83357116699218747</v>
      </c>
      <c r="AL61">
        <f>(U61-T61)/(1000-U61)*AK61</f>
        <v>3.2465130093294876E-6</v>
      </c>
      <c r="AM61">
        <f>(P61+273.15)</f>
        <v>296.33850898742674</v>
      </c>
      <c r="AN61">
        <f>(O61+273.15)</f>
        <v>292.90109672546384</v>
      </c>
      <c r="AO61">
        <f>(Y61*AG61+Z61*AH61)*AI61</f>
        <v>-1.6926558475882647E-2</v>
      </c>
      <c r="AP61">
        <f>((AO61+0.00000010773*(AN61^4-AM61^4))-AL61*44100)/(L61*51.4+0.00000043092*AM61^3)</f>
        <v>-0.45179141025805086</v>
      </c>
      <c r="AQ61">
        <f>0.61365*EXP(17.502*J61/(240.97+J61))</f>
        <v>2.8520548690958361</v>
      </c>
      <c r="AR61">
        <f>AQ61*1000/AA61</f>
        <v>28.988659633291114</v>
      </c>
      <c r="AS61">
        <f>(AR61-U61)</f>
        <v>12.364031566274512</v>
      </c>
      <c r="AT61">
        <f>IF(D61,P61,(O61+P61)/2)</f>
        <v>21.469802856445313</v>
      </c>
      <c r="AU61">
        <f>0.61365*EXP(17.502*AT61/(240.97+AT61))</f>
        <v>2.5689097076040661</v>
      </c>
      <c r="AV61">
        <f>IF(AS61&lt;&gt;0,(1000-(AR61+U61)/2)/AS61*AL61,0)</f>
        <v>2.5658871269986064E-4</v>
      </c>
      <c r="AW61">
        <f>U61*AA61/1000</f>
        <v>1.6356172387836267</v>
      </c>
      <c r="AX61">
        <f>(AU61-AW61)</f>
        <v>0.93329246882043937</v>
      </c>
      <c r="AY61">
        <f>1/(1.6/F61+1.37/N61)</f>
        <v>1.6037002825032725E-4</v>
      </c>
      <c r="AZ61">
        <f>G61*AA61*0.001</f>
        <v>416.73462769435201</v>
      </c>
      <c r="BA61">
        <f>G61/S61</f>
        <v>10.576514031376089</v>
      </c>
      <c r="BB61">
        <f>(1-AL61*AA61/AQ61/F61)*100</f>
        <v>56.357238274936428</v>
      </c>
      <c r="BC61">
        <f>(S61-E61/(N61/1.35))</f>
        <v>400.78190969797083</v>
      </c>
      <c r="BD61">
        <f>E61*BB61/100/BC61</f>
        <v>-8.7546998561171131E-4</v>
      </c>
    </row>
    <row r="62" spans="1:56" x14ac:dyDescent="0.25">
      <c r="A62" s="1" t="s">
        <v>9</v>
      </c>
      <c r="B62" s="1" t="s">
        <v>120</v>
      </c>
    </row>
    <row r="63" spans="1:56" x14ac:dyDescent="0.25">
      <c r="A63" s="1">
        <v>28</v>
      </c>
      <c r="B63" s="1" t="s">
        <v>121</v>
      </c>
      <c r="C63" s="1">
        <v>16353.000001676381</v>
      </c>
      <c r="D63" s="1">
        <v>0</v>
      </c>
      <c r="E63">
        <f>(R63-S63*(1000-T63)/(1000-U63))*AK63</f>
        <v>-0.70455146362444887</v>
      </c>
      <c r="F63">
        <f>IF(AV63&lt;&gt;0,1/(1/AV63-1/N63),0)</f>
        <v>2.8345950462633959E-4</v>
      </c>
      <c r="G63">
        <f>((AY63-AL63/2)*S63-E63)/(AY63+AL63/2)</f>
        <v>4330.0430285336315</v>
      </c>
      <c r="H63">
        <f>AL63*1000</f>
        <v>3.5762029982606062E-3</v>
      </c>
      <c r="I63">
        <f>(AQ63-AW63)</f>
        <v>1.2132539879296305</v>
      </c>
      <c r="J63">
        <f>(P63+AP63*D63)</f>
        <v>23.131692886352539</v>
      </c>
      <c r="K63" s="1">
        <v>6</v>
      </c>
      <c r="L63">
        <f>(K63*AE63+AF63)</f>
        <v>1.4200000166893005</v>
      </c>
      <c r="M63" s="1">
        <v>1</v>
      </c>
      <c r="N63">
        <f>L63*(M63+1)*(M63+1)/(M63*M63+1)</f>
        <v>2.8400000333786011</v>
      </c>
      <c r="O63" s="1">
        <v>19.744266510009766</v>
      </c>
      <c r="P63" s="1">
        <v>23.131692886352539</v>
      </c>
      <c r="Q63" s="1">
        <v>19.129234313964844</v>
      </c>
      <c r="R63" s="1">
        <v>399.7374267578125</v>
      </c>
      <c r="S63" s="1">
        <v>400.58090209960937</v>
      </c>
      <c r="T63" s="1">
        <v>16.552253723144531</v>
      </c>
      <c r="U63" s="1">
        <v>16.556472778320313</v>
      </c>
      <c r="V63" s="1">
        <v>70.511367797851562</v>
      </c>
      <c r="W63" s="1">
        <v>70.529342651367188</v>
      </c>
      <c r="X63" s="1">
        <v>500.15847778320313</v>
      </c>
      <c r="Y63" s="1">
        <v>-5.1581732928752899E-2</v>
      </c>
      <c r="Z63" s="1">
        <v>9.6681907773017883E-2</v>
      </c>
      <c r="AA63" s="1">
        <v>98.391838073730469</v>
      </c>
      <c r="AB63" s="1">
        <v>-3.3856563568115234</v>
      </c>
      <c r="AC63" s="1">
        <v>0.14332699775695801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0.18999999761581421</v>
      </c>
      <c r="AJ63" s="1">
        <v>111115</v>
      </c>
      <c r="AK63">
        <f>X63*0.000001/(K63*0.0001)</f>
        <v>0.8335974629720051</v>
      </c>
      <c r="AL63">
        <f>(U63-T63)/(1000-U63)*AK63</f>
        <v>3.576202998260606E-6</v>
      </c>
      <c r="AM63">
        <f>(P63+273.15)</f>
        <v>296.28169288635252</v>
      </c>
      <c r="AN63">
        <f>(O63+273.15)</f>
        <v>292.89426651000974</v>
      </c>
      <c r="AO63">
        <f>(Y63*AG63+Z63*AH63)*AI63</f>
        <v>-9.8005291334826161E-3</v>
      </c>
      <c r="AP63">
        <f>((AO63+0.00000010773*(AN63^4-AM63^4))-AL63*44100)/(L63*51.4+0.00000043092*AM63^3)</f>
        <v>-0.44522729544169737</v>
      </c>
      <c r="AQ63">
        <f>0.61365*EXP(17.502*J63/(240.97+J63))</f>
        <v>2.842275776606249</v>
      </c>
      <c r="AR63">
        <f>AQ63*1000/AA63</f>
        <v>28.887312527654721</v>
      </c>
      <c r="AS63">
        <f>(AR63-U63)</f>
        <v>12.330839749334409</v>
      </c>
      <c r="AT63">
        <f>IF(D63,P63,(O63+P63)/2)</f>
        <v>21.437979698181152</v>
      </c>
      <c r="AU63">
        <f>0.61365*EXP(17.502*AT63/(240.97+AT63))</f>
        <v>2.5639080620934953</v>
      </c>
      <c r="AV63">
        <f>IF(AS63&lt;&gt;0,(1000-(AR63+U63)/2)/AS63*AL63,0)</f>
        <v>2.8343121544641641E-4</v>
      </c>
      <c r="AW63">
        <f>U63*AA63/1000</f>
        <v>1.6290217886766185</v>
      </c>
      <c r="AX63">
        <f>(AU63-AW63)</f>
        <v>0.9348862734168768</v>
      </c>
      <c r="AY63">
        <f>1/(1.6/F63+1.37/N63)</f>
        <v>1.7714705104282668E-4</v>
      </c>
      <c r="AZ63">
        <f>G63*AA63*0.001</f>
        <v>426.04089251576659</v>
      </c>
      <c r="BA63">
        <f>G63/S63</f>
        <v>10.809409549576861</v>
      </c>
      <c r="BB63">
        <f>(1-AL63*AA63/AQ63/F63)*100</f>
        <v>56.325896484786227</v>
      </c>
      <c r="BC63">
        <f>(S63-E63/(N63/1.35))</f>
        <v>400.91581212239606</v>
      </c>
      <c r="BD63">
        <f>E63*BB63/100/BC63</f>
        <v>-9.8984603770629052E-4</v>
      </c>
    </row>
    <row r="64" spans="1:56" x14ac:dyDescent="0.25">
      <c r="A64" s="1">
        <v>29</v>
      </c>
      <c r="B64" s="1" t="s">
        <v>122</v>
      </c>
      <c r="C64" s="1">
        <v>16953.49998825416</v>
      </c>
      <c r="D64" s="1">
        <v>0</v>
      </c>
      <c r="E64">
        <f>(R64-S64*(1000-T64)/(1000-U64))*AK64</f>
        <v>-0.5018909371524749</v>
      </c>
      <c r="F64">
        <f>IF(AV64&lt;&gt;0,1/(1/AV64-1/N64),0)</f>
        <v>1.1541888667807169E-3</v>
      </c>
      <c r="G64">
        <f>((AY64-AL64/2)*S64-E64)/(AY64+AL64/2)</f>
        <v>1081.5086662499541</v>
      </c>
      <c r="H64">
        <f>AL64*1000</f>
        <v>1.4662999045236672E-2</v>
      </c>
      <c r="I64">
        <f>(AQ64-AW64)</f>
        <v>1.2222908821879128</v>
      </c>
      <c r="J64">
        <f>(P64+AP64*D64)</f>
        <v>23.187026977539063</v>
      </c>
      <c r="K64" s="1">
        <v>6</v>
      </c>
      <c r="L64">
        <f>(K64*AE64+AF64)</f>
        <v>1.4200000166893005</v>
      </c>
      <c r="M64" s="1">
        <v>1</v>
      </c>
      <c r="N64">
        <f>L64*(M64+1)*(M64+1)/(M64*M64+1)</f>
        <v>2.8400000333786011</v>
      </c>
      <c r="O64" s="1">
        <v>19.747774124145508</v>
      </c>
      <c r="P64" s="1">
        <v>23.187026977539063</v>
      </c>
      <c r="Q64" s="1">
        <v>19.123825073242188</v>
      </c>
      <c r="R64" s="1">
        <v>399.990966796875</v>
      </c>
      <c r="S64" s="1">
        <v>400.58602905273438</v>
      </c>
      <c r="T64" s="1">
        <v>16.540485382080078</v>
      </c>
      <c r="U64" s="1">
        <v>16.557785034179688</v>
      </c>
      <c r="V64" s="1">
        <v>70.46136474609375</v>
      </c>
      <c r="W64" s="1">
        <v>70.535057067871094</v>
      </c>
      <c r="X64" s="1">
        <v>500.13302612304687</v>
      </c>
      <c r="Y64" s="1">
        <v>-7.8541010618209839E-2</v>
      </c>
      <c r="Z64" s="1">
        <v>0.20434026420116425</v>
      </c>
      <c r="AA64" s="1">
        <v>98.413436889648438</v>
      </c>
      <c r="AB64" s="1">
        <v>-3.3856563568115234</v>
      </c>
      <c r="AC64" s="1">
        <v>0.14332699775695801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0.18999999761581421</v>
      </c>
      <c r="AJ64" s="1">
        <v>111115</v>
      </c>
      <c r="AK64">
        <f>X64*0.000001/(K64*0.0001)</f>
        <v>0.83355504353841126</v>
      </c>
      <c r="AL64">
        <f>(U64-T64)/(1000-U64)*AK64</f>
        <v>1.4662999045236671E-5</v>
      </c>
      <c r="AM64">
        <f>(P64+273.15)</f>
        <v>296.33702697753904</v>
      </c>
      <c r="AN64">
        <f>(O64+273.15)</f>
        <v>292.89777412414549</v>
      </c>
      <c r="AO64">
        <f>(Y64*AG64+Z64*AH64)*AI64</f>
        <v>-1.4922791830203508E-2</v>
      </c>
      <c r="AP64">
        <f>((AO64+0.00000010773*(AN64^4-AM64^4))-AL64*44100)/(L64*51.4+0.00000043092*AM64^3)</f>
        <v>-0.45797770708860014</v>
      </c>
      <c r="AQ64">
        <f>0.61365*EXP(17.502*J64/(240.97+J64))</f>
        <v>2.8517994146815209</v>
      </c>
      <c r="AR64">
        <f>AQ64*1000/AA64</f>
        <v>28.977744348866306</v>
      </c>
      <c r="AS64">
        <f>(AR64-U64)</f>
        <v>12.419959314686619</v>
      </c>
      <c r="AT64">
        <f>IF(D64,P64,(O64+P64)/2)</f>
        <v>21.467400550842285</v>
      </c>
      <c r="AU64">
        <f>0.61365*EXP(17.502*AT64/(240.97+AT64))</f>
        <v>2.5685318393749808</v>
      </c>
      <c r="AV64">
        <f>IF(AS64&lt;&gt;0,(1000-(AR64+U64)/2)/AS64*AL64,0)</f>
        <v>1.1537199897553973E-3</v>
      </c>
      <c r="AW64">
        <f>U64*AA64/1000</f>
        <v>1.6295085324936081</v>
      </c>
      <c r="AX64">
        <f>(AU64-AW64)</f>
        <v>0.9390233068813727</v>
      </c>
      <c r="AY64">
        <f>1/(1.6/F64+1.37/N64)</f>
        <v>7.2111710461341219E-4</v>
      </c>
      <c r="AZ64">
        <f>G64*AA64*0.001</f>
        <v>106.43498487159772</v>
      </c>
      <c r="BA64">
        <f>G64/S64</f>
        <v>2.6998162387425175</v>
      </c>
      <c r="BB64">
        <f>(1-AL64*AA64/AQ64/F64)*100</f>
        <v>56.158909435627812</v>
      </c>
      <c r="BC64">
        <f>(S64-E64/(N64/1.35))</f>
        <v>400.82460396723877</v>
      </c>
      <c r="BD64">
        <f>E64*BB64/100/BC64</f>
        <v>-7.0319155578613005E-4</v>
      </c>
    </row>
    <row r="65" spans="1:56" x14ac:dyDescent="0.25">
      <c r="A65" s="1" t="s">
        <v>9</v>
      </c>
      <c r="B65" s="1" t="s">
        <v>123</v>
      </c>
    </row>
    <row r="66" spans="1:56" x14ac:dyDescent="0.25">
      <c r="A66" s="1">
        <v>30</v>
      </c>
      <c r="B66" s="1" t="s">
        <v>124</v>
      </c>
      <c r="C66" s="1">
        <v>17553.499994959682</v>
      </c>
      <c r="D66" s="1">
        <v>0</v>
      </c>
      <c r="E66">
        <f>(R66-S66*(1000-T66)/(1000-U66))*AK66</f>
        <v>-0.67440737635206383</v>
      </c>
      <c r="F66">
        <f>IF(AV66&lt;&gt;0,1/(1/AV66-1/N66),0)</f>
        <v>9.9431478678792349E-4</v>
      </c>
      <c r="G66">
        <f>((AY66-AL66/2)*S66-E66)/(AY66+AL66/2)</f>
        <v>1467.3422873184413</v>
      </c>
      <c r="H66">
        <f>AL66*1000</f>
        <v>1.2664835930545799E-2</v>
      </c>
      <c r="I66">
        <f>(AQ66-AW66)</f>
        <v>1.2254199981114955</v>
      </c>
      <c r="J66">
        <f>(P66+AP66*D66)</f>
        <v>23.202621459960938</v>
      </c>
      <c r="K66" s="1">
        <v>6</v>
      </c>
      <c r="L66">
        <f>(K66*AE66+AF66)</f>
        <v>1.4200000166893005</v>
      </c>
      <c r="M66" s="1">
        <v>1</v>
      </c>
      <c r="N66">
        <f>L66*(M66+1)*(M66+1)/(M66*M66+1)</f>
        <v>2.8400000333786011</v>
      </c>
      <c r="O66" s="1">
        <v>19.75163459777832</v>
      </c>
      <c r="P66" s="1">
        <v>23.202621459960938</v>
      </c>
      <c r="Q66" s="1">
        <v>19.123958587646484</v>
      </c>
      <c r="R66" s="1">
        <v>400.0345458984375</v>
      </c>
      <c r="S66" s="1">
        <v>400.8375244140625</v>
      </c>
      <c r="T66" s="1">
        <v>16.537992477416992</v>
      </c>
      <c r="U66" s="1">
        <v>16.552934646606445</v>
      </c>
      <c r="V66" s="1">
        <v>70.43548583984375</v>
      </c>
      <c r="W66" s="1">
        <v>70.499130249023438</v>
      </c>
      <c r="X66" s="1">
        <v>500.13604736328125</v>
      </c>
      <c r="Y66" s="1">
        <v>-0.1664508730173111</v>
      </c>
      <c r="Z66" s="1">
        <v>0.13182514905929565</v>
      </c>
      <c r="AA66" s="1">
        <v>98.415687561035156</v>
      </c>
      <c r="AB66" s="1">
        <v>-3.2690486907958984</v>
      </c>
      <c r="AC66" s="1">
        <v>0.14653706550598145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0.18999999761581421</v>
      </c>
      <c r="AJ66" s="1">
        <v>111115</v>
      </c>
      <c r="AK66">
        <f>X66*0.000001/(K66*0.0001)</f>
        <v>0.83356007893880202</v>
      </c>
      <c r="AL66">
        <f>(U66-T66)/(1000-U66)*AK66</f>
        <v>1.26648359305458E-5</v>
      </c>
      <c r="AM66">
        <f>(P66+273.15)</f>
        <v>296.35262145996091</v>
      </c>
      <c r="AN66">
        <f>(O66+273.15)</f>
        <v>292.9016345977783</v>
      </c>
      <c r="AO66">
        <f>(Y66*AG66+Z66*AH66)*AI66</f>
        <v>-3.1625665476439302E-2</v>
      </c>
      <c r="AP66">
        <f>((AO66+0.00000010773*(AN66^4-AM66^4))-AL66*44100)/(L66*51.4+0.00000043092*AM66^3)</f>
        <v>-0.45870046944425519</v>
      </c>
      <c r="AQ66">
        <f>0.61365*EXP(17.502*J66/(240.97+J66))</f>
        <v>2.8544884425101493</v>
      </c>
      <c r="AR66">
        <f>AQ66*1000/AA66</f>
        <v>29.004404818488528</v>
      </c>
      <c r="AS66">
        <f>(AR66-U66)</f>
        <v>12.451470171882082</v>
      </c>
      <c r="AT66">
        <f>IF(D66,P66,(O66+P66)/2)</f>
        <v>21.477128028869629</v>
      </c>
      <c r="AU66">
        <f>0.61365*EXP(17.502*AT66/(240.97+AT66))</f>
        <v>2.570062213679198</v>
      </c>
      <c r="AV66">
        <f>IF(AS66&lt;&gt;0,(1000-(AR66+U66)/2)/AS66*AL66,0)</f>
        <v>9.9396678824443347E-4</v>
      </c>
      <c r="AW66">
        <f>U66*AA66/1000</f>
        <v>1.6290684443986538</v>
      </c>
      <c r="AX66">
        <f>(AU66-AW66)</f>
        <v>0.94099376928054412</v>
      </c>
      <c r="AY66">
        <f>1/(1.6/F66+1.37/N66)</f>
        <v>6.2126049877687646E-4</v>
      </c>
      <c r="AZ66">
        <f>G66*AA66*0.001</f>
        <v>144.40950009382641</v>
      </c>
      <c r="BA66">
        <f>G66/S66</f>
        <v>3.6606909232447173</v>
      </c>
      <c r="BB66">
        <f>(1-AL66*AA66/AQ66/F66)*100</f>
        <v>56.085118823358904</v>
      </c>
      <c r="BC66">
        <f>(S66-E66/(N66/1.35))</f>
        <v>401.15810538144797</v>
      </c>
      <c r="BD66">
        <f>E66*BB66/100/BC66</f>
        <v>-9.4287557276424535E-4</v>
      </c>
    </row>
    <row r="67" spans="1:56" x14ac:dyDescent="0.25">
      <c r="A67" s="1" t="s">
        <v>9</v>
      </c>
      <c r="B67" s="1" t="s">
        <v>125</v>
      </c>
    </row>
    <row r="68" spans="1:56" x14ac:dyDescent="0.25">
      <c r="A68" s="1">
        <v>31</v>
      </c>
      <c r="B68" s="1" t="s">
        <v>126</v>
      </c>
      <c r="C68" s="1">
        <v>18154.000001676381</v>
      </c>
      <c r="D68" s="1">
        <v>0</v>
      </c>
      <c r="E68">
        <f>(R68-S68*(1000-T68)/(1000-U68))*AK68</f>
        <v>-0.76205688410919159</v>
      </c>
      <c r="F68">
        <f>IF(AV68&lt;&gt;0,1/(1/AV68-1/N68),0)</f>
        <v>6.7654258547042423E-4</v>
      </c>
      <c r="G68">
        <f>((AY68-AL68/2)*S68-E68)/(AY68+AL68/2)</f>
        <v>2177.5804658606639</v>
      </c>
      <c r="H68">
        <f>AL68*1000</f>
        <v>8.6251994510161412E-3</v>
      </c>
      <c r="I68">
        <f>(AQ68-AW68)</f>
        <v>1.2263985989972892</v>
      </c>
      <c r="J68">
        <f>(P68+AP68*D68)</f>
        <v>23.219968795776367</v>
      </c>
      <c r="K68" s="1">
        <v>6</v>
      </c>
      <c r="L68">
        <f>(K68*AE68+AF68)</f>
        <v>1.4200000166893005</v>
      </c>
      <c r="M68" s="1">
        <v>1</v>
      </c>
      <c r="N68">
        <f>L68*(M68+1)*(M68+1)/(M68*M68+1)</f>
        <v>2.8400000333786011</v>
      </c>
      <c r="O68" s="1">
        <v>19.754636764526367</v>
      </c>
      <c r="P68" s="1">
        <v>23.219968795776367</v>
      </c>
      <c r="Q68" s="1">
        <v>19.122838973999023</v>
      </c>
      <c r="R68" s="1">
        <v>400.371826171875</v>
      </c>
      <c r="S68" s="1">
        <v>401.28204345703125</v>
      </c>
      <c r="T68" s="1">
        <v>16.56292724609375</v>
      </c>
      <c r="U68" s="1">
        <v>16.573104858398437</v>
      </c>
      <c r="V68" s="1">
        <v>70.529853820800781</v>
      </c>
      <c r="W68" s="1">
        <v>70.573188781738281</v>
      </c>
      <c r="X68" s="1">
        <v>500.05361938476562</v>
      </c>
      <c r="Y68" s="1">
        <v>-0.12660659849643707</v>
      </c>
      <c r="Z68" s="1">
        <v>4.3945237994194031E-2</v>
      </c>
      <c r="AA68" s="1">
        <v>98.417510986328125</v>
      </c>
      <c r="AB68" s="1">
        <v>-3.3001766204833984</v>
      </c>
      <c r="AC68" s="1">
        <v>0.14800000190734863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0.18999999761581421</v>
      </c>
      <c r="AJ68" s="1">
        <v>111115</v>
      </c>
      <c r="AK68">
        <f>X68*0.000001/(K68*0.0001)</f>
        <v>0.83342269897460919</v>
      </c>
      <c r="AL68">
        <f>(U68-T68)/(1000-U68)*AK68</f>
        <v>8.6251994510161409E-6</v>
      </c>
      <c r="AM68">
        <f>(P68+273.15)</f>
        <v>296.36996879577634</v>
      </c>
      <c r="AN68">
        <f>(O68+273.15)</f>
        <v>292.90463676452634</v>
      </c>
      <c r="AO68">
        <f>(Y68*AG68+Z68*AH68)*AI68</f>
        <v>-2.4055253412469391E-2</v>
      </c>
      <c r="AP68">
        <f>((AO68+0.00000010773*(AN68^4-AM68^4))-AL68*44100)/(L68*51.4+0.00000043092*AM68^3)</f>
        <v>-0.4584088878943981</v>
      </c>
      <c r="AQ68">
        <f>0.61365*EXP(17.502*J68/(240.97+J68))</f>
        <v>2.8574823284762854</v>
      </c>
      <c r="AR68">
        <f>AQ68*1000/AA68</f>
        <v>29.034287697778073</v>
      </c>
      <c r="AS68">
        <f>(AR68-U68)</f>
        <v>12.461182839379635</v>
      </c>
      <c r="AT68">
        <f>IF(D68,P68,(O68+P68)/2)</f>
        <v>21.487302780151367</v>
      </c>
      <c r="AU68">
        <f>0.61365*EXP(17.502*AT68/(240.97+AT68))</f>
        <v>2.5716638093818447</v>
      </c>
      <c r="AV68">
        <f>IF(AS68&lt;&gt;0,(1000-(AR68+U68)/2)/AS68*AL68,0)</f>
        <v>6.7638145840871375E-4</v>
      </c>
      <c r="AW68">
        <f>U68*AA68/1000</f>
        <v>1.6310837294789962</v>
      </c>
      <c r="AX68">
        <f>(AU68-AW68)</f>
        <v>0.94058007990284853</v>
      </c>
      <c r="AY68">
        <f>1/(1.6/F68+1.37/N68)</f>
        <v>4.2275288481270079E-4</v>
      </c>
      <c r="AZ68">
        <f>G68*AA68*0.001</f>
        <v>214.3120494224554</v>
      </c>
      <c r="BA68">
        <f>G68/S68</f>
        <v>5.4265584552472914</v>
      </c>
      <c r="BB68">
        <f>(1-AL68*AA68/AQ68/F68)*100</f>
        <v>56.090061189015707</v>
      </c>
      <c r="BC68">
        <f>(S68-E68/(N68/1.35))</f>
        <v>401.64428880261443</v>
      </c>
      <c r="BD68">
        <f>E68*BB68/100/BC68</f>
        <v>-1.0642207159629595E-3</v>
      </c>
    </row>
    <row r="69" spans="1:56" x14ac:dyDescent="0.25">
      <c r="A69" s="1">
        <v>32</v>
      </c>
      <c r="B69" s="1" t="s">
        <v>127</v>
      </c>
      <c r="C69" s="1">
        <v>18754.49998825416</v>
      </c>
      <c r="D69" s="1">
        <v>0</v>
      </c>
      <c r="E69">
        <f>(R69-S69*(1000-T69)/(1000-U69))*AK69</f>
        <v>-0.68554521126587598</v>
      </c>
      <c r="F69">
        <f>IF(AV69&lt;&gt;0,1/(1/AV69-1/N69),0)</f>
        <v>6.0083041560333539E-4</v>
      </c>
      <c r="G69">
        <f>((AY69-AL69/2)*S69-E69)/(AY69+AL69/2)</f>
        <v>2200.6600569415118</v>
      </c>
      <c r="H69">
        <f>AL69*1000</f>
        <v>7.6438685217887744E-3</v>
      </c>
      <c r="I69">
        <f>(AQ69-AW69)</f>
        <v>1.2239195449755504</v>
      </c>
      <c r="J69">
        <f>(P69+AP69*D69)</f>
        <v>23.202840805053711</v>
      </c>
      <c r="K69" s="1">
        <v>6</v>
      </c>
      <c r="L69">
        <f>(K69*AE69+AF69)</f>
        <v>1.4200000166893005</v>
      </c>
      <c r="M69" s="1">
        <v>1</v>
      </c>
      <c r="N69">
        <f>L69*(M69+1)*(M69+1)/(M69*M69+1)</f>
        <v>2.8400000333786011</v>
      </c>
      <c r="O69" s="1">
        <v>19.750635147094727</v>
      </c>
      <c r="P69" s="1">
        <v>23.202840805053711</v>
      </c>
      <c r="Q69" s="1">
        <v>19.122966766357422</v>
      </c>
      <c r="R69" s="1">
        <v>400.40280151367187</v>
      </c>
      <c r="S69" s="1">
        <v>401.22152709960937</v>
      </c>
      <c r="T69" s="1">
        <v>16.557832717895508</v>
      </c>
      <c r="U69" s="1">
        <v>16.566850662231445</v>
      </c>
      <c r="V69" s="1">
        <v>70.531654357910156</v>
      </c>
      <c r="W69" s="1">
        <v>70.570075988769531</v>
      </c>
      <c r="X69" s="1">
        <v>500.15170288085937</v>
      </c>
      <c r="Y69" s="1">
        <v>-0.14594253897666931</v>
      </c>
      <c r="Z69" s="1">
        <v>0.10436513274908066</v>
      </c>
      <c r="AA69" s="1">
        <v>98.425872802734375</v>
      </c>
      <c r="AB69" s="1">
        <v>-3.3001766204833984</v>
      </c>
      <c r="AC69" s="1">
        <v>0.14800000190734863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0.18999999761581421</v>
      </c>
      <c r="AJ69" s="1">
        <v>111115</v>
      </c>
      <c r="AK69">
        <f>X69*0.000001/(K69*0.0001)</f>
        <v>0.83358617146809877</v>
      </c>
      <c r="AL69">
        <f>(U69-T69)/(1000-U69)*AK69</f>
        <v>7.6438685217887743E-6</v>
      </c>
      <c r="AM69">
        <f>(P69+273.15)</f>
        <v>296.35284080505369</v>
      </c>
      <c r="AN69">
        <f>(O69+273.15)</f>
        <v>292.9006351470947</v>
      </c>
      <c r="AO69">
        <f>(Y69*AG69+Z69*AH69)*AI69</f>
        <v>-2.7729082057613041E-2</v>
      </c>
      <c r="AP69">
        <f>((AO69+0.00000010773*(AN69^4-AM69^4))-AL69*44100)/(L69*51.4+0.00000043092*AM69^3)</f>
        <v>-0.45618216687341323</v>
      </c>
      <c r="AQ69">
        <f>0.61365*EXP(17.502*J69/(240.97+J69))</f>
        <v>2.8545262809982384</v>
      </c>
      <c r="AR69">
        <f>AQ69*1000/AA69</f>
        <v>29.00178784006614</v>
      </c>
      <c r="AS69">
        <f>(AR69-U69)</f>
        <v>12.434937177834694</v>
      </c>
      <c r="AT69">
        <f>IF(D69,P69,(O69+P69)/2)</f>
        <v>21.476737976074219</v>
      </c>
      <c r="AU69">
        <f>0.61365*EXP(17.502*AT69/(240.97+AT69))</f>
        <v>2.5700008333097086</v>
      </c>
      <c r="AV69">
        <f>IF(AS69&lt;&gt;0,(1000-(AR69+U69)/2)/AS69*AL69,0)</f>
        <v>6.007033308048636E-4</v>
      </c>
      <c r="AW69">
        <f>U69*AA69/1000</f>
        <v>1.6306067360226879</v>
      </c>
      <c r="AX69">
        <f>(AU69-AW69)</f>
        <v>0.93939409728702072</v>
      </c>
      <c r="AY69">
        <f>1/(1.6/F69+1.37/N69)</f>
        <v>3.7545099745996704E-4</v>
      </c>
      <c r="AZ69">
        <f>G69*AA69*0.001</f>
        <v>216.60188684658343</v>
      </c>
      <c r="BA69">
        <f>G69/S69</f>
        <v>5.4849002565985554</v>
      </c>
      <c r="BB69">
        <f>(1-AL69*AA69/AQ69/F69)*100</f>
        <v>56.133142130906897</v>
      </c>
      <c r="BC69">
        <f>(S69-E69/(N69/1.35))</f>
        <v>401.54740246028956</v>
      </c>
      <c r="BD69">
        <f>E69*BB69/100/BC69</f>
        <v>-9.5833783372451561E-4</v>
      </c>
    </row>
    <row r="70" spans="1:56" x14ac:dyDescent="0.25">
      <c r="A70" s="1" t="s">
        <v>9</v>
      </c>
      <c r="B70" s="1" t="s">
        <v>128</v>
      </c>
    </row>
    <row r="71" spans="1:56" x14ac:dyDescent="0.25">
      <c r="A71" s="1">
        <v>33</v>
      </c>
      <c r="B71" s="1" t="s">
        <v>129</v>
      </c>
      <c r="C71" s="1">
        <v>19354.499994959682</v>
      </c>
      <c r="D71" s="1">
        <v>0</v>
      </c>
      <c r="E71">
        <f>(R71-S71*(1000-T71)/(1000-U71))*AK71</f>
        <v>-0.41122890941347107</v>
      </c>
      <c r="F71">
        <f>IF(AV71&lt;&gt;0,1/(1/AV71-1/N71),0)</f>
        <v>6.8415262337276621E-4</v>
      </c>
      <c r="G71">
        <f>((AY71-AL71/2)*S71-E71)/(AY71+AL71/2)</f>
        <v>1345.3923602226878</v>
      </c>
      <c r="H71">
        <f>AL71*1000</f>
        <v>8.6618697836745306E-3</v>
      </c>
      <c r="I71">
        <f>(AQ71-AW71)</f>
        <v>1.2179852714188515</v>
      </c>
      <c r="J71">
        <f>(P71+AP71*D71)</f>
        <v>23.215068817138672</v>
      </c>
      <c r="K71" s="1">
        <v>6</v>
      </c>
      <c r="L71">
        <f>(K71*AE71+AF71)</f>
        <v>1.4200000166893005</v>
      </c>
      <c r="M71" s="1">
        <v>1</v>
      </c>
      <c r="N71">
        <f>L71*(M71+1)*(M71+1)/(M71*M71+1)</f>
        <v>2.8400000333786011</v>
      </c>
      <c r="O71" s="1">
        <v>19.750577926635742</v>
      </c>
      <c r="P71" s="1">
        <v>23.215068817138672</v>
      </c>
      <c r="Q71" s="1">
        <v>19.124105453491211</v>
      </c>
      <c r="R71" s="1">
        <v>400.67416381835937</v>
      </c>
      <c r="S71" s="1">
        <v>401.16339111328125</v>
      </c>
      <c r="T71" s="1">
        <v>16.638286590576172</v>
      </c>
      <c r="U71" s="1">
        <v>16.648506164550781</v>
      </c>
      <c r="V71" s="1">
        <v>70.87493896484375</v>
      </c>
      <c r="W71" s="1">
        <v>70.918464660644531</v>
      </c>
      <c r="X71" s="1">
        <v>500.07931518554688</v>
      </c>
      <c r="Y71" s="1">
        <v>-0.14418606460094452</v>
      </c>
      <c r="Z71" s="1">
        <v>8.5690394043922424E-2</v>
      </c>
      <c r="AA71" s="1">
        <v>98.426315307617188</v>
      </c>
      <c r="AB71" s="1">
        <v>-3.4644832611083984</v>
      </c>
      <c r="AC71" s="1">
        <v>0.13994336128234863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0.18999999761581421</v>
      </c>
      <c r="AJ71" s="1">
        <v>111115</v>
      </c>
      <c r="AK71">
        <f>X71*0.000001/(K71*0.0001)</f>
        <v>0.83346552530924478</v>
      </c>
      <c r="AL71">
        <f>(U71-T71)/(1000-U71)*AK71</f>
        <v>8.6618697836745315E-6</v>
      </c>
      <c r="AM71">
        <f>(P71+273.15)</f>
        <v>296.36506881713865</v>
      </c>
      <c r="AN71">
        <f>(O71+273.15)</f>
        <v>292.90057792663572</v>
      </c>
      <c r="AO71">
        <f>(Y71*AG71+Z71*AH71)*AI71</f>
        <v>-2.7395351930413092E-2</v>
      </c>
      <c r="AP71">
        <f>((AO71+0.00000010773*(AN71^4-AM71^4))-AL71*44100)/(L71*51.4+0.00000043092*AM71^3)</f>
        <v>-0.4583399928879579</v>
      </c>
      <c r="AQ71">
        <f>0.61365*EXP(17.502*J71/(240.97+J71))</f>
        <v>2.8566363885717352</v>
      </c>
      <c r="AR71">
        <f>AQ71*1000/AA71</f>
        <v>29.023095903201618</v>
      </c>
      <c r="AS71">
        <f>(AR71-U71)</f>
        <v>12.374589738650837</v>
      </c>
      <c r="AT71">
        <f>IF(D71,P71,(O71+P71)/2)</f>
        <v>21.482823371887207</v>
      </c>
      <c r="AU71">
        <f>0.61365*EXP(17.502*AT71/(240.97+AT71))</f>
        <v>2.5709586033253955</v>
      </c>
      <c r="AV71">
        <f>IF(AS71&lt;&gt;0,(1000-(AR71+U71)/2)/AS71*AL71,0)</f>
        <v>6.8398785151450251E-4</v>
      </c>
      <c r="AW71">
        <f>U71*AA71/1000</f>
        <v>1.6386511171528837</v>
      </c>
      <c r="AX71">
        <f>(AU71-AW71)</f>
        <v>0.9323074861725118</v>
      </c>
      <c r="AY71">
        <f>1/(1.6/F71+1.37/N71)</f>
        <v>4.2750720786527684E-4</v>
      </c>
      <c r="AZ71">
        <f>G71*AA71*0.001</f>
        <v>132.42201265973756</v>
      </c>
      <c r="BA71">
        <f>G71/S71</f>
        <v>3.3537266610720553</v>
      </c>
      <c r="BB71">
        <f>(1-AL71*AA71/AQ71/F71)*100</f>
        <v>56.377061482133925</v>
      </c>
      <c r="BC71">
        <f>(S71-E71/(N71/1.35))</f>
        <v>401.35886964186693</v>
      </c>
      <c r="BD71">
        <f>E71*BB71/100/BC71</f>
        <v>-5.7763461238370401E-4</v>
      </c>
    </row>
    <row r="72" spans="1:56" x14ac:dyDescent="0.25">
      <c r="A72" s="1" t="s">
        <v>9</v>
      </c>
      <c r="B72" s="1" t="s">
        <v>130</v>
      </c>
    </row>
    <row r="73" spans="1:56" x14ac:dyDescent="0.25">
      <c r="A73" s="1">
        <v>34</v>
      </c>
      <c r="B73" s="1" t="s">
        <v>131</v>
      </c>
      <c r="C73" s="1">
        <v>19954.500001665205</v>
      </c>
      <c r="D73" s="1">
        <v>0</v>
      </c>
      <c r="E73">
        <f>(R73-S73*(1000-T73)/(1000-U73))*AK73</f>
        <v>-0.79276171600501621</v>
      </c>
      <c r="F73">
        <f>IF(AV73&lt;&gt;0,1/(1/AV73-1/N73),0)</f>
        <v>1.5182885130026352E-3</v>
      </c>
      <c r="G73">
        <f>((AY73-AL73/2)*S73-E73)/(AY73+AL73/2)</f>
        <v>1221.084386178065</v>
      </c>
      <c r="H73">
        <f>AL73*1000</f>
        <v>1.9164491471390665E-2</v>
      </c>
      <c r="I73">
        <f>(AQ73-AW73)</f>
        <v>1.2145720513927261</v>
      </c>
      <c r="J73">
        <f>(P73+AP73*D73)</f>
        <v>23.235013961791992</v>
      </c>
      <c r="K73" s="1">
        <v>6</v>
      </c>
      <c r="L73">
        <f>(K73*AE73+AF73)</f>
        <v>1.4200000166893005</v>
      </c>
      <c r="M73" s="1">
        <v>1</v>
      </c>
      <c r="N73">
        <f>L73*(M73+1)*(M73+1)/(M73*M73+1)</f>
        <v>2.8400000333786011</v>
      </c>
      <c r="O73" s="1">
        <v>19.751398086547852</v>
      </c>
      <c r="P73" s="1">
        <v>23.235013961791992</v>
      </c>
      <c r="Q73" s="1">
        <v>19.120288848876953</v>
      </c>
      <c r="R73" s="1">
        <v>400.72738647460937</v>
      </c>
      <c r="S73" s="1">
        <v>401.66925048828125</v>
      </c>
      <c r="T73" s="1">
        <v>16.695850372314453</v>
      </c>
      <c r="U73" s="1">
        <v>16.71845817565918</v>
      </c>
      <c r="V73" s="1">
        <v>71.115348815917969</v>
      </c>
      <c r="W73" s="1">
        <v>71.211647033691406</v>
      </c>
      <c r="X73" s="1">
        <v>500.1129150390625</v>
      </c>
      <c r="Y73" s="1">
        <v>-4.6885833144187927E-2</v>
      </c>
      <c r="Z73" s="1">
        <v>0.19333638250827789</v>
      </c>
      <c r="AA73" s="1">
        <v>98.424690246582031</v>
      </c>
      <c r="AB73" s="1">
        <v>-3.4037837982177734</v>
      </c>
      <c r="AC73" s="1">
        <v>0.14399456977844238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0.18999999761581421</v>
      </c>
      <c r="AJ73" s="1">
        <v>111115</v>
      </c>
      <c r="AK73">
        <f>X73*0.000001/(K73*0.0001)</f>
        <v>0.83352152506510402</v>
      </c>
      <c r="AL73">
        <f>(U73-T73)/(1000-U73)*AK73</f>
        <v>1.9164491471390665E-5</v>
      </c>
      <c r="AM73">
        <f>(P73+273.15)</f>
        <v>296.38501396179197</v>
      </c>
      <c r="AN73">
        <f>(O73+273.15)</f>
        <v>292.90139808654783</v>
      </c>
      <c r="AO73">
        <f>(Y73*AG73+Z73*AH73)*AI73</f>
        <v>-8.908308185611169E-3</v>
      </c>
      <c r="AP73">
        <f>((AO73+0.00000010773*(AN73^4-AM73^4))-AL73*44100)/(L73*51.4+0.00000043092*AM73^3)</f>
        <v>-0.46616006829356049</v>
      </c>
      <c r="AQ73">
        <f>0.61365*EXP(17.502*J73/(240.97+J73))</f>
        <v>2.8600811187324178</v>
      </c>
      <c r="AR73">
        <f>AQ73*1000/AA73</f>
        <v>29.058573733552993</v>
      </c>
      <c r="AS73">
        <f>(AR73-U73)</f>
        <v>12.340115557893814</v>
      </c>
      <c r="AT73">
        <f>IF(D73,P73,(O73+P73)/2)</f>
        <v>21.493206024169922</v>
      </c>
      <c r="AU73">
        <f>0.61365*EXP(17.502*AT73/(240.97+AT73))</f>
        <v>2.5725934326368947</v>
      </c>
      <c r="AV73">
        <f>IF(AS73&lt;&gt;0,(1000-(AR73+U73)/2)/AS73*AL73,0)</f>
        <v>1.5174772565729455E-3</v>
      </c>
      <c r="AW73">
        <f>U73*AA73/1000</f>
        <v>1.6455090673396917</v>
      </c>
      <c r="AX73">
        <f>(AU73-AW73)</f>
        <v>0.92708436529720295</v>
      </c>
      <c r="AY73">
        <f>1/(1.6/F73+1.37/N73)</f>
        <v>9.4849613832886915E-4</v>
      </c>
      <c r="AZ73">
        <f>G73*AA73*0.001</f>
        <v>120.1848524745138</v>
      </c>
      <c r="BA73">
        <f>G73/S73</f>
        <v>3.0400245592453938</v>
      </c>
      <c r="BB73">
        <f>(1-AL73*AA73/AQ73/F73)*100</f>
        <v>56.562112194908096</v>
      </c>
      <c r="BC73">
        <f>(S73-E73/(N73/1.35))</f>
        <v>402.04609144040393</v>
      </c>
      <c r="BD73">
        <f>E73*BB73/100/BC73</f>
        <v>-1.1153019039149236E-3</v>
      </c>
    </row>
    <row r="74" spans="1:56" x14ac:dyDescent="0.25">
      <c r="A74" s="1">
        <v>35</v>
      </c>
      <c r="B74" s="1" t="s">
        <v>132</v>
      </c>
      <c r="C74" s="1">
        <v>20554.999988242984</v>
      </c>
      <c r="D74" s="1">
        <v>0</v>
      </c>
      <c r="E74">
        <f>(R74-S74*(1000-T74)/(1000-U74))*AK74</f>
        <v>-0.68881792196426961</v>
      </c>
      <c r="F74">
        <f>IF(AV74&lt;&gt;0,1/(1/AV74-1/N74),0)</f>
        <v>4.0006141753947332E-4</v>
      </c>
      <c r="G74">
        <f>((AY74-AL74/2)*S74-E74)/(AY74+AL74/2)</f>
        <v>3121.3749879939214</v>
      </c>
      <c r="H74">
        <f>AL74*1000</f>
        <v>5.0419272165612983E-3</v>
      </c>
      <c r="I74">
        <f>(AQ74-AW74)</f>
        <v>1.212254231887925</v>
      </c>
      <c r="J74">
        <f>(P74+AP74*D74)</f>
        <v>23.232692718505859</v>
      </c>
      <c r="K74" s="1">
        <v>6</v>
      </c>
      <c r="L74">
        <f>(K74*AE74+AF74)</f>
        <v>1.4200000166893005</v>
      </c>
      <c r="M74" s="1">
        <v>1</v>
      </c>
      <c r="N74">
        <f>L74*(M74+1)*(M74+1)/(M74*M74+1)</f>
        <v>2.8400000333786011</v>
      </c>
      <c r="O74" s="1">
        <v>19.752391815185547</v>
      </c>
      <c r="P74" s="1">
        <v>23.232692718505859</v>
      </c>
      <c r="Q74" s="1">
        <v>19.122076034545898</v>
      </c>
      <c r="R74" s="1">
        <v>400.89532470703125</v>
      </c>
      <c r="S74" s="1">
        <v>401.71920776367187</v>
      </c>
      <c r="T74" s="1">
        <v>16.731311798095703</v>
      </c>
      <c r="U74" s="1">
        <v>16.737258911132812</v>
      </c>
      <c r="V74" s="1">
        <v>71.264877319335938</v>
      </c>
      <c r="W74" s="1">
        <v>71.290206909179688</v>
      </c>
      <c r="X74" s="1">
        <v>500.16259765625</v>
      </c>
      <c r="Y74" s="1">
        <v>-0.12835818529129028</v>
      </c>
      <c r="Z74" s="1">
        <v>0.11754725873470306</v>
      </c>
      <c r="AA74" s="1">
        <v>98.42864990234375</v>
      </c>
      <c r="AB74" s="1">
        <v>-3.4037837982177734</v>
      </c>
      <c r="AC74" s="1">
        <v>0.14399456977844238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0.18999999761581421</v>
      </c>
      <c r="AJ74" s="1">
        <v>111115</v>
      </c>
      <c r="AK74">
        <f>X74*0.000001/(K74*0.0001)</f>
        <v>0.83360432942708318</v>
      </c>
      <c r="AL74">
        <f>(U74-T74)/(1000-U74)*AK74</f>
        <v>5.0419272165612987E-6</v>
      </c>
      <c r="AM74">
        <f>(P74+273.15)</f>
        <v>296.38269271850584</v>
      </c>
      <c r="AN74">
        <f>(O74+273.15)</f>
        <v>292.90239181518552</v>
      </c>
      <c r="AO74">
        <f>(Y74*AG74+Z74*AH74)*AI74</f>
        <v>-2.4388054899315392E-2</v>
      </c>
      <c r="AP74">
        <f>((AO74+0.00000010773*(AN74^4-AM74^4))-AL74*44100)/(L74*51.4+0.00000043092*AM74^3)</f>
        <v>-0.4585121873832177</v>
      </c>
      <c r="AQ74">
        <f>0.61365*EXP(17.502*J74/(240.97+J74))</f>
        <v>2.8596800295766998</v>
      </c>
      <c r="AR74">
        <f>AQ74*1000/AA74</f>
        <v>29.053329822302135</v>
      </c>
      <c r="AS74">
        <f>(AR74-U74)</f>
        <v>12.316070911169323</v>
      </c>
      <c r="AT74">
        <f>IF(D74,P74,(O74+P74)/2)</f>
        <v>21.492542266845703</v>
      </c>
      <c r="AU74">
        <f>0.61365*EXP(17.502*AT74/(240.97+AT74))</f>
        <v>2.5724888916597295</v>
      </c>
      <c r="AV74">
        <f>IF(AS74&lt;&gt;0,(1000-(AR74+U74)/2)/AS74*AL74,0)</f>
        <v>4.0000507014739396E-4</v>
      </c>
      <c r="AW74">
        <f>U74*AA74/1000</f>
        <v>1.6474257976887747</v>
      </c>
      <c r="AX74">
        <f>(AU74-AW74)</f>
        <v>0.92506309397095476</v>
      </c>
      <c r="AY74">
        <f>1/(1.6/F74+1.37/N74)</f>
        <v>2.5000823069258257E-4</v>
      </c>
      <c r="AZ74">
        <f>G74*AA74*0.001</f>
        <v>307.23272590718614</v>
      </c>
      <c r="BA74">
        <f>G74/S74</f>
        <v>7.7700416800338825</v>
      </c>
      <c r="BB74">
        <f>(1-AL74*AA74/AQ74/F74)*100</f>
        <v>56.621554144279685</v>
      </c>
      <c r="BC74">
        <f>(S74-E74/(N74/1.35))</f>
        <v>402.04663881427842</v>
      </c>
      <c r="BD74">
        <f>E74*BB74/100/BC74</f>
        <v>-9.700849975782706E-4</v>
      </c>
    </row>
    <row r="75" spans="1:56" x14ac:dyDescent="0.25">
      <c r="A75" s="1" t="s">
        <v>9</v>
      </c>
      <c r="B75" s="1" t="s">
        <v>133</v>
      </c>
    </row>
    <row r="76" spans="1:56" x14ac:dyDescent="0.25">
      <c r="A76" s="1">
        <v>36</v>
      </c>
      <c r="B76" s="1" t="s">
        <v>134</v>
      </c>
      <c r="C76" s="1">
        <v>21154.499994982034</v>
      </c>
      <c r="D76" s="1">
        <v>0</v>
      </c>
      <c r="E76">
        <f>(R76-S76*(1000-T76)/(1000-U76))*AK76</f>
        <v>-0.77360906442759581</v>
      </c>
      <c r="F76">
        <f>IF(AV76&lt;&gt;0,1/(1/AV76-1/N76),0)</f>
        <v>3.48494153724205E-4</v>
      </c>
      <c r="G76">
        <f>((AY76-AL76/2)*S76-E76)/(AY76+AL76/2)</f>
        <v>3910.6385261584187</v>
      </c>
      <c r="H76">
        <f>AL76*1000</f>
        <v>4.3916364131492613E-3</v>
      </c>
      <c r="I76">
        <f>(AQ76-AW76)</f>
        <v>1.2119707770892774</v>
      </c>
      <c r="J76">
        <f>(P76+AP76*D76)</f>
        <v>23.249893188476562</v>
      </c>
      <c r="K76" s="1">
        <v>6</v>
      </c>
      <c r="L76">
        <f>(K76*AE76+AF76)</f>
        <v>1.4200000166893005</v>
      </c>
      <c r="M76" s="1">
        <v>1</v>
      </c>
      <c r="N76">
        <f>L76*(M76+1)*(M76+1)/(M76*M76+1)</f>
        <v>2.8400000333786011</v>
      </c>
      <c r="O76" s="1">
        <v>19.75602912902832</v>
      </c>
      <c r="P76" s="1">
        <v>23.249893188476562</v>
      </c>
      <c r="Q76" s="1">
        <v>19.122779846191406</v>
      </c>
      <c r="R76" s="1">
        <v>401.04119873046875</v>
      </c>
      <c r="S76" s="1">
        <v>401.96719360351562</v>
      </c>
      <c r="T76" s="1">
        <v>16.766696929931641</v>
      </c>
      <c r="U76" s="1">
        <v>16.771877288818359</v>
      </c>
      <c r="V76" s="1">
        <v>71.392951965332031</v>
      </c>
      <c r="W76" s="1">
        <v>71.415008544921875</v>
      </c>
      <c r="X76" s="1">
        <v>500.11752319335937</v>
      </c>
      <c r="Y76" s="1">
        <v>-0.16059492528438568</v>
      </c>
      <c r="Z76" s="1">
        <v>0.16478656232357025</v>
      </c>
      <c r="AA76" s="1">
        <v>98.419662475585938</v>
      </c>
      <c r="AB76" s="1">
        <v>-3.1104183197021484</v>
      </c>
      <c r="AC76" s="1">
        <v>0.14069676399230957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0.18999999761581421</v>
      </c>
      <c r="AJ76" s="1">
        <v>111115</v>
      </c>
      <c r="AK76">
        <f>X76*0.000001/(K76*0.0001)</f>
        <v>0.83352920532226538</v>
      </c>
      <c r="AL76">
        <f>(U76-T76)/(1000-U76)*AK76</f>
        <v>4.391636413149261E-6</v>
      </c>
      <c r="AM76">
        <f>(P76+273.15)</f>
        <v>296.39989318847654</v>
      </c>
      <c r="AN76">
        <f>(O76+273.15)</f>
        <v>292.9060291290283</v>
      </c>
      <c r="AO76">
        <f>(Y76*AG76+Z76*AH76)*AI76</f>
        <v>-3.051303542114514E-2</v>
      </c>
      <c r="AP76">
        <f>((AO76+0.00000010773*(AN76^4-AM76^4))-AL76*44100)/(L76*51.4+0.00000043092*AM76^3)</f>
        <v>-0.46005779099209509</v>
      </c>
      <c r="AQ76">
        <f>0.61365*EXP(17.502*J76/(240.97+J76))</f>
        <v>2.8626532789367256</v>
      </c>
      <c r="AR76">
        <f>AQ76*1000/AA76</f>
        <v>29.086192808747317</v>
      </c>
      <c r="AS76">
        <f>(AR76-U76)</f>
        <v>12.314315519928957</v>
      </c>
      <c r="AT76">
        <f>IF(D76,P76,(O76+P76)/2)</f>
        <v>21.502961158752441</v>
      </c>
      <c r="AU76">
        <f>0.61365*EXP(17.502*AT76/(240.97+AT76))</f>
        <v>2.5741302836539002</v>
      </c>
      <c r="AV76">
        <f>IF(AS76&lt;&gt;0,(1000-(AR76+U76)/2)/AS76*AL76,0)</f>
        <v>3.48451395529567E-4</v>
      </c>
      <c r="AW76">
        <f>U76*AA76/1000</f>
        <v>1.6506825018474482</v>
      </c>
      <c r="AX76">
        <f>(AU76-AW76)</f>
        <v>0.92344778180645193</v>
      </c>
      <c r="AY76">
        <f>1/(1.6/F76+1.37/N76)</f>
        <v>2.1778596335893984E-4</v>
      </c>
      <c r="AZ76">
        <f>G76*AA76*0.001</f>
        <v>384.88372380853446</v>
      </c>
      <c r="BA76">
        <f>G76/S76</f>
        <v>9.7287504761289458</v>
      </c>
      <c r="BB76">
        <f>(1-AL76*AA76/AQ76/F76)*100</f>
        <v>56.674458257119717</v>
      </c>
      <c r="BC76">
        <f>(S76-E76/(N76/1.35))</f>
        <v>402.33493030235462</v>
      </c>
      <c r="BD76">
        <f>E76*BB76/100/BC76</f>
        <v>-1.0897357233259006E-3</v>
      </c>
    </row>
    <row r="77" spans="1:56" x14ac:dyDescent="0.25">
      <c r="A77" s="1" t="s">
        <v>9</v>
      </c>
      <c r="B77" s="1" t="s">
        <v>135</v>
      </c>
    </row>
    <row r="78" spans="1:56" x14ac:dyDescent="0.25">
      <c r="A78" s="1">
        <v>37</v>
      </c>
      <c r="B78" s="1" t="s">
        <v>136</v>
      </c>
      <c r="C78" s="1">
        <v>21755.000001676381</v>
      </c>
      <c r="D78" s="1">
        <v>0</v>
      </c>
      <c r="E78">
        <f>(R78-S78*(1000-T78)/(1000-U78))*AK78</f>
        <v>-1.1315710588329231</v>
      </c>
      <c r="F78">
        <f>IF(AV78&lt;&gt;0,1/(1/AV78-1/N78),0)</f>
        <v>6.7525351428918189E-4</v>
      </c>
      <c r="G78">
        <f>((AY78-AL78/2)*S78-E78)/(AY78+AL78/2)</f>
        <v>3049.2927380318465</v>
      </c>
      <c r="H78">
        <f>AL78*1000</f>
        <v>8.5250241425372502E-3</v>
      </c>
      <c r="I78">
        <f>(AQ78-AW78)</f>
        <v>1.2142057977621088</v>
      </c>
      <c r="J78">
        <f>(P78+AP78*D78)</f>
        <v>23.268741607666016</v>
      </c>
      <c r="K78" s="1">
        <v>6</v>
      </c>
      <c r="L78">
        <f>(K78*AE78+AF78)</f>
        <v>1.4200000166893005</v>
      </c>
      <c r="M78" s="1">
        <v>1</v>
      </c>
      <c r="N78">
        <f>L78*(M78+1)*(M78+1)/(M78*M78+1)</f>
        <v>2.8400000333786011</v>
      </c>
      <c r="O78" s="1">
        <v>19.756830215454102</v>
      </c>
      <c r="P78" s="1">
        <v>23.268741607666016</v>
      </c>
      <c r="Q78" s="1">
        <v>19.124101638793945</v>
      </c>
      <c r="R78" s="1">
        <v>401.02676391601562</v>
      </c>
      <c r="S78" s="1">
        <v>402.38015747070312</v>
      </c>
      <c r="T78" s="1">
        <v>16.773683547973633</v>
      </c>
      <c r="U78" s="1">
        <v>16.78373908996582</v>
      </c>
      <c r="V78" s="1">
        <v>71.413047790527344</v>
      </c>
      <c r="W78" s="1">
        <v>71.455856323242188</v>
      </c>
      <c r="X78" s="1">
        <v>500.138671875</v>
      </c>
      <c r="Y78" s="1">
        <v>-3.2821014523506165E-2</v>
      </c>
      <c r="Z78" s="1">
        <v>8.7882671505212784E-3</v>
      </c>
      <c r="AA78" s="1">
        <v>98.411247253417969</v>
      </c>
      <c r="AB78" s="1">
        <v>-3.2815914154052734</v>
      </c>
      <c r="AC78" s="1">
        <v>0.13458943367004395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0.18999999761581421</v>
      </c>
      <c r="AJ78" s="1">
        <v>111115</v>
      </c>
      <c r="AK78">
        <f>X78*0.000001/(K78*0.0001)</f>
        <v>0.83356445312499994</v>
      </c>
      <c r="AL78">
        <f>(U78-T78)/(1000-U78)*AK78</f>
        <v>8.5250241425372504E-6</v>
      </c>
      <c r="AM78">
        <f>(P78+273.15)</f>
        <v>296.41874160766599</v>
      </c>
      <c r="AN78">
        <f>(O78+273.15)</f>
        <v>292.90683021545408</v>
      </c>
      <c r="AO78">
        <f>(Y78*AG78+Z78*AH78)*AI78</f>
        <v>-6.2359926812147748E-3</v>
      </c>
      <c r="AP78">
        <f>((AO78+0.00000010773*(AN78^4-AM78^4))-AL78*44100)/(L78*51.4+0.00000043092*AM78^3)</f>
        <v>-0.46433113989704905</v>
      </c>
      <c r="AQ78">
        <f>0.61365*EXP(17.502*J78/(240.97+J78))</f>
        <v>2.8659144951815914</v>
      </c>
      <c r="AR78">
        <f>AQ78*1000/AA78</f>
        <v>29.121818645399337</v>
      </c>
      <c r="AS78">
        <f>(AR78-U78)</f>
        <v>12.338079555433517</v>
      </c>
      <c r="AT78">
        <f>IF(D78,P78,(O78+P78)/2)</f>
        <v>21.512785911560059</v>
      </c>
      <c r="AU78">
        <f>0.61365*EXP(17.502*AT78/(240.97+AT78))</f>
        <v>2.575678914914119</v>
      </c>
      <c r="AV78">
        <f>IF(AS78&lt;&gt;0,(1000-(AR78+U78)/2)/AS78*AL78,0)</f>
        <v>6.7509300058644938E-4</v>
      </c>
      <c r="AW78">
        <f>U78*AA78/1000</f>
        <v>1.6517086974194826</v>
      </c>
      <c r="AX78">
        <f>(AU78-AW78)</f>
        <v>0.92397021749463648</v>
      </c>
      <c r="AY78">
        <f>1/(1.6/F78+1.37/N78)</f>
        <v>4.2194754358415554E-4</v>
      </c>
      <c r="AZ78">
        <f>G78*AA78*0.001</f>
        <v>300.08470159050393</v>
      </c>
      <c r="BA78">
        <f>G78/S78</f>
        <v>7.5781389350787318</v>
      </c>
      <c r="BB78">
        <f>(1-AL78*AA78/AQ78/F78)*100</f>
        <v>56.647886855695702</v>
      </c>
      <c r="BC78">
        <f>(S78-E78/(N78/1.35))</f>
        <v>402.91805215784052</v>
      </c>
      <c r="BD78">
        <f>E78*BB78/100/BC78</f>
        <v>-1.590921751126604E-3</v>
      </c>
    </row>
    <row r="79" spans="1:56" x14ac:dyDescent="0.25">
      <c r="A79" s="1">
        <v>38</v>
      </c>
      <c r="B79" s="1" t="s">
        <v>137</v>
      </c>
      <c r="C79" s="1">
        <v>22355.49998825416</v>
      </c>
      <c r="D79" s="1">
        <v>0</v>
      </c>
      <c r="E79">
        <f>(R79-S79*(1000-T79)/(1000-U79))*AK79</f>
        <v>-0.65123140763494236</v>
      </c>
      <c r="F79">
        <f>IF(AV79&lt;&gt;0,1/(1/AV79-1/N79),0)</f>
        <v>-1.0666979661073187E-4</v>
      </c>
      <c r="G79">
        <f>((AY79-AL79/2)*S79-E79)/(AY79+AL79/2)</f>
        <v>-9276.7616164289211</v>
      </c>
      <c r="H79">
        <f>AL79*1000</f>
        <v>-1.3388476287083824E-3</v>
      </c>
      <c r="I79">
        <f>(AQ79-AW79)</f>
        <v>1.2066573196570451</v>
      </c>
      <c r="J79">
        <f>(P79+AP79*D79)</f>
        <v>23.208877563476563</v>
      </c>
      <c r="K79" s="1">
        <v>6</v>
      </c>
      <c r="L79">
        <f>(K79*AE79+AF79)</f>
        <v>1.4200000166893005</v>
      </c>
      <c r="M79" s="1">
        <v>1</v>
      </c>
      <c r="N79">
        <f>L79*(M79+1)*(M79+1)/(M79*M79+1)</f>
        <v>2.8400000333786011</v>
      </c>
      <c r="O79" s="1">
        <v>19.749555587768555</v>
      </c>
      <c r="P79" s="1">
        <v>23.208877563476563</v>
      </c>
      <c r="Q79" s="1">
        <v>19.123771667480469</v>
      </c>
      <c r="R79" s="1">
        <v>401.21762084960937</v>
      </c>
      <c r="S79" s="1">
        <v>401.99954223632812</v>
      </c>
      <c r="T79" s="1">
        <v>16.759878158569336</v>
      </c>
      <c r="U79" s="1">
        <v>16.758298873901367</v>
      </c>
      <c r="V79" s="1">
        <v>71.373741149902344</v>
      </c>
      <c r="W79" s="1">
        <v>71.367012023925781</v>
      </c>
      <c r="X79" s="1">
        <v>500.1292724609375</v>
      </c>
      <c r="Y79" s="1">
        <v>-0.10843085497617722</v>
      </c>
      <c r="Z79" s="1">
        <v>0.1570965051651001</v>
      </c>
      <c r="AA79" s="1">
        <v>98.393669128417969</v>
      </c>
      <c r="AB79" s="1">
        <v>-3.2815914154052734</v>
      </c>
      <c r="AC79" s="1">
        <v>0.13458943367004395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0.18999999761581421</v>
      </c>
      <c r="AJ79" s="1">
        <v>111115</v>
      </c>
      <c r="AK79">
        <f>X79*0.000001/(K79*0.0001)</f>
        <v>0.83354878743489569</v>
      </c>
      <c r="AL79">
        <f>(U79-T79)/(1000-U79)*AK79</f>
        <v>-1.3388476287083825E-6</v>
      </c>
      <c r="AM79">
        <f>(P79+273.15)</f>
        <v>296.35887756347654</v>
      </c>
      <c r="AN79">
        <f>(O79+273.15)</f>
        <v>292.89955558776853</v>
      </c>
      <c r="AO79">
        <f>(Y79*AG79+Z79*AH79)*AI79</f>
        <v>-2.0601862186954367E-2</v>
      </c>
      <c r="AP79">
        <f>((AO79+0.00000010773*(AN79^4-AM79^4))-AL79*44100)/(L79*51.4+0.00000043092*AM79^3)</f>
        <v>-0.45233224744723854</v>
      </c>
      <c r="AQ79">
        <f>0.61365*EXP(17.502*J79/(240.97+J79))</f>
        <v>2.8555678342108357</v>
      </c>
      <c r="AR79">
        <f>AQ79*1000/AA79</f>
        <v>29.021865527587011</v>
      </c>
      <c r="AS79">
        <f>(AR79-U79)</f>
        <v>12.263566653685643</v>
      </c>
      <c r="AT79">
        <f>IF(D79,P79,(O79+P79)/2)</f>
        <v>21.479216575622559</v>
      </c>
      <c r="AU79">
        <f>0.61365*EXP(17.502*AT79/(240.97+AT79))</f>
        <v>2.5703908981300105</v>
      </c>
      <c r="AV79">
        <f>IF(AS79&lt;&gt;0,(1000-(AR79+U79)/2)/AS79*AL79,0)</f>
        <v>-1.0667380325607106E-4</v>
      </c>
      <c r="AW79">
        <f>U79*AA79/1000</f>
        <v>1.6489105145537906</v>
      </c>
      <c r="AX79">
        <f>(AU79-AW79)</f>
        <v>0.92148038357621997</v>
      </c>
      <c r="AY79">
        <f>1/(1.6/F79+1.37/N79)</f>
        <v>-6.6670767051424924E-5</v>
      </c>
      <c r="AZ79">
        <f>G79*AA79*0.001</f>
        <v>-912.77461307011515</v>
      </c>
      <c r="BA79">
        <f>G79/S79</f>
        <v>-23.076547711527702</v>
      </c>
      <c r="BB79">
        <f>(1-AL79*AA79/AQ79/F79)*100</f>
        <v>56.752166015122143</v>
      </c>
      <c r="BC79">
        <f>(S79-E79/(N79/1.35))</f>
        <v>402.3091064581501</v>
      </c>
      <c r="BD79">
        <f>E79*BB79/100/BC79</f>
        <v>-9.1866657669615898E-4</v>
      </c>
    </row>
    <row r="80" spans="1:56" x14ac:dyDescent="0.25">
      <c r="A80" s="1" t="s">
        <v>9</v>
      </c>
      <c r="B80" s="1" t="s">
        <v>138</v>
      </c>
    </row>
    <row r="81" spans="1:56" x14ac:dyDescent="0.25">
      <c r="A81" s="1">
        <v>39</v>
      </c>
      <c r="B81" s="1" t="s">
        <v>139</v>
      </c>
      <c r="C81" s="1">
        <v>22954.999994970858</v>
      </c>
      <c r="D81" s="1">
        <v>0</v>
      </c>
      <c r="E81">
        <f>(R81-S81*(1000-T81)/(1000-U81))*AK81</f>
        <v>-0.71790617183944017</v>
      </c>
      <c r="F81">
        <f>IF(AV81&lt;&gt;0,1/(1/AV81-1/N81),0)</f>
        <v>5.4497952117931532E-4</v>
      </c>
      <c r="G81">
        <f>((AY81-AL81/2)*S81-E81)/(AY81+AL81/2)</f>
        <v>2481.0637766363743</v>
      </c>
      <c r="H81">
        <f>AL81*1000</f>
        <v>6.8911705417093365E-3</v>
      </c>
      <c r="I81">
        <f>(AQ81-AW81)</f>
        <v>1.2158366681432198</v>
      </c>
      <c r="J81">
        <f>(P81+AP81*D81)</f>
        <v>23.25480842590332</v>
      </c>
      <c r="K81" s="1">
        <v>6</v>
      </c>
      <c r="L81">
        <f>(K81*AE81+AF81)</f>
        <v>1.4200000166893005</v>
      </c>
      <c r="M81" s="1">
        <v>1</v>
      </c>
      <c r="N81">
        <f>L81*(M81+1)*(M81+1)/(M81*M81+1)</f>
        <v>2.8400000333786011</v>
      </c>
      <c r="O81" s="1">
        <v>19.755559921264648</v>
      </c>
      <c r="P81" s="1">
        <v>23.25480842590332</v>
      </c>
      <c r="Q81" s="1">
        <v>19.121761322021484</v>
      </c>
      <c r="R81" s="1">
        <v>401.3372802734375</v>
      </c>
      <c r="S81" s="1">
        <v>402.19525146484375</v>
      </c>
      <c r="T81" s="1">
        <v>16.73814582824707</v>
      </c>
      <c r="U81" s="1">
        <v>16.746274948120117</v>
      </c>
      <c r="V81" s="1">
        <v>71.252006530761719</v>
      </c>
      <c r="W81" s="1">
        <v>71.286613464355469</v>
      </c>
      <c r="X81" s="1">
        <v>500.11090087890625</v>
      </c>
      <c r="Y81" s="1">
        <v>-0.27957391738891602</v>
      </c>
      <c r="Z81" s="1">
        <v>5.8224178850650787E-2</v>
      </c>
      <c r="AA81" s="1">
        <v>98.390045166015625</v>
      </c>
      <c r="AB81" s="1">
        <v>-3.2953243255615234</v>
      </c>
      <c r="AC81" s="1">
        <v>0.1420433521270752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0.18999999761581421</v>
      </c>
      <c r="AJ81" s="1">
        <v>111115</v>
      </c>
      <c r="AK81">
        <f>X81*0.000001/(K81*0.0001)</f>
        <v>0.83351816813151025</v>
      </c>
      <c r="AL81">
        <f>(U81-T81)/(1000-U81)*AK81</f>
        <v>6.8911705417093367E-6</v>
      </c>
      <c r="AM81">
        <f>(P81+273.15)</f>
        <v>296.4048084259033</v>
      </c>
      <c r="AN81">
        <f>(O81+273.15)</f>
        <v>292.90555992126463</v>
      </c>
      <c r="AO81">
        <f>(Y81*AG81+Z81*AH81)*AI81</f>
        <v>-5.3119043637337882E-2</v>
      </c>
      <c r="AP81">
        <f>((AO81+0.00000010773*(AN81^4-AM81^4))-AL81*44100)/(L81*51.4+0.00000043092*AM81^3)</f>
        <v>-0.46234749298502903</v>
      </c>
      <c r="AQ81">
        <f>0.61365*EXP(17.502*J81/(240.97+J81))</f>
        <v>2.8635034166512741</v>
      </c>
      <c r="AR81">
        <f>AQ81*1000/AA81</f>
        <v>29.103588801281916</v>
      </c>
      <c r="AS81">
        <f>(AR81-U81)</f>
        <v>12.357313853161799</v>
      </c>
      <c r="AT81">
        <f>IF(D81,P81,(O81+P81)/2)</f>
        <v>21.505184173583984</v>
      </c>
      <c r="AU81">
        <f>0.61365*EXP(17.502*AT81/(240.97+AT81))</f>
        <v>2.5744806160285107</v>
      </c>
      <c r="AV81">
        <f>IF(AS81&lt;&gt;0,(1000-(AR81+U81)/2)/AS81*AL81,0)</f>
        <v>5.448749628367592E-4</v>
      </c>
      <c r="AW81">
        <f>U81*AA81/1000</f>
        <v>1.6476667485080543</v>
      </c>
      <c r="AX81">
        <f>(AU81-AW81)</f>
        <v>0.92681386752045647</v>
      </c>
      <c r="AY81">
        <f>1/(1.6/F81+1.37/N81)</f>
        <v>3.4055624414330876E-4</v>
      </c>
      <c r="AZ81">
        <f>G81*AA81*0.001</f>
        <v>244.11197704301819</v>
      </c>
      <c r="BA81">
        <f>G81/S81</f>
        <v>6.1688042501746105</v>
      </c>
      <c r="BB81">
        <f>(1-AL81*AA81/AQ81/F81)*100</f>
        <v>56.552352207198744</v>
      </c>
      <c r="BC81">
        <f>(S81-E81/(N81/1.35))</f>
        <v>402.53650967632001</v>
      </c>
      <c r="BD81">
        <f>E81*BB81/100/BC81</f>
        <v>-1.0085863444841733E-3</v>
      </c>
    </row>
    <row r="82" spans="1:56" x14ac:dyDescent="0.25">
      <c r="A82" s="1" t="s">
        <v>9</v>
      </c>
      <c r="B82" s="1" t="s">
        <v>140</v>
      </c>
    </row>
    <row r="83" spans="1:56" x14ac:dyDescent="0.25">
      <c r="A83" s="1">
        <v>40</v>
      </c>
      <c r="B83" s="1" t="s">
        <v>141</v>
      </c>
      <c r="C83" s="1">
        <v>23556.000001676381</v>
      </c>
      <c r="D83" s="1">
        <v>0</v>
      </c>
      <c r="E83">
        <f>(R83-S83*(1000-T83)/(1000-U83))*AK83</f>
        <v>-0.40927028867806531</v>
      </c>
      <c r="F83">
        <f>IF(AV83&lt;&gt;0,1/(1/AV83-1/N83),0)</f>
        <v>1.5447017977566276E-3</v>
      </c>
      <c r="G83">
        <f>((AY83-AL83/2)*S83-E83)/(AY83+AL83/2)</f>
        <v>812.09265453225407</v>
      </c>
      <c r="H83">
        <f>AL83*1000</f>
        <v>1.9283503003716208E-2</v>
      </c>
      <c r="I83">
        <f>(AQ83-AW83)</f>
        <v>1.2006096504100401</v>
      </c>
      <c r="J83">
        <f>(P83+AP83*D83)</f>
        <v>23.218112945556641</v>
      </c>
      <c r="K83" s="1">
        <v>6</v>
      </c>
      <c r="L83">
        <f>(K83*AE83+AF83)</f>
        <v>1.4200000166893005</v>
      </c>
      <c r="M83" s="1">
        <v>1</v>
      </c>
      <c r="N83">
        <f>L83*(M83+1)*(M83+1)/(M83*M83+1)</f>
        <v>2.8400000333786011</v>
      </c>
      <c r="O83" s="1">
        <v>19.748088836669922</v>
      </c>
      <c r="P83" s="1">
        <v>23.218112945556641</v>
      </c>
      <c r="Q83" s="1">
        <v>19.119968414306641</v>
      </c>
      <c r="R83" s="1">
        <v>399.60330200195312</v>
      </c>
      <c r="S83" s="1">
        <v>400.08517456054687</v>
      </c>
      <c r="T83" s="1">
        <v>16.81568717956543</v>
      </c>
      <c r="U83" s="1">
        <v>16.838438034057617</v>
      </c>
      <c r="V83" s="1">
        <v>71.607398986816406</v>
      </c>
      <c r="W83" s="1">
        <v>71.704277038574219</v>
      </c>
      <c r="X83" s="1">
        <v>499.99349975585937</v>
      </c>
      <c r="Y83" s="1">
        <v>-0.37983381748199463</v>
      </c>
      <c r="Z83" s="1">
        <v>1.0986716747283936</v>
      </c>
      <c r="AA83" s="1">
        <v>98.37921142578125</v>
      </c>
      <c r="AB83" s="1">
        <v>-3.2360897064208984</v>
      </c>
      <c r="AC83" s="1">
        <v>0.14644169807434082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0.18999999761581421</v>
      </c>
      <c r="AJ83" s="1">
        <v>111115</v>
      </c>
      <c r="AK83">
        <f>X83*0.000001/(K83*0.0001)</f>
        <v>0.83332249959309879</v>
      </c>
      <c r="AL83">
        <f>(U83-T83)/(1000-U83)*AK83</f>
        <v>1.9283503003716209E-5</v>
      </c>
      <c r="AM83">
        <f>(P83+273.15)</f>
        <v>296.36811294555662</v>
      </c>
      <c r="AN83">
        <f>(O83+273.15)</f>
        <v>292.8980888366699</v>
      </c>
      <c r="AO83">
        <f>(Y83*AG83+Z83*AH83)*AI83</f>
        <v>-7.2168424415984589E-2</v>
      </c>
      <c r="AP83">
        <f>((AO83+0.00000010773*(AN83^4-AM83^4))-AL83*44100)/(L83*51.4+0.00000043092*AM83^3)</f>
        <v>-0.46515817250986352</v>
      </c>
      <c r="AQ83">
        <f>0.61365*EXP(17.502*J83/(240.97+J83))</f>
        <v>2.8571619058425108</v>
      </c>
      <c r="AR83">
        <f>AQ83*1000/AA83</f>
        <v>29.042333887764453</v>
      </c>
      <c r="AS83">
        <f>(AR83-U83)</f>
        <v>12.203895853706836</v>
      </c>
      <c r="AT83">
        <f>IF(D83,P83,(O83+P83)/2)</f>
        <v>21.483100891113281</v>
      </c>
      <c r="AU83">
        <f>0.61365*EXP(17.502*AT83/(240.97+AT83))</f>
        <v>2.5710022890505377</v>
      </c>
      <c r="AV83">
        <f>IF(AS83&lt;&gt;0,(1000-(AR83+U83)/2)/AS83*AL83,0)</f>
        <v>1.5438620771587239E-3</v>
      </c>
      <c r="AW83">
        <f>U83*AA83/1000</f>
        <v>1.6565522554324708</v>
      </c>
      <c r="AX83">
        <f>(AU83-AW83)</f>
        <v>0.91445003361806698</v>
      </c>
      <c r="AY83">
        <f>1/(1.6/F83+1.37/N83)</f>
        <v>9.6498920675224854E-4</v>
      </c>
      <c r="AZ83">
        <f>G83*AA83*0.001</f>
        <v>79.893034957552558</v>
      </c>
      <c r="BA83">
        <f>G83/S83</f>
        <v>2.0297994181470376</v>
      </c>
      <c r="BB83">
        <f>(1-AL83*AA83/AQ83/F83)*100</f>
        <v>57.015709385004065</v>
      </c>
      <c r="BC83">
        <f>(S83-E83/(N83/1.35))</f>
        <v>400.27972205463902</v>
      </c>
      <c r="BD83">
        <f>E83*BB83/100/BC83</f>
        <v>-5.8296322680068309E-4</v>
      </c>
    </row>
    <row r="84" spans="1:56" x14ac:dyDescent="0.25">
      <c r="A84" s="1">
        <v>41</v>
      </c>
      <c r="B84" s="1" t="s">
        <v>142</v>
      </c>
      <c r="C84" s="1">
        <v>24156.49998825416</v>
      </c>
      <c r="D84" s="1">
        <v>0</v>
      </c>
      <c r="E84">
        <f>(R84-S84*(1000-T84)/(1000-U84))*AK84</f>
        <v>-0.93028489655251112</v>
      </c>
      <c r="F84">
        <f>IF(AV84&lt;&gt;0,1/(1/AV84-1/N84),0)</f>
        <v>1.3870873062025928E-3</v>
      </c>
      <c r="G84">
        <f>((AY84-AL84/2)*S84-E84)/(AY84+AL84/2)</f>
        <v>1455.9527274095046</v>
      </c>
      <c r="H84">
        <f>AL84*1000</f>
        <v>1.7210956031977764E-2</v>
      </c>
      <c r="I84">
        <f>(AQ84-AW84)</f>
        <v>1.1932218477443199</v>
      </c>
      <c r="J84">
        <f>(P84+AP84*D84)</f>
        <v>23.164585113525391</v>
      </c>
      <c r="K84" s="1">
        <v>6</v>
      </c>
      <c r="L84">
        <f>(K84*AE84+AF84)</f>
        <v>1.4200000166893005</v>
      </c>
      <c r="M84" s="1">
        <v>1</v>
      </c>
      <c r="N84">
        <f>L84*(M84+1)*(M84+1)/(M84*M84+1)</f>
        <v>2.8400000333786011</v>
      </c>
      <c r="O84" s="1">
        <v>19.744604110717773</v>
      </c>
      <c r="P84" s="1">
        <v>23.164585113525391</v>
      </c>
      <c r="Q84" s="1">
        <v>19.123886108398438</v>
      </c>
      <c r="R84" s="1">
        <v>399.75515747070312</v>
      </c>
      <c r="S84" s="1">
        <v>400.86300659179687</v>
      </c>
      <c r="T84" s="1">
        <v>16.800996780395508</v>
      </c>
      <c r="U84" s="1">
        <v>16.821298599243164</v>
      </c>
      <c r="V84" s="1">
        <v>71.553634643554687</v>
      </c>
      <c r="W84" s="1">
        <v>71.640098571777344</v>
      </c>
      <c r="X84" s="1">
        <v>500.096435546875</v>
      </c>
      <c r="Y84" s="1">
        <v>-8.5571631789207458E-2</v>
      </c>
      <c r="Z84" s="1">
        <v>2.1971326787024736E-3</v>
      </c>
      <c r="AA84" s="1">
        <v>98.370033264160156</v>
      </c>
      <c r="AB84" s="1">
        <v>-3.2360897064208984</v>
      </c>
      <c r="AC84" s="1">
        <v>0.14644169807434082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0.18999999761581421</v>
      </c>
      <c r="AJ84" s="1">
        <v>111115</v>
      </c>
      <c r="AK84">
        <f>X84*0.000001/(K84*0.0001)</f>
        <v>0.83349405924479147</v>
      </c>
      <c r="AL84">
        <f>(U84-T84)/(1000-U84)*AK84</f>
        <v>1.7210956031977765E-5</v>
      </c>
      <c r="AM84">
        <f>(P84+273.15)</f>
        <v>296.31458511352537</v>
      </c>
      <c r="AN84">
        <f>(O84+273.15)</f>
        <v>292.89460411071775</v>
      </c>
      <c r="AO84">
        <f>(Y84*AG84+Z84*AH84)*AI84</f>
        <v>-1.6258609835930748E-2</v>
      </c>
      <c r="AP84">
        <f>((AO84+0.00000010773*(AN84^4-AM84^4))-AL84*44100)/(L84*51.4+0.00000043092*AM84^3)</f>
        <v>-0.45676107678849842</v>
      </c>
      <c r="AQ84">
        <f>0.61365*EXP(17.502*J84/(240.97+J84))</f>
        <v>2.8479335504982406</v>
      </c>
      <c r="AR84">
        <f>AQ84*1000/AA84</f>
        <v>28.951230938902693</v>
      </c>
      <c r="AS84">
        <f>(AR84-U84)</f>
        <v>12.129932339659529</v>
      </c>
      <c r="AT84">
        <f>IF(D84,P84,(O84+P84)/2)</f>
        <v>21.454594612121582</v>
      </c>
      <c r="AU84">
        <f>0.61365*EXP(17.502*AT84/(240.97+AT84))</f>
        <v>2.5665183632236719</v>
      </c>
      <c r="AV84">
        <f>IF(AS84&lt;&gt;0,(1000-(AR84+U84)/2)/AS84*AL84,0)</f>
        <v>1.3864101682015714E-3</v>
      </c>
      <c r="AW84">
        <f>U84*AA84/1000</f>
        <v>1.6547117027539207</v>
      </c>
      <c r="AX84">
        <f>(AU84-AW84)</f>
        <v>0.91180666046975123</v>
      </c>
      <c r="AY84">
        <f>1/(1.6/F84+1.37/N84)</f>
        <v>8.665671663119056E-4</v>
      </c>
      <c r="AZ84">
        <f>G84*AA84*0.001</f>
        <v>143.22211822631769</v>
      </c>
      <c r="BA84">
        <f>G84/S84</f>
        <v>3.6320456202438183</v>
      </c>
      <c r="BB84">
        <f>(1-AL84*AA84/AQ84/F84)*100</f>
        <v>57.141776614632036</v>
      </c>
      <c r="BC84">
        <f>(S84-E84/(N84/1.35))</f>
        <v>401.30521947756642</v>
      </c>
      <c r="BD84">
        <f>E84*BB84/100/BC84</f>
        <v>-1.3246309583506747E-3</v>
      </c>
    </row>
    <row r="85" spans="1:56" x14ac:dyDescent="0.25">
      <c r="A85" s="1" t="s">
        <v>9</v>
      </c>
      <c r="B85" s="1" t="s">
        <v>143</v>
      </c>
    </row>
    <row r="86" spans="1:56" x14ac:dyDescent="0.25">
      <c r="A86" s="1">
        <v>42</v>
      </c>
      <c r="B86" s="1" t="s">
        <v>144</v>
      </c>
      <c r="C86" s="1">
        <v>24756.499994959682</v>
      </c>
      <c r="D86" s="1">
        <v>0</v>
      </c>
      <c r="E86">
        <f>(R86-S86*(1000-T86)/(1000-U86))*AK86</f>
        <v>-0.75053415404865043</v>
      </c>
      <c r="F86">
        <f>IF(AV86&lt;&gt;0,1/(1/AV86-1/N86),0)</f>
        <v>4.5167162862543779E-4</v>
      </c>
      <c r="G86">
        <f>((AY86-AL86/2)*S86-E86)/(AY86+AL86/2)</f>
        <v>3025.7768197079704</v>
      </c>
      <c r="H86">
        <f>AL86*1000</f>
        <v>5.6504458202892996E-3</v>
      </c>
      <c r="I86">
        <f>(AQ86-AW86)</f>
        <v>1.2024895696758284</v>
      </c>
      <c r="J86">
        <f>(P86+AP86*D86)</f>
        <v>23.229475021362305</v>
      </c>
      <c r="K86" s="1">
        <v>6</v>
      </c>
      <c r="L86">
        <f>(K86*AE86+AF86)</f>
        <v>1.4200000166893005</v>
      </c>
      <c r="M86" s="1">
        <v>1</v>
      </c>
      <c r="N86">
        <f>L86*(M86+1)*(M86+1)/(M86*M86+1)</f>
        <v>2.8400000333786011</v>
      </c>
      <c r="O86" s="1">
        <v>19.751720428466797</v>
      </c>
      <c r="P86" s="1">
        <v>23.229475021362305</v>
      </c>
      <c r="Q86" s="1">
        <v>19.123764038085938</v>
      </c>
      <c r="R86" s="1">
        <v>400.12786865234375</v>
      </c>
      <c r="S86" s="1">
        <v>401.0255126953125</v>
      </c>
      <c r="T86" s="1">
        <v>16.835165023803711</v>
      </c>
      <c r="U86" s="1">
        <v>16.841829299926758</v>
      </c>
      <c r="V86" s="1">
        <v>71.663314819335937</v>
      </c>
      <c r="W86" s="1">
        <v>71.691680908203125</v>
      </c>
      <c r="X86" s="1">
        <v>500.15472412109375</v>
      </c>
      <c r="Y86" s="1">
        <v>-7.5023949146270752E-2</v>
      </c>
      <c r="Z86" s="1">
        <v>0.14940947294235229</v>
      </c>
      <c r="AA86" s="1">
        <v>98.364288330078125</v>
      </c>
      <c r="AB86" s="1">
        <v>-3.1838436126708984</v>
      </c>
      <c r="AC86" s="1">
        <v>0.13849949836730957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0.18999999761581421</v>
      </c>
      <c r="AJ86" s="1">
        <v>111115</v>
      </c>
      <c r="AK86">
        <f>X86*0.000001/(K86*0.0001)</f>
        <v>0.83359120686848953</v>
      </c>
      <c r="AL86">
        <f>(U86-T86)/(1000-U86)*AK86</f>
        <v>5.6504458202892998E-6</v>
      </c>
      <c r="AM86">
        <f>(P86+273.15)</f>
        <v>296.37947502136228</v>
      </c>
      <c r="AN86">
        <f>(O86+273.15)</f>
        <v>292.90172042846677</v>
      </c>
      <c r="AO86">
        <f>(Y86*AG86+Z86*AH86)*AI86</f>
        <v>-1.4254550158920409E-2</v>
      </c>
      <c r="AP86">
        <f>((AO86+0.00000010773*(AN86^4-AM86^4))-AL86*44100)/(L86*51.4+0.00000043092*AM86^3)</f>
        <v>-0.45837016656085111</v>
      </c>
      <c r="AQ86">
        <f>0.61365*EXP(17.502*J86/(240.97+J86))</f>
        <v>2.8591241229397819</v>
      </c>
      <c r="AR86">
        <f>AQ86*1000/AA86</f>
        <v>29.06668844434175</v>
      </c>
      <c r="AS86">
        <f>(AR86-U86)</f>
        <v>12.224859144414992</v>
      </c>
      <c r="AT86">
        <f>IF(D86,P86,(O86+P86)/2)</f>
        <v>21.490597724914551</v>
      </c>
      <c r="AU86">
        <f>0.61365*EXP(17.502*AT86/(240.97+AT86))</f>
        <v>2.5721826500623037</v>
      </c>
      <c r="AV86">
        <f>IF(AS86&lt;&gt;0,(1000-(AR86+U86)/2)/AS86*AL86,0)</f>
        <v>4.5159980650653133E-4</v>
      </c>
      <c r="AW86">
        <f>U86*AA86/1000</f>
        <v>1.6566345532639535</v>
      </c>
      <c r="AX86">
        <f>(AU86-AW86)</f>
        <v>0.91554809679835025</v>
      </c>
      <c r="AY86">
        <f>1/(1.6/F86+1.37/N86)</f>
        <v>2.8225633095647597E-4</v>
      </c>
      <c r="AZ86">
        <f>G86*AA86*0.001</f>
        <v>297.62838351622162</v>
      </c>
      <c r="BA86">
        <f>G86/S86</f>
        <v>7.5450980646382648</v>
      </c>
      <c r="BB86">
        <f>(1-AL86*AA86/AQ86/F86)*100</f>
        <v>56.960784377157459</v>
      </c>
      <c r="BC86">
        <f>(S86-E86/(N86/1.35))</f>
        <v>401.38228068688198</v>
      </c>
      <c r="BD86">
        <f>E86*BB86/100/BC86</f>
        <v>-1.0650947033162006E-3</v>
      </c>
    </row>
    <row r="87" spans="1:56" x14ac:dyDescent="0.25">
      <c r="A87" s="1" t="s">
        <v>9</v>
      </c>
      <c r="B87" s="1" t="s">
        <v>145</v>
      </c>
    </row>
    <row r="88" spans="1:56" x14ac:dyDescent="0.25">
      <c r="A88" s="1">
        <v>43</v>
      </c>
      <c r="B88" s="1" t="s">
        <v>146</v>
      </c>
      <c r="C88" s="1">
        <v>25356.000001676381</v>
      </c>
      <c r="D88" s="1">
        <v>0</v>
      </c>
      <c r="E88">
        <f>(R88-S88*(1000-T88)/(1000-U88))*AK88</f>
        <v>-0.73599060422463369</v>
      </c>
      <c r="F88">
        <f>IF(AV88&lt;&gt;0,1/(1/AV88-1/N88),0)</f>
        <v>3.7500812679826345E-3</v>
      </c>
      <c r="G88">
        <f>((AY88-AL88/2)*S88-E88)/(AY88+AL88/2)</f>
        <v>704.58393121876043</v>
      </c>
      <c r="H88">
        <f>AL88*1000</f>
        <v>4.6446228907448477E-2</v>
      </c>
      <c r="I88">
        <f>(AQ88-AW88)</f>
        <v>1.1918460779012217</v>
      </c>
      <c r="J88">
        <f>(P88+AP88*D88)</f>
        <v>23.218112945556641</v>
      </c>
      <c r="K88" s="1">
        <v>6</v>
      </c>
      <c r="L88">
        <f>(K88*AE88+AF88)</f>
        <v>1.4200000166893005</v>
      </c>
      <c r="M88" s="1">
        <v>1</v>
      </c>
      <c r="N88">
        <f>L88*(M88+1)*(M88+1)/(M88*M88+1)</f>
        <v>2.8400000333786011</v>
      </c>
      <c r="O88" s="1">
        <v>19.744838714599609</v>
      </c>
      <c r="P88" s="1">
        <v>23.218112945556641</v>
      </c>
      <c r="Q88" s="1">
        <v>19.120185852050781</v>
      </c>
      <c r="R88" s="1">
        <v>400.32101440429687</v>
      </c>
      <c r="S88" s="1">
        <v>401.18170166015625</v>
      </c>
      <c r="T88" s="1">
        <v>16.875297546386719</v>
      </c>
      <c r="U88" s="1">
        <v>16.930080413818359</v>
      </c>
      <c r="V88" s="1">
        <v>71.864852905273438</v>
      </c>
      <c r="W88" s="1">
        <v>72.098152160644531</v>
      </c>
      <c r="X88" s="1">
        <v>500.0821533203125</v>
      </c>
      <c r="Y88" s="1">
        <v>7.0310443639755249E-2</v>
      </c>
      <c r="Z88" s="1">
        <v>0.23721472918987274</v>
      </c>
      <c r="AA88" s="1">
        <v>98.36431884765625</v>
      </c>
      <c r="AB88" s="1">
        <v>-3.2974300384521484</v>
      </c>
      <c r="AC88" s="1">
        <v>0.14627385139465332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0.18999999761581421</v>
      </c>
      <c r="AJ88" s="1">
        <v>111115</v>
      </c>
      <c r="AK88">
        <f>X88*0.000001/(K88*0.0001)</f>
        <v>0.83347025553385412</v>
      </c>
      <c r="AL88">
        <f>(U88-T88)/(1000-U88)*AK88</f>
        <v>4.6446228907448479E-5</v>
      </c>
      <c r="AM88">
        <f>(P88+273.15)</f>
        <v>296.36811294555662</v>
      </c>
      <c r="AN88">
        <f>(O88+273.15)</f>
        <v>292.89483871459959</v>
      </c>
      <c r="AO88">
        <f>(Y88*AG88+Z88*AH88)*AI88</f>
        <v>1.3358984123920337E-2</v>
      </c>
      <c r="AP88">
        <f>((AO88+0.00000010773*(AN88^4-AM88^4))-AL88*44100)/(L88*51.4+0.00000043092*AM88^3)</f>
        <v>-0.47878604869765595</v>
      </c>
      <c r="AQ88">
        <f>0.61365*EXP(17.502*J88/(240.97+J88))</f>
        <v>2.8571619058425108</v>
      </c>
      <c r="AR88">
        <f>AQ88*1000/AA88</f>
        <v>29.04673096214491</v>
      </c>
      <c r="AS88">
        <f>(AR88-U88)</f>
        <v>12.11665054832655</v>
      </c>
      <c r="AT88">
        <f>IF(D88,P88,(O88+P88)/2)</f>
        <v>21.481475830078125</v>
      </c>
      <c r="AU88">
        <f>0.61365*EXP(17.502*AT88/(240.97+AT88))</f>
        <v>2.5707464890952507</v>
      </c>
      <c r="AV88">
        <f>IF(AS88&lt;&gt;0,(1000-(AR88+U88)/2)/AS88*AL88,0)</f>
        <v>3.7451359989014864E-3</v>
      </c>
      <c r="AW88">
        <f>U88*AA88/1000</f>
        <v>1.6653158279412892</v>
      </c>
      <c r="AX88">
        <f>(AU88-AW88)</f>
        <v>0.90543066115396154</v>
      </c>
      <c r="AY88">
        <f>1/(1.6/F88+1.37/N88)</f>
        <v>2.3411537990563457E-3</v>
      </c>
      <c r="AZ88">
        <f>G88*AA88*0.001</f>
        <v>69.305918465337257</v>
      </c>
      <c r="BA88">
        <f>G88/S88</f>
        <v>1.7562713561039189</v>
      </c>
      <c r="BB88">
        <f>(1-AL88*AA88/AQ88/F88)*100</f>
        <v>57.360459431523417</v>
      </c>
      <c r="BC88">
        <f>(S88-E88/(N88/1.35))</f>
        <v>401.53155634467231</v>
      </c>
      <c r="BD88">
        <f>E88*BB88/100/BC88</f>
        <v>-1.0513933096548678E-3</v>
      </c>
    </row>
    <row r="89" spans="1:56" x14ac:dyDescent="0.25">
      <c r="A89" s="1">
        <v>44</v>
      </c>
      <c r="B89" s="1" t="s">
        <v>147</v>
      </c>
      <c r="C89" s="1">
        <v>25956.49998825416</v>
      </c>
      <c r="D89" s="1">
        <v>0</v>
      </c>
      <c r="E89">
        <f>(R89-S89*(1000-T89)/(1000-U89))*AK89</f>
        <v>-0.67197893452071678</v>
      </c>
      <c r="F89">
        <f>IF(AV89&lt;&gt;0,1/(1/AV89-1/N89),0)</f>
        <v>3.2376767075804262E-4</v>
      </c>
      <c r="G89">
        <f>((AY89-AL89/2)*S89-E89)/(AY89+AL89/2)</f>
        <v>3681.8261510412485</v>
      </c>
      <c r="H89">
        <f>AL89*1000</f>
        <v>3.9965116595026828E-3</v>
      </c>
      <c r="I89">
        <f>(AQ89-AW89)</f>
        <v>1.1866550777774909</v>
      </c>
      <c r="J89">
        <f>(P89+AP89*D89)</f>
        <v>23.199884414672852</v>
      </c>
      <c r="K89" s="1">
        <v>6</v>
      </c>
      <c r="L89">
        <f>(K89*AE89+AF89)</f>
        <v>1.4200000166893005</v>
      </c>
      <c r="M89" s="1">
        <v>1</v>
      </c>
      <c r="N89">
        <f>L89*(M89+1)*(M89+1)/(M89*M89+1)</f>
        <v>2.8400000333786011</v>
      </c>
      <c r="O89" s="1">
        <v>19.747709274291992</v>
      </c>
      <c r="P89" s="1">
        <v>23.199884414672852</v>
      </c>
      <c r="Q89" s="1">
        <v>19.122791290283203</v>
      </c>
      <c r="R89" s="1">
        <v>400.2242431640625</v>
      </c>
      <c r="S89" s="1">
        <v>401.0284423828125</v>
      </c>
      <c r="T89" s="1">
        <v>16.942821502685547</v>
      </c>
      <c r="U89" s="1">
        <v>16.947534561157227</v>
      </c>
      <c r="V89" s="1">
        <v>72.153778076171875</v>
      </c>
      <c r="W89" s="1">
        <v>72.173843383789063</v>
      </c>
      <c r="X89" s="1">
        <v>500.15682983398437</v>
      </c>
      <c r="Y89" s="1">
        <v>-0.14594234526157379</v>
      </c>
      <c r="Z89" s="1">
        <v>7.7999107539653778E-2</v>
      </c>
      <c r="AA89" s="1">
        <v>98.383705139160156</v>
      </c>
      <c r="AB89" s="1">
        <v>-3.2974300384521484</v>
      </c>
      <c r="AC89" s="1">
        <v>0.14627385139465332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0.18999999761581421</v>
      </c>
      <c r="AJ89" s="1">
        <v>111115</v>
      </c>
      <c r="AK89">
        <f>X89*0.000001/(K89*0.0001)</f>
        <v>0.83359471638997384</v>
      </c>
      <c r="AL89">
        <f>(U89-T89)/(1000-U89)*AK89</f>
        <v>3.9965116595026825E-6</v>
      </c>
      <c r="AM89">
        <f>(P89+273.15)</f>
        <v>296.34988441467283</v>
      </c>
      <c r="AN89">
        <f>(O89+273.15)</f>
        <v>292.89770927429197</v>
      </c>
      <c r="AO89">
        <f>(Y89*AG89+Z89*AH89)*AI89</f>
        <v>-2.7729045251745355E-2</v>
      </c>
      <c r="AP89">
        <f>((AO89+0.00000010773*(AN89^4-AM89^4))-AL89*44100)/(L89*51.4+0.00000043092*AM89^3)</f>
        <v>-0.45425621982048936</v>
      </c>
      <c r="AQ89">
        <f>0.61365*EXP(17.502*J89/(240.97+J89))</f>
        <v>2.8540163208781095</v>
      </c>
      <c r="AR89">
        <f>AQ89*1000/AA89</f>
        <v>29.009034746569139</v>
      </c>
      <c r="AS89">
        <f>(AR89-U89)</f>
        <v>12.061500185411912</v>
      </c>
      <c r="AT89">
        <f>IF(D89,P89,(O89+P89)/2)</f>
        <v>21.473796844482422</v>
      </c>
      <c r="AU89">
        <f>0.61365*EXP(17.502*AT89/(240.97+AT89))</f>
        <v>2.5695380456384322</v>
      </c>
      <c r="AV89">
        <f>IF(AS89&lt;&gt;0,(1000-(AR89+U89)/2)/AS89*AL89,0)</f>
        <v>3.2373076457692715E-4</v>
      </c>
      <c r="AW89">
        <f>U89*AA89/1000</f>
        <v>1.6673612431006186</v>
      </c>
      <c r="AX89">
        <f>(AU89-AW89)</f>
        <v>0.90217680253781363</v>
      </c>
      <c r="AY89">
        <f>1/(1.6/F89+1.37/N89)</f>
        <v>2.0233504332665045E-4</v>
      </c>
      <c r="AZ89">
        <f>G89*AA89*0.001</f>
        <v>362.23169841769118</v>
      </c>
      <c r="BA89">
        <f>G89/S89</f>
        <v>9.180960156254109</v>
      </c>
      <c r="BB89">
        <f>(1-AL89*AA89/AQ89/F89)*100</f>
        <v>57.448553786426857</v>
      </c>
      <c r="BC89">
        <f>(S89-E89/(N89/1.35))</f>
        <v>401.34786898525653</v>
      </c>
      <c r="BD89">
        <f>E89*BB89/100/BC89</f>
        <v>-9.6186428149634283E-4</v>
      </c>
    </row>
    <row r="90" spans="1:56" x14ac:dyDescent="0.25">
      <c r="A90" s="1" t="s">
        <v>9</v>
      </c>
      <c r="B90" s="1" t="s">
        <v>148</v>
      </c>
    </row>
    <row r="91" spans="1:56" x14ac:dyDescent="0.25">
      <c r="A91" s="1">
        <v>45</v>
      </c>
      <c r="B91" s="1" t="s">
        <v>149</v>
      </c>
      <c r="C91" s="1">
        <v>26556.499994982034</v>
      </c>
      <c r="D91" s="1">
        <v>0</v>
      </c>
      <c r="E91">
        <f>(R91-S91*(1000-T91)/(1000-U91))*AK91</f>
        <v>-0.82178790050241646</v>
      </c>
      <c r="F91">
        <f>IF(AV91&lt;&gt;0,1/(1/AV91-1/N91),0)</f>
        <v>4.0914530883805086E-4</v>
      </c>
      <c r="G91">
        <f>((AY91-AL91/2)*S91-E91)/(AY91+AL91/2)</f>
        <v>3576.1615133781484</v>
      </c>
      <c r="H91">
        <f>AL91*1000</f>
        <v>5.0300051922809149E-3</v>
      </c>
      <c r="I91">
        <f>(AQ91-AW91)</f>
        <v>1.1819542505339327</v>
      </c>
      <c r="J91">
        <f>(P91+AP91*D91)</f>
        <v>23.198064804077148</v>
      </c>
      <c r="K91" s="1">
        <v>6</v>
      </c>
      <c r="L91">
        <f>(K91*AE91+AF91)</f>
        <v>1.4200000166893005</v>
      </c>
      <c r="M91" s="1">
        <v>1</v>
      </c>
      <c r="N91">
        <f>L91*(M91+1)*(M91+1)/(M91*M91+1)</f>
        <v>2.8400000333786011</v>
      </c>
      <c r="O91" s="1">
        <v>19.750617980957031</v>
      </c>
      <c r="P91" s="1">
        <v>23.198064804077148</v>
      </c>
      <c r="Q91" s="1">
        <v>19.124114990234375</v>
      </c>
      <c r="R91" s="1">
        <v>400.22805786132812</v>
      </c>
      <c r="S91" s="1">
        <v>401.21151733398437</v>
      </c>
      <c r="T91" s="1">
        <v>16.985082626342773</v>
      </c>
      <c r="U91" s="1">
        <v>16.99101448059082</v>
      </c>
      <c r="V91" s="1">
        <v>72.325424194335937</v>
      </c>
      <c r="W91" s="1">
        <v>72.350685119628906</v>
      </c>
      <c r="X91" s="1">
        <v>500.13436889648437</v>
      </c>
      <c r="Y91" s="1">
        <v>-0.125430628657341</v>
      </c>
      <c r="Z91" s="1">
        <v>6.5915929153561592E-3</v>
      </c>
      <c r="AA91" s="1">
        <v>98.39013671875</v>
      </c>
      <c r="AB91" s="1">
        <v>-3.1318416595458984</v>
      </c>
      <c r="AC91" s="1">
        <v>0.13686490058898926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0.18999999761581421</v>
      </c>
      <c r="AJ91" s="1">
        <v>111115</v>
      </c>
      <c r="AK91">
        <f>X91*0.000001/(K91*0.0001)</f>
        <v>0.83355728149414055</v>
      </c>
      <c r="AL91">
        <f>(U91-T91)/(1000-U91)*AK91</f>
        <v>5.0300051922809146E-6</v>
      </c>
      <c r="AM91">
        <f>(P91+273.15)</f>
        <v>296.34806480407713</v>
      </c>
      <c r="AN91">
        <f>(O91+273.15)</f>
        <v>292.90061798095701</v>
      </c>
      <c r="AO91">
        <f>(Y91*AG91+Z91*AH91)*AI91</f>
        <v>-2.3831819145844868E-2</v>
      </c>
      <c r="AP91">
        <f>((AO91+0.00000010773*(AN91^4-AM91^4))-AL91*44100)/(L91*51.4+0.00000043092*AM91^3)</f>
        <v>-0.45413592389445584</v>
      </c>
      <c r="AQ91">
        <f>0.61365*EXP(17.502*J91/(240.97+J91))</f>
        <v>2.8537024882695246</v>
      </c>
      <c r="AR91">
        <f>AQ91*1000/AA91</f>
        <v>29.003948804613263</v>
      </c>
      <c r="AS91">
        <f>(AR91-U91)</f>
        <v>12.012934324022442</v>
      </c>
      <c r="AT91">
        <f>IF(D91,P91,(O91+P91)/2)</f>
        <v>21.47434139251709</v>
      </c>
      <c r="AU91">
        <f>0.61365*EXP(17.502*AT91/(240.97+AT91))</f>
        <v>2.5696237248812004</v>
      </c>
      <c r="AV91">
        <f>IF(AS91&lt;&gt;0,(1000-(AR91+U91)/2)/AS91*AL91,0)</f>
        <v>4.090863737082111E-4</v>
      </c>
      <c r="AW91">
        <f>U91*AA91/1000</f>
        <v>1.6717482377355919</v>
      </c>
      <c r="AX91">
        <f>(AU91-AW91)</f>
        <v>0.8978754871456085</v>
      </c>
      <c r="AY91">
        <f>1/(1.6/F91+1.37/N91)</f>
        <v>2.5568427786762046E-4</v>
      </c>
      <c r="AZ91">
        <f>G91*AA91*0.001</f>
        <v>351.85902022960795</v>
      </c>
      <c r="BA91">
        <f>G91/S91</f>
        <v>8.9134069159864371</v>
      </c>
      <c r="BB91">
        <f>(1-AL91*AA91/AQ91/F91)*100</f>
        <v>57.612897753105877</v>
      </c>
      <c r="BC91">
        <f>(S91-E91/(N91/1.35))</f>
        <v>401.60215594406861</v>
      </c>
      <c r="BD91">
        <f>E91*BB91/100/BC91</f>
        <v>-1.1789175328276653E-3</v>
      </c>
    </row>
    <row r="92" spans="1:56" x14ac:dyDescent="0.25">
      <c r="A92" s="1" t="s">
        <v>9</v>
      </c>
      <c r="B92" s="1" t="s">
        <v>150</v>
      </c>
    </row>
    <row r="93" spans="1:56" x14ac:dyDescent="0.25">
      <c r="A93" s="1">
        <v>46</v>
      </c>
      <c r="B93" s="1" t="s">
        <v>151</v>
      </c>
      <c r="C93" s="1">
        <v>27157.000001676381</v>
      </c>
      <c r="D93" s="1">
        <v>0</v>
      </c>
      <c r="E93">
        <f>(R93-S93*(1000-T93)/(1000-U93))*AK93</f>
        <v>-1.0562965122214893</v>
      </c>
      <c r="F93">
        <f>IF(AV93&lt;&gt;0,1/(1/AV93-1/N93),0)</f>
        <v>5.0188452418308883E-4</v>
      </c>
      <c r="G93">
        <f>((AY93-AL93/2)*S93-E93)/(AY93+AL93/2)</f>
        <v>3729.1758516488767</v>
      </c>
      <c r="H93">
        <f>AL93*1000</f>
        <v>6.1261668534440001E-3</v>
      </c>
      <c r="I93">
        <f>(AQ93-AW93)</f>
        <v>1.1733186325143945</v>
      </c>
      <c r="J93">
        <f>(P93+AP93*D93)</f>
        <v>23.197090148925781</v>
      </c>
      <c r="K93" s="1">
        <v>6</v>
      </c>
      <c r="L93">
        <f>(K93*AE93+AF93)</f>
        <v>1.4200000166893005</v>
      </c>
      <c r="M93" s="1">
        <v>1</v>
      </c>
      <c r="N93">
        <f>L93*(M93+1)*(M93+1)/(M93*M93+1)</f>
        <v>2.8400000333786011</v>
      </c>
      <c r="O93" s="1">
        <v>19.750164031982422</v>
      </c>
      <c r="P93" s="1">
        <v>23.197090148925781</v>
      </c>
      <c r="Q93" s="1">
        <v>19.119613647460938</v>
      </c>
      <c r="R93" s="1">
        <v>400.28836059570312</v>
      </c>
      <c r="S93" s="1">
        <v>401.552490234375</v>
      </c>
      <c r="T93" s="1">
        <v>17.07270622253418</v>
      </c>
      <c r="U93" s="1">
        <v>17.079929351806641</v>
      </c>
      <c r="V93" s="1">
        <v>72.688446044921875</v>
      </c>
      <c r="W93" s="1">
        <v>72.719200134277344</v>
      </c>
      <c r="X93" s="1">
        <v>500.18756103515625</v>
      </c>
      <c r="Y93" s="1">
        <v>0</v>
      </c>
      <c r="Z93" s="1">
        <v>0.14062146842479706</v>
      </c>
      <c r="AA93" s="1">
        <v>98.373695373535156</v>
      </c>
      <c r="AB93" s="1">
        <v>-3.1340999603271484</v>
      </c>
      <c r="AC93" s="1">
        <v>0.13272976875305176</v>
      </c>
      <c r="AD93" s="1">
        <v>0.66666668653488159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0.18999999761581421</v>
      </c>
      <c r="AJ93" s="1">
        <v>111115</v>
      </c>
      <c r="AK93">
        <f>X93*0.000001/(K93*0.0001)</f>
        <v>0.83364593505859352</v>
      </c>
      <c r="AL93">
        <f>(U93-T93)/(1000-U93)*AK93</f>
        <v>6.1261668534440001E-6</v>
      </c>
      <c r="AM93">
        <f>(P93+273.15)</f>
        <v>296.34709014892576</v>
      </c>
      <c r="AN93">
        <f>(O93+273.15)</f>
        <v>292.9001640319824</v>
      </c>
      <c r="AO93">
        <f>(Y93*AG93+Z93*AH93)*AI93</f>
        <v>0</v>
      </c>
      <c r="AP93">
        <f>((AO93+0.00000010773*(AN93^4-AM93^4))-AL93*44100)/(L93*51.4+0.00000043092*AM93^3)</f>
        <v>-0.45435615147790942</v>
      </c>
      <c r="AQ93">
        <f>0.61365*EXP(17.502*J93/(240.97+J93))</f>
        <v>2.8535343995705227</v>
      </c>
      <c r="AR93">
        <f>AQ93*1000/AA93</f>
        <v>29.007087603402063</v>
      </c>
      <c r="AS93">
        <f>(AR93-U93)</f>
        <v>11.927158251595422</v>
      </c>
      <c r="AT93">
        <f>IF(D93,P93,(O93+P93)/2)</f>
        <v>21.473627090454102</v>
      </c>
      <c r="AU93">
        <f>0.61365*EXP(17.502*AT93/(240.97+AT93))</f>
        <v>2.5695113370338767</v>
      </c>
      <c r="AV93">
        <f>IF(AS93&lt;&gt;0,(1000-(AR93+U93)/2)/AS93*AL93,0)</f>
        <v>5.0179584687080577E-4</v>
      </c>
      <c r="AW93">
        <f>U93*AA93/1000</f>
        <v>1.6802157670561282</v>
      </c>
      <c r="AX93">
        <f>(AU93-AW93)</f>
        <v>0.8892955699777485</v>
      </c>
      <c r="AY93">
        <f>1/(1.6/F93+1.37/N93)</f>
        <v>3.1363037019115807E-4</v>
      </c>
      <c r="AZ93">
        <f>G93*AA93*0.001</f>
        <v>366.85280922445014</v>
      </c>
      <c r="BA93">
        <f>G93/S93</f>
        <v>9.2868950942684005</v>
      </c>
      <c r="BB93">
        <f>(1-AL93*AA93/AQ93/F93)*100</f>
        <v>57.919500105708586</v>
      </c>
      <c r="BC93">
        <f>(S93-E93/(N93/1.35))</f>
        <v>402.0546030071705</v>
      </c>
      <c r="BD93">
        <f>E93*BB93/100/BC93</f>
        <v>-1.5216879869966579E-3</v>
      </c>
    </row>
    <row r="94" spans="1:56" x14ac:dyDescent="0.25">
      <c r="A94" s="1">
        <v>47</v>
      </c>
      <c r="B94" s="1" t="s">
        <v>152</v>
      </c>
      <c r="C94" s="1">
        <v>27757.49998825416</v>
      </c>
      <c r="D94" s="1">
        <v>0</v>
      </c>
      <c r="E94">
        <f>(R94-S94*(1000-T94)/(1000-U94))*AK94</f>
        <v>-0.814717649086656</v>
      </c>
      <c r="F94">
        <f>IF(AV94&lt;&gt;0,1/(1/AV94-1/N94),0)</f>
        <v>-4.4596576645796981E-5</v>
      </c>
      <c r="G94">
        <f>((AY94-AL94/2)*S94-E94)/(AY94+AL94/2)</f>
        <v>-28556.290242022067</v>
      </c>
      <c r="H94">
        <f>AL94*1000</f>
        <v>-5.3865327572952921E-4</v>
      </c>
      <c r="I94">
        <f>(AQ94-AW94)</f>
        <v>1.1607869140146385</v>
      </c>
      <c r="J94">
        <f>(P94+AP94*D94)</f>
        <v>23.184659957885742</v>
      </c>
      <c r="K94" s="1">
        <v>6</v>
      </c>
      <c r="L94">
        <f>(K94*AE94+AF94)</f>
        <v>1.4200000166893005</v>
      </c>
      <c r="M94" s="1">
        <v>1</v>
      </c>
      <c r="N94">
        <f>L94*(M94+1)*(M94+1)/(M94*M94+1)</f>
        <v>2.8400000333786011</v>
      </c>
      <c r="O94" s="1">
        <v>19.74677848815918</v>
      </c>
      <c r="P94" s="1">
        <v>23.184659957885742</v>
      </c>
      <c r="Q94" s="1">
        <v>19.124557495117187</v>
      </c>
      <c r="R94" s="1">
        <v>400.07003784179687</v>
      </c>
      <c r="S94" s="1">
        <v>401.04776000976562</v>
      </c>
      <c r="T94" s="1">
        <v>17.185552597045898</v>
      </c>
      <c r="U94" s="1">
        <v>17.184917449951172</v>
      </c>
      <c r="V94" s="1">
        <v>73.186897277832031</v>
      </c>
      <c r="W94" s="1">
        <v>73.184196472167969</v>
      </c>
      <c r="X94" s="1">
        <v>500.10137939453125</v>
      </c>
      <c r="Y94" s="1">
        <v>-9.3780346214771271E-2</v>
      </c>
      <c r="Z94" s="1">
        <v>0.11864921450614929</v>
      </c>
      <c r="AA94" s="1">
        <v>98.377227783203125</v>
      </c>
      <c r="AB94" s="1">
        <v>-3.1340999603271484</v>
      </c>
      <c r="AC94" s="1">
        <v>0.13272976875305176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0.18999999761581421</v>
      </c>
      <c r="AJ94" s="1">
        <v>111115</v>
      </c>
      <c r="AK94">
        <f>X94*0.000001/(K94*0.0001)</f>
        <v>0.83350229899088524</v>
      </c>
      <c r="AL94">
        <f>(U94-T94)/(1000-U94)*AK94</f>
        <v>-5.3865327572952919E-7</v>
      </c>
      <c r="AM94">
        <f>(P94+273.15)</f>
        <v>296.33465995788572</v>
      </c>
      <c r="AN94">
        <f>(O94+273.15)</f>
        <v>292.89677848815916</v>
      </c>
      <c r="AO94">
        <f>(Y94*AG94+Z94*AH94)*AI94</f>
        <v>-1.7818265557216773E-2</v>
      </c>
      <c r="AP94">
        <f>((AO94+0.00000010773*(AN94^4-AM94^4))-AL94*44100)/(L94*51.4+0.00000043092*AM94^3)</f>
        <v>-0.44986459520887812</v>
      </c>
      <c r="AQ94">
        <f>0.61365*EXP(17.502*J94/(240.97+J94))</f>
        <v>2.8513914524240271</v>
      </c>
      <c r="AR94">
        <f>AQ94*1000/AA94</f>
        <v>28.984263092956073</v>
      </c>
      <c r="AS94">
        <f>(AR94-U94)</f>
        <v>11.799345643004902</v>
      </c>
      <c r="AT94">
        <f>IF(D94,P94,(O94+P94)/2)</f>
        <v>21.465719223022461</v>
      </c>
      <c r="AU94">
        <f>0.61365*EXP(17.502*AT94/(240.97+AT94))</f>
        <v>2.5682674055660049</v>
      </c>
      <c r="AV94">
        <f>IF(AS94&lt;&gt;0,(1000-(AR94+U94)/2)/AS94*AL94,0)</f>
        <v>-4.4597276957718336E-5</v>
      </c>
      <c r="AW94">
        <f>U94*AA94/1000</f>
        <v>1.6906045384093886</v>
      </c>
      <c r="AX94">
        <f>(AU94-AW94)</f>
        <v>0.87766286715661623</v>
      </c>
      <c r="AY94">
        <f>1/(1.6/F94+1.37/N94)</f>
        <v>-2.7873235179078779E-5</v>
      </c>
      <c r="AZ94">
        <f>G94*AA94*0.001</f>
        <v>-2809.2886697826657</v>
      </c>
      <c r="BA94">
        <f>G94/S94</f>
        <v>-71.204213287032729</v>
      </c>
      <c r="BB94">
        <f>(1-AL94*AA94/AQ94/F94)*100</f>
        <v>58.327887225156381</v>
      </c>
      <c r="BC94">
        <f>(S94-E94/(N94/1.35))</f>
        <v>401.43503776094173</v>
      </c>
      <c r="BD94">
        <f>E94*BB94/100/BC94</f>
        <v>-1.1837720848016772E-3</v>
      </c>
    </row>
    <row r="95" spans="1:56" x14ac:dyDescent="0.25">
      <c r="A95" s="1" t="s">
        <v>9</v>
      </c>
      <c r="B95" s="1" t="s">
        <v>153</v>
      </c>
    </row>
    <row r="96" spans="1:56" x14ac:dyDescent="0.25">
      <c r="A96" s="1">
        <v>48</v>
      </c>
      <c r="B96" s="1" t="s">
        <v>154</v>
      </c>
      <c r="C96" s="1">
        <v>28356.999994970858</v>
      </c>
      <c r="D96" s="1">
        <v>0</v>
      </c>
      <c r="E96">
        <f>(R96-S96*(1000-T96)/(1000-U96))*AK96</f>
        <v>-0.74517340378004193</v>
      </c>
      <c r="F96">
        <f>IF(AV96&lt;&gt;0,1/(1/AV96-1/N96),0)</f>
        <v>-4.1692325578454305E-4</v>
      </c>
      <c r="G96">
        <f>((AY96-AL96/2)*S96-E96)/(AY96+AL96/2)</f>
        <v>-2438.7894000934452</v>
      </c>
      <c r="H96">
        <f>AL96*1000</f>
        <v>-5.0145642064278245E-3</v>
      </c>
      <c r="I96">
        <f>(AQ96-AW96)</f>
        <v>1.1556186758517084</v>
      </c>
      <c r="J96">
        <f>(P96+AP96*D96)</f>
        <v>23.171165466308594</v>
      </c>
      <c r="K96" s="1">
        <v>6</v>
      </c>
      <c r="L96">
        <f>(K96*AE96+AF96)</f>
        <v>1.4200000166893005</v>
      </c>
      <c r="M96" s="1">
        <v>1</v>
      </c>
      <c r="N96">
        <f>L96*(M96+1)*(M96+1)/(M96*M96+1)</f>
        <v>2.8400000333786011</v>
      </c>
      <c r="O96" s="1">
        <v>19.744348526000977</v>
      </c>
      <c r="P96" s="1">
        <v>23.171165466308594</v>
      </c>
      <c r="Q96" s="1">
        <v>19.123184204101563</v>
      </c>
      <c r="R96" s="1">
        <v>400.05380249023437</v>
      </c>
      <c r="S96" s="1">
        <v>400.95025634765625</v>
      </c>
      <c r="T96" s="1">
        <v>17.221635818481445</v>
      </c>
      <c r="U96" s="1">
        <v>17.215723037719727</v>
      </c>
      <c r="V96" s="1">
        <v>73.343513488769531</v>
      </c>
      <c r="W96" s="1">
        <v>73.318328857421875</v>
      </c>
      <c r="X96" s="1">
        <v>500.09310913085937</v>
      </c>
      <c r="Y96" s="1">
        <v>2.8132401406764984E-2</v>
      </c>
      <c r="Z96" s="1">
        <v>0.14061279594898224</v>
      </c>
      <c r="AA96" s="1">
        <v>98.366355895996094</v>
      </c>
      <c r="AB96" s="1">
        <v>-3.1997127532958984</v>
      </c>
      <c r="AC96" s="1">
        <v>0.1339561939239502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0.18999999761581421</v>
      </c>
      <c r="AJ96" s="1">
        <v>111115</v>
      </c>
      <c r="AK96">
        <f>X96*0.000001/(K96*0.0001)</f>
        <v>0.83348851521809886</v>
      </c>
      <c r="AL96">
        <f>(U96-T96)/(1000-U96)*AK96</f>
        <v>-5.0145642064278247E-6</v>
      </c>
      <c r="AM96">
        <f>(P96+273.15)</f>
        <v>296.32116546630857</v>
      </c>
      <c r="AN96">
        <f>(O96+273.15)</f>
        <v>292.89434852600095</v>
      </c>
      <c r="AO96">
        <f>(Y96*AG96+Z96*AH96)*AI96</f>
        <v>5.3451562002124753E-3</v>
      </c>
      <c r="AP96">
        <f>((AO96+0.00000010773*(AN96^4-AM96^4))-AL96*44100)/(L96*51.4+0.00000043092*AM96^3)</f>
        <v>-0.44576884592932559</v>
      </c>
      <c r="AQ96">
        <f>0.61365*EXP(17.502*J96/(240.97+J96))</f>
        <v>2.8490666151869459</v>
      </c>
      <c r="AR96">
        <f>AQ96*1000/AA96</f>
        <v>28.963832087053195</v>
      </c>
      <c r="AS96">
        <f>(AR96-U96)</f>
        <v>11.748109049333468</v>
      </c>
      <c r="AT96">
        <f>IF(D96,P96,(O96+P96)/2)</f>
        <v>21.457756996154785</v>
      </c>
      <c r="AU96">
        <f>0.61365*EXP(17.502*AT96/(240.97+AT96))</f>
        <v>2.5670154559320517</v>
      </c>
      <c r="AV96">
        <f>IF(AS96&lt;&gt;0,(1000-(AR96+U96)/2)/AS96*AL96,0)</f>
        <v>-4.1698447075676703E-4</v>
      </c>
      <c r="AW96">
        <f>U96*AA96/1000</f>
        <v>1.6934479393352375</v>
      </c>
      <c r="AX96">
        <f>(AU96-AW96)</f>
        <v>0.8735675165968142</v>
      </c>
      <c r="AY96">
        <f>1/(1.6/F96+1.37/N96)</f>
        <v>-2.6060979374890414E-4</v>
      </c>
      <c r="AZ96">
        <f>G96*AA96*0.001</f>
        <v>-239.89482608497462</v>
      </c>
      <c r="BA96">
        <f>G96/S96</f>
        <v>-6.0825236085616012</v>
      </c>
      <c r="BB96">
        <f>(1-AL96*AA96/AQ96/F96)*100</f>
        <v>58.47390867122666</v>
      </c>
      <c r="BC96">
        <f>(S96-E96/(N96/1.35))</f>
        <v>401.30447609528994</v>
      </c>
      <c r="BD96">
        <f>E96*BB96/100/BC96</f>
        <v>-1.0857890741920058E-3</v>
      </c>
    </row>
    <row r="97" spans="1:56" x14ac:dyDescent="0.25">
      <c r="A97" s="1" t="s">
        <v>9</v>
      </c>
      <c r="B97" s="1" t="s">
        <v>155</v>
      </c>
    </row>
    <row r="98" spans="1:56" x14ac:dyDescent="0.25">
      <c r="A98" s="1">
        <v>49</v>
      </c>
      <c r="B98" s="1" t="s">
        <v>156</v>
      </c>
      <c r="C98" s="1">
        <v>28958.000001676381</v>
      </c>
      <c r="D98" s="1">
        <v>0</v>
      </c>
      <c r="E98">
        <f>(R98-S98*(1000-T98)/(1000-U98))*AK98</f>
        <v>-0.67996863235106753</v>
      </c>
      <c r="F98">
        <f>IF(AV98&lt;&gt;0,1/(1/AV98-1/N98),0)</f>
        <v>-1.5682599562026363E-5</v>
      </c>
      <c r="G98">
        <f>((AY98-AL98/2)*S98-E98)/(AY98+AL98/2)</f>
        <v>-68316.341513481428</v>
      </c>
      <c r="H98">
        <f>AL98*1000</f>
        <v>-1.8926236382150758E-4</v>
      </c>
      <c r="I98">
        <f>(AQ98-AW98)</f>
        <v>1.159450526825782</v>
      </c>
      <c r="J98">
        <f>(P98+AP98*D98)</f>
        <v>23.254703521728516</v>
      </c>
      <c r="K98" s="1">
        <v>6</v>
      </c>
      <c r="L98">
        <f>(K98*AE98+AF98)</f>
        <v>1.4200000166893005</v>
      </c>
      <c r="M98" s="1">
        <v>1</v>
      </c>
      <c r="N98">
        <f>L98*(M98+1)*(M98+1)/(M98*M98+1)</f>
        <v>2.8400000333786011</v>
      </c>
      <c r="O98" s="1">
        <v>19.756175994873047</v>
      </c>
      <c r="P98" s="1">
        <v>23.254703521728516</v>
      </c>
      <c r="Q98" s="1">
        <v>19.122919082641602</v>
      </c>
      <c r="R98" s="1">
        <v>399.86929321289062</v>
      </c>
      <c r="S98" s="1">
        <v>400.68527221679687</v>
      </c>
      <c r="T98" s="1">
        <v>17.324987411499023</v>
      </c>
      <c r="U98" s="1">
        <v>17.324764251708984</v>
      </c>
      <c r="V98" s="1">
        <v>73.723526000976562</v>
      </c>
      <c r="W98" s="1">
        <v>73.722572326660156</v>
      </c>
      <c r="X98" s="1">
        <v>500.04556274414062</v>
      </c>
      <c r="Y98" s="1">
        <v>-0.18286986649036407</v>
      </c>
      <c r="Z98" s="1">
        <v>0.20214110612869263</v>
      </c>
      <c r="AA98" s="1">
        <v>98.358322143554688</v>
      </c>
      <c r="AB98" s="1">
        <v>-3.1404781341552734</v>
      </c>
      <c r="AC98" s="1">
        <v>0.13375401496887207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0.18999999761581421</v>
      </c>
      <c r="AJ98" s="1">
        <v>111115</v>
      </c>
      <c r="AK98">
        <f>X98*0.000001/(K98*0.0001)</f>
        <v>0.83340927124023434</v>
      </c>
      <c r="AL98">
        <f>(U98-T98)/(1000-U98)*AK98</f>
        <v>-1.8926236382150757E-7</v>
      </c>
      <c r="AM98">
        <f>(P98+273.15)</f>
        <v>296.40470352172849</v>
      </c>
      <c r="AN98">
        <f>(O98+273.15)</f>
        <v>292.90617599487302</v>
      </c>
      <c r="AO98">
        <f>(Y98*AG98+Z98*AH98)*AI98</f>
        <v>-3.4745274197173437E-2</v>
      </c>
      <c r="AP98">
        <f>((AO98+0.00000010773*(AN98^4-AM98^4))-AL98*44100)/(L98*51.4+0.00000043092*AM98^3)</f>
        <v>-0.4583281866696467</v>
      </c>
      <c r="AQ98">
        <f>0.61365*EXP(17.502*J98/(240.97+J98))</f>
        <v>2.8634852701565143</v>
      </c>
      <c r="AR98">
        <f>AQ98*1000/AA98</f>
        <v>29.112790943884104</v>
      </c>
      <c r="AS98">
        <f>(AR98-U98)</f>
        <v>11.788026692175119</v>
      </c>
      <c r="AT98">
        <f>IF(D98,P98,(O98+P98)/2)</f>
        <v>21.505439758300781</v>
      </c>
      <c r="AU98">
        <f>0.61365*EXP(17.502*AT98/(240.97+AT98))</f>
        <v>2.5745208971580746</v>
      </c>
      <c r="AV98">
        <f>IF(AS98&lt;&gt;0,(1000-(AR98+U98)/2)/AS98*AL98,0)</f>
        <v>-1.5682686162478565E-5</v>
      </c>
      <c r="AW98">
        <f>U98*AA98/1000</f>
        <v>1.7040347433307323</v>
      </c>
      <c r="AX98">
        <f>(AU98-AW98)</f>
        <v>0.87048615382734229</v>
      </c>
      <c r="AY98">
        <f>1/(1.6/F98+1.37/N98)</f>
        <v>-9.801671071002937E-6</v>
      </c>
      <c r="AZ98">
        <f>G98*AA98*0.001</f>
        <v>-6719.4807262521053</v>
      </c>
      <c r="BA98">
        <f>G98/S98</f>
        <v>-170.49875862798828</v>
      </c>
      <c r="BB98">
        <f>(1-AL98*AA98/AQ98/F98)*100</f>
        <v>58.546389269840226</v>
      </c>
      <c r="BC98">
        <f>(S98-E98/(N98/1.35))</f>
        <v>401.00849673893953</v>
      </c>
      <c r="BD98">
        <f>E98*BB98/100/BC98</f>
        <v>-9.927397689735982E-4</v>
      </c>
    </row>
    <row r="99" spans="1:56" x14ac:dyDescent="0.25">
      <c r="A99" s="1">
        <v>50</v>
      </c>
      <c r="B99" s="1" t="s">
        <v>157</v>
      </c>
      <c r="C99" s="1">
        <v>29558.49998825416</v>
      </c>
      <c r="D99" s="1">
        <v>0</v>
      </c>
      <c r="E99">
        <f>(R99-S99*(1000-T99)/(1000-U99))*AK99</f>
        <v>-0.86434896891512802</v>
      </c>
      <c r="F99">
        <f>IF(AV99&lt;&gt;0,1/(1/AV99-1/N99),0)</f>
        <v>-5.7300122489487232E-5</v>
      </c>
      <c r="G99">
        <f>((AY99-AL99/2)*S99-E99)/(AY99+AL99/2)</f>
        <v>-23512.739084720557</v>
      </c>
      <c r="H99">
        <f>AL99*1000</f>
        <v>-6.8605080882353051E-4</v>
      </c>
      <c r="I99">
        <f>(AQ99-AW99)</f>
        <v>1.150240341245514</v>
      </c>
      <c r="J99">
        <f>(P99+AP99*D99)</f>
        <v>23.225269317626953</v>
      </c>
      <c r="K99" s="1">
        <v>6</v>
      </c>
      <c r="L99">
        <f>(K99*AE99+AF99)</f>
        <v>1.4200000166893005</v>
      </c>
      <c r="M99" s="1">
        <v>1</v>
      </c>
      <c r="N99">
        <f>L99*(M99+1)*(M99+1)/(M99*M99+1)</f>
        <v>2.8400000333786011</v>
      </c>
      <c r="O99" s="1">
        <v>19.753971099853516</v>
      </c>
      <c r="P99" s="1">
        <v>23.225269317626953</v>
      </c>
      <c r="Q99" s="1">
        <v>19.12352180480957</v>
      </c>
      <c r="R99" s="1">
        <v>399.78369140625</v>
      </c>
      <c r="S99" s="1">
        <v>400.8209228515625</v>
      </c>
      <c r="T99" s="1">
        <v>17.368032455444336</v>
      </c>
      <c r="U99" s="1">
        <v>17.367223739624023</v>
      </c>
      <c r="V99" s="1">
        <v>73.914482116699219</v>
      </c>
      <c r="W99" s="1">
        <v>73.911041259765625</v>
      </c>
      <c r="X99" s="1">
        <v>500.1529541015625</v>
      </c>
      <c r="Y99" s="1">
        <v>-0.15121906995773315</v>
      </c>
      <c r="Z99" s="1">
        <v>0.1603943407535553</v>
      </c>
      <c r="AA99" s="1">
        <v>98.355232238769531</v>
      </c>
      <c r="AB99" s="1">
        <v>-3.1404781341552734</v>
      </c>
      <c r="AC99" s="1">
        <v>0.13375401496887207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0.18999999761581421</v>
      </c>
      <c r="AJ99" s="1">
        <v>111115</v>
      </c>
      <c r="AK99">
        <f>X99*0.000001/(K99*0.0001)</f>
        <v>0.83358825683593751</v>
      </c>
      <c r="AL99">
        <f>(U99-T99)/(1000-U99)*AK99</f>
        <v>-6.8605080882353048E-7</v>
      </c>
      <c r="AM99">
        <f>(P99+273.15)</f>
        <v>296.37526931762693</v>
      </c>
      <c r="AN99">
        <f>(O99+273.15)</f>
        <v>292.90397109985349</v>
      </c>
      <c r="AO99">
        <f>(Y99*AG99+Z99*AH99)*AI99</f>
        <v>-2.8731622931434941E-2</v>
      </c>
      <c r="AP99">
        <f>((AO99+0.00000010773*(AN99^4-AM99^4))-AL99*44100)/(L99*51.4+0.00000043092*AM99^3)</f>
        <v>-0.45437644295380997</v>
      </c>
      <c r="AQ99">
        <f>0.61365*EXP(17.502*J99/(240.97+J99))</f>
        <v>2.8583976654989063</v>
      </c>
      <c r="AR99">
        <f>AQ99*1000/AA99</f>
        <v>29.061978711613342</v>
      </c>
      <c r="AS99">
        <f>(AR99-U99)</f>
        <v>11.694754971989319</v>
      </c>
      <c r="AT99">
        <f>IF(D99,P99,(O99+P99)/2)</f>
        <v>21.489620208740234</v>
      </c>
      <c r="AU99">
        <f>0.61365*EXP(17.502*AT99/(240.97+AT99))</f>
        <v>2.5720287152634813</v>
      </c>
      <c r="AV99">
        <f>IF(AS99&lt;&gt;0,(1000-(AR99+U99)/2)/AS99*AL99,0)</f>
        <v>-5.7301278605770445E-5</v>
      </c>
      <c r="AW99">
        <f>U99*AA99/1000</f>
        <v>1.7081573242533923</v>
      </c>
      <c r="AX99">
        <f>(AU99-AW99)</f>
        <v>0.86387139101008903</v>
      </c>
      <c r="AY99">
        <f>1/(1.6/F99+1.37/N99)</f>
        <v>-3.581319525698974E-5</v>
      </c>
      <c r="AZ99">
        <f>G99*AA99*0.001</f>
        <v>-2312.6009132472836</v>
      </c>
      <c r="BA99">
        <f>G99/S99</f>
        <v>-58.661456386667012</v>
      </c>
      <c r="BB99">
        <f>(1-AL99*AA99/AQ99/F99)*100</f>
        <v>58.802055327392935</v>
      </c>
      <c r="BC99">
        <f>(S99-E99/(N99/1.35))</f>
        <v>401.23179295519668</v>
      </c>
      <c r="BD99">
        <f>E99*BB99/100/BC99</f>
        <v>-1.2667365045520656E-3</v>
      </c>
    </row>
    <row r="100" spans="1:56" x14ac:dyDescent="0.25">
      <c r="A100" s="1" t="s">
        <v>9</v>
      </c>
      <c r="B100" s="1" t="s">
        <v>158</v>
      </c>
    </row>
    <row r="101" spans="1:56" x14ac:dyDescent="0.25">
      <c r="A101" s="1">
        <v>51</v>
      </c>
      <c r="B101" s="1" t="s">
        <v>159</v>
      </c>
      <c r="C101" s="1">
        <v>30158.499994959682</v>
      </c>
      <c r="D101" s="1">
        <v>0</v>
      </c>
      <c r="E101">
        <f>(R101-S101*(1000-T101)/(1000-U101))*AK101</f>
        <v>-0.9506573120109193</v>
      </c>
      <c r="F101">
        <f>IF(AV101&lt;&gt;0,1/(1/AV101-1/N101),0)</f>
        <v>1.669443647587933E-3</v>
      </c>
      <c r="G101">
        <f>((AY101-AL101/2)*S101-E101)/(AY101+AL101/2)</f>
        <v>1298.5637481406716</v>
      </c>
      <c r="H101">
        <f>AL101*1000</f>
        <v>1.6981581498558541E-2</v>
      </c>
      <c r="I101">
        <f>(AQ101-AW101)</f>
        <v>0.9791992304672541</v>
      </c>
      <c r="J101">
        <f>(P101+AP101*D101)</f>
        <v>21.743434906005859</v>
      </c>
      <c r="K101" s="1">
        <v>6</v>
      </c>
      <c r="L101">
        <f>(K101*AE101+AF101)</f>
        <v>1.4200000166893005</v>
      </c>
      <c r="M101" s="1">
        <v>1</v>
      </c>
      <c r="N101">
        <f>L101*(M101+1)*(M101+1)/(M101*M101+1)</f>
        <v>2.8400000333786011</v>
      </c>
      <c r="O101" s="1">
        <v>19.624504089355469</v>
      </c>
      <c r="P101" s="1">
        <v>21.743434906005859</v>
      </c>
      <c r="Q101" s="1">
        <v>19.122724533081055</v>
      </c>
      <c r="R101" s="1">
        <v>399.69601440429688</v>
      </c>
      <c r="S101" s="1">
        <v>400.82815551757812</v>
      </c>
      <c r="T101" s="1">
        <v>16.587984085083008</v>
      </c>
      <c r="U101" s="1">
        <v>16.608015060424805</v>
      </c>
      <c r="V101" s="1">
        <v>71.146331787109375</v>
      </c>
      <c r="W101" s="1">
        <v>71.232246398925781</v>
      </c>
      <c r="X101" s="1">
        <v>500.21182250976562</v>
      </c>
      <c r="Y101" s="1">
        <v>-2.6373757049441338E-2</v>
      </c>
      <c r="Z101" s="1">
        <v>7.3600977659225464E-2</v>
      </c>
      <c r="AA101" s="1">
        <v>98.330291748046875</v>
      </c>
      <c r="AB101" s="1">
        <v>-3.1028804779052734</v>
      </c>
      <c r="AC101" s="1">
        <v>0.12898945808410645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0.18999999761581421</v>
      </c>
      <c r="AJ101" s="1">
        <v>111115</v>
      </c>
      <c r="AK101">
        <f>X101*0.000001/(K101*0.0001)</f>
        <v>0.83368637084960917</v>
      </c>
      <c r="AL101">
        <f>(U101-T101)/(1000-U101)*AK101</f>
        <v>1.6981581498558539E-5</v>
      </c>
      <c r="AM101">
        <f>(P101+273.15)</f>
        <v>294.89343490600584</v>
      </c>
      <c r="AN101">
        <f>(O101+273.15)</f>
        <v>292.77450408935545</v>
      </c>
      <c r="AO101">
        <f>(Y101*AG101+Z101*AH101)*AI101</f>
        <v>-5.0110137765139173E-3</v>
      </c>
      <c r="AP101">
        <f>((AO101+0.00000010773*(AN101^4-AM101^4))-AL101*44100)/(L101*51.4+0.00000043092*AM101^3)</f>
        <v>-0.28461289229051906</v>
      </c>
      <c r="AQ101">
        <f>0.61365*EXP(17.502*J101/(240.97+J101))</f>
        <v>2.6122701967147814</v>
      </c>
      <c r="AR101">
        <f>AQ101*1000/AA101</f>
        <v>26.566281359240133</v>
      </c>
      <c r="AS101">
        <f>(AR101-U101)</f>
        <v>9.9582662988153281</v>
      </c>
      <c r="AT101">
        <f>IF(D101,P101,(O101+P101)/2)</f>
        <v>20.683969497680664</v>
      </c>
      <c r="AU101">
        <f>0.61365*EXP(17.502*AT101/(240.97+AT101))</f>
        <v>2.447868104884567</v>
      </c>
      <c r="AV101">
        <f>IF(AS101&lt;&gt;0,(1000-(AR101+U101)/2)/AS101*AL101,0)</f>
        <v>1.668462871281961E-3</v>
      </c>
      <c r="AW101">
        <f>U101*AA101/1000</f>
        <v>1.6330709662475273</v>
      </c>
      <c r="AX101">
        <f>(AU101-AW101)</f>
        <v>0.81479713863703962</v>
      </c>
      <c r="AY101">
        <f>1/(1.6/F101+1.37/N101)</f>
        <v>1.0428773668429174E-3</v>
      </c>
      <c r="AZ101">
        <f>G101*AA101*0.001</f>
        <v>127.6881522081095</v>
      </c>
      <c r="BA101">
        <f>G101/S101</f>
        <v>3.2397019277846706</v>
      </c>
      <c r="BB101">
        <f>(1-AL101*AA101/AQ101/F101)*100</f>
        <v>61.710860880705894</v>
      </c>
      <c r="BC101">
        <f>(S101-E101/(N101/1.35))</f>
        <v>401.28005247396231</v>
      </c>
      <c r="BD101">
        <f>E101*BB101/100/BC101</f>
        <v>-1.4619685370614898E-3</v>
      </c>
    </row>
    <row r="102" spans="1:56" x14ac:dyDescent="0.25">
      <c r="A102" s="1" t="s">
        <v>9</v>
      </c>
      <c r="B102" s="1" t="s">
        <v>160</v>
      </c>
    </row>
    <row r="103" spans="1:56" x14ac:dyDescent="0.25">
      <c r="A103" s="1">
        <v>52</v>
      </c>
      <c r="B103" s="1" t="s">
        <v>161</v>
      </c>
      <c r="C103" s="1">
        <v>30758.000001676381</v>
      </c>
      <c r="D103" s="1">
        <v>0</v>
      </c>
      <c r="E103">
        <f>(R103-S103*(1000-T103)/(1000-U103))*AK103</f>
        <v>-0.42974557145480563</v>
      </c>
      <c r="F103">
        <f>IF(AV103&lt;&gt;0,1/(1/AV103-1/N103),0)</f>
        <v>2.8495233970925226E-3</v>
      </c>
      <c r="G103">
        <f>((AY103-AL103/2)*S103-E103)/(AY103+AL103/2)</f>
        <v>636.18534638930691</v>
      </c>
      <c r="H103">
        <f>AL103*1000</f>
        <v>2.413309084729973E-2</v>
      </c>
      <c r="I103">
        <f>(AQ103-AW103)</f>
        <v>0.81790688917609722</v>
      </c>
      <c r="J103">
        <f>(P103+AP103*D103)</f>
        <v>19.544862747192383</v>
      </c>
      <c r="K103" s="1">
        <v>6</v>
      </c>
      <c r="L103">
        <f>(K103*AE103+AF103)</f>
        <v>1.4200000166893005</v>
      </c>
      <c r="M103" s="1">
        <v>1</v>
      </c>
      <c r="N103">
        <f>L103*(M103+1)*(M103+1)/(M103*M103+1)</f>
        <v>2.8400000333786011</v>
      </c>
      <c r="O103" s="1">
        <v>19.413702011108398</v>
      </c>
      <c r="P103" s="1">
        <v>19.544862747192383</v>
      </c>
      <c r="Q103" s="1">
        <v>19.132871627807617</v>
      </c>
      <c r="R103" s="1">
        <v>401.21136474609375</v>
      </c>
      <c r="S103" s="1">
        <v>401.71517944335937</v>
      </c>
      <c r="T103" s="1">
        <v>14.850754737854004</v>
      </c>
      <c r="U103" s="1">
        <v>14.879269599914551</v>
      </c>
      <c r="V103" s="1">
        <v>64.548408508300781</v>
      </c>
      <c r="W103" s="1">
        <v>64.672348022460938</v>
      </c>
      <c r="X103" s="1">
        <v>500.24456787109375</v>
      </c>
      <c r="Y103" s="1">
        <v>-0.49700579047203064</v>
      </c>
      <c r="Z103" s="1">
        <v>5.272979661822319E-2</v>
      </c>
      <c r="AA103" s="1">
        <v>98.350181579589844</v>
      </c>
      <c r="AB103" s="1">
        <v>-3.7211055755615234</v>
      </c>
      <c r="AC103" s="1">
        <v>0.13769841194152832</v>
      </c>
      <c r="AD103" s="1">
        <v>0.66666668653488159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0.18999999761581421</v>
      </c>
      <c r="AJ103" s="1">
        <v>111115</v>
      </c>
      <c r="AK103">
        <f>X103*0.000001/(K103*0.0001)</f>
        <v>0.83374094645182284</v>
      </c>
      <c r="AL103">
        <f>(U103-T103)/(1000-U103)*AK103</f>
        <v>2.4133090847299729E-5</v>
      </c>
      <c r="AM103">
        <f>(P103+273.15)</f>
        <v>292.69486274719236</v>
      </c>
      <c r="AN103">
        <f>(O103+273.15)</f>
        <v>292.56370201110838</v>
      </c>
      <c r="AO103">
        <f>(Y103*AG103+Z103*AH103)*AI103</f>
        <v>-9.4431099004731678E-2</v>
      </c>
      <c r="AP103">
        <f>((AO103+0.00000010773*(AN103^4-AM103^4))-AL103*44100)/(L103*51.4+0.00000043092*AM103^3)</f>
        <v>-3.0730284281490217E-2</v>
      </c>
      <c r="AQ103">
        <f>0.61365*EXP(17.502*J103/(240.97+J103))</f>
        <v>2.2812857560993645</v>
      </c>
      <c r="AR103">
        <f>AQ103*1000/AA103</f>
        <v>23.195541883704962</v>
      </c>
      <c r="AS103">
        <f>(AR103-U103)</f>
        <v>8.3162722837904113</v>
      </c>
      <c r="AT103">
        <f>IF(D103,P103,(O103+P103)/2)</f>
        <v>19.479282379150391</v>
      </c>
      <c r="AU103">
        <f>0.61365*EXP(17.502*AT103/(240.97+AT103))</f>
        <v>2.2720054209003653</v>
      </c>
      <c r="AV103">
        <f>IF(AS103&lt;&gt;0,(1000-(AR103+U103)/2)/AS103*AL103,0)</f>
        <v>2.846667184187684E-3</v>
      </c>
      <c r="AW103">
        <f>U103*AA103/1000</f>
        <v>1.4633788669232672</v>
      </c>
      <c r="AX103">
        <f>(AU103-AW103)</f>
        <v>0.80862655397709804</v>
      </c>
      <c r="AY103">
        <f>1/(1.6/F103+1.37/N103)</f>
        <v>1.7794233827231325E-3</v>
      </c>
      <c r="AZ103">
        <f>G103*AA103*0.001</f>
        <v>62.5689443356626</v>
      </c>
      <c r="BA103">
        <f>G103/S103</f>
        <v>1.583672658998954</v>
      </c>
      <c r="BB103">
        <f>(1-AL103*AA103/AQ103/F103)*100</f>
        <v>63.487951658451955</v>
      </c>
      <c r="BC103">
        <f>(S103-E103/(N103/1.35))</f>
        <v>401.91945990626266</v>
      </c>
      <c r="BD103">
        <f>E103*BB103/100/BC103</f>
        <v>-6.7883416424573519E-4</v>
      </c>
    </row>
    <row r="104" spans="1:56" x14ac:dyDescent="0.25">
      <c r="A104" s="1">
        <v>53</v>
      </c>
      <c r="B104" s="1" t="s">
        <v>162</v>
      </c>
      <c r="C104" s="1">
        <v>31358.49998825416</v>
      </c>
      <c r="D104" s="1">
        <v>0</v>
      </c>
      <c r="E104">
        <f>(R104-S104*(1000-T104)/(1000-U104))*AK104</f>
        <v>-0.80905459955468684</v>
      </c>
      <c r="F104">
        <f>IF(AV104&lt;&gt;0,1/(1/AV104-1/N104),0)</f>
        <v>2.693678364058046E-3</v>
      </c>
      <c r="G104">
        <f>((AY104-AL104/2)*S104-E104)/(AY104+AL104/2)</f>
        <v>874.44822737844731</v>
      </c>
      <c r="H104">
        <f>AL104*1000</f>
        <v>2.27370101444304E-2</v>
      </c>
      <c r="I104">
        <f>(AQ104-AW104)</f>
        <v>0.8160645494595562</v>
      </c>
      <c r="J104">
        <f>(P104+AP104*D104)</f>
        <v>18.684576034545898</v>
      </c>
      <c r="K104" s="1">
        <v>6</v>
      </c>
      <c r="L104">
        <f>(K104*AE104+AF104)</f>
        <v>1.4200000166893005</v>
      </c>
      <c r="M104" s="1">
        <v>1</v>
      </c>
      <c r="N104">
        <f>L104*(M104+1)*(M104+1)/(M104*M104+1)</f>
        <v>2.8400000333786011</v>
      </c>
      <c r="O104" s="1">
        <v>19.305906295776367</v>
      </c>
      <c r="P104" s="1">
        <v>18.684576034545898</v>
      </c>
      <c r="Q104" s="1">
        <v>19.136642456054688</v>
      </c>
      <c r="R104" s="1">
        <v>401.160888671875</v>
      </c>
      <c r="S104" s="1">
        <v>402.12030029296875</v>
      </c>
      <c r="T104" s="1">
        <v>13.660800933837891</v>
      </c>
      <c r="U104" s="1">
        <v>13.687698364257813</v>
      </c>
      <c r="V104" s="1">
        <v>59.771316528320313</v>
      </c>
      <c r="W104" s="1">
        <v>59.889003753662109</v>
      </c>
      <c r="X104" s="1">
        <v>500.2513427734375</v>
      </c>
      <c r="Y104" s="1">
        <v>-5.8611789718270302E-3</v>
      </c>
      <c r="Z104" s="1">
        <v>0.13842190802097321</v>
      </c>
      <c r="AA104" s="1">
        <v>98.342559814453125</v>
      </c>
      <c r="AB104" s="1">
        <v>-3.7211055755615234</v>
      </c>
      <c r="AC104" s="1">
        <v>0.13769841194152832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0.18999999761581421</v>
      </c>
      <c r="AJ104" s="1">
        <v>111115</v>
      </c>
      <c r="AK104">
        <f>X104*0.000001/(K104*0.0001)</f>
        <v>0.83375223795572906</v>
      </c>
      <c r="AL104">
        <f>(U104-T104)/(1000-U104)*AK104</f>
        <v>2.27370101444304E-5</v>
      </c>
      <c r="AM104">
        <f>(P104+273.15)</f>
        <v>291.83457603454588</v>
      </c>
      <c r="AN104">
        <f>(O104+273.15)</f>
        <v>292.45590629577634</v>
      </c>
      <c r="AO104">
        <f>(Y104*AG104+Z104*AH104)*AI104</f>
        <v>-1.1136239906729961E-3</v>
      </c>
      <c r="AP104">
        <f>((AO104+0.00000010773*(AN104^4-AM104^4))-AL104*44100)/(L104*51.4+0.00000043092*AM104^3)</f>
        <v>6.7769259943223761E-2</v>
      </c>
      <c r="AQ104">
        <f>0.61365*EXP(17.502*J104/(240.97+J104))</f>
        <v>2.1621478445687723</v>
      </c>
      <c r="AR104">
        <f>AQ104*1000/AA104</f>
        <v>21.985881277121358</v>
      </c>
      <c r="AS104">
        <f>(AR104-U104)</f>
        <v>8.2981829128635454</v>
      </c>
      <c r="AT104">
        <f>IF(D104,P104,(O104+P104)/2)</f>
        <v>18.995241165161133</v>
      </c>
      <c r="AU104">
        <f>0.61365*EXP(17.502*AT104/(240.97+AT104))</f>
        <v>2.2045257021329583</v>
      </c>
      <c r="AV104">
        <f>IF(AS104&lt;&gt;0,(1000-(AR104+U104)/2)/AS104*AL104,0)</f>
        <v>2.6911258895867297E-3</v>
      </c>
      <c r="AW104">
        <f>U104*AA104/1000</f>
        <v>1.3460832951092161</v>
      </c>
      <c r="AX104">
        <f>(AU104-AW104)</f>
        <v>0.85844240702374219</v>
      </c>
      <c r="AY104">
        <f>1/(1.6/F104+1.37/N104)</f>
        <v>1.6821828187792785E-3</v>
      </c>
      <c r="AZ104">
        <f>G104*AA104*0.001</f>
        <v>85.995477105607463</v>
      </c>
      <c r="BA104">
        <f>G104/S104</f>
        <v>2.174593589881832</v>
      </c>
      <c r="BB104">
        <f>(1-AL104*AA104/AQ104/F104)*100</f>
        <v>61.607734604571476</v>
      </c>
      <c r="BC104">
        <f>(S104-E104/(N104/1.35))</f>
        <v>402.50488610161733</v>
      </c>
      <c r="BD104">
        <f>E104*BB104/100/BC104</f>
        <v>-1.238345738674816E-3</v>
      </c>
    </row>
    <row r="105" spans="1:56" x14ac:dyDescent="0.25">
      <c r="A105" s="1" t="s">
        <v>9</v>
      </c>
      <c r="B105" s="1" t="s">
        <v>163</v>
      </c>
    </row>
    <row r="106" spans="1:56" x14ac:dyDescent="0.25">
      <c r="A106" s="1">
        <v>54</v>
      </c>
      <c r="B106" s="1" t="s">
        <v>164</v>
      </c>
      <c r="C106" s="1">
        <v>31958.499994982034</v>
      </c>
      <c r="D106" s="1">
        <v>0</v>
      </c>
      <c r="E106">
        <f>(R106-S106*(1000-T106)/(1000-U106))*AK106</f>
        <v>-0.44212109070732769</v>
      </c>
      <c r="F106">
        <f>IF(AV106&lt;&gt;0,1/(1/AV106-1/N106),0)</f>
        <v>9.9107188869585524E-4</v>
      </c>
      <c r="G106">
        <f>((AY106-AL106/2)*S106-E106)/(AY106+AL106/2)</f>
        <v>1104.1777112618713</v>
      </c>
      <c r="H106">
        <f>AL106*1000</f>
        <v>8.1263136985003526E-3</v>
      </c>
      <c r="I106">
        <f>(AQ106-AW106)</f>
        <v>0.79208487851166431</v>
      </c>
      <c r="J106">
        <f>(P106+AP106*D106)</f>
        <v>18.588481903076172</v>
      </c>
      <c r="K106" s="1">
        <v>6</v>
      </c>
      <c r="L106">
        <f>(K106*AE106+AF106)</f>
        <v>1.4200000166893005</v>
      </c>
      <c r="M106" s="1">
        <v>1</v>
      </c>
      <c r="N106">
        <f>L106*(M106+1)*(M106+1)/(M106*M106+1)</f>
        <v>2.8400000333786011</v>
      </c>
      <c r="O106" s="1">
        <v>19.290372848510742</v>
      </c>
      <c r="P106" s="1">
        <v>18.588481903076172</v>
      </c>
      <c r="Q106" s="1">
        <v>19.138046264648438</v>
      </c>
      <c r="R106" s="1">
        <v>399.54190063476562</v>
      </c>
      <c r="S106" s="1">
        <v>400.06832885742187</v>
      </c>
      <c r="T106" s="1">
        <v>13.793163299560547</v>
      </c>
      <c r="U106" s="1">
        <v>13.802776336669922</v>
      </c>
      <c r="V106" s="1">
        <v>60.395496368408203</v>
      </c>
      <c r="W106" s="1">
        <v>60.437583923339844</v>
      </c>
      <c r="X106" s="1">
        <v>500.2049560546875</v>
      </c>
      <c r="Y106" s="1">
        <v>-0.18110817670822144</v>
      </c>
      <c r="Z106" s="1">
        <v>6.701294332742691E-2</v>
      </c>
      <c r="AA106" s="1">
        <v>98.320816040039063</v>
      </c>
      <c r="AB106" s="1">
        <v>-3.9976253509521484</v>
      </c>
      <c r="AC106" s="1">
        <v>0.12671971321105957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0.18999999761581421</v>
      </c>
      <c r="AJ106" s="1">
        <v>111115</v>
      </c>
      <c r="AK106">
        <f>X106*0.000001/(K106*0.0001)</f>
        <v>0.8336749267578123</v>
      </c>
      <c r="AL106">
        <f>(U106-T106)/(1000-U106)*AK106</f>
        <v>8.1263136985003525E-6</v>
      </c>
      <c r="AM106">
        <f>(P106+273.15)</f>
        <v>291.73848190307615</v>
      </c>
      <c r="AN106">
        <f>(O106+273.15)</f>
        <v>292.44037284851072</v>
      </c>
      <c r="AO106">
        <f>(Y106*AG106+Z106*AH106)*AI106</f>
        <v>-3.4410553142766531E-2</v>
      </c>
      <c r="AP106">
        <f>((AO106+0.00000010773*(AN106^4-AM106^4))-AL106*44100)/(L106*51.4+0.00000043092*AM106^3)</f>
        <v>8.5370754412012181E-2</v>
      </c>
      <c r="AQ106">
        <f>0.61365*EXP(17.502*J106/(240.97+J106))</f>
        <v>2.149185111551192</v>
      </c>
      <c r="AR106">
        <f>AQ106*1000/AA106</f>
        <v>21.858902296701665</v>
      </c>
      <c r="AS106">
        <f>(AR106-U106)</f>
        <v>8.0561259600317427</v>
      </c>
      <c r="AT106">
        <f>IF(D106,P106,(O106+P106)/2)</f>
        <v>18.939427375793457</v>
      </c>
      <c r="AU106">
        <f>0.61365*EXP(17.502*AT106/(240.97+AT106))</f>
        <v>2.1968589091728967</v>
      </c>
      <c r="AV106">
        <f>IF(AS106&lt;&gt;0,(1000-(AR106+U106)/2)/AS106*AL106,0)</f>
        <v>9.9072615600885681E-4</v>
      </c>
      <c r="AW106">
        <f>U106*AA106/1000</f>
        <v>1.3571002330395276</v>
      </c>
      <c r="AX106">
        <f>(AU106-AW106)</f>
        <v>0.83975867613336908</v>
      </c>
      <c r="AY106">
        <f>1/(1.6/F106+1.37/N106)</f>
        <v>6.1923490014795799E-4</v>
      </c>
      <c r="AZ106">
        <f>G106*AA106*0.001</f>
        <v>108.56365362448982</v>
      </c>
      <c r="BA106">
        <f>G106/S106</f>
        <v>2.7599728136824924</v>
      </c>
      <c r="BB106">
        <f>(1-AL106*AA106/AQ106/F106)*100</f>
        <v>62.488876093888621</v>
      </c>
      <c r="BC106">
        <f>(S106-E106/(N106/1.35))</f>
        <v>400.27849204947819</v>
      </c>
      <c r="BD106">
        <f>E106*BB106/100/BC106</f>
        <v>-6.9021070590747746E-4</v>
      </c>
    </row>
    <row r="107" spans="1:56" x14ac:dyDescent="0.25">
      <c r="A107" s="1" t="s">
        <v>9</v>
      </c>
      <c r="B107" s="1" t="s">
        <v>165</v>
      </c>
    </row>
    <row r="108" spans="1:56" x14ac:dyDescent="0.25">
      <c r="A108" s="1">
        <v>55</v>
      </c>
      <c r="B108" s="1" t="s">
        <v>166</v>
      </c>
      <c r="C108" s="1">
        <v>32559.000001676381</v>
      </c>
      <c r="D108" s="1">
        <v>0</v>
      </c>
      <c r="E108">
        <f>(R108-S108*(1000-T108)/(1000-U108))*AK108</f>
        <v>-0.67147105465988011</v>
      </c>
      <c r="F108">
        <f>IF(AV108&lt;&gt;0,1/(1/AV108-1/N108),0)</f>
        <v>-1.564978362740907E-3</v>
      </c>
      <c r="G108">
        <f>((AY108-AL108/2)*S108-E108)/(AY108+AL108/2)</f>
        <v>-286.76613897676447</v>
      </c>
      <c r="H108">
        <f>AL108*1000</f>
        <v>-1.2435165743270251E-2</v>
      </c>
      <c r="I108">
        <f>(AQ108-AW108)</f>
        <v>0.76678190152204095</v>
      </c>
      <c r="J108">
        <f>(P108+AP108*D108)</f>
        <v>18.556028366088867</v>
      </c>
      <c r="K108" s="1">
        <v>6</v>
      </c>
      <c r="L108">
        <f>(K108*AE108+AF108)</f>
        <v>1.4200000166893005</v>
      </c>
      <c r="M108" s="1">
        <v>1</v>
      </c>
      <c r="N108">
        <f>L108*(M108+1)*(M108+1)/(M108*M108+1)</f>
        <v>2.8400000333786011</v>
      </c>
      <c r="O108" s="1">
        <v>19.285573959350586</v>
      </c>
      <c r="P108" s="1">
        <v>18.556028366088867</v>
      </c>
      <c r="Q108" s="1">
        <v>19.138973236083984</v>
      </c>
      <c r="R108" s="1">
        <v>399.31661987304687</v>
      </c>
      <c r="S108" s="1">
        <v>400.127685546875</v>
      </c>
      <c r="T108" s="1">
        <v>14.031298637390137</v>
      </c>
      <c r="U108" s="1">
        <v>14.016597747802734</v>
      </c>
      <c r="V108" s="1">
        <v>61.452884674072266</v>
      </c>
      <c r="W108" s="1">
        <v>61.388500213623047</v>
      </c>
      <c r="X108" s="1">
        <v>500.41326904296875</v>
      </c>
      <c r="Y108" s="1">
        <v>-0.48768007755279541</v>
      </c>
      <c r="Z108" s="1">
        <v>0.21094158291816711</v>
      </c>
      <c r="AA108" s="1">
        <v>98.314926147460938</v>
      </c>
      <c r="AB108" s="1">
        <v>-4.0732479095458984</v>
      </c>
      <c r="AC108" s="1">
        <v>0.1208040714263916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0.18999999761581421</v>
      </c>
      <c r="AJ108" s="1">
        <v>111115</v>
      </c>
      <c r="AK108">
        <f>X108*0.000001/(K108*0.0001)</f>
        <v>0.83402211507161439</v>
      </c>
      <c r="AL108">
        <f>(U108-T108)/(1000-U108)*AK108</f>
        <v>-1.2435165743270251E-5</v>
      </c>
      <c r="AM108">
        <f>(P108+273.15)</f>
        <v>291.70602836608884</v>
      </c>
      <c r="AN108">
        <f>(O108+273.15)</f>
        <v>292.43557395935056</v>
      </c>
      <c r="AO108">
        <f>(Y108*AG108+Z108*AH108)*AI108</f>
        <v>-9.2659213572311216E-2</v>
      </c>
      <c r="AP108">
        <f>((AO108+0.00000010773*(AN108^4-AM108^4))-AL108*44100)/(L108*51.4+0.00000043092*AM108^3)</f>
        <v>9.9044646853849616E-2</v>
      </c>
      <c r="AQ108">
        <f>0.61365*EXP(17.502*J108/(240.97+J108))</f>
        <v>2.1448226739359342</v>
      </c>
      <c r="AR108">
        <f>AQ108*1000/AA108</f>
        <v>21.815839750710385</v>
      </c>
      <c r="AS108">
        <f>(AR108-U108)</f>
        <v>7.7992420029076506</v>
      </c>
      <c r="AT108">
        <f>IF(D108,P108,(O108+P108)/2)</f>
        <v>18.920801162719727</v>
      </c>
      <c r="AU108">
        <f>0.61365*EXP(17.502*AT108/(240.97+AT108))</f>
        <v>2.1943055498133406</v>
      </c>
      <c r="AV108">
        <f>IF(AS108&lt;&gt;0,(1000-(AR108+U108)/2)/AS108*AL108,0)</f>
        <v>-1.5658412175282726E-3</v>
      </c>
      <c r="AW108">
        <f>U108*AA108/1000</f>
        <v>1.3780407724138932</v>
      </c>
      <c r="AX108">
        <f>(AU108-AW108)</f>
        <v>0.81626477739944736</v>
      </c>
      <c r="AY108">
        <f>1/(1.6/F108+1.37/N108)</f>
        <v>-9.7857320225042078E-4</v>
      </c>
      <c r="AZ108">
        <f>G108*AA108*0.001</f>
        <v>-28.193391775093119</v>
      </c>
      <c r="BA108">
        <f>G108/S108</f>
        <v>-0.71668657114997303</v>
      </c>
      <c r="BB108">
        <f>(1-AL108*AA108/AQ108/F108)*100</f>
        <v>63.577369673312155</v>
      </c>
      <c r="BC108">
        <f>(S108-E108/(N108/1.35))</f>
        <v>400.44687072755698</v>
      </c>
      <c r="BD108">
        <f>E108*BB108/100/BC108</f>
        <v>-1.0660681001071991E-3</v>
      </c>
    </row>
    <row r="109" spans="1:56" x14ac:dyDescent="0.25">
      <c r="A109" s="1">
        <v>56</v>
      </c>
      <c r="B109" s="1" t="s">
        <v>167</v>
      </c>
      <c r="C109" s="1">
        <v>33159.49998825416</v>
      </c>
      <c r="D109" s="1">
        <v>0</v>
      </c>
      <c r="E109">
        <f>(R109-S109*(1000-T109)/(1000-U109))*AK109</f>
        <v>-0.44712833676294689</v>
      </c>
      <c r="F109">
        <f>IF(AV109&lt;&gt;0,1/(1/AV109-1/N109),0)</f>
        <v>1.123273290638251E-3</v>
      </c>
      <c r="G109">
        <f>((AY109-AL109/2)*S109-E109)/(AY109+AL109/2)</f>
        <v>1028.8720675052207</v>
      </c>
      <c r="H109">
        <f>AL109*1000</f>
        <v>8.469286204506727E-3</v>
      </c>
      <c r="I109">
        <f>(AQ109-AW109)</f>
        <v>0.72816603449285267</v>
      </c>
      <c r="J109">
        <f>(P109+AP109*D109)</f>
        <v>18.484601974487305</v>
      </c>
      <c r="K109" s="1">
        <v>6</v>
      </c>
      <c r="L109">
        <f>(K109*AE109+AF109)</f>
        <v>1.4200000166893005</v>
      </c>
      <c r="M109" s="1">
        <v>1</v>
      </c>
      <c r="N109">
        <f>L109*(M109+1)*(M109+1)/(M109*M109+1)</f>
        <v>2.8400000333786011</v>
      </c>
      <c r="O109" s="1">
        <v>19.280010223388672</v>
      </c>
      <c r="P109" s="1">
        <v>18.484601974487305</v>
      </c>
      <c r="Q109" s="1">
        <v>19.14063835144043</v>
      </c>
      <c r="R109" s="1">
        <v>399.85482788085937</v>
      </c>
      <c r="S109" s="1">
        <v>400.38699340820312</v>
      </c>
      <c r="T109" s="1">
        <v>14.302854537963867</v>
      </c>
      <c r="U109" s="1">
        <v>14.3128662109375</v>
      </c>
      <c r="V109" s="1">
        <v>62.660106658935547</v>
      </c>
      <c r="W109" s="1">
        <v>62.703971862792969</v>
      </c>
      <c r="X109" s="1">
        <v>500.29998779296875</v>
      </c>
      <c r="Y109" s="1">
        <v>-0.22389759123325348</v>
      </c>
      <c r="Z109" s="1">
        <v>8.1295602023601532E-2</v>
      </c>
      <c r="AA109" s="1">
        <v>98.308944702148438</v>
      </c>
      <c r="AB109" s="1">
        <v>-4.0732479095458984</v>
      </c>
      <c r="AC109" s="1">
        <v>0.1208040714263916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0.18999999761581421</v>
      </c>
      <c r="AJ109" s="1">
        <v>111115</v>
      </c>
      <c r="AK109">
        <f>X109*0.000001/(K109*0.0001)</f>
        <v>0.83383331298828101</v>
      </c>
      <c r="AL109">
        <f>(U109-T109)/(1000-U109)*AK109</f>
        <v>8.4692862045067272E-6</v>
      </c>
      <c r="AM109">
        <f>(P109+273.15)</f>
        <v>291.63460197448728</v>
      </c>
      <c r="AN109">
        <f>(O109+273.15)</f>
        <v>292.43001022338865</v>
      </c>
      <c r="AO109">
        <f>(Y109*AG109+Z109*AH109)*AI109</f>
        <v>-4.2540541800504705E-2</v>
      </c>
      <c r="AP109">
        <f>((AO109+0.00000010773*(AN109^4-AM109^4))-AL109*44100)/(L109*51.4+0.00000043092*AM109^3)</f>
        <v>9.7046108638659062E-2</v>
      </c>
      <c r="AQ109">
        <f>0.61365*EXP(17.502*J109/(240.97+J109))</f>
        <v>2.1352488073531561</v>
      </c>
      <c r="AR109">
        <f>AQ109*1000/AA109</f>
        <v>21.719781590804654</v>
      </c>
      <c r="AS109">
        <f>(AR109-U109)</f>
        <v>7.4069153798671543</v>
      </c>
      <c r="AT109">
        <f>IF(D109,P109,(O109+P109)/2)</f>
        <v>18.882306098937988</v>
      </c>
      <c r="AU109">
        <f>0.61365*EXP(17.502*AT109/(240.97+AT109))</f>
        <v>2.1890367293874498</v>
      </c>
      <c r="AV109">
        <f>IF(AS109&lt;&gt;0,(1000-(AR109+U109)/2)/AS109*AL109,0)</f>
        <v>1.1228291906294626E-3</v>
      </c>
      <c r="AW109">
        <f>U109*AA109/1000</f>
        <v>1.4070827728603035</v>
      </c>
      <c r="AX109">
        <f>(AU109-AW109)</f>
        <v>0.78195395652714628</v>
      </c>
      <c r="AY109">
        <f>1/(1.6/F109+1.37/N109)</f>
        <v>7.0180813024563389E-4</v>
      </c>
      <c r="AZ109">
        <f>G109*AA109*0.001</f>
        <v>101.14732718995587</v>
      </c>
      <c r="BA109">
        <f>G109/S109</f>
        <v>2.5696940321342145</v>
      </c>
      <c r="BB109">
        <f>(1-AL109*AA109/AQ109/F109)*100</f>
        <v>65.285898954831126</v>
      </c>
      <c r="BC109">
        <f>(S109-E109/(N109/1.35))</f>
        <v>400.59953680522267</v>
      </c>
      <c r="BD109">
        <f>E109*BB109/100/BC109</f>
        <v>-7.2868719835641322E-4</v>
      </c>
    </row>
    <row r="110" spans="1:56" x14ac:dyDescent="0.25">
      <c r="A110" s="1" t="s">
        <v>9</v>
      </c>
      <c r="B110" s="1" t="s">
        <v>168</v>
      </c>
    </row>
    <row r="111" spans="1:56" x14ac:dyDescent="0.25">
      <c r="A111" s="1">
        <v>57</v>
      </c>
      <c r="B111" s="1" t="s">
        <v>169</v>
      </c>
      <c r="C111" s="1">
        <v>33758.999994970858</v>
      </c>
      <c r="D111" s="1">
        <v>0</v>
      </c>
      <c r="E111">
        <f>(R111-S111*(1000-T111)/(1000-U111))*AK111</f>
        <v>-0.44944853781076965</v>
      </c>
      <c r="F111">
        <f>IF(AV111&lt;&gt;0,1/(1/AV111-1/N111),0)</f>
        <v>-1.4755285621161466E-3</v>
      </c>
      <c r="G111">
        <f>((AY111-AL111/2)*S111-E111)/(AY111+AL111/2)</f>
        <v>-89.518427814314677</v>
      </c>
      <c r="H111">
        <f>AL111*1000</f>
        <v>-1.090583730774407E-2</v>
      </c>
      <c r="I111">
        <f>(AQ111-AW111)</f>
        <v>0.71306910356386055</v>
      </c>
      <c r="J111">
        <f>(P111+AP111*D111)</f>
        <v>18.532018661499023</v>
      </c>
      <c r="K111" s="1">
        <v>6</v>
      </c>
      <c r="L111">
        <f>(K111*AE111+AF111)</f>
        <v>1.4200000166893005</v>
      </c>
      <c r="M111" s="1">
        <v>1</v>
      </c>
      <c r="N111">
        <f>L111*(M111+1)*(M111+1)/(M111*M111+1)</f>
        <v>2.8400000333786011</v>
      </c>
      <c r="O111" s="1">
        <v>19.283479690551758</v>
      </c>
      <c r="P111" s="1">
        <v>18.532018661499023</v>
      </c>
      <c r="Q111" s="1">
        <v>19.141424179077148</v>
      </c>
      <c r="R111" s="1">
        <v>398.9150390625</v>
      </c>
      <c r="S111" s="1">
        <v>399.4593505859375</v>
      </c>
      <c r="T111" s="1">
        <v>14.543563842773438</v>
      </c>
      <c r="U111" s="1">
        <v>14.530673027038574</v>
      </c>
      <c r="V111" s="1">
        <v>63.702495574951172</v>
      </c>
      <c r="W111" s="1">
        <v>63.646030426025391</v>
      </c>
      <c r="X111" s="1">
        <v>500.23373413085937</v>
      </c>
      <c r="Y111" s="1">
        <v>-6.0956019908189774E-2</v>
      </c>
      <c r="Z111" s="1">
        <v>6.5914928913116455E-2</v>
      </c>
      <c r="AA111" s="1">
        <v>98.311424255371094</v>
      </c>
      <c r="AB111" s="1">
        <v>-4.1203670501708984</v>
      </c>
      <c r="AC111" s="1">
        <v>0.11137509346008301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0.18999999761581421</v>
      </c>
      <c r="AJ111" s="1">
        <v>111115</v>
      </c>
      <c r="AK111">
        <f>X111*0.000001/(K111*0.0001)</f>
        <v>0.83372289021809887</v>
      </c>
      <c r="AL111">
        <f>(U111-T111)/(1000-U111)*AK111</f>
        <v>-1.0905837307744069E-5</v>
      </c>
      <c r="AM111">
        <f>(P111+273.15)</f>
        <v>291.682018661499</v>
      </c>
      <c r="AN111">
        <f>(O111+273.15)</f>
        <v>292.43347969055174</v>
      </c>
      <c r="AO111">
        <f>(Y111*AG111+Z111*AH111)*AI111</f>
        <v>-1.158164363722558E-2</v>
      </c>
      <c r="AP111">
        <f>((AO111+0.00000010773*(AN111^4-AM111^4))-AL111*44100)/(L111*51.4+0.00000043092*AM111^3)</f>
        <v>0.10200956828692513</v>
      </c>
      <c r="AQ111">
        <f>0.61365*EXP(17.502*J111/(240.97+J111))</f>
        <v>2.1416002642411271</v>
      </c>
      <c r="AR111">
        <f>AQ111*1000/AA111</f>
        <v>21.783839268548935</v>
      </c>
      <c r="AS111">
        <f>(AR111-U111)</f>
        <v>7.2531662415103604</v>
      </c>
      <c r="AT111">
        <f>IF(D111,P111,(O111+P111)/2)</f>
        <v>18.907749176025391</v>
      </c>
      <c r="AU111">
        <f>0.61365*EXP(17.502*AT111/(240.97+AT111))</f>
        <v>2.1925178795764793</v>
      </c>
      <c r="AV111">
        <f>IF(AS111&lt;&gt;0,(1000-(AR111+U111)/2)/AS111*AL111,0)</f>
        <v>-1.4762955748841978E-3</v>
      </c>
      <c r="AW111">
        <f>U111*AA111/1000</f>
        <v>1.4285311606772666</v>
      </c>
      <c r="AX111">
        <f>(AU111-AW111)</f>
        <v>0.76398671889921266</v>
      </c>
      <c r="AY111">
        <f>1/(1.6/F111+1.37/N111)</f>
        <v>-9.2261579232925874E-4</v>
      </c>
      <c r="AZ111">
        <f>G111*AA111*0.001</f>
        <v>-8.8006841355269021</v>
      </c>
      <c r="BA111">
        <f>G111/S111</f>
        <v>-0.22409896697375262</v>
      </c>
      <c r="BB111">
        <f>(1-AL111*AA111/AQ111/F111)*100</f>
        <v>66.07053825526566</v>
      </c>
      <c r="BC111">
        <f>(S111-E111/(N111/1.35))</f>
        <v>399.67299689541403</v>
      </c>
      <c r="BD111">
        <f>E111*BB111/100/BC111</f>
        <v>-7.4299007042925912E-4</v>
      </c>
    </row>
    <row r="112" spans="1:56" x14ac:dyDescent="0.25">
      <c r="A112" s="1" t="s">
        <v>9</v>
      </c>
      <c r="B112" s="1" t="s">
        <v>170</v>
      </c>
    </row>
    <row r="113" spans="1:56" x14ac:dyDescent="0.25">
      <c r="A113" s="1">
        <v>58</v>
      </c>
      <c r="B113" s="1" t="s">
        <v>171</v>
      </c>
      <c r="C113" s="1">
        <v>34359.000001676381</v>
      </c>
      <c r="D113" s="1">
        <v>0</v>
      </c>
      <c r="E113">
        <f>(R113-S113*(1000-T113)/(1000-U113))*AK113</f>
        <v>-0.49193100110650517</v>
      </c>
      <c r="F113">
        <f>IF(AV113&lt;&gt;0,1/(1/AV113-1/N113),0)</f>
        <v>-3.4416410305975424E-3</v>
      </c>
      <c r="G113">
        <f>((AY113-AL113/2)*S113-E113)/(AY113+AL113/2)</f>
        <v>168.57580848249751</v>
      </c>
      <c r="H113">
        <f>AL113*1000</f>
        <v>-2.4621316600348466E-2</v>
      </c>
      <c r="I113">
        <f>(AQ113-AW113)</f>
        <v>0.68963676408539354</v>
      </c>
      <c r="J113">
        <f>(P113+AP113*D113)</f>
        <v>18.511394500732422</v>
      </c>
      <c r="K113" s="1">
        <v>6</v>
      </c>
      <c r="L113">
        <f>(K113*AE113+AF113)</f>
        <v>1.4200000166893005</v>
      </c>
      <c r="M113" s="1">
        <v>1</v>
      </c>
      <c r="N113">
        <f>L113*(M113+1)*(M113+1)/(M113*M113+1)</f>
        <v>2.8400000333786011</v>
      </c>
      <c r="O113" s="1">
        <v>19.280693054199219</v>
      </c>
      <c r="P113" s="1">
        <v>18.511394500732422</v>
      </c>
      <c r="Q113" s="1">
        <v>19.139776229858398</v>
      </c>
      <c r="R113" s="1">
        <v>399.68502807617187</v>
      </c>
      <c r="S113" s="1">
        <v>400.28683471679687</v>
      </c>
      <c r="T113" s="1">
        <v>14.770137786865234</v>
      </c>
      <c r="U113" s="1">
        <v>14.741044044494629</v>
      </c>
      <c r="V113" s="1">
        <v>64.70550537109375</v>
      </c>
      <c r="W113" s="1">
        <v>64.578048706054688</v>
      </c>
      <c r="X113" s="1">
        <v>500.28021240234375</v>
      </c>
      <c r="Y113" s="1">
        <v>-2.3444795981049538E-2</v>
      </c>
      <c r="Z113" s="1">
        <v>0.36033764481544495</v>
      </c>
      <c r="AA113" s="1">
        <v>98.310462951660156</v>
      </c>
      <c r="AB113" s="1">
        <v>-4.0492305755615234</v>
      </c>
      <c r="AC113" s="1">
        <v>0.10774540901184082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0.18999999761581421</v>
      </c>
      <c r="AJ113" s="1">
        <v>111115</v>
      </c>
      <c r="AK113">
        <f>X113*0.000001/(K113*0.0001)</f>
        <v>0.83380035400390617</v>
      </c>
      <c r="AL113">
        <f>(U113-T113)/(1000-U113)*AK113</f>
        <v>-2.4621316600348467E-5</v>
      </c>
      <c r="AM113">
        <f>(P113+273.15)</f>
        <v>291.6613945007324</v>
      </c>
      <c r="AN113">
        <f>(O113+273.15)</f>
        <v>292.4306930541992</v>
      </c>
      <c r="AO113">
        <f>(Y113*AG113+Z113*AH113)*AI113</f>
        <v>-4.4545111805026627E-3</v>
      </c>
      <c r="AP113">
        <f>((AO113+0.00000010773*(AN113^4-AM113^4))-AL113*44100)/(L113*51.4+0.00000043092*AM113^3)</f>
        <v>0.1116021994089075</v>
      </c>
      <c r="AQ113">
        <f>0.61365*EXP(17.502*J113/(240.97+J113))</f>
        <v>2.1388356284904733</v>
      </c>
      <c r="AR113">
        <f>AQ113*1000/AA113</f>
        <v>21.75593079591286</v>
      </c>
      <c r="AS113">
        <f>(AR113-U113)</f>
        <v>7.0148867514182314</v>
      </c>
      <c r="AT113">
        <f>IF(D113,P113,(O113+P113)/2)</f>
        <v>18.89604377746582</v>
      </c>
      <c r="AU113">
        <f>0.61365*EXP(17.502*AT113/(240.97+AT113))</f>
        <v>2.1909157315107075</v>
      </c>
      <c r="AV113">
        <f>IF(AS113&lt;&gt;0,(1000-(AR113+U113)/2)/AS113*AL113,0)</f>
        <v>-3.4458168279354173E-3</v>
      </c>
      <c r="AW113">
        <f>U113*AA113/1000</f>
        <v>1.4491988644050797</v>
      </c>
      <c r="AX113">
        <f>(AU113-AW113)</f>
        <v>0.74171686710562779</v>
      </c>
      <c r="AY113">
        <f>1/(1.6/F113+1.37/N113)</f>
        <v>-2.1532599584715407E-3</v>
      </c>
      <c r="AZ113">
        <f>G113*AA113*0.001</f>
        <v>16.572765774364729</v>
      </c>
      <c r="BA113">
        <f>G113/S113</f>
        <v>0.42113752904655227</v>
      </c>
      <c r="BB113">
        <f>(1-AL113*AA113/AQ113/F113)*100</f>
        <v>67.11725736684771</v>
      </c>
      <c r="BC113">
        <f>(S113-E113/(N113/1.35))</f>
        <v>400.52067515471538</v>
      </c>
      <c r="BD113">
        <f>E113*BB113/100/BC113</f>
        <v>-8.2435343931352198E-4</v>
      </c>
    </row>
    <row r="114" spans="1:56" x14ac:dyDescent="0.25">
      <c r="A114" s="1">
        <v>59</v>
      </c>
      <c r="B114" s="1" t="s">
        <v>172</v>
      </c>
      <c r="C114" s="1">
        <v>34959.49998825416</v>
      </c>
      <c r="D114" s="1">
        <v>0</v>
      </c>
      <c r="E114">
        <f>(R114-S114*(1000-T114)/(1000-U114))*AK114</f>
        <v>-0.6286919571194951</v>
      </c>
      <c r="F114">
        <f>IF(AV114&lt;&gt;0,1/(1/AV114-1/N114),0)</f>
        <v>-9.3046926004420097E-4</v>
      </c>
      <c r="G114">
        <f>((AY114-AL114/2)*S114-E114)/(AY114+AL114/2)</f>
        <v>-679.20006845966441</v>
      </c>
      <c r="H114">
        <f>AL114*1000</f>
        <v>-6.4483041359941857E-3</v>
      </c>
      <c r="I114">
        <f>(AQ114-AW114)</f>
        <v>0.6684385019562229</v>
      </c>
      <c r="J114">
        <f>(P114+AP114*D114)</f>
        <v>18.48628044128418</v>
      </c>
      <c r="K114" s="1">
        <v>6</v>
      </c>
      <c r="L114">
        <f>(K114*AE114+AF114)</f>
        <v>1.4200000166893005</v>
      </c>
      <c r="M114" s="1">
        <v>1</v>
      </c>
      <c r="N114">
        <f>L114*(M114+1)*(M114+1)/(M114*M114+1)</f>
        <v>2.8400000333786011</v>
      </c>
      <c r="O114" s="1">
        <v>19.282163619995117</v>
      </c>
      <c r="P114" s="1">
        <v>18.48628044128418</v>
      </c>
      <c r="Q114" s="1">
        <v>19.141067504882813</v>
      </c>
      <c r="R114" s="1">
        <v>399.2672119140625</v>
      </c>
      <c r="S114" s="1">
        <v>400.02438354492187</v>
      </c>
      <c r="T114" s="1">
        <v>14.933747291564941</v>
      </c>
      <c r="U114" s="1">
        <v>14.926128387451172</v>
      </c>
      <c r="V114" s="1">
        <v>65.400222778320312</v>
      </c>
      <c r="W114" s="1">
        <v>65.366859436035156</v>
      </c>
      <c r="X114" s="1">
        <v>500.23382568359375</v>
      </c>
      <c r="Y114" s="1">
        <v>-7.3849126696586609E-2</v>
      </c>
      <c r="Z114" s="1">
        <v>6.8110771477222443E-2</v>
      </c>
      <c r="AA114" s="1">
        <v>98.286361694335937</v>
      </c>
      <c r="AB114" s="1">
        <v>-4.0492305755615234</v>
      </c>
      <c r="AC114" s="1">
        <v>0.10774540901184082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0.18999999761581421</v>
      </c>
      <c r="AJ114" s="1">
        <v>111115</v>
      </c>
      <c r="AK114">
        <f>X114*0.000001/(K114*0.0001)</f>
        <v>0.83372304280598952</v>
      </c>
      <c r="AL114">
        <f>(U114-T114)/(1000-U114)*AK114</f>
        <v>-6.4483041359941855E-6</v>
      </c>
      <c r="AM114">
        <f>(P114+273.15)</f>
        <v>291.63628044128416</v>
      </c>
      <c r="AN114">
        <f>(O114+273.15)</f>
        <v>292.43216361999509</v>
      </c>
      <c r="AO114">
        <f>(Y114*AG114+Z114*AH114)*AI114</f>
        <v>-1.4031333896281417E-2</v>
      </c>
      <c r="AP114">
        <f>((AO114+0.00000010773*(AN114^4-AM114^4))-AL114*44100)/(L114*51.4+0.00000043092*AM114^3)</f>
        <v>0.10531152719068891</v>
      </c>
      <c r="AQ114">
        <f>0.61365*EXP(17.502*J114/(240.97+J114))</f>
        <v>2.1354733553413441</v>
      </c>
      <c r="AR114">
        <f>AQ114*1000/AA114</f>
        <v>21.727056720061775</v>
      </c>
      <c r="AS114">
        <f>(AR114-U114)</f>
        <v>6.8009283326106029</v>
      </c>
      <c r="AT114">
        <f>IF(D114,P114,(O114+P114)/2)</f>
        <v>18.884222030639648</v>
      </c>
      <c r="AU114">
        <f>0.61365*EXP(17.502*AT114/(240.97+AT114))</f>
        <v>2.1892987004743278</v>
      </c>
      <c r="AV114">
        <f>IF(AS114&lt;&gt;0,(1000-(AR114+U114)/2)/AS114*AL114,0)</f>
        <v>-9.3077420961459173E-4</v>
      </c>
      <c r="AW114">
        <f>U114*AA114/1000</f>
        <v>1.4670348533851212</v>
      </c>
      <c r="AX114">
        <f>(AU114-AW114)</f>
        <v>0.72226384708920666</v>
      </c>
      <c r="AY114">
        <f>1/(1.6/F114+1.37/N114)</f>
        <v>-5.8170647550800198E-4</v>
      </c>
      <c r="AZ114">
        <f>G114*AA114*0.001</f>
        <v>-66.756103591444301</v>
      </c>
      <c r="BA114">
        <f>G114/S114</f>
        <v>-1.6978966692998896</v>
      </c>
      <c r="BB114">
        <f>(1-AL114*AA114/AQ114/F114)*100</f>
        <v>68.103532734057111</v>
      </c>
      <c r="BC114">
        <f>(S114-E114/(N114/1.35))</f>
        <v>400.32323359144868</v>
      </c>
      <c r="BD114">
        <f>E114*BB114/100/BC114</f>
        <v>-1.0695393044567114E-3</v>
      </c>
    </row>
    <row r="115" spans="1:56" x14ac:dyDescent="0.25">
      <c r="A115" s="1" t="s">
        <v>9</v>
      </c>
      <c r="B115" s="1" t="s">
        <v>173</v>
      </c>
    </row>
    <row r="116" spans="1:56" x14ac:dyDescent="0.25">
      <c r="A116" s="1">
        <v>60</v>
      </c>
      <c r="B116" s="1" t="s">
        <v>174</v>
      </c>
      <c r="C116" s="1">
        <v>35559.499994982034</v>
      </c>
      <c r="D116" s="1">
        <v>0</v>
      </c>
      <c r="E116">
        <f>(R116-S116*(1000-T116)/(1000-U116))*AK116</f>
        <v>-0.41532027231276908</v>
      </c>
      <c r="F116">
        <f>IF(AV116&lt;&gt;0,1/(1/AV116-1/N116),0)</f>
        <v>-1.9506538830088146E-3</v>
      </c>
      <c r="G116">
        <f>((AY116-AL116/2)*S116-E116)/(AY116+AL116/2)</f>
        <v>56.539869710054973</v>
      </c>
      <c r="H116">
        <f>AL116*1000</f>
        <v>-1.3404610544282764E-2</v>
      </c>
      <c r="I116">
        <f>(AQ116-AW116)</f>
        <v>0.66236874553765945</v>
      </c>
      <c r="J116">
        <f>(P116+AP116*D116)</f>
        <v>18.546459197998047</v>
      </c>
      <c r="K116" s="1">
        <v>6</v>
      </c>
      <c r="L116">
        <f>(K116*AE116+AF116)</f>
        <v>1.4200000166893005</v>
      </c>
      <c r="M116" s="1">
        <v>1</v>
      </c>
      <c r="N116">
        <f>L116*(M116+1)*(M116+1)/(M116*M116+1)</f>
        <v>2.8400000333786011</v>
      </c>
      <c r="O116" s="1">
        <v>19.28471565246582</v>
      </c>
      <c r="P116" s="1">
        <v>18.546459197998047</v>
      </c>
      <c r="Q116" s="1">
        <v>19.141210556030273</v>
      </c>
      <c r="R116" s="1">
        <v>399.00198364257812</v>
      </c>
      <c r="S116" s="1">
        <v>399.50653076171875</v>
      </c>
      <c r="T116" s="1">
        <v>15.088702201843262</v>
      </c>
      <c r="U116" s="1">
        <v>15.072867393493652</v>
      </c>
      <c r="V116" s="1">
        <v>66.055473327636719</v>
      </c>
      <c r="W116" s="1">
        <v>65.986152648925781</v>
      </c>
      <c r="X116" s="1">
        <v>500.2611083984375</v>
      </c>
      <c r="Y116" s="1">
        <v>-0.11956720054149628</v>
      </c>
      <c r="Z116" s="1">
        <v>0.18016692996025085</v>
      </c>
      <c r="AA116" s="1">
        <v>98.267242431640625</v>
      </c>
      <c r="AB116" s="1">
        <v>-4.2411861419677734</v>
      </c>
      <c r="AC116" s="1">
        <v>0.10252594947814941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0.18999999761581421</v>
      </c>
      <c r="AJ116" s="1">
        <v>111115</v>
      </c>
      <c r="AK116">
        <f>X116*0.000001/(K116*0.0001)</f>
        <v>0.83376851399739571</v>
      </c>
      <c r="AL116">
        <f>(U116-T116)/(1000-U116)*AK116</f>
        <v>-1.3404610544282763E-5</v>
      </c>
      <c r="AM116">
        <f>(P116+273.15)</f>
        <v>291.69645919799802</v>
      </c>
      <c r="AN116">
        <f>(O116+273.15)</f>
        <v>292.4347156524658</v>
      </c>
      <c r="AO116">
        <f>(Y116*AG116+Z116*AH116)*AI116</f>
        <v>-2.2717767817813872E-2</v>
      </c>
      <c r="AP116">
        <f>((AO116+0.00000010773*(AN116^4-AM116^4))-AL116*44100)/(L116*51.4+0.00000043092*AM116^3)</f>
        <v>0.1015050920083455</v>
      </c>
      <c r="AQ116">
        <f>0.61365*EXP(17.502*J116/(240.97+J116))</f>
        <v>2.1435378598340713</v>
      </c>
      <c r="AR116">
        <f>AQ116*1000/AA116</f>
        <v>21.813351090270171</v>
      </c>
      <c r="AS116">
        <f>(AR116-U116)</f>
        <v>6.7404836967765185</v>
      </c>
      <c r="AT116">
        <f>IF(D116,P116,(O116+P116)/2)</f>
        <v>18.915587425231934</v>
      </c>
      <c r="AU116">
        <f>0.61365*EXP(17.502*AT116/(240.97+AT116))</f>
        <v>2.1935912950847749</v>
      </c>
      <c r="AV116">
        <f>IF(AS116&lt;&gt;0,(1000-(AR116+U116)/2)/AS116*AL116,0)</f>
        <v>-1.9519946104108068E-3</v>
      </c>
      <c r="AW116">
        <f>U116*AA116/1000</f>
        <v>1.4811691142964118</v>
      </c>
      <c r="AX116">
        <f>(AU116-AW116)</f>
        <v>0.71242218078836306</v>
      </c>
      <c r="AY116">
        <f>1/(1.6/F116+1.37/N116)</f>
        <v>-1.2198761046455439E-3</v>
      </c>
      <c r="AZ116">
        <f>G116*AA116*0.001</f>
        <v>5.556017083851347</v>
      </c>
      <c r="BA116">
        <f>G116/S116</f>
        <v>0.14152426895814013</v>
      </c>
      <c r="BB116">
        <f>(1-AL116*AA116/AQ116/F116)*100</f>
        <v>68.497023117214084</v>
      </c>
      <c r="BC116">
        <f>(S116-E116/(N116/1.35))</f>
        <v>399.70395412827952</v>
      </c>
      <c r="BD116">
        <f>E116*BB116/100/BC116</f>
        <v>-7.1173182050946956E-4</v>
      </c>
    </row>
    <row r="117" spans="1:56" x14ac:dyDescent="0.25">
      <c r="A117" s="1" t="s">
        <v>9</v>
      </c>
      <c r="B117" s="1" t="s">
        <v>175</v>
      </c>
    </row>
    <row r="118" spans="1:56" x14ac:dyDescent="0.25">
      <c r="A118" s="1">
        <v>61</v>
      </c>
      <c r="B118" s="1" t="s">
        <v>176</v>
      </c>
      <c r="C118" s="1">
        <v>36160.000001676381</v>
      </c>
      <c r="D118" s="1">
        <v>0</v>
      </c>
      <c r="E118">
        <f>(R118-S118*(1000-T118)/(1000-U118))*AK118</f>
        <v>-0.5844578075620086</v>
      </c>
      <c r="F118">
        <f>IF(AV118&lt;&gt;0,1/(1/AV118-1/N118),0)</f>
        <v>-1.1838166043113918E-3</v>
      </c>
      <c r="G118">
        <f>((AY118-AL118/2)*S118-E118)/(AY118+AL118/2)</f>
        <v>-390.00474578656838</v>
      </c>
      <c r="H118">
        <f>AL118*1000</f>
        <v>-7.9488428726882387E-3</v>
      </c>
      <c r="I118">
        <f>(AQ118-AW118)</f>
        <v>0.647289135043839</v>
      </c>
      <c r="J118">
        <f>(P118+AP118*D118)</f>
        <v>18.509347915649414</v>
      </c>
      <c r="K118" s="1">
        <v>6</v>
      </c>
      <c r="L118">
        <f>(K118*AE118+AF118)</f>
        <v>1.4200000166893005</v>
      </c>
      <c r="M118" s="1">
        <v>1</v>
      </c>
      <c r="N118">
        <f>L118*(M118+1)*(M118+1)/(M118*M118+1)</f>
        <v>2.8400000333786011</v>
      </c>
      <c r="O118" s="1">
        <v>19.280271530151367</v>
      </c>
      <c r="P118" s="1">
        <v>18.509347915649414</v>
      </c>
      <c r="Q118" s="1">
        <v>19.139118194580078</v>
      </c>
      <c r="R118" s="1">
        <v>398.99069213867187</v>
      </c>
      <c r="S118" s="1">
        <v>399.695556640625</v>
      </c>
      <c r="T118" s="1">
        <v>15.186882019042969</v>
      </c>
      <c r="U118" s="1">
        <v>15.177492141723633</v>
      </c>
      <c r="V118" s="1">
        <v>66.495750427246094</v>
      </c>
      <c r="W118" s="1">
        <v>66.454635620117187</v>
      </c>
      <c r="X118" s="1">
        <v>500.21096801757813</v>
      </c>
      <c r="Y118" s="1">
        <v>0.18754887580871582</v>
      </c>
      <c r="Z118" s="1">
        <v>0.24607178568840027</v>
      </c>
      <c r="AA118" s="1">
        <v>98.255516052246094</v>
      </c>
      <c r="AB118" s="1">
        <v>-4.1740779876708984</v>
      </c>
      <c r="AC118" s="1">
        <v>0.11377549171447754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0.18999999761581421</v>
      </c>
      <c r="AJ118" s="1">
        <v>111115</v>
      </c>
      <c r="AK118">
        <f>X118*0.000001/(K118*0.0001)</f>
        <v>0.83368494669596338</v>
      </c>
      <c r="AL118">
        <f>(U118-T118)/(1000-U118)*AK118</f>
        <v>-7.9488428726882394E-6</v>
      </c>
      <c r="AM118">
        <f>(P118+273.15)</f>
        <v>291.65934791564939</v>
      </c>
      <c r="AN118">
        <f>(O118+273.15)</f>
        <v>292.43027153015134</v>
      </c>
      <c r="AO118">
        <f>(Y118*AG118+Z118*AH118)*AI118</f>
        <v>3.5634285956504641E-2</v>
      </c>
      <c r="AP118">
        <f>((AO118+0.00000010773*(AN118^4-AM118^4))-AL118*44100)/(L118*51.4+0.00000043092*AM118^3)</f>
        <v>0.10350216463015627</v>
      </c>
      <c r="AQ118">
        <f>0.61365*EXP(17.502*J118/(240.97+J118))</f>
        <v>2.1385614578078043</v>
      </c>
      <c r="AR118">
        <f>AQ118*1000/AA118</f>
        <v>21.76530686247327</v>
      </c>
      <c r="AS118">
        <f>(AR118-U118)</f>
        <v>6.5878147207496376</v>
      </c>
      <c r="AT118">
        <f>IF(D118,P118,(O118+P118)/2)</f>
        <v>18.894809722900391</v>
      </c>
      <c r="AU118">
        <f>0.61365*EXP(17.502*AT118/(240.97+AT118))</f>
        <v>2.1907468831100436</v>
      </c>
      <c r="AV118">
        <f>IF(AS118&lt;&gt;0,(1000-(AR118+U118)/2)/AS118*AL118,0)</f>
        <v>-1.184310268446591E-3</v>
      </c>
      <c r="AW118">
        <f>U118*AA118/1000</f>
        <v>1.4912723227639653</v>
      </c>
      <c r="AX118">
        <f>(AU118-AW118)</f>
        <v>0.69947456034607836</v>
      </c>
      <c r="AY118">
        <f>1/(1.6/F118+1.37/N118)</f>
        <v>-7.4014954930613102E-4</v>
      </c>
      <c r="AZ118">
        <f>G118*AA118*0.001</f>
        <v>-38.320117560084327</v>
      </c>
      <c r="BA118">
        <f>G118/S118</f>
        <v>-0.97575451942596936</v>
      </c>
      <c r="BB118">
        <f>(1-AL118*AA118/AQ118/F118)*100</f>
        <v>69.150033939728047</v>
      </c>
      <c r="BC118">
        <f>(S118-E118/(N118/1.35))</f>
        <v>399.97337989095433</v>
      </c>
      <c r="BD118">
        <f>E118*BB118/100/BC118</f>
        <v>-1.0104491763994507E-3</v>
      </c>
    </row>
    <row r="119" spans="1:56" x14ac:dyDescent="0.25">
      <c r="A119" s="1">
        <v>62</v>
      </c>
      <c r="B119" s="1" t="s">
        <v>177</v>
      </c>
      <c r="C119" s="1">
        <v>36760.49998825416</v>
      </c>
      <c r="D119" s="1">
        <v>0</v>
      </c>
      <c r="E119">
        <f>(R119-S119*(1000-T119)/(1000-U119))*AK119</f>
        <v>-0.50447421738028264</v>
      </c>
      <c r="F119">
        <f>IF(AV119&lt;&gt;0,1/(1/AV119-1/N119),0)</f>
        <v>-8.8346710831755716E-4</v>
      </c>
      <c r="G119">
        <f>((AY119-AL119/2)*S119-E119)/(AY119+AL119/2)</f>
        <v>-513.64049456849352</v>
      </c>
      <c r="H119">
        <f>AL119*1000</f>
        <v>-5.8232185231551622E-3</v>
      </c>
      <c r="I119">
        <f>(AQ119-AW119)</f>
        <v>0.63550189161682979</v>
      </c>
      <c r="J119">
        <f>(P119+AP119*D119)</f>
        <v>18.473363876342773</v>
      </c>
      <c r="K119" s="1">
        <v>6</v>
      </c>
      <c r="L119">
        <f>(K119*AE119+AF119)</f>
        <v>1.4200000166893005</v>
      </c>
      <c r="M119" s="1">
        <v>1</v>
      </c>
      <c r="N119">
        <f>L119*(M119+1)*(M119+1)/(M119*M119+1)</f>
        <v>2.8400000333786011</v>
      </c>
      <c r="O119" s="1">
        <v>19.277481079101562</v>
      </c>
      <c r="P119" s="1">
        <v>18.473363876342773</v>
      </c>
      <c r="Q119" s="1">
        <v>19.140766143798828</v>
      </c>
      <c r="R119" s="1">
        <v>398.53085327148437</v>
      </c>
      <c r="S119" s="1">
        <v>399.1387939453125</v>
      </c>
      <c r="T119" s="1">
        <v>15.254490852355957</v>
      </c>
      <c r="U119" s="1">
        <v>15.247611999511719</v>
      </c>
      <c r="V119" s="1">
        <v>66.807037353515625</v>
      </c>
      <c r="W119" s="1">
        <v>66.77691650390625</v>
      </c>
      <c r="X119" s="1">
        <v>500.17889404296875</v>
      </c>
      <c r="Y119" s="1">
        <v>-5.0404895097017288E-2</v>
      </c>
      <c r="Z119" s="1">
        <v>6.5913563594222069E-3</v>
      </c>
      <c r="AA119" s="1">
        <v>98.260894775390625</v>
      </c>
      <c r="AB119" s="1">
        <v>-4.1740779876708984</v>
      </c>
      <c r="AC119" s="1">
        <v>0.11377549171447754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0.18999999761581421</v>
      </c>
      <c r="AJ119" s="1">
        <v>111115</v>
      </c>
      <c r="AK119">
        <f>X119*0.000001/(K119*0.0001)</f>
        <v>0.83363149007161452</v>
      </c>
      <c r="AL119">
        <f>(U119-T119)/(1000-U119)*AK119</f>
        <v>-5.823218523155162E-6</v>
      </c>
      <c r="AM119">
        <f>(P119+273.15)</f>
        <v>291.62336387634275</v>
      </c>
      <c r="AN119">
        <f>(O119+273.15)</f>
        <v>292.42748107910154</v>
      </c>
      <c r="AO119">
        <f>(Y119*AG119+Z119*AH119)*AI119</f>
        <v>-9.5769299482586501E-3</v>
      </c>
      <c r="AP119">
        <f>((AO119+0.00000010773*(AN119^4-AM119^4))-AL119*44100)/(L119*51.4+0.00000043092*AM119^3)</f>
        <v>0.10608390820196062</v>
      </c>
      <c r="AQ119">
        <f>0.61365*EXP(17.502*J119/(240.97+J119))</f>
        <v>2.1337458898768342</v>
      </c>
      <c r="AR119">
        <f>AQ119*1000/AA119</f>
        <v>21.715107467261017</v>
      </c>
      <c r="AS119">
        <f>(AR119-U119)</f>
        <v>6.4674954677492984</v>
      </c>
      <c r="AT119">
        <f>IF(D119,P119,(O119+P119)/2)</f>
        <v>18.875422477722168</v>
      </c>
      <c r="AU119">
        <f>0.61365*EXP(17.502*AT119/(240.97+AT119))</f>
        <v>2.1880957379677439</v>
      </c>
      <c r="AV119">
        <f>IF(AS119&lt;&gt;0,(1000-(AR119+U119)/2)/AS119*AL119,0)</f>
        <v>-8.8374202275423499E-4</v>
      </c>
      <c r="AW119">
        <f>U119*AA119/1000</f>
        <v>1.4982439982600044</v>
      </c>
      <c r="AX119">
        <f>(AU119-AW119)</f>
        <v>0.6898517397077395</v>
      </c>
      <c r="AY119">
        <f>1/(1.6/F119+1.37/N119)</f>
        <v>-5.5231405829675169E-4</v>
      </c>
      <c r="AZ119">
        <f>G119*AA119*0.001</f>
        <v>-50.47077458917434</v>
      </c>
      <c r="BA119">
        <f>G119/S119</f>
        <v>-1.2868718910817507</v>
      </c>
      <c r="BB119">
        <f>(1-AL119*AA119/AQ119/F119)*100</f>
        <v>69.646364155150735</v>
      </c>
      <c r="BC119">
        <f>(S119-E119/(N119/1.35))</f>
        <v>399.37859682751639</v>
      </c>
      <c r="BD119">
        <f>E119*BB119/100/BC119</f>
        <v>-8.7973655397777489E-4</v>
      </c>
    </row>
    <row r="120" spans="1:56" x14ac:dyDescent="0.25">
      <c r="A120" s="1" t="s">
        <v>9</v>
      </c>
      <c r="B120" s="1" t="s">
        <v>178</v>
      </c>
    </row>
    <row r="121" spans="1:56" x14ac:dyDescent="0.25">
      <c r="A121" s="1">
        <v>63</v>
      </c>
      <c r="B121" s="1" t="s">
        <v>179</v>
      </c>
      <c r="C121" s="1">
        <v>37360.499994959682</v>
      </c>
      <c r="D121" s="1">
        <v>0</v>
      </c>
      <c r="E121">
        <f>(R121-S121*(1000-T121)/(1000-U121))*AK121</f>
        <v>-0.42614742999843058</v>
      </c>
      <c r="F121">
        <f>IF(AV121&lt;&gt;0,1/(1/AV121-1/N121),0)</f>
        <v>-5.578317296866741E-4</v>
      </c>
      <c r="G121">
        <f>((AY121-AL121/2)*S121-E121)/(AY121+AL121/2)</f>
        <v>-819.09028597029669</v>
      </c>
      <c r="H121">
        <f>AL121*1000</f>
        <v>-3.6380762416053868E-3</v>
      </c>
      <c r="I121">
        <f>(AQ121-AW121)</f>
        <v>0.62874217123815423</v>
      </c>
      <c r="J121">
        <f>(P121+AP121*D121)</f>
        <v>18.503175735473633</v>
      </c>
      <c r="K121" s="1">
        <v>6</v>
      </c>
      <c r="L121">
        <f>(K121*AE121+AF121)</f>
        <v>1.4200000166893005</v>
      </c>
      <c r="M121" s="1">
        <v>1</v>
      </c>
      <c r="N121">
        <f>L121*(M121+1)*(M121+1)/(M121*M121+1)</f>
        <v>2.8400000333786011</v>
      </c>
      <c r="O121" s="1">
        <v>19.282060623168945</v>
      </c>
      <c r="P121" s="1">
        <v>18.503175735473633</v>
      </c>
      <c r="Q121" s="1">
        <v>19.141857147216797</v>
      </c>
      <c r="R121" s="1">
        <v>400.30606079101562</v>
      </c>
      <c r="S121" s="1">
        <v>400.81890869140625</v>
      </c>
      <c r="T121" s="1">
        <v>15.363266944885254</v>
      </c>
      <c r="U121" s="1">
        <v>15.358970642089844</v>
      </c>
      <c r="V121" s="1">
        <v>67.255607604980469</v>
      </c>
      <c r="W121" s="1">
        <v>67.236801147460938</v>
      </c>
      <c r="X121" s="1">
        <v>500.27188110351562</v>
      </c>
      <c r="Y121" s="1">
        <v>-0.10550080239772797</v>
      </c>
      <c r="Z121" s="1">
        <v>0.22411076724529266</v>
      </c>
      <c r="AA121" s="1">
        <v>98.248291015625</v>
      </c>
      <c r="AB121" s="1">
        <v>-4.1345577239990234</v>
      </c>
      <c r="AC121" s="1">
        <v>0.11352944374084473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0.18999999761581421</v>
      </c>
      <c r="AJ121" s="1">
        <v>111115</v>
      </c>
      <c r="AK121">
        <f>X121*0.000001/(K121*0.0001)</f>
        <v>0.83378646850585925</v>
      </c>
      <c r="AL121">
        <f>(U121-T121)/(1000-U121)*AK121</f>
        <v>-3.6380762416053868E-6</v>
      </c>
      <c r="AM121">
        <f>(P121+273.15)</f>
        <v>291.65317573547361</v>
      </c>
      <c r="AN121">
        <f>(O121+273.15)</f>
        <v>292.43206062316892</v>
      </c>
      <c r="AO121">
        <f>(Y121*AG121+Z121*AH121)*AI121</f>
        <v>-2.00451522040348E-2</v>
      </c>
      <c r="AP121">
        <f>((AO121+0.00000010773*(AN121^4-AM121^4))-AL121*44100)/(L121*51.4+0.00000043092*AM121^3)</f>
        <v>0.10158472177050862</v>
      </c>
      <c r="AQ121">
        <f>0.61365*EXP(17.502*J121/(240.97+J121))</f>
        <v>2.1377347885826379</v>
      </c>
      <c r="AR121">
        <f>AQ121*1000/AA121</f>
        <v>21.758493369036429</v>
      </c>
      <c r="AS121">
        <f>(AR121-U121)</f>
        <v>6.3995227269465857</v>
      </c>
      <c r="AT121">
        <f>IF(D121,P121,(O121+P121)/2)</f>
        <v>18.892618179321289</v>
      </c>
      <c r="AU121">
        <f>0.61365*EXP(17.502*AT121/(240.97+AT121))</f>
        <v>2.1904470552618598</v>
      </c>
      <c r="AV121">
        <f>IF(AS121&lt;&gt;0,(1000-(AR121+U121)/2)/AS121*AL121,0)</f>
        <v>-5.5794132030924934E-4</v>
      </c>
      <c r="AW121">
        <f>U121*AA121/1000</f>
        <v>1.5089926173444836</v>
      </c>
      <c r="AX121">
        <f>(AU121-AW121)</f>
        <v>0.68145443791737614</v>
      </c>
      <c r="AY121">
        <f>1/(1.6/F121+1.37/N121)</f>
        <v>-3.4870347750455723E-4</v>
      </c>
      <c r="AZ121">
        <f>G121*AA121*0.001</f>
        <v>-80.474220784081226</v>
      </c>
      <c r="BA121">
        <f>G121/S121</f>
        <v>-2.0435420291035244</v>
      </c>
      <c r="BB121">
        <f>(1-AL121*AA121/AQ121/F121)*100</f>
        <v>70.026340970369532</v>
      </c>
      <c r="BC121">
        <f>(S121-E121/(N121/1.35))</f>
        <v>401.02147877018666</v>
      </c>
      <c r="BD121">
        <f>E121*BB121/100/BC121</f>
        <v>-7.4413832715972985E-4</v>
      </c>
    </row>
    <row r="122" spans="1:56" x14ac:dyDescent="0.25">
      <c r="A122" s="1" t="s">
        <v>9</v>
      </c>
      <c r="B122" s="1" t="s">
        <v>180</v>
      </c>
    </row>
    <row r="123" spans="1:56" x14ac:dyDescent="0.25">
      <c r="A123" s="1">
        <v>64</v>
      </c>
      <c r="B123" s="1" t="s">
        <v>181</v>
      </c>
      <c r="C123" s="1">
        <v>37960.500001665205</v>
      </c>
      <c r="D123" s="1">
        <v>0</v>
      </c>
      <c r="E123">
        <f>(R123-S123*(1000-T123)/(1000-U123))*AK123</f>
        <v>-0.7093532629156345</v>
      </c>
      <c r="F123">
        <f>IF(AV123&lt;&gt;0,1/(1/AV123-1/N123),0)</f>
        <v>-7.3446721504175593E-4</v>
      </c>
      <c r="G123">
        <f>((AY123-AL123/2)*S123-E123)/(AY123+AL123/2)</f>
        <v>-1140.2260260624889</v>
      </c>
      <c r="H123">
        <f>AL123*1000</f>
        <v>-4.7296979396404095E-3</v>
      </c>
      <c r="I123">
        <f>(AQ123-AW123)</f>
        <v>0.62075684701487077</v>
      </c>
      <c r="J123">
        <f>(P123+AP123*D123)</f>
        <v>18.476593017578125</v>
      </c>
      <c r="K123" s="1">
        <v>6</v>
      </c>
      <c r="L123">
        <f>(K123*AE123+AF123)</f>
        <v>1.4200000166893005</v>
      </c>
      <c r="M123" s="1">
        <v>1</v>
      </c>
      <c r="N123">
        <f>L123*(M123+1)*(M123+1)/(M123*M123+1)</f>
        <v>2.8400000333786011</v>
      </c>
      <c r="O123" s="1">
        <v>19.277425765991211</v>
      </c>
      <c r="P123" s="1">
        <v>18.476593017578125</v>
      </c>
      <c r="Q123" s="1">
        <v>19.144163131713867</v>
      </c>
      <c r="R123" s="1">
        <v>400.06146240234375</v>
      </c>
      <c r="S123" s="1">
        <v>400.9144287109375</v>
      </c>
      <c r="T123" s="1">
        <v>15.410131454467773</v>
      </c>
      <c r="U123" s="1">
        <v>15.404546737670898</v>
      </c>
      <c r="V123" s="1">
        <v>67.478034973144531</v>
      </c>
      <c r="W123" s="1">
        <v>67.453582763671875</v>
      </c>
      <c r="X123" s="1">
        <v>500.31246948242187</v>
      </c>
      <c r="Y123" s="1">
        <v>-2.1099679172039032E-2</v>
      </c>
      <c r="Z123" s="1">
        <v>8.3490341901779175E-2</v>
      </c>
      <c r="AA123" s="1">
        <v>98.245071411132813</v>
      </c>
      <c r="AB123" s="1">
        <v>-3.9812068939208984</v>
      </c>
      <c r="AC123" s="1">
        <v>0.1175844669342041</v>
      </c>
      <c r="AD123" s="1">
        <v>0.66666668653488159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0.18999999761581421</v>
      </c>
      <c r="AJ123" s="1">
        <v>111115</v>
      </c>
      <c r="AK123">
        <f>X123*0.000001/(K123*0.0001)</f>
        <v>0.83385411580403634</v>
      </c>
      <c r="AL123">
        <f>(U123-T123)/(1000-U123)*AK123</f>
        <v>-4.7296979396404095E-6</v>
      </c>
      <c r="AM123">
        <f>(P123+273.15)</f>
        <v>291.6265930175781</v>
      </c>
      <c r="AN123">
        <f>(O123+273.15)</f>
        <v>292.42742576599119</v>
      </c>
      <c r="AO123">
        <f>(Y123*AG123+Z123*AH123)*AI123</f>
        <v>-4.0089389923818608E-3</v>
      </c>
      <c r="AP123">
        <f>((AO123+0.00000010773*(AN123^4-AM123^4))-AL123*44100)/(L123*51.4+0.00000043092*AM123^3)</f>
        <v>0.10515411448460812</v>
      </c>
      <c r="AQ123">
        <f>0.61365*EXP(17.502*J123/(240.97+J123))</f>
        <v>2.1341776413134812</v>
      </c>
      <c r="AR123">
        <f>AQ123*1000/AA123</f>
        <v>21.722999542465018</v>
      </c>
      <c r="AS123">
        <f>(AR123-U123)</f>
        <v>6.31845280479412</v>
      </c>
      <c r="AT123">
        <f>IF(D123,P123,(O123+P123)/2)</f>
        <v>18.877009391784668</v>
      </c>
      <c r="AU123">
        <f>0.61365*EXP(17.502*AT123/(240.97+AT123))</f>
        <v>2.1883126377504603</v>
      </c>
      <c r="AV123">
        <f>IF(AS123&lt;&gt;0,(1000-(AR123+U123)/2)/AS123*AL123,0)</f>
        <v>-7.3465720857261816E-4</v>
      </c>
      <c r="AW123">
        <f>U123*AA123/1000</f>
        <v>1.5134207942986104</v>
      </c>
      <c r="AX123">
        <f>(AU123-AW123)</f>
        <v>0.67489184345184983</v>
      </c>
      <c r="AY123">
        <f>1/(1.6/F123+1.37/N123)</f>
        <v>-4.5914368184585183E-4</v>
      </c>
      <c r="AZ123">
        <f>G123*AA123*0.001</f>
        <v>-112.02158735534141</v>
      </c>
      <c r="BA123">
        <f>G123/S123</f>
        <v>-2.8440633322394118</v>
      </c>
      <c r="BB123">
        <f>(1-AL123*AA123/AQ123/F123)*100</f>
        <v>70.355700122026676</v>
      </c>
      <c r="BC123">
        <f>(S123-E123/(N123/1.35))</f>
        <v>401.25162127913507</v>
      </c>
      <c r="BD123">
        <f>E123*BB123/100/BC123</f>
        <v>-1.2437842690124646E-3</v>
      </c>
    </row>
    <row r="124" spans="1:56" x14ac:dyDescent="0.25">
      <c r="A124" s="1">
        <v>65</v>
      </c>
      <c r="B124" s="1" t="s">
        <v>182</v>
      </c>
      <c r="C124" s="1">
        <v>38560.999988242984</v>
      </c>
      <c r="D124" s="1">
        <v>0</v>
      </c>
      <c r="E124">
        <f>(R124-S124*(1000-T124)/(1000-U124))*AK124</f>
        <v>-0.64629676060370234</v>
      </c>
      <c r="F124">
        <f>IF(AV124&lt;&gt;0,1/(1/AV124-1/N124),0)</f>
        <v>-1.4081140503116609E-3</v>
      </c>
      <c r="G124">
        <f>((AY124-AL124/2)*S124-E124)/(AY124+AL124/2)</f>
        <v>-333.48681538728374</v>
      </c>
      <c r="H124">
        <f>AL124*1000</f>
        <v>-9.0668433490699429E-3</v>
      </c>
      <c r="I124">
        <f>(AQ124-AW124)</f>
        <v>0.62051818662383407</v>
      </c>
      <c r="J124">
        <f>(P124+AP124*D124)</f>
        <v>18.510250091552734</v>
      </c>
      <c r="K124" s="1">
        <v>6</v>
      </c>
      <c r="L124">
        <f>(K124*AE124+AF124)</f>
        <v>1.4200000166893005</v>
      </c>
      <c r="M124" s="1">
        <v>1</v>
      </c>
      <c r="N124">
        <f>L124*(M124+1)*(M124+1)/(M124*M124+1)</f>
        <v>2.8400000333786011</v>
      </c>
      <c r="O124" s="1">
        <v>19.280605316162109</v>
      </c>
      <c r="P124" s="1">
        <v>18.510250091552734</v>
      </c>
      <c r="Q124" s="1">
        <v>19.140155792236328</v>
      </c>
      <c r="R124" s="1">
        <v>400.13772583007812</v>
      </c>
      <c r="S124" s="1">
        <v>400.91726684570312</v>
      </c>
      <c r="T124" s="1">
        <v>15.46354866027832</v>
      </c>
      <c r="U124" s="1">
        <v>15.452841758728027</v>
      </c>
      <c r="V124" s="1">
        <v>67.698471069335938</v>
      </c>
      <c r="W124" s="1">
        <v>67.651596069335937</v>
      </c>
      <c r="X124" s="1">
        <v>500.24191284179687</v>
      </c>
      <c r="Y124" s="1">
        <v>-4.1613712906837463E-2</v>
      </c>
      <c r="Z124" s="1">
        <v>0.23838949203491211</v>
      </c>
      <c r="AA124" s="1">
        <v>98.244979858398438</v>
      </c>
      <c r="AB124" s="1">
        <v>-3.9812068939208984</v>
      </c>
      <c r="AC124" s="1">
        <v>0.1175844669342041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0.18999999761581421</v>
      </c>
      <c r="AJ124" s="1">
        <v>111115</v>
      </c>
      <c r="AK124">
        <f>X124*0.000001/(K124*0.0001)</f>
        <v>0.8337365214029947</v>
      </c>
      <c r="AL124">
        <f>(U124-T124)/(1000-U124)*AK124</f>
        <v>-9.0668433490699435E-6</v>
      </c>
      <c r="AM124">
        <f>(P124+273.15)</f>
        <v>291.66025009155271</v>
      </c>
      <c r="AN124">
        <f>(O124+273.15)</f>
        <v>292.43060531616209</v>
      </c>
      <c r="AO124">
        <f>(Y124*AG124+Z124*AH124)*AI124</f>
        <v>-7.906605353084295E-3</v>
      </c>
      <c r="AP124">
        <f>((AO124+0.00000010773*(AN124^4-AM124^4))-AL124*44100)/(L124*51.4+0.00000043092*AM124^3)</f>
        <v>0.10349863035262141</v>
      </c>
      <c r="AQ124">
        <f>0.61365*EXP(17.502*J124/(240.97+J124))</f>
        <v>2.1386823139650875</v>
      </c>
      <c r="AR124">
        <f>AQ124*1000/AA124</f>
        <v>21.768871214056876</v>
      </c>
      <c r="AS124">
        <f>(AR124-U124)</f>
        <v>6.3160294553288487</v>
      </c>
      <c r="AT124">
        <f>IF(D124,P124,(O124+P124)/2)</f>
        <v>18.895427703857422</v>
      </c>
      <c r="AU124">
        <f>0.61365*EXP(17.502*AT124/(240.97+AT124))</f>
        <v>2.1908314363698103</v>
      </c>
      <c r="AV124">
        <f>IF(AS124&lt;&gt;0,(1000-(AR124+U124)/2)/AS124*AL124,0)</f>
        <v>-1.4088125604304223E-3</v>
      </c>
      <c r="AW124">
        <f>U124*AA124/1000</f>
        <v>1.5181641273412534</v>
      </c>
      <c r="AX124">
        <f>(AU124-AW124)</f>
        <v>0.67266730902855687</v>
      </c>
      <c r="AY124">
        <f>1/(1.6/F124+1.37/N124)</f>
        <v>-8.8044506684636795E-4</v>
      </c>
      <c r="AZ124">
        <f>G124*AA124*0.001</f>
        <v>-32.763405460765128</v>
      </c>
      <c r="BA124">
        <f>G124/S124</f>
        <v>-0.83180956013957208</v>
      </c>
      <c r="BB124">
        <f>(1-AL124*AA124/AQ124/F124)*100</f>
        <v>70.42107607995915</v>
      </c>
      <c r="BC124">
        <f>(S124-E124/(N124/1.35))</f>
        <v>401.22448537266104</v>
      </c>
      <c r="BD124">
        <f>E124*BB124/100/BC124</f>
        <v>-1.1343503452046714E-3</v>
      </c>
    </row>
    <row r="125" spans="1:56" x14ac:dyDescent="0.25">
      <c r="A125" s="1" t="s">
        <v>9</v>
      </c>
      <c r="B125" s="1" t="s">
        <v>183</v>
      </c>
    </row>
    <row r="126" spans="1:56" x14ac:dyDescent="0.25">
      <c r="A126" s="1">
        <v>66</v>
      </c>
      <c r="B126" s="1" t="s">
        <v>184</v>
      </c>
      <c r="C126" s="1">
        <v>39160.499994982034</v>
      </c>
      <c r="D126" s="1">
        <v>0</v>
      </c>
      <c r="E126">
        <f>(R126-S126*(1000-T126)/(1000-U126))*AK126</f>
        <v>-0.52386168365347008</v>
      </c>
      <c r="F126">
        <f>IF(AV126&lt;&gt;0,1/(1/AV126-1/N126),0)</f>
        <v>-9.3298638290075701E-4</v>
      </c>
      <c r="G126">
        <f>((AY126-AL126/2)*S126-E126)/(AY126+AL126/2)</f>
        <v>-496.8315370322282</v>
      </c>
      <c r="H126">
        <f>AL126*1000</f>
        <v>-5.9487595289028396E-3</v>
      </c>
      <c r="I126">
        <f>(AQ126-AW126)</f>
        <v>0.61441594281229128</v>
      </c>
      <c r="J126">
        <f>(P126+AP126*D126)</f>
        <v>18.507257461547852</v>
      </c>
      <c r="K126" s="1">
        <v>6</v>
      </c>
      <c r="L126">
        <f>(K126*AE126+AF126)</f>
        <v>1.4200000166893005</v>
      </c>
      <c r="M126" s="1">
        <v>1</v>
      </c>
      <c r="N126">
        <f>L126*(M126+1)*(M126+1)/(M126*M126+1)</f>
        <v>2.8400000333786011</v>
      </c>
      <c r="O126" s="1">
        <v>19.283079147338867</v>
      </c>
      <c r="P126" s="1">
        <v>18.507257461547852</v>
      </c>
      <c r="Q126" s="1">
        <v>19.142501831054688</v>
      </c>
      <c r="R126" s="1">
        <v>400.17742919921875</v>
      </c>
      <c r="S126" s="1">
        <v>400.80865478515625</v>
      </c>
      <c r="T126" s="1">
        <v>15.520899772644043</v>
      </c>
      <c r="U126" s="1">
        <v>15.513875007629395</v>
      </c>
      <c r="V126" s="1">
        <v>67.925933837890625</v>
      </c>
      <c r="W126" s="1">
        <v>67.895195007324219</v>
      </c>
      <c r="X126" s="1">
        <v>500.21356201171875</v>
      </c>
      <c r="Y126" s="1">
        <v>-4.0442705154418945E-2</v>
      </c>
      <c r="Z126" s="1">
        <v>7.8000746667385101E-2</v>
      </c>
      <c r="AA126" s="1">
        <v>98.225975036621094</v>
      </c>
      <c r="AB126" s="1">
        <v>-4.0607357025146484</v>
      </c>
      <c r="AC126" s="1">
        <v>0.11380124092102051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0.18999999761581421</v>
      </c>
      <c r="AJ126" s="1">
        <v>111115</v>
      </c>
      <c r="AK126">
        <f>X126*0.000001/(K126*0.0001)</f>
        <v>0.83368927001953119</v>
      </c>
      <c r="AL126">
        <f>(U126-T126)/(1000-U126)*AK126</f>
        <v>-5.94875952890284E-6</v>
      </c>
      <c r="AM126">
        <f>(P126+273.15)</f>
        <v>291.65725746154783</v>
      </c>
      <c r="AN126">
        <f>(O126+273.15)</f>
        <v>292.43307914733884</v>
      </c>
      <c r="AO126">
        <f>(Y126*AG126+Z126*AH126)*AI126</f>
        <v>-7.6841138829166766E-3</v>
      </c>
      <c r="AP126">
        <f>((AO126+0.00000010773*(AN126^4-AM126^4))-AL126*44100)/(L126*51.4+0.00000043092*AM126^3)</f>
        <v>0.10255935336951552</v>
      </c>
      <c r="AQ126">
        <f>0.61365*EXP(17.502*J126/(240.97+J126))</f>
        <v>2.1382814420329561</v>
      </c>
      <c r="AR126">
        <f>AQ126*1000/AA126</f>
        <v>21.76900194918657</v>
      </c>
      <c r="AS126">
        <f>(AR126-U126)</f>
        <v>6.255126941557176</v>
      </c>
      <c r="AT126">
        <f>IF(D126,P126,(O126+P126)/2)</f>
        <v>18.895168304443359</v>
      </c>
      <c r="AU126">
        <f>0.61365*EXP(17.502*AT126/(240.97+AT126))</f>
        <v>2.1907959445296217</v>
      </c>
      <c r="AV126">
        <f>IF(AS126&lt;&gt;0,(1000-(AR126+U126)/2)/AS126*AL126,0)</f>
        <v>-9.3329298488523615E-4</v>
      </c>
      <c r="AW126">
        <f>U126*AA126/1000</f>
        <v>1.5238654992206648</v>
      </c>
      <c r="AX126">
        <f>(AU126-AW126)</f>
        <v>0.66693044530895684</v>
      </c>
      <c r="AY126">
        <f>1/(1.6/F126+1.37/N126)</f>
        <v>-5.8328056153050041E-4</v>
      </c>
      <c r="AZ126">
        <f>G126*AA126*0.001</f>
        <v>-48.801762153933737</v>
      </c>
      <c r="BA126">
        <f>G126/S126</f>
        <v>-1.2395728762357756</v>
      </c>
      <c r="BB126">
        <f>(1-AL126*AA126/AQ126/F126)*100</f>
        <v>70.71045736921711</v>
      </c>
      <c r="BC126">
        <f>(S126-E126/(N126/1.35))</f>
        <v>401.05767354030422</v>
      </c>
      <c r="BD126">
        <f>E126*BB126/100/BC126</f>
        <v>-9.2362025945932739E-4</v>
      </c>
    </row>
    <row r="127" spans="1:56" x14ac:dyDescent="0.25">
      <c r="A127" s="1" t="s">
        <v>9</v>
      </c>
      <c r="B127" s="1" t="s">
        <v>185</v>
      </c>
    </row>
    <row r="128" spans="1:56" x14ac:dyDescent="0.25">
      <c r="A128" s="1">
        <v>67</v>
      </c>
      <c r="B128" s="1" t="s">
        <v>186</v>
      </c>
      <c r="C128" s="1">
        <v>39761.000001676381</v>
      </c>
      <c r="D128" s="1">
        <v>0</v>
      </c>
      <c r="E128">
        <f>(R128-S128*(1000-T128)/(1000-U128))*AK128</f>
        <v>-0.59354646511619513</v>
      </c>
      <c r="F128">
        <f>IF(AV128&lt;&gt;0,1/(1/AV128-1/N128),0)</f>
        <v>-4.7676212106356345E-3</v>
      </c>
      <c r="G128">
        <f>((AY128-AL128/2)*S128-E128)/(AY128+AL128/2)</f>
        <v>198.86648814038949</v>
      </c>
      <c r="H128">
        <f>AL128*1000</f>
        <v>-3.0411979610168432E-2</v>
      </c>
      <c r="I128">
        <f>(AQ128-AW128)</f>
        <v>0.61373699107038249</v>
      </c>
      <c r="J128">
        <f>(P128+AP128*D128)</f>
        <v>18.506063461303711</v>
      </c>
      <c r="K128" s="1">
        <v>6</v>
      </c>
      <c r="L128">
        <f>(K128*AE128+AF128)</f>
        <v>1.4200000166893005</v>
      </c>
      <c r="M128" s="1">
        <v>1</v>
      </c>
      <c r="N128">
        <f>L128*(M128+1)*(M128+1)/(M128*M128+1)</f>
        <v>2.8400000333786011</v>
      </c>
      <c r="O128" s="1">
        <v>19.280200958251953</v>
      </c>
      <c r="P128" s="1">
        <v>18.506063461303711</v>
      </c>
      <c r="Q128" s="1">
        <v>19.149150848388672</v>
      </c>
      <c r="R128" s="1">
        <v>400.1021728515625</v>
      </c>
      <c r="S128" s="1">
        <v>400.82855224609375</v>
      </c>
      <c r="T128" s="1">
        <v>15.558015823364258</v>
      </c>
      <c r="U128" s="1">
        <v>15.522112846374512</v>
      </c>
      <c r="V128" s="1">
        <v>68.087615966796875</v>
      </c>
      <c r="W128" s="1">
        <v>67.930488586425781</v>
      </c>
      <c r="X128" s="1">
        <v>500.34716796875</v>
      </c>
      <c r="Y128" s="1">
        <v>-7.0336639881134033E-2</v>
      </c>
      <c r="Z128" s="1">
        <v>0.41308325529098511</v>
      </c>
      <c r="AA128" s="1">
        <v>98.207283020019531</v>
      </c>
      <c r="AB128" s="1">
        <v>-4.0777950286865234</v>
      </c>
      <c r="AC128" s="1">
        <v>0.1101677417755127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0.18999999761581421</v>
      </c>
      <c r="AJ128" s="1">
        <v>111115</v>
      </c>
      <c r="AK128">
        <f>X128*0.000001/(K128*0.0001)</f>
        <v>0.83391194661458323</v>
      </c>
      <c r="AL128">
        <f>(U128-T128)/(1000-U128)*AK128</f>
        <v>-3.0411979610168432E-5</v>
      </c>
      <c r="AM128">
        <f>(P128+273.15)</f>
        <v>291.65606346130369</v>
      </c>
      <c r="AN128">
        <f>(O128+273.15)</f>
        <v>292.43020095825193</v>
      </c>
      <c r="AO128">
        <f>(Y128*AG128+Z128*AH128)*AI128</f>
        <v>-1.3363961409719849E-2</v>
      </c>
      <c r="AP128">
        <f>((AO128+0.00000010773*(AN128^4-AM128^4))-AL128*44100)/(L128*51.4+0.00000043092*AM128^3)</f>
        <v>0.11516601627237462</v>
      </c>
      <c r="AQ128">
        <f>0.61365*EXP(17.502*J128/(240.97+J128))</f>
        <v>2.1381215204429651</v>
      </c>
      <c r="AR128">
        <f>AQ128*1000/AA128</f>
        <v>21.771516884415888</v>
      </c>
      <c r="AS128">
        <f>(AR128-U128)</f>
        <v>6.2494040380413765</v>
      </c>
      <c r="AT128">
        <f>IF(D128,P128,(O128+P128)/2)</f>
        <v>18.893132209777832</v>
      </c>
      <c r="AU128">
        <f>0.61365*EXP(17.502*AT128/(240.97+AT128))</f>
        <v>2.1905173771887108</v>
      </c>
      <c r="AV128">
        <f>IF(AS128&lt;&gt;0,(1000-(AR128+U128)/2)/AS128*AL128,0)</f>
        <v>-4.7756382648674331E-3</v>
      </c>
      <c r="AW128">
        <f>U128*AA128/1000</f>
        <v>1.5243845293725826</v>
      </c>
      <c r="AX128">
        <f>(AU128-AW128)</f>
        <v>0.66613284781612814</v>
      </c>
      <c r="AY128">
        <f>1/(1.6/F128+1.37/N128)</f>
        <v>-2.9840525964868561E-3</v>
      </c>
      <c r="AZ128">
        <f>G128*AA128*0.001</f>
        <v>19.530137484000587</v>
      </c>
      <c r="BA128">
        <f>G128/S128</f>
        <v>0.49613852862031871</v>
      </c>
      <c r="BB128">
        <f>(1-AL128*AA128/AQ128/F128)*100</f>
        <v>70.700901436126301</v>
      </c>
      <c r="BC128">
        <f>(S128-E128/(N128/1.35))</f>
        <v>401.11069580894213</v>
      </c>
      <c r="BD128">
        <f>E128*BB128/100/BC128</f>
        <v>-1.0462017235244657E-3</v>
      </c>
    </row>
    <row r="129" spans="1:56" x14ac:dyDescent="0.25">
      <c r="A129" s="1">
        <v>68</v>
      </c>
      <c r="B129" s="1" t="s">
        <v>187</v>
      </c>
      <c r="C129" s="1">
        <v>40361.49998825416</v>
      </c>
      <c r="D129" s="1">
        <v>0</v>
      </c>
      <c r="E129">
        <f>(R129-S129*(1000-T129)/(1000-U129))*AK129</f>
        <v>-0.60294162730715284</v>
      </c>
      <c r="F129">
        <f>IF(AV129&lt;&gt;0,1/(1/AV129-1/N129),0)</f>
        <v>-2.2700656154349443E-3</v>
      </c>
      <c r="G129">
        <f>((AY129-AL129/2)*S129-E129)/(AY129+AL129/2)</f>
        <v>-25.660417205663141</v>
      </c>
      <c r="H129">
        <f>AL129*1000</f>
        <v>-1.4325168779451109E-2</v>
      </c>
      <c r="I129">
        <f>(AQ129-AW129)</f>
        <v>0.60765356970233753</v>
      </c>
      <c r="J129">
        <f>(P129+AP129*D129)</f>
        <v>18.498811721801758</v>
      </c>
      <c r="K129" s="1">
        <v>6</v>
      </c>
      <c r="L129">
        <f>(K129*AE129+AF129)</f>
        <v>1.4200000166893005</v>
      </c>
      <c r="M129" s="1">
        <v>1</v>
      </c>
      <c r="N129">
        <f>L129*(M129+1)*(M129+1)/(M129*M129+1)</f>
        <v>2.8400000333786011</v>
      </c>
      <c r="O129" s="1">
        <v>19.280672073364258</v>
      </c>
      <c r="P129" s="1">
        <v>18.498811721801758</v>
      </c>
      <c r="Q129" s="1">
        <v>19.141420364379883</v>
      </c>
      <c r="R129" s="1">
        <v>400.18035888671875</v>
      </c>
      <c r="S129" s="1">
        <v>400.91043090820312</v>
      </c>
      <c r="T129" s="1">
        <v>15.591707229614258</v>
      </c>
      <c r="U129" s="1">
        <v>15.574792861938477</v>
      </c>
      <c r="V129" s="1">
        <v>68.230331420898438</v>
      </c>
      <c r="W129" s="1">
        <v>68.156318664550781</v>
      </c>
      <c r="X129" s="1">
        <v>500.23947143554687</v>
      </c>
      <c r="Y129" s="1">
        <v>-0.11780983209609985</v>
      </c>
      <c r="Z129" s="1">
        <v>0.10216866433620453</v>
      </c>
      <c r="AA129" s="1">
        <v>98.203353881835938</v>
      </c>
      <c r="AB129" s="1">
        <v>-4.0777950286865234</v>
      </c>
      <c r="AC129" s="1">
        <v>0.1101677417755127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0.18999999761581421</v>
      </c>
      <c r="AJ129" s="1">
        <v>111115</v>
      </c>
      <c r="AK129">
        <f>X129*0.000001/(K129*0.0001)</f>
        <v>0.83373245239257798</v>
      </c>
      <c r="AL129">
        <f>(U129-T129)/(1000-U129)*AK129</f>
        <v>-1.4325168779451109E-5</v>
      </c>
      <c r="AM129">
        <f>(P129+273.15)</f>
        <v>291.64881172180174</v>
      </c>
      <c r="AN129">
        <f>(O129+273.15)</f>
        <v>292.43067207336424</v>
      </c>
      <c r="AO129">
        <f>(Y129*AG129+Z129*AH129)*AI129</f>
        <v>-2.2383867817378444E-2</v>
      </c>
      <c r="AP129">
        <f>((AO129+0.00000010773*(AN129^4-AM129^4))-AL129*44100)/(L129*51.4+0.00000043092*AM129^3)</f>
        <v>0.10756837086838968</v>
      </c>
      <c r="AQ129">
        <f>0.61365*EXP(17.502*J129/(240.97+J129))</f>
        <v>2.137150464759574</v>
      </c>
      <c r="AR129">
        <f>AQ129*1000/AA129</f>
        <v>21.762499754653177</v>
      </c>
      <c r="AS129">
        <f>(AR129-U129)</f>
        <v>6.1877068927147008</v>
      </c>
      <c r="AT129">
        <f>IF(D129,P129,(O129+P129)/2)</f>
        <v>18.889741897583008</v>
      </c>
      <c r="AU129">
        <f>0.61365*EXP(17.502*AT129/(240.97+AT129))</f>
        <v>2.1900536021164441</v>
      </c>
      <c r="AV129">
        <f>IF(AS129&lt;&gt;0,(1000-(AR129+U129)/2)/AS129*AL129,0)</f>
        <v>-2.2718815732452086E-3</v>
      </c>
      <c r="AW129">
        <f>U129*AA129/1000</f>
        <v>1.5294968950572365</v>
      </c>
      <c r="AX129">
        <f>(AU129-AW129)</f>
        <v>0.66055670705920755</v>
      </c>
      <c r="AY129">
        <f>1/(1.6/F129+1.37/N129)</f>
        <v>-1.4197627190779805E-3</v>
      </c>
      <c r="AZ129">
        <f>G129*AA129*0.001</f>
        <v>-2.5199390316032892</v>
      </c>
      <c r="BA129">
        <f>G129/S129</f>
        <v>-6.4005361864826693E-2</v>
      </c>
      <c r="BB129">
        <f>(1-AL129*AA129/AQ129/F129)*100</f>
        <v>71.003034101998267</v>
      </c>
      <c r="BC129">
        <f>(S129-E129/(N129/1.35))</f>
        <v>401.19704048119542</v>
      </c>
      <c r="BD129">
        <f>E129*BB129/100/BC129</f>
        <v>-1.0670737968021149E-3</v>
      </c>
    </row>
    <row r="130" spans="1:56" x14ac:dyDescent="0.25">
      <c r="A130" s="1" t="s">
        <v>9</v>
      </c>
      <c r="B130" s="1" t="s">
        <v>188</v>
      </c>
    </row>
    <row r="131" spans="1:56" x14ac:dyDescent="0.25">
      <c r="A131" s="1">
        <v>69</v>
      </c>
      <c r="B131" s="1" t="s">
        <v>189</v>
      </c>
      <c r="C131" s="1">
        <v>40961.499994959682</v>
      </c>
      <c r="D131" s="1">
        <v>0</v>
      </c>
      <c r="E131">
        <f>(R131-S131*(1000-T131)/(1000-U131))*AK131</f>
        <v>-0.52052085773990342</v>
      </c>
      <c r="F131">
        <f>IF(AV131&lt;&gt;0,1/(1/AV131-1/N131),0)</f>
        <v>-3.7987959174638296E-5</v>
      </c>
      <c r="G131">
        <f>((AY131-AL131/2)*S131-E131)/(AY131+AL131/2)</f>
        <v>-21417.826029307747</v>
      </c>
      <c r="H131">
        <f>AL131*1000</f>
        <v>-2.3667154188132156E-4</v>
      </c>
      <c r="I131">
        <f>(AQ131-AW131)</f>
        <v>0.60048137299930548</v>
      </c>
      <c r="J131">
        <f>(P131+AP131*D131)</f>
        <v>18.481447219848633</v>
      </c>
      <c r="K131" s="1">
        <v>6</v>
      </c>
      <c r="L131">
        <f>(K131*AE131+AF131)</f>
        <v>1.4200000166893005</v>
      </c>
      <c r="M131" s="1">
        <v>1</v>
      </c>
      <c r="N131">
        <f>L131*(M131+1)*(M131+1)/(M131*M131+1)</f>
        <v>2.8400000333786011</v>
      </c>
      <c r="O131" s="1">
        <v>19.280721664428711</v>
      </c>
      <c r="P131" s="1">
        <v>18.481447219848633</v>
      </c>
      <c r="Q131" s="1">
        <v>19.140674591064453</v>
      </c>
      <c r="R131" s="1">
        <v>400.16232299804687</v>
      </c>
      <c r="S131" s="1">
        <v>400.7867431640625</v>
      </c>
      <c r="T131" s="1">
        <v>15.622010231018066</v>
      </c>
      <c r="U131" s="1">
        <v>15.621730804443359</v>
      </c>
      <c r="V131" s="1">
        <v>68.373382568359375</v>
      </c>
      <c r="W131" s="1">
        <v>68.372161865234375</v>
      </c>
      <c r="X131" s="1">
        <v>500.25518798828125</v>
      </c>
      <c r="Y131" s="1">
        <v>-9.0259931981563568E-2</v>
      </c>
      <c r="Z131" s="1">
        <v>3.7351019680500031E-2</v>
      </c>
      <c r="AA131" s="1">
        <v>98.218658447265625</v>
      </c>
      <c r="AB131" s="1">
        <v>-4.0008907318115234</v>
      </c>
      <c r="AC131" s="1">
        <v>0.11700272560119629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0.18999999761581421</v>
      </c>
      <c r="AJ131" s="1">
        <v>111115</v>
      </c>
      <c r="AK131">
        <f>X131*0.000001/(K131*0.0001)</f>
        <v>0.83375864664713528</v>
      </c>
      <c r="AL131">
        <f>(U131-T131)/(1000-U131)*AK131</f>
        <v>-2.3667154188132157E-7</v>
      </c>
      <c r="AM131">
        <f>(P131+273.15)</f>
        <v>291.63144721984861</v>
      </c>
      <c r="AN131">
        <f>(O131+273.15)</f>
        <v>292.43072166442869</v>
      </c>
      <c r="AO131">
        <f>(Y131*AG131+Z131*AH131)*AI131</f>
        <v>-1.7149386861300631E-2</v>
      </c>
      <c r="AP131">
        <f>((AO131+0.00000010773*(AN131^4-AM131^4))-AL131*44100)/(L131*51.4+0.00000043092*AM131^3)</f>
        <v>0.10243286872277793</v>
      </c>
      <c r="AQ131">
        <f>0.61365*EXP(17.502*J131/(240.97+J131))</f>
        <v>2.1348268152360559</v>
      </c>
      <c r="AR131">
        <f>AQ131*1000/AA131</f>
        <v>21.735450768575316</v>
      </c>
      <c r="AS131">
        <f>(AR131-U131)</f>
        <v>6.1137199641319562</v>
      </c>
      <c r="AT131">
        <f>IF(D131,P131,(O131+P131)/2)</f>
        <v>18.881084442138672</v>
      </c>
      <c r="AU131">
        <f>0.61365*EXP(17.502*AT131/(240.97+AT131))</f>
        <v>2.1888697029399991</v>
      </c>
      <c r="AV131">
        <f>IF(AS131&lt;&gt;0,(1000-(AR131+U131)/2)/AS131*AL131,0)</f>
        <v>-3.7988467309965161E-5</v>
      </c>
      <c r="AW131">
        <f>U131*AA131/1000</f>
        <v>1.5343454422367504</v>
      </c>
      <c r="AX131">
        <f>(AU131-AW131)</f>
        <v>0.65452426070324865</v>
      </c>
      <c r="AY131">
        <f>1/(1.6/F131+1.37/N131)</f>
        <v>-2.3742746415422079E-5</v>
      </c>
      <c r="AZ131">
        <f>G131*AA131*0.001</f>
        <v>-2103.630139455533</v>
      </c>
      <c r="BA131">
        <f>G131/S131</f>
        <v>-53.439457254054773</v>
      </c>
      <c r="BB131">
        <f>(1-AL131*AA131/AQ131/F131)*100</f>
        <v>71.336354358535957</v>
      </c>
      <c r="BC131">
        <f>(S131-E131/(N131/1.35))</f>
        <v>401.03417385057304</v>
      </c>
      <c r="BD131">
        <f>E131*BB131/100/BC131</f>
        <v>-9.259076353073689E-4</v>
      </c>
    </row>
    <row r="132" spans="1:56" x14ac:dyDescent="0.25">
      <c r="A132" s="1" t="s">
        <v>9</v>
      </c>
      <c r="B132" s="1" t="s">
        <v>190</v>
      </c>
    </row>
    <row r="133" spans="1:56" x14ac:dyDescent="0.25">
      <c r="A133" s="1">
        <v>70</v>
      </c>
      <c r="B133" s="1" t="s">
        <v>191</v>
      </c>
      <c r="C133" s="1">
        <v>41562.000001676381</v>
      </c>
      <c r="D133" s="1">
        <v>0</v>
      </c>
      <c r="E133">
        <f>(R133-S133*(1000-T133)/(1000-U133))*AK133</f>
        <v>-0.6161127562715798</v>
      </c>
      <c r="F133">
        <f>IF(AV133&lt;&gt;0,1/(1/AV133-1/N133),0)</f>
        <v>-7.3471404437885056E-4</v>
      </c>
      <c r="G133">
        <f>((AY133-AL133/2)*S133-E133)/(AY133+AL133/2)</f>
        <v>-937.98703334426762</v>
      </c>
      <c r="H133">
        <f>AL133*1000</f>
        <v>-4.5887559674820761E-3</v>
      </c>
      <c r="I133">
        <f>(AQ133-AW133)</f>
        <v>0.60180892446008505</v>
      </c>
      <c r="J133">
        <f>(P133+AP133*D133)</f>
        <v>18.515588760375977</v>
      </c>
      <c r="K133" s="1">
        <v>6</v>
      </c>
      <c r="L133">
        <f>(K133*AE133+AF133)</f>
        <v>1.4200000166893005</v>
      </c>
      <c r="M133" s="1">
        <v>1</v>
      </c>
      <c r="N133">
        <f>L133*(M133+1)*(M133+1)/(M133*M133+1)</f>
        <v>2.8400000333786011</v>
      </c>
      <c r="O133" s="1">
        <v>19.280727386474609</v>
      </c>
      <c r="P133" s="1">
        <v>18.515588760375977</v>
      </c>
      <c r="Q133" s="1">
        <v>19.138830184936523</v>
      </c>
      <c r="R133" s="1">
        <v>400.01055908203125</v>
      </c>
      <c r="S133" s="1">
        <v>400.75189208984375</v>
      </c>
      <c r="T133" s="1">
        <v>15.659933090209961</v>
      </c>
      <c r="U133" s="1">
        <v>15.654514312744141</v>
      </c>
      <c r="V133" s="1">
        <v>68.540382385253906</v>
      </c>
      <c r="W133" s="1">
        <v>68.51666259765625</v>
      </c>
      <c r="X133" s="1">
        <v>500.1409912109375</v>
      </c>
      <c r="Y133" s="1">
        <v>-6.5643243491649628E-2</v>
      </c>
      <c r="Z133" s="1">
        <v>0.2284991592168808</v>
      </c>
      <c r="AA133" s="1">
        <v>98.220146179199219</v>
      </c>
      <c r="AB133" s="1">
        <v>-4.0232906341552734</v>
      </c>
      <c r="AC133" s="1">
        <v>0.11273598670959473</v>
      </c>
      <c r="AD133" s="1">
        <v>0.66666668653488159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0.18999999761581421</v>
      </c>
      <c r="AJ133" s="1">
        <v>111115</v>
      </c>
      <c r="AK133">
        <f>X133*0.000001/(K133*0.0001)</f>
        <v>0.83356831868489578</v>
      </c>
      <c r="AL133">
        <f>(U133-T133)/(1000-U133)*AK133</f>
        <v>-4.5887559674820761E-6</v>
      </c>
      <c r="AM133">
        <f>(P133+273.15)</f>
        <v>291.66558876037595</v>
      </c>
      <c r="AN133">
        <f>(O133+273.15)</f>
        <v>292.43072738647459</v>
      </c>
      <c r="AO133">
        <f>(Y133*AG133+Z133*AH133)*AI133</f>
        <v>-1.2472216106907741E-2</v>
      </c>
      <c r="AP133">
        <f>((AO133+0.00000010773*(AN133^4-AM133^4))-AL133*44100)/(L133*51.4+0.00000043092*AM133^3)</f>
        <v>0.1004169659280674</v>
      </c>
      <c r="AQ133">
        <f>0.61365*EXP(17.502*J133/(240.97+J133))</f>
        <v>2.1393976086221809</v>
      </c>
      <c r="AR133">
        <f>AQ133*1000/AA133</f>
        <v>21.781657753989951</v>
      </c>
      <c r="AS133">
        <f>(AR133-U133)</f>
        <v>6.1271434412458099</v>
      </c>
      <c r="AT133">
        <f>IF(D133,P133,(O133+P133)/2)</f>
        <v>18.898158073425293</v>
      </c>
      <c r="AU133">
        <f>0.61365*EXP(17.502*AT133/(240.97+AT133))</f>
        <v>2.1912050446653373</v>
      </c>
      <c r="AV133">
        <f>IF(AS133&lt;&gt;0,(1000-(AR133+U133)/2)/AS133*AL133,0)</f>
        <v>-7.3490416564836762E-4</v>
      </c>
      <c r="AW133">
        <f>U133*AA133/1000</f>
        <v>1.5375886841620958</v>
      </c>
      <c r="AX133">
        <f>(AU133-AW133)</f>
        <v>0.65361636050324146</v>
      </c>
      <c r="AY133">
        <f>1/(1.6/F133+1.37/N133)</f>
        <v>-4.5929801853786175E-4</v>
      </c>
      <c r="AZ133">
        <f>G133*AA133*0.001</f>
        <v>-92.129223529267378</v>
      </c>
      <c r="BA133">
        <f>G133/S133</f>
        <v>-2.3405679470478513</v>
      </c>
      <c r="BB133">
        <f>(1-AL133*AA133/AQ133/F133)*100</f>
        <v>71.326171011491127</v>
      </c>
      <c r="BC133">
        <f>(S133-E133/(N133/1.35))</f>
        <v>401.04476258674202</v>
      </c>
      <c r="BD133">
        <f>E133*BB133/100/BC133</f>
        <v>-1.0957620673747856E-3</v>
      </c>
    </row>
    <row r="134" spans="1:56" x14ac:dyDescent="0.25">
      <c r="A134" s="1">
        <v>71</v>
      </c>
      <c r="B134" s="1" t="s">
        <v>192</v>
      </c>
      <c r="C134" s="1">
        <v>42162.49998825416</v>
      </c>
      <c r="D134" s="1">
        <v>0</v>
      </c>
      <c r="E134">
        <f>(R134-S134*(1000-T134)/(1000-U134))*AK134</f>
        <v>-0.60413276449640396</v>
      </c>
      <c r="F134">
        <f>IF(AV134&lt;&gt;0,1/(1/AV134-1/N134),0)</f>
        <v>-1.7428048523632862E-3</v>
      </c>
      <c r="G134">
        <f>((AY134-AL134/2)*S134-E134)/(AY134+AL134/2)</f>
        <v>-154.71808289895986</v>
      </c>
      <c r="H134">
        <f>AL134*1000</f>
        <v>-1.0851121143856458E-2</v>
      </c>
      <c r="I134">
        <f>(AQ134-AW134)</f>
        <v>0.59973425922961399</v>
      </c>
      <c r="J134">
        <f>(P134+AP134*D134)</f>
        <v>18.49901008605957</v>
      </c>
      <c r="K134" s="1">
        <v>6</v>
      </c>
      <c r="L134">
        <f>(K134*AE134+AF134)</f>
        <v>1.4200000166893005</v>
      </c>
      <c r="M134" s="1">
        <v>1</v>
      </c>
      <c r="N134">
        <f>L134*(M134+1)*(M134+1)/(M134*M134+1)</f>
        <v>2.8400000333786011</v>
      </c>
      <c r="O134" s="1">
        <v>19.2799072265625</v>
      </c>
      <c r="P134" s="1">
        <v>18.49901008605957</v>
      </c>
      <c r="Q134" s="1">
        <v>19.141580581665039</v>
      </c>
      <c r="R134" s="1">
        <v>400.11639404296875</v>
      </c>
      <c r="S134" s="1">
        <v>400.84613037109375</v>
      </c>
      <c r="T134" s="1">
        <v>15.665842056274414</v>
      </c>
      <c r="U134" s="1">
        <v>15.653032302856445</v>
      </c>
      <c r="V134" s="1">
        <v>68.569732666015625</v>
      </c>
      <c r="W134" s="1">
        <v>68.513664245605469</v>
      </c>
      <c r="X134" s="1">
        <v>500.30322265625</v>
      </c>
      <c r="Y134" s="1">
        <v>-0.13773934543132782</v>
      </c>
      <c r="Z134" s="1">
        <v>0.10876137018203735</v>
      </c>
      <c r="AA134" s="1">
        <v>98.220123291015625</v>
      </c>
      <c r="AB134" s="1">
        <v>-4.0232906341552734</v>
      </c>
      <c r="AC134" s="1">
        <v>0.11273598670959473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0.18999999761581421</v>
      </c>
      <c r="AJ134" s="1">
        <v>111115</v>
      </c>
      <c r="AK134">
        <f>X134*0.000001/(K134*0.0001)</f>
        <v>0.8338387044270833</v>
      </c>
      <c r="AL134">
        <f>(U134-T134)/(1000-U134)*AK134</f>
        <v>-1.0851121143856458E-5</v>
      </c>
      <c r="AM134">
        <f>(P134+273.15)</f>
        <v>291.64901008605955</v>
      </c>
      <c r="AN134">
        <f>(O134+273.15)</f>
        <v>292.42990722656248</v>
      </c>
      <c r="AO134">
        <f>(Y134*AG134+Z134*AH134)*AI134</f>
        <v>-2.6170475303556096E-2</v>
      </c>
      <c r="AP134">
        <f>((AO134+0.00000010773*(AN134^4-AM134^4))-AL134*44100)/(L134*51.4+0.00000043092*AM134^3)</f>
        <v>0.10556835832737951</v>
      </c>
      <c r="AQ134">
        <f>0.61365*EXP(17.502*J134/(240.97+J134))</f>
        <v>2.1371770218944244</v>
      </c>
      <c r="AR134">
        <f>AQ134*1000/AA134</f>
        <v>21.759054563210022</v>
      </c>
      <c r="AS134">
        <f>(AR134-U134)</f>
        <v>6.1060222603535763</v>
      </c>
      <c r="AT134">
        <f>IF(D134,P134,(O134+P134)/2)</f>
        <v>18.889458656311035</v>
      </c>
      <c r="AU134">
        <f>0.61365*EXP(17.502*AT134/(240.97+AT134))</f>
        <v>2.1900148602478127</v>
      </c>
      <c r="AV134">
        <f>IF(AS134&lt;&gt;0,(1000-(AR134+U134)/2)/AS134*AL134,0)</f>
        <v>-1.7438750051045151E-3</v>
      </c>
      <c r="AW134">
        <f>U134*AA134/1000</f>
        <v>1.5374427626648104</v>
      </c>
      <c r="AX134">
        <f>(AU134-AW134)</f>
        <v>0.65257209758300228</v>
      </c>
      <c r="AY134">
        <f>1/(1.6/F134+1.37/N134)</f>
        <v>-1.0898256811082666E-3</v>
      </c>
      <c r="AZ134">
        <f>G134*AA134*0.001</f>
        <v>-15.196429177685413</v>
      </c>
      <c r="BA134">
        <f>G134/S134</f>
        <v>-0.38597873641869901</v>
      </c>
      <c r="BB134">
        <f>(1-AL134*AA134/AQ134/F134)*100</f>
        <v>71.385521822593248</v>
      </c>
      <c r="BC134">
        <f>(S134-E134/(N134/1.35))</f>
        <v>401.13330615365874</v>
      </c>
      <c r="BD134">
        <f>E134*BB134/100/BC134</f>
        <v>-1.0751122378050949E-3</v>
      </c>
    </row>
    <row r="135" spans="1:56" x14ac:dyDescent="0.25">
      <c r="A135" s="1" t="s">
        <v>9</v>
      </c>
      <c r="B135" s="1" t="s">
        <v>193</v>
      </c>
    </row>
    <row r="136" spans="1:56" x14ac:dyDescent="0.25">
      <c r="A136" s="1">
        <v>72</v>
      </c>
      <c r="B136" s="1" t="s">
        <v>194</v>
      </c>
      <c r="C136" s="1">
        <v>42762.499994959682</v>
      </c>
      <c r="D136" s="1">
        <v>0</v>
      </c>
      <c r="E136">
        <f>(R136-S136*(1000-T136)/(1000-U136))*AK136</f>
        <v>-0.59538822063660124</v>
      </c>
      <c r="F136">
        <f>IF(AV136&lt;&gt;0,1/(1/AV136-1/N136),0)</f>
        <v>-1.9531507458065743E-3</v>
      </c>
      <c r="G136">
        <f>((AY136-AL136/2)*S136-E136)/(AY136+AL136/2)</f>
        <v>-88.13863682265135</v>
      </c>
      <c r="H136">
        <f>AL136*1000</f>
        <v>-1.2018820917699739E-2</v>
      </c>
      <c r="I136">
        <f>(AQ136-AW136)</f>
        <v>0.59273242379430746</v>
      </c>
      <c r="J136">
        <f>(P136+AP136*D136)</f>
        <v>18.457767486572266</v>
      </c>
      <c r="K136" s="1">
        <v>6</v>
      </c>
      <c r="L136">
        <f>(K136*AE136+AF136)</f>
        <v>1.4200000166893005</v>
      </c>
      <c r="M136" s="1">
        <v>1</v>
      </c>
      <c r="N136">
        <f>L136*(M136+1)*(M136+1)/(M136*M136+1)</f>
        <v>2.8400000333786011</v>
      </c>
      <c r="O136" s="1">
        <v>19.279481887817383</v>
      </c>
      <c r="P136" s="1">
        <v>18.457767486572266</v>
      </c>
      <c r="Q136" s="1">
        <v>19.142972946166992</v>
      </c>
      <c r="R136" s="1">
        <v>400.12841796875</v>
      </c>
      <c r="S136" s="1">
        <v>400.8482666015625</v>
      </c>
      <c r="T136" s="1">
        <v>15.681551933288574</v>
      </c>
      <c r="U136" s="1">
        <v>15.667363166809082</v>
      </c>
      <c r="V136" s="1">
        <v>68.643829345703125</v>
      </c>
      <c r="W136" s="1">
        <v>68.581718444824219</v>
      </c>
      <c r="X136" s="1">
        <v>500.27679443359375</v>
      </c>
      <c r="Y136" s="1">
        <v>-2.4617636576294899E-2</v>
      </c>
      <c r="Z136" s="1">
        <v>1.098617073148489E-2</v>
      </c>
      <c r="AA136" s="1">
        <v>98.22515869140625</v>
      </c>
      <c r="AB136" s="1">
        <v>-3.9928951263427734</v>
      </c>
      <c r="AC136" s="1">
        <v>0.11093926429748535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0.18999999761581421</v>
      </c>
      <c r="AJ136" s="1">
        <v>111115</v>
      </c>
      <c r="AK136">
        <f>X136*0.000001/(K136*0.0001)</f>
        <v>0.83379465738932279</v>
      </c>
      <c r="AL136">
        <f>(U136-T136)/(1000-U136)*AK136</f>
        <v>-1.2018820917699739E-5</v>
      </c>
      <c r="AM136">
        <f>(P136+273.15)</f>
        <v>291.60776748657224</v>
      </c>
      <c r="AN136">
        <f>(O136+273.15)</f>
        <v>292.42948188781736</v>
      </c>
      <c r="AO136">
        <f>(Y136*AG136+Z136*AH136)*AI136</f>
        <v>-4.6773508908030115E-3</v>
      </c>
      <c r="AP136">
        <f>((AO136+0.00000010773*(AN136^4-AM136^4))-AL136*44100)/(L136*51.4+0.00000043092*AM136^3)</f>
        <v>0.11165958645224251</v>
      </c>
      <c r="AQ136">
        <f>0.61365*EXP(17.502*J136/(240.97+J136))</f>
        <v>2.1316616571300226</v>
      </c>
      <c r="AR136">
        <f>AQ136*1000/AA136</f>
        <v>21.701788885137454</v>
      </c>
      <c r="AS136">
        <f>(AR136-U136)</f>
        <v>6.0344257183283716</v>
      </c>
      <c r="AT136">
        <f>IF(D136,P136,(O136+P136)/2)</f>
        <v>18.868624687194824</v>
      </c>
      <c r="AU136">
        <f>0.61365*EXP(17.502*AT136/(240.97+AT136))</f>
        <v>2.1871668276771841</v>
      </c>
      <c r="AV136">
        <f>IF(AS136&lt;&gt;0,(1000-(AR136+U136)/2)/AS136*AL136,0)</f>
        <v>-1.9544949088854823E-3</v>
      </c>
      <c r="AW136">
        <f>U136*AA136/1000</f>
        <v>1.5389292333357152</v>
      </c>
      <c r="AX136">
        <f>(AU136-AW136)</f>
        <v>0.64823759434146888</v>
      </c>
      <c r="AY136">
        <f>1/(1.6/F136+1.37/N136)</f>
        <v>-1.2214384822454571E-3</v>
      </c>
      <c r="AZ136">
        <f>G136*AA136*0.001</f>
        <v>-8.6574315887491515</v>
      </c>
      <c r="BA136">
        <f>G136/S136</f>
        <v>-0.21988029927109529</v>
      </c>
      <c r="BB136">
        <f>(1-AL136*AA136/AQ136/F136)*100</f>
        <v>71.644940298830591</v>
      </c>
      <c r="BC136">
        <f>(S136-E136/(N136/1.35))</f>
        <v>401.13128564677822</v>
      </c>
      <c r="BD136">
        <f>E136*BB136/100/BC136</f>
        <v>-1.0634062973511893E-3</v>
      </c>
    </row>
    <row r="137" spans="1:56" x14ac:dyDescent="0.25">
      <c r="A137" s="1" t="s">
        <v>9</v>
      </c>
      <c r="B137" s="1" t="s">
        <v>195</v>
      </c>
    </row>
    <row r="138" spans="1:56" x14ac:dyDescent="0.25">
      <c r="A138" s="1">
        <v>73</v>
      </c>
      <c r="B138" s="1" t="s">
        <v>196</v>
      </c>
      <c r="C138" s="1">
        <v>43362.500001665205</v>
      </c>
      <c r="D138" s="1">
        <v>0</v>
      </c>
      <c r="E138">
        <f>(R138-S138*(1000-T138)/(1000-U138))*AK138</f>
        <v>-0.68370042785250795</v>
      </c>
      <c r="F138">
        <f>IF(AV138&lt;&gt;0,1/(1/AV138-1/N138),0)</f>
        <v>-4.6503698046983097E-4</v>
      </c>
      <c r="G138">
        <f>((AY138-AL138/2)*S138-E138)/(AY138+AL138/2)</f>
        <v>-1943.3861778882281</v>
      </c>
      <c r="H138">
        <f>AL138*1000</f>
        <v>-2.8844612337307019E-3</v>
      </c>
      <c r="I138">
        <f>(AQ138-AW138)</f>
        <v>0.59767503793657606</v>
      </c>
      <c r="J138">
        <f>(P138+AP138*D138)</f>
        <v>18.551212310791016</v>
      </c>
      <c r="K138" s="1">
        <v>6</v>
      </c>
      <c r="L138">
        <f>(K138*AE138+AF138)</f>
        <v>1.4200000166893005</v>
      </c>
      <c r="M138" s="1">
        <v>1</v>
      </c>
      <c r="N138">
        <f>L138*(M138+1)*(M138+1)/(M138*M138+1)</f>
        <v>2.8400000333786011</v>
      </c>
      <c r="O138" s="1">
        <v>19.286687850952148</v>
      </c>
      <c r="P138" s="1">
        <v>18.551212310791016</v>
      </c>
      <c r="Q138" s="1">
        <v>19.140598297119141</v>
      </c>
      <c r="R138" s="1">
        <v>400.140625</v>
      </c>
      <c r="S138" s="1">
        <v>400.9619140625</v>
      </c>
      <c r="T138" s="1">
        <v>15.74881649017334</v>
      </c>
      <c r="U138" s="1">
        <v>15.74541187286377</v>
      </c>
      <c r="V138" s="1">
        <v>68.903121948242188</v>
      </c>
      <c r="W138" s="1">
        <v>68.888229370117187</v>
      </c>
      <c r="X138" s="1">
        <v>500.32833862304687</v>
      </c>
      <c r="Y138" s="1">
        <v>-0.13831619918346405</v>
      </c>
      <c r="Z138" s="1">
        <v>0.14500541985034943</v>
      </c>
      <c r="AA138" s="1">
        <v>98.219146728515625</v>
      </c>
      <c r="AB138" s="1">
        <v>-4.0285396575927734</v>
      </c>
      <c r="AC138" s="1">
        <v>0.11572766304016113</v>
      </c>
      <c r="AD138" s="1">
        <v>0.66666668653488159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0.18999999761581421</v>
      </c>
      <c r="AJ138" s="1">
        <v>111115</v>
      </c>
      <c r="AK138">
        <f>X138*0.000001/(K138*0.0001)</f>
        <v>0.83388056437174474</v>
      </c>
      <c r="AL138">
        <f>(U138-T138)/(1000-U138)*AK138</f>
        <v>-2.8844612337307018E-6</v>
      </c>
      <c r="AM138">
        <f>(P138+273.15)</f>
        <v>291.70121231079099</v>
      </c>
      <c r="AN138">
        <f>(O138+273.15)</f>
        <v>292.43668785095213</v>
      </c>
      <c r="AO138">
        <f>(Y138*AG138+Z138*AH138)*AI138</f>
        <v>-2.6280077515086653E-2</v>
      </c>
      <c r="AP138">
        <f>((AO138+0.00000010773*(AN138^4-AM138^4))-AL138*44100)/(L138*51.4+0.00000043092*AM138^3)</f>
        <v>9.556442934539161E-2</v>
      </c>
      <c r="AQ138">
        <f>0.61365*EXP(17.502*J138/(240.97+J138))</f>
        <v>2.1441759569782946</v>
      </c>
      <c r="AR138">
        <f>AQ138*1000/AA138</f>
        <v>21.830529264369829</v>
      </c>
      <c r="AS138">
        <f>(AR138-U138)</f>
        <v>6.0851173915060599</v>
      </c>
      <c r="AT138">
        <f>IF(D138,P138,(O138+P138)/2)</f>
        <v>18.918950080871582</v>
      </c>
      <c r="AU138">
        <f>0.61365*EXP(17.502*AT138/(240.97+AT138))</f>
        <v>2.1940519379530117</v>
      </c>
      <c r="AV138">
        <f>IF(AS138&lt;&gt;0,(1000-(AR138+U138)/2)/AS138*AL138,0)</f>
        <v>-4.6511314061347379E-4</v>
      </c>
      <c r="AW138">
        <f>U138*AA138/1000</f>
        <v>1.5465009190417185</v>
      </c>
      <c r="AX138">
        <f>(AU138-AW138)</f>
        <v>0.64755101891129319</v>
      </c>
      <c r="AY138">
        <f>1/(1.6/F138+1.37/N138)</f>
        <v>-2.906888694110129E-4</v>
      </c>
      <c r="AZ138">
        <f>G138*AA138*0.001</f>
        <v>-190.87773215617304</v>
      </c>
      <c r="BA138">
        <f>G138/S138</f>
        <v>-4.8468099081981695</v>
      </c>
      <c r="BB138">
        <f>(1-AL138*AA138/AQ138/F138)*100</f>
        <v>71.587270837994339</v>
      </c>
      <c r="BC138">
        <f>(S138-E138/(N138/1.35))</f>
        <v>401.28691250149751</v>
      </c>
      <c r="BD138">
        <f>E138*BB138/100/BC138</f>
        <v>-1.2196821320592519E-3</v>
      </c>
    </row>
    <row r="139" spans="1:56" x14ac:dyDescent="0.25">
      <c r="A139" s="1">
        <v>74</v>
      </c>
      <c r="B139" s="1" t="s">
        <v>197</v>
      </c>
      <c r="C139" s="1">
        <v>43962.999988242984</v>
      </c>
      <c r="D139" s="1">
        <v>0</v>
      </c>
      <c r="E139">
        <f>(R139-S139*(1000-T139)/(1000-U139))*AK139</f>
        <v>-0.53846339051793435</v>
      </c>
      <c r="F139">
        <f>IF(AV139&lt;&gt;0,1/(1/AV139-1/N139),0)</f>
        <v>6.4914283790765115E-4</v>
      </c>
      <c r="G139">
        <f>((AY139-AL139/2)*S139-E139)/(AY139+AL139/2)</f>
        <v>1717.7904406713888</v>
      </c>
      <c r="H139">
        <f>AL139*1000</f>
        <v>3.9856344214009541E-3</v>
      </c>
      <c r="I139">
        <f>(AQ139-AW139)</f>
        <v>0.59181736408659025</v>
      </c>
      <c r="J139">
        <f>(P139+AP139*D139)</f>
        <v>18.528903961181641</v>
      </c>
      <c r="K139" s="1">
        <v>6</v>
      </c>
      <c r="L139">
        <f>(K139*AE139+AF139)</f>
        <v>1.4200000166893005</v>
      </c>
      <c r="M139" s="1">
        <v>1</v>
      </c>
      <c r="N139">
        <f>L139*(M139+1)*(M139+1)/(M139*M139+1)</f>
        <v>2.8400000333786011</v>
      </c>
      <c r="O139" s="1">
        <v>19.285507202148438</v>
      </c>
      <c r="P139" s="1">
        <v>18.528903961181641</v>
      </c>
      <c r="Q139" s="1">
        <v>19.141599655151367</v>
      </c>
      <c r="R139" s="1">
        <v>400.09616088867187</v>
      </c>
      <c r="S139" s="1">
        <v>400.74014282226562</v>
      </c>
      <c r="T139" s="1">
        <v>15.770868301391602</v>
      </c>
      <c r="U139" s="1">
        <v>15.77557373046875</v>
      </c>
      <c r="V139" s="1">
        <v>69.000297546386719</v>
      </c>
      <c r="W139" s="1">
        <v>69.020889282226563</v>
      </c>
      <c r="X139" s="1">
        <v>500.19992065429687</v>
      </c>
      <c r="Y139" s="1">
        <v>-1.5825029462575912E-2</v>
      </c>
      <c r="Z139" s="1">
        <v>7.3604591190814972E-2</v>
      </c>
      <c r="AA139" s="1">
        <v>98.212921142578125</v>
      </c>
      <c r="AB139" s="1">
        <v>-4.0285396575927734</v>
      </c>
      <c r="AC139" s="1">
        <v>0.11572766304016113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0.18999999761581421</v>
      </c>
      <c r="AJ139" s="1">
        <v>111115</v>
      </c>
      <c r="AK139">
        <f>X139*0.000001/(K139*0.0001)</f>
        <v>0.83366653442382799</v>
      </c>
      <c r="AL139">
        <f>(U139-T139)/(1000-U139)*AK139</f>
        <v>3.9856344214009539E-6</v>
      </c>
      <c r="AM139">
        <f>(P139+273.15)</f>
        <v>291.67890396118162</v>
      </c>
      <c r="AN139">
        <f>(O139+273.15)</f>
        <v>292.43550720214841</v>
      </c>
      <c r="AO139">
        <f>(Y139*AG139+Z139*AH139)*AI139</f>
        <v>-3.006755560159613E-3</v>
      </c>
      <c r="AP139">
        <f>((AO139+0.00000010773*(AN139^4-AM139^4))-AL139*44100)/(L139*51.4+0.00000043092*AM139^3)</f>
        <v>9.4923786874453644E-2</v>
      </c>
      <c r="AQ139">
        <f>0.61365*EXP(17.502*J139/(240.97+J139))</f>
        <v>2.1411825428560447</v>
      </c>
      <c r="AR139">
        <f>AQ139*1000/AA139</f>
        <v>21.80143425066888</v>
      </c>
      <c r="AS139">
        <f>(AR139-U139)</f>
        <v>6.0258605202001299</v>
      </c>
      <c r="AT139">
        <f>IF(D139,P139,(O139+P139)/2)</f>
        <v>18.907205581665039</v>
      </c>
      <c r="AU139">
        <f>0.61365*EXP(17.502*AT139/(240.97+AT139))</f>
        <v>2.1924434536778517</v>
      </c>
      <c r="AV139">
        <f>IF(AS139&lt;&gt;0,(1000-(AR139+U139)/2)/AS139*AL139,0)</f>
        <v>6.4899449631463258E-4</v>
      </c>
      <c r="AW139">
        <f>U139*AA139/1000</f>
        <v>1.5493651787694545</v>
      </c>
      <c r="AX139">
        <f>(AU139-AW139)</f>
        <v>0.6430782749083972</v>
      </c>
      <c r="AY139">
        <f>1/(1.6/F139+1.37/N139)</f>
        <v>4.0563488515375881E-4</v>
      </c>
      <c r="AZ139">
        <f>G139*AA139*0.001</f>
        <v>168.70921708913363</v>
      </c>
      <c r="BA139">
        <f>G139/S139</f>
        <v>4.2865444638853036</v>
      </c>
      <c r="BB139">
        <f>(1-AL139*AA139/AQ139/F139)*100</f>
        <v>71.837440281867202</v>
      </c>
      <c r="BC139">
        <f>(S139-E139/(N139/1.35))</f>
        <v>400.99610252953875</v>
      </c>
      <c r="BD139">
        <f>E139*BB139/100/BC139</f>
        <v>-9.6464358172793996E-4</v>
      </c>
    </row>
    <row r="140" spans="1:56" x14ac:dyDescent="0.25">
      <c r="A140" s="1" t="s">
        <v>9</v>
      </c>
      <c r="B140" s="1" t="s">
        <v>198</v>
      </c>
    </row>
    <row r="141" spans="1:56" x14ac:dyDescent="0.25">
      <c r="A141" s="1">
        <v>75</v>
      </c>
      <c r="B141" s="1" t="s">
        <v>199</v>
      </c>
      <c r="C141" s="1">
        <v>44562.499994982034</v>
      </c>
      <c r="D141" s="1">
        <v>0</v>
      </c>
      <c r="E141">
        <f>(R141-S141*(1000-T141)/(1000-U141))*AK141</f>
        <v>-0.55525906357008425</v>
      </c>
      <c r="F141">
        <f>IF(AV141&lt;&gt;0,1/(1/AV141-1/N141),0)</f>
        <v>4.0708927156270187E-4</v>
      </c>
      <c r="G141">
        <f>((AY141-AL141/2)*S141-E141)/(AY141+AL141/2)</f>
        <v>2568.8083058028956</v>
      </c>
      <c r="H141">
        <f>AL141*1000</f>
        <v>2.4857175068015531E-3</v>
      </c>
      <c r="I141">
        <f>(AQ141-AW141)</f>
        <v>0.58866857442192733</v>
      </c>
      <c r="J141">
        <f>(P141+AP141*D141)</f>
        <v>18.491527557373047</v>
      </c>
      <c r="K141" s="1">
        <v>6</v>
      </c>
      <c r="L141">
        <f>(K141*AE141+AF141)</f>
        <v>1.4200000166893005</v>
      </c>
      <c r="M141" s="1">
        <v>1</v>
      </c>
      <c r="N141">
        <f>L141*(M141+1)*(M141+1)/(M141*M141+1)</f>
        <v>2.8400000333786011</v>
      </c>
      <c r="O141" s="1">
        <v>19.281164169311523</v>
      </c>
      <c r="P141" s="1">
        <v>18.491527557373047</v>
      </c>
      <c r="Q141" s="1">
        <v>19.140552520751953</v>
      </c>
      <c r="R141" s="1">
        <v>400.02508544921875</v>
      </c>
      <c r="S141" s="1">
        <v>400.68988037109375</v>
      </c>
      <c r="T141" s="1">
        <v>15.750166893005371</v>
      </c>
      <c r="U141" s="1">
        <v>15.753101348876953</v>
      </c>
      <c r="V141" s="1">
        <v>68.94390869140625</v>
      </c>
      <c r="W141" s="1">
        <v>68.956756591796875</v>
      </c>
      <c r="X141" s="1">
        <v>500.24124145507813</v>
      </c>
      <c r="Y141" s="1">
        <v>-0.17759802937507629</v>
      </c>
      <c r="Z141" s="1">
        <v>7.8001536428928375E-2</v>
      </c>
      <c r="AA141" s="1">
        <v>98.235061645507813</v>
      </c>
      <c r="AB141" s="1">
        <v>-4.0365047454833984</v>
      </c>
      <c r="AC141" s="1">
        <v>0.11670422554016113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0.18999999761581421</v>
      </c>
      <c r="AJ141" s="1">
        <v>111115</v>
      </c>
      <c r="AK141">
        <f>X141*0.000001/(K141*0.0001)</f>
        <v>0.83373540242513</v>
      </c>
      <c r="AL141">
        <f>(U141-T141)/(1000-U141)*AK141</f>
        <v>2.4857175068015532E-6</v>
      </c>
      <c r="AM141">
        <f>(P141+273.15)</f>
        <v>291.64152755737302</v>
      </c>
      <c r="AN141">
        <f>(O141+273.15)</f>
        <v>292.4311641693115</v>
      </c>
      <c r="AO141">
        <f>(Y141*AG141+Z141*AH141)*AI141</f>
        <v>-3.3743625157837798E-2</v>
      </c>
      <c r="AP141">
        <f>((AO141+0.00000010773*(AN141^4-AM141^4))-AL141*44100)/(L141*51.4+0.00000043092*AM141^3)</f>
        <v>9.9567791157601754E-2</v>
      </c>
      <c r="AQ141">
        <f>0.61365*EXP(17.502*J141/(240.97+J141))</f>
        <v>2.1361754565367872</v>
      </c>
      <c r="AR141">
        <f>AQ141*1000/AA141</f>
        <v>21.745550119828039</v>
      </c>
      <c r="AS141">
        <f>(AR141-U141)</f>
        <v>5.9924487709510856</v>
      </c>
      <c r="AT141">
        <f>IF(D141,P141,(O141+P141)/2)</f>
        <v>18.886345863342285</v>
      </c>
      <c r="AU141">
        <f>0.61365*EXP(17.502*AT141/(240.97+AT141))</f>
        <v>2.1895891306119157</v>
      </c>
      <c r="AV141">
        <f>IF(AS141&lt;&gt;0,(1000-(AR141+U141)/2)/AS141*AL141,0)</f>
        <v>4.0703092722406821E-4</v>
      </c>
      <c r="AW141">
        <f>U141*AA141/1000</f>
        <v>1.5475068821148599</v>
      </c>
      <c r="AX141">
        <f>(AU141-AW141)</f>
        <v>0.64208224849705586</v>
      </c>
      <c r="AY141">
        <f>1/(1.6/F141+1.37/N141)</f>
        <v>2.5439957074592913E-4</v>
      </c>
      <c r="AZ141">
        <f>G141*AA141*0.001</f>
        <v>252.34704227603993</v>
      </c>
      <c r="BA141">
        <f>G141/S141</f>
        <v>6.4109637693465755</v>
      </c>
      <c r="BB141">
        <f>(1-AL141*AA141/AQ141/F141)*100</f>
        <v>71.920348398593276</v>
      </c>
      <c r="BC141">
        <f>(S141-E141/(N141/1.35))</f>
        <v>400.95382393694217</v>
      </c>
      <c r="BD141">
        <f>E141*BB141/100/BC141</f>
        <v>-9.9598564521279076E-4</v>
      </c>
    </row>
    <row r="142" spans="1:56" x14ac:dyDescent="0.25">
      <c r="A142" s="1" t="s">
        <v>9</v>
      </c>
      <c r="B142" s="1" t="s">
        <v>200</v>
      </c>
    </row>
    <row r="143" spans="1:56" x14ac:dyDescent="0.25">
      <c r="A143" s="1">
        <v>76</v>
      </c>
      <c r="B143" s="1" t="s">
        <v>201</v>
      </c>
      <c r="C143" s="1">
        <v>45163.000001676381</v>
      </c>
      <c r="D143" s="1">
        <v>0</v>
      </c>
      <c r="E143">
        <f>(R143-S143*(1000-T143)/(1000-U143))*AK143</f>
        <v>-0.55957025955931694</v>
      </c>
      <c r="F143">
        <f>IF(AV143&lt;&gt;0,1/(1/AV143-1/N143),0)</f>
        <v>3.4263359106865444E-3</v>
      </c>
      <c r="G143">
        <f>((AY143-AL143/2)*S143-E143)/(AY143+AL143/2)</f>
        <v>657.21796867472449</v>
      </c>
      <c r="H143">
        <f>AL143*1000</f>
        <v>2.08188083767363E-2</v>
      </c>
      <c r="I143">
        <f>(AQ143-AW143)</f>
        <v>0.58631334410705893</v>
      </c>
      <c r="J143">
        <f>(P143+AP143*D143)</f>
        <v>18.468412399291992</v>
      </c>
      <c r="K143" s="1">
        <v>6</v>
      </c>
      <c r="L143">
        <f>(K143*AE143+AF143)</f>
        <v>1.4200000166893005</v>
      </c>
      <c r="M143" s="1">
        <v>1</v>
      </c>
      <c r="N143">
        <f>L143*(M143+1)*(M143+1)/(M143*M143+1)</f>
        <v>2.8400000333786011</v>
      </c>
      <c r="O143" s="1">
        <v>19.280143737792969</v>
      </c>
      <c r="P143" s="1">
        <v>18.468412399291992</v>
      </c>
      <c r="Q143" s="1">
        <v>19.135517120361328</v>
      </c>
      <c r="R143" s="1">
        <v>400.13198852539062</v>
      </c>
      <c r="S143" s="1">
        <v>400.79306030273437</v>
      </c>
      <c r="T143" s="1">
        <v>15.723697662353516</v>
      </c>
      <c r="U143" s="1">
        <v>15.748271942138672</v>
      </c>
      <c r="V143" s="1">
        <v>68.820762634277344</v>
      </c>
      <c r="W143" s="1">
        <v>68.928321838378906</v>
      </c>
      <c r="X143" s="1">
        <v>500.30230712890625</v>
      </c>
      <c r="Y143" s="1">
        <v>-0.16881231963634491</v>
      </c>
      <c r="Z143" s="1">
        <v>0</v>
      </c>
      <c r="AA143" s="1">
        <v>98.218437194824219</v>
      </c>
      <c r="AB143" s="1">
        <v>-3.9742488861083984</v>
      </c>
      <c r="AC143" s="1">
        <v>0.12363553047180176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0.18999999761581421</v>
      </c>
      <c r="AJ143" s="1">
        <v>111115</v>
      </c>
      <c r="AK143">
        <f>X143*0.000001/(K143*0.0001)</f>
        <v>0.83383717854817685</v>
      </c>
      <c r="AL143">
        <f>(U143-T143)/(1000-U143)*AK143</f>
        <v>2.0818808376736301E-5</v>
      </c>
      <c r="AM143">
        <f>(P143+273.15)</f>
        <v>291.61841239929197</v>
      </c>
      <c r="AN143">
        <f>(O143+273.15)</f>
        <v>292.43014373779295</v>
      </c>
      <c r="AO143">
        <f>(Y143*AG143+Z143*AH143)*AI143</f>
        <v>-3.2074340328425599E-2</v>
      </c>
      <c r="AP143">
        <f>((AO143+0.00000010773*(AN143^4-AM143^4))-AL143*44100)/(L143*51.4+0.00000043092*AM143^3)</f>
        <v>9.2749591816293983E-2</v>
      </c>
      <c r="AQ143">
        <f>0.61365*EXP(17.502*J143/(240.97+J143))</f>
        <v>2.1330840027830185</v>
      </c>
      <c r="AR143">
        <f>AQ143*1000/AA143</f>
        <v>21.717755481609565</v>
      </c>
      <c r="AS143">
        <f>(AR143-U143)</f>
        <v>5.9694835394708932</v>
      </c>
      <c r="AT143">
        <f>IF(D143,P143,(O143+P143)/2)</f>
        <v>18.87427806854248</v>
      </c>
      <c r="AU143">
        <f>0.61365*EXP(17.502*AT143/(240.97+AT143))</f>
        <v>2.1879393315535296</v>
      </c>
      <c r="AV143">
        <f>IF(AS143&lt;&gt;0,(1000-(AR143+U143)/2)/AS143*AL143,0)</f>
        <v>3.4222071673156388E-3</v>
      </c>
      <c r="AW143">
        <f>U143*AA143/1000</f>
        <v>1.5467706586759595</v>
      </c>
      <c r="AX143">
        <f>(AU143-AW143)</f>
        <v>0.64116867287757007</v>
      </c>
      <c r="AY143">
        <f>1/(1.6/F143+1.37/N143)</f>
        <v>2.1392500385616184E-3</v>
      </c>
      <c r="AZ143">
        <f>G143*AA143*0.001</f>
        <v>64.550921779588379</v>
      </c>
      <c r="BA143">
        <f>G143/S143</f>
        <v>1.6397937833012941</v>
      </c>
      <c r="BB143">
        <f>(1-AL143*AA143/AQ143/F143)*100</f>
        <v>72.022365602569266</v>
      </c>
      <c r="BC143">
        <f>(S143-E143/(N143/1.35))</f>
        <v>401.05905320468037</v>
      </c>
      <c r="BD143">
        <f>E143*BB143/100/BC143</f>
        <v>-1.0048787950870119E-3</v>
      </c>
    </row>
    <row r="144" spans="1:56" x14ac:dyDescent="0.25">
      <c r="A144" s="1">
        <v>77</v>
      </c>
      <c r="B144" s="1" t="s">
        <v>202</v>
      </c>
      <c r="C144" s="1">
        <v>45763.49998825416</v>
      </c>
      <c r="D144" s="1">
        <v>0</v>
      </c>
      <c r="E144">
        <f>(R144-S144*(1000-T144)/(1000-U144))*AK144</f>
        <v>-0.61456843824830387</v>
      </c>
      <c r="F144">
        <f>IF(AV144&lt;&gt;0,1/(1/AV144-1/N144),0)</f>
        <v>2.9782825295687635E-4</v>
      </c>
      <c r="G144">
        <f>((AY144-AL144/2)*S144-E144)/(AY144+AL144/2)</f>
        <v>3682.601481944087</v>
      </c>
      <c r="H144">
        <f>AL144*1000</f>
        <v>1.8354629849179323E-3</v>
      </c>
      <c r="I144">
        <f>(AQ144-AW144)</f>
        <v>0.59390167044387354</v>
      </c>
      <c r="J144">
        <f>(P144+AP144*D144)</f>
        <v>18.541286468505859</v>
      </c>
      <c r="K144" s="1">
        <v>6</v>
      </c>
      <c r="L144">
        <f>(K144*AE144+AF144)</f>
        <v>1.4200000166893005</v>
      </c>
      <c r="M144" s="1">
        <v>1</v>
      </c>
      <c r="N144">
        <f>L144*(M144+1)*(M144+1)/(M144*M144+1)</f>
        <v>2.8400000333786011</v>
      </c>
      <c r="O144" s="1">
        <v>19.285812377929688</v>
      </c>
      <c r="P144" s="1">
        <v>18.541286468505859</v>
      </c>
      <c r="Q144" s="1">
        <v>19.139745712280273</v>
      </c>
      <c r="R144" s="1">
        <v>400.1038818359375</v>
      </c>
      <c r="S144" s="1">
        <v>400.84011840820312</v>
      </c>
      <c r="T144" s="1">
        <v>15.77049446105957</v>
      </c>
      <c r="U144" s="1">
        <v>15.772661209106445</v>
      </c>
      <c r="V144" s="1">
        <v>68.991241455078125</v>
      </c>
      <c r="W144" s="1">
        <v>69.000724792480469</v>
      </c>
      <c r="X144" s="1">
        <v>500.24630737304687</v>
      </c>
      <c r="Y144" s="1">
        <v>-4.7475047409534454E-2</v>
      </c>
      <c r="Z144" s="1">
        <v>5.8224473148584366E-2</v>
      </c>
      <c r="AA144" s="1">
        <v>98.2042236328125</v>
      </c>
      <c r="AB144" s="1">
        <v>-3.9742488861083984</v>
      </c>
      <c r="AC144" s="1">
        <v>0.12363553047180176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0.18999999761581421</v>
      </c>
      <c r="AJ144" s="1">
        <v>111115</v>
      </c>
      <c r="AK144">
        <f>X144*0.000001/(K144*0.0001)</f>
        <v>0.83374384562174464</v>
      </c>
      <c r="AL144">
        <f>(U144-T144)/(1000-U144)*AK144</f>
        <v>1.8354629849179324E-6</v>
      </c>
      <c r="AM144">
        <f>(P144+273.15)</f>
        <v>291.69128646850584</v>
      </c>
      <c r="AN144">
        <f>(O144+273.15)</f>
        <v>292.43581237792966</v>
      </c>
      <c r="AO144">
        <f>(Y144*AG144+Z144*AH144)*AI144</f>
        <v>-9.0202588946222129E-3</v>
      </c>
      <c r="AP144">
        <f>((AO144+0.00000010773*(AN144^4-AM144^4))-AL144*44100)/(L144*51.4+0.00000043092*AM144^3)</f>
        <v>9.444041666759867E-2</v>
      </c>
      <c r="AQ144">
        <f>0.61365*EXP(17.502*J144/(240.97+J144))</f>
        <v>2.1428436191075497</v>
      </c>
      <c r="AR144">
        <f>AQ144*1000/AA144</f>
        <v>21.820279615667893</v>
      </c>
      <c r="AS144">
        <f>(AR144-U144)</f>
        <v>6.0476184065614476</v>
      </c>
      <c r="AT144">
        <f>IF(D144,P144,(O144+P144)/2)</f>
        <v>18.913549423217773</v>
      </c>
      <c r="AU144">
        <f>0.61365*EXP(17.502*AT144/(240.97+AT144))</f>
        <v>2.1933121549003465</v>
      </c>
      <c r="AV144">
        <f>IF(AS144&lt;&gt;0,(1000-(AR144+U144)/2)/AS144*AL144,0)</f>
        <v>2.9779702325049325E-4</v>
      </c>
      <c r="AW144">
        <f>U144*AA144/1000</f>
        <v>1.5489419486636762</v>
      </c>
      <c r="AX144">
        <f>(AU144-AW144)</f>
        <v>0.6443702062366703</v>
      </c>
      <c r="AY144">
        <f>1/(1.6/F144+1.37/N144)</f>
        <v>1.8612594507356982E-4</v>
      </c>
      <c r="AZ144">
        <f>G144*AA144*0.001</f>
        <v>361.64701948336386</v>
      </c>
      <c r="BA144">
        <f>G144/S144</f>
        <v>9.1872078487758557</v>
      </c>
      <c r="BB144">
        <f>(1-AL144*AA144/AQ144/F144)*100</f>
        <v>71.756440775815761</v>
      </c>
      <c r="BC144">
        <f>(S144-E144/(N144/1.35))</f>
        <v>401.13225481027501</v>
      </c>
      <c r="BD144">
        <f>E144*BB144/100/BC144</f>
        <v>-1.0993691784448444E-3</v>
      </c>
    </row>
    <row r="145" spans="1:56" x14ac:dyDescent="0.25">
      <c r="A145" s="1" t="s">
        <v>9</v>
      </c>
      <c r="B145" s="1" t="s">
        <v>203</v>
      </c>
    </row>
    <row r="146" spans="1:56" x14ac:dyDescent="0.25">
      <c r="A146" s="1">
        <v>78</v>
      </c>
      <c r="B146" s="1" t="s">
        <v>204</v>
      </c>
      <c r="C146" s="1">
        <v>46363.499994959682</v>
      </c>
      <c r="D146" s="1">
        <v>0</v>
      </c>
      <c r="E146">
        <f>(R146-S146*(1000-T146)/(1000-U146))*AK146</f>
        <v>-0.58195424767185322</v>
      </c>
      <c r="F146">
        <f>IF(AV146&lt;&gt;0,1/(1/AV146-1/N146),0)</f>
        <v>-3.3668581221309196E-4</v>
      </c>
      <c r="G146">
        <f>((AY146-AL146/2)*S146-E146)/(AY146+AL146/2)</f>
        <v>-2354.8826687831656</v>
      </c>
      <c r="H146">
        <f>AL146*1000</f>
        <v>-2.0448217911631073E-3</v>
      </c>
      <c r="I146">
        <f>(AQ146-AW146)</f>
        <v>0.5850308477679893</v>
      </c>
      <c r="J146">
        <f>(P146+AP146*D146)</f>
        <v>18.473667144775391</v>
      </c>
      <c r="K146" s="1">
        <v>6</v>
      </c>
      <c r="L146">
        <f>(K146*AE146+AF146)</f>
        <v>1.4200000166893005</v>
      </c>
      <c r="M146" s="1">
        <v>1</v>
      </c>
      <c r="N146">
        <f>L146*(M146+1)*(M146+1)/(M146*M146+1)</f>
        <v>2.8400000333786011</v>
      </c>
      <c r="O146" s="1">
        <v>19.280998229980469</v>
      </c>
      <c r="P146" s="1">
        <v>18.473667144775391</v>
      </c>
      <c r="Q146" s="1">
        <v>19.140115737915039</v>
      </c>
      <c r="R146" s="1">
        <v>400.21072387695312</v>
      </c>
      <c r="S146" s="1">
        <v>400.90966796875</v>
      </c>
      <c r="T146" s="1">
        <v>15.777114868164062</v>
      </c>
      <c r="U146" s="1">
        <v>15.774701118469238</v>
      </c>
      <c r="V146" s="1">
        <v>69.023666381835938</v>
      </c>
      <c r="W146" s="1">
        <v>69.013107299804688</v>
      </c>
      <c r="X146" s="1">
        <v>500.27523803710937</v>
      </c>
      <c r="Y146" s="1">
        <v>-9.9637903273105621E-2</v>
      </c>
      <c r="Z146" s="1">
        <v>9.8870657384395599E-2</v>
      </c>
      <c r="AA146" s="1">
        <v>98.179710388183594</v>
      </c>
      <c r="AB146" s="1">
        <v>-3.9806880950927734</v>
      </c>
      <c r="AC146" s="1">
        <v>0.11712193489074707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0.18999999761581421</v>
      </c>
      <c r="AJ146" s="1">
        <v>111115</v>
      </c>
      <c r="AK146">
        <f>X146*0.000001/(K146*0.0001)</f>
        <v>0.83379206339518219</v>
      </c>
      <c r="AL146">
        <f>(U146-T146)/(1000-U146)*AK146</f>
        <v>-2.0448217911631075E-6</v>
      </c>
      <c r="AM146">
        <f>(P146+273.15)</f>
        <v>291.62366714477537</v>
      </c>
      <c r="AN146">
        <f>(O146+273.15)</f>
        <v>292.43099822998045</v>
      </c>
      <c r="AO146">
        <f>(Y146*AG146+Z146*AH146)*AI146</f>
        <v>-1.8931201384334795E-2</v>
      </c>
      <c r="AP146">
        <f>((AO146+0.00000010773*(AN146^4-AM146^4))-AL146*44100)/(L146*51.4+0.00000043092*AM146^3)</f>
        <v>0.10439493454066007</v>
      </c>
      <c r="AQ146">
        <f>0.61365*EXP(17.502*J146/(240.97+J146))</f>
        <v>2.1337864350394549</v>
      </c>
      <c r="AR146">
        <f>AQ146*1000/AA146</f>
        <v>21.733476566623345</v>
      </c>
      <c r="AS146">
        <f>(AR146-U146)</f>
        <v>5.9587754481541069</v>
      </c>
      <c r="AT146">
        <f>IF(D146,P146,(O146+P146)/2)</f>
        <v>18.87733268737793</v>
      </c>
      <c r="AU146">
        <f>0.61365*EXP(17.502*AT146/(240.97+AT146))</f>
        <v>2.1883568281786272</v>
      </c>
      <c r="AV146">
        <f>IF(AS146&lt;&gt;0,(1000-(AR146+U146)/2)/AS146*AL146,0)</f>
        <v>-3.3672573150008865E-4</v>
      </c>
      <c r="AW146">
        <f>U146*AA146/1000</f>
        <v>1.5487555872714656</v>
      </c>
      <c r="AX146">
        <f>(AU146-AW146)</f>
        <v>0.63960124090716164</v>
      </c>
      <c r="AY146">
        <f>1/(1.6/F146+1.37/N146)</f>
        <v>-2.1044999532501338E-4</v>
      </c>
      <c r="AZ146">
        <f>G146*AA146*0.001</f>
        <v>-231.20169841928407</v>
      </c>
      <c r="BA146">
        <f>G146/S146</f>
        <v>-5.8738485422774174</v>
      </c>
      <c r="BB146">
        <f>(1-AL146*AA146/AQ146/F146)*100</f>
        <v>72.055171693020469</v>
      </c>
      <c r="BC146">
        <f>(S146-E146/(N146/1.35))</f>
        <v>401.18630114661033</v>
      </c>
      <c r="BD146">
        <f>E146*BB146/100/BC146</f>
        <v>-1.0452204652459938E-3</v>
      </c>
    </row>
    <row r="147" spans="1:56" x14ac:dyDescent="0.25">
      <c r="A147" s="1" t="s">
        <v>9</v>
      </c>
      <c r="B147" s="1" t="s">
        <v>205</v>
      </c>
    </row>
    <row r="148" spans="1:56" x14ac:dyDescent="0.25">
      <c r="A148" s="1">
        <v>79</v>
      </c>
      <c r="B148" s="1" t="s">
        <v>206</v>
      </c>
      <c r="C148" s="1">
        <v>46964.000001676381</v>
      </c>
      <c r="D148" s="1">
        <v>0</v>
      </c>
      <c r="E148">
        <f>(R148-S148*(1000-T148)/(1000-U148))*AK148</f>
        <v>-0.25746399815201926</v>
      </c>
      <c r="F148">
        <f>IF(AV148&lt;&gt;0,1/(1/AV148-1/N148),0)</f>
        <v>7.1551486825794112E-4</v>
      </c>
      <c r="G148">
        <f>((AY148-AL148/2)*S148-E148)/(AY148+AL148/2)</f>
        <v>969.8223034128265</v>
      </c>
      <c r="H148">
        <f>AL148*1000</f>
        <v>4.3333801567923061E-3</v>
      </c>
      <c r="I148">
        <f>(AQ148-AW148)</f>
        <v>0.58351739919990209</v>
      </c>
      <c r="J148">
        <f>(P148+AP148*D148)</f>
        <v>18.483419418334961</v>
      </c>
      <c r="K148" s="1">
        <v>6</v>
      </c>
      <c r="L148">
        <f>(K148*AE148+AF148)</f>
        <v>1.4200000166893005</v>
      </c>
      <c r="M148" s="1">
        <v>1</v>
      </c>
      <c r="N148">
        <f>L148*(M148+1)*(M148+1)/(M148*M148+1)</f>
        <v>2.8400000333786011</v>
      </c>
      <c r="O148" s="1">
        <v>19.274253845214844</v>
      </c>
      <c r="P148" s="1">
        <v>18.483419418334961</v>
      </c>
      <c r="Q148" s="1">
        <v>19.138530731201172</v>
      </c>
      <c r="R148" s="1">
        <v>400.30398559570312</v>
      </c>
      <c r="S148" s="1">
        <v>400.6107177734375</v>
      </c>
      <c r="T148" s="1">
        <v>15.800213813781738</v>
      </c>
      <c r="U148" s="1">
        <v>15.805329322814941</v>
      </c>
      <c r="V148" s="1">
        <v>69.145317077636719</v>
      </c>
      <c r="W148" s="1">
        <v>69.167701721191406</v>
      </c>
      <c r="X148" s="1">
        <v>500.23052978515625</v>
      </c>
      <c r="Y148" s="1">
        <v>-0.3516467809677124</v>
      </c>
      <c r="Z148" s="1">
        <v>0.3075832724571228</v>
      </c>
      <c r="AA148" s="1">
        <v>98.167724609375</v>
      </c>
      <c r="AB148" s="1">
        <v>-3.9604854583740234</v>
      </c>
      <c r="AC148" s="1">
        <v>0.12005162239074707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0.18999999761581421</v>
      </c>
      <c r="AJ148" s="1">
        <v>111115</v>
      </c>
      <c r="AK148">
        <f>X148*0.000001/(K148*0.0001)</f>
        <v>0.83371754964192701</v>
      </c>
      <c r="AL148">
        <f>(U148-T148)/(1000-U148)*AK148</f>
        <v>4.3333801567923065E-6</v>
      </c>
      <c r="AM148">
        <f>(P148+273.15)</f>
        <v>291.63341941833494</v>
      </c>
      <c r="AN148">
        <f>(O148+273.15)</f>
        <v>292.42425384521482</v>
      </c>
      <c r="AO148">
        <f>(Y148*AG148+Z148*AH148)*AI148</f>
        <v>-6.6812887545474098E-2</v>
      </c>
      <c r="AP148">
        <f>((AO148+0.00000010773*(AN148^4-AM148^4))-AL148*44100)/(L148*51.4+0.00000043092*AM148^3)</f>
        <v>9.8345684772710981E-2</v>
      </c>
      <c r="AQ148">
        <f>0.61365*EXP(17.502*J148/(240.97+J148))</f>
        <v>2.1350906155224787</v>
      </c>
      <c r="AR148">
        <f>AQ148*1000/AA148</f>
        <v>21.749415340106378</v>
      </c>
      <c r="AS148">
        <f>(AR148-U148)</f>
        <v>5.9440860172914363</v>
      </c>
      <c r="AT148">
        <f>IF(D148,P148,(O148+P148)/2)</f>
        <v>18.878836631774902</v>
      </c>
      <c r="AU148">
        <f>0.61365*EXP(17.502*AT148/(240.97+AT148))</f>
        <v>2.1885624086863591</v>
      </c>
      <c r="AV148">
        <f>IF(AS148&lt;&gt;0,(1000-(AR148+U148)/2)/AS148*AL148,0)</f>
        <v>7.1533464552250598E-4</v>
      </c>
      <c r="AW148">
        <f>U148*AA148/1000</f>
        <v>1.5515732163225766</v>
      </c>
      <c r="AX148">
        <f>(AU148-AW148)</f>
        <v>0.63698919236378249</v>
      </c>
      <c r="AY148">
        <f>1/(1.6/F148+1.37/N148)</f>
        <v>4.4710034184570823E-4</v>
      </c>
      <c r="AZ148">
        <f>G148*AA148*0.001</f>
        <v>95.205248801460087</v>
      </c>
      <c r="BA148">
        <f>G148/S148</f>
        <v>2.4208596035648315</v>
      </c>
      <c r="BB148">
        <f>(1-AL148*AA148/AQ148/F148)*100</f>
        <v>72.154146069771556</v>
      </c>
      <c r="BC148">
        <f>(S148-E148/(N148/1.35))</f>
        <v>400.73310382745871</v>
      </c>
      <c r="BD148">
        <f>E148*BB148/100/BC148</f>
        <v>-4.6357774670811375E-4</v>
      </c>
    </row>
    <row r="149" spans="1:56" x14ac:dyDescent="0.25">
      <c r="A149" s="1">
        <v>80</v>
      </c>
      <c r="B149" s="1" t="s">
        <v>207</v>
      </c>
      <c r="C149" s="1">
        <v>47564.49998825416</v>
      </c>
      <c r="D149" s="1">
        <v>0</v>
      </c>
      <c r="E149">
        <f>(R149-S149*(1000-T149)/(1000-U149))*AK149</f>
        <v>-0.65973967445065007</v>
      </c>
      <c r="F149">
        <f>IF(AV149&lt;&gt;0,1/(1/AV149-1/N149),0)</f>
        <v>-4.0003907322860327E-5</v>
      </c>
      <c r="G149">
        <f>((AY149-AL149/2)*S149-E149)/(AY149+AL149/2)</f>
        <v>-25861.851878644356</v>
      </c>
      <c r="H149">
        <f>AL149*1000</f>
        <v>-2.4316872462363525E-4</v>
      </c>
      <c r="I149">
        <f>(AQ149-AW149)</f>
        <v>0.58565118248930825</v>
      </c>
      <c r="J149">
        <f>(P149+AP149*D149)</f>
        <v>18.482275009155273</v>
      </c>
      <c r="K149" s="1">
        <v>6</v>
      </c>
      <c r="L149">
        <f>(K149*AE149+AF149)</f>
        <v>1.4200000166893005</v>
      </c>
      <c r="M149" s="1">
        <v>1</v>
      </c>
      <c r="N149">
        <f>L149*(M149+1)*(M149+1)/(M149*M149+1)</f>
        <v>2.8400000333786011</v>
      </c>
      <c r="O149" s="1">
        <v>19.28001594543457</v>
      </c>
      <c r="P149" s="1">
        <v>18.482275009155273</v>
      </c>
      <c r="Q149" s="1">
        <v>19.139408111572266</v>
      </c>
      <c r="R149" s="1">
        <v>400.23593139648438</v>
      </c>
      <c r="S149" s="1">
        <v>401.02734375</v>
      </c>
      <c r="T149" s="1">
        <v>15.778824806213379</v>
      </c>
      <c r="U149" s="1">
        <v>15.778537750244141</v>
      </c>
      <c r="V149" s="1">
        <v>69.042236328125</v>
      </c>
      <c r="W149" s="1">
        <v>69.040985107421875</v>
      </c>
      <c r="X149" s="1">
        <v>500.24783325195312</v>
      </c>
      <c r="Y149" s="1">
        <v>-0.17525178194046021</v>
      </c>
      <c r="Z149" s="1">
        <v>9.5578417181968689E-2</v>
      </c>
      <c r="AA149" s="1">
        <v>98.189476013183594</v>
      </c>
      <c r="AB149" s="1">
        <v>-3.9604854583740234</v>
      </c>
      <c r="AC149" s="1">
        <v>0.12005162239074707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0.18999999761581421</v>
      </c>
      <c r="AJ149" s="1">
        <v>111115</v>
      </c>
      <c r="AK149">
        <f>X149*0.000001/(K149*0.0001)</f>
        <v>0.83374638875325513</v>
      </c>
      <c r="AL149">
        <f>(U149-T149)/(1000-U149)*AK149</f>
        <v>-2.4316872462363526E-7</v>
      </c>
      <c r="AM149">
        <f>(P149+273.15)</f>
        <v>291.63227500915525</v>
      </c>
      <c r="AN149">
        <f>(O149+273.15)</f>
        <v>292.43001594543455</v>
      </c>
      <c r="AO149">
        <f>(Y149*AG149+Z149*AH149)*AI149</f>
        <v>-3.3297838150854631E-2</v>
      </c>
      <c r="AP149">
        <f>((AO149+0.00000010773*(AN149^4-AM149^4))-AL149*44100)/(L149*51.4+0.00000043092*AM149^3)</f>
        <v>0.10204657349429139</v>
      </c>
      <c r="AQ149">
        <f>0.61365*EXP(17.502*J149/(240.97+J149))</f>
        <v>2.1349375364400172</v>
      </c>
      <c r="AR149">
        <f>AQ149*1000/AA149</f>
        <v>21.743038288068323</v>
      </c>
      <c r="AS149">
        <f>(AR149-U149)</f>
        <v>5.9645005378241827</v>
      </c>
      <c r="AT149">
        <f>IF(D149,P149,(O149+P149)/2)</f>
        <v>18.881145477294922</v>
      </c>
      <c r="AU149">
        <f>0.61365*EXP(17.502*AT149/(240.97+AT149))</f>
        <v>2.1888780474778029</v>
      </c>
      <c r="AV149">
        <f>IF(AS149&lt;&gt;0,(1000-(AR149+U149)/2)/AS149*AL149,0)</f>
        <v>-4.0004470821143572E-5</v>
      </c>
      <c r="AW149">
        <f>U149*AA149/1000</f>
        <v>1.5492863539507089</v>
      </c>
      <c r="AX149">
        <f>(AU149-AW149)</f>
        <v>0.639591693527094</v>
      </c>
      <c r="AY149">
        <f>1/(1.6/F149+1.37/N149)</f>
        <v>-2.5002743635805232E-5</v>
      </c>
      <c r="AZ149">
        <f>G149*AA149*0.001</f>
        <v>-2539.361684694657</v>
      </c>
      <c r="BA149">
        <f>G149/S149</f>
        <v>-64.488998772030385</v>
      </c>
      <c r="BB149">
        <f>(1-AL149*AA149/AQ149/F149)*100</f>
        <v>72.043353572022156</v>
      </c>
      <c r="BC149">
        <f>(S149-E149/(N149/1.35))</f>
        <v>401.34095239438045</v>
      </c>
      <c r="BD149">
        <f>E149*BB149/100/BC149</f>
        <v>-1.1842763203799207E-3</v>
      </c>
    </row>
    <row r="150" spans="1:56" x14ac:dyDescent="0.25">
      <c r="A150" s="1" t="s">
        <v>9</v>
      </c>
      <c r="B150" s="1" t="s">
        <v>208</v>
      </c>
    </row>
    <row r="151" spans="1:56" x14ac:dyDescent="0.25">
      <c r="A151" s="1">
        <v>81</v>
      </c>
      <c r="B151" s="1" t="s">
        <v>209</v>
      </c>
      <c r="C151" s="1">
        <v>48164.499994959682</v>
      </c>
      <c r="D151" s="1">
        <v>0</v>
      </c>
      <c r="E151">
        <f>(R151-S151*(1000-T151)/(1000-U151))*AK151</f>
        <v>-0.47252187969642395</v>
      </c>
      <c r="F151">
        <f>IF(AV151&lt;&gt;0,1/(1/AV151-1/N151),0)</f>
        <v>3.9299977890930896E-4</v>
      </c>
      <c r="G151">
        <f>((AY151-AL151/2)*S151-E151)/(AY151+AL151/2)</f>
        <v>2311.7624243834452</v>
      </c>
      <c r="H151">
        <f>AL151*1000</f>
        <v>2.3747242334673483E-3</v>
      </c>
      <c r="I151">
        <f>(AQ151-AW151)</f>
        <v>0.5823227710305221</v>
      </c>
      <c r="J151">
        <f>(P151+AP151*D151)</f>
        <v>18.473917007446289</v>
      </c>
      <c r="K151" s="1">
        <v>6</v>
      </c>
      <c r="L151">
        <f>(K151*AE151+AF151)</f>
        <v>1.4200000166893005</v>
      </c>
      <c r="M151" s="1">
        <v>1</v>
      </c>
      <c r="N151">
        <f>L151*(M151+1)*(M151+1)/(M151*M151+1)</f>
        <v>2.8400000333786011</v>
      </c>
      <c r="O151" s="1">
        <v>19.281150817871094</v>
      </c>
      <c r="P151" s="1">
        <v>18.473917007446289</v>
      </c>
      <c r="Q151" s="1">
        <v>19.141683578491211</v>
      </c>
      <c r="R151" s="1">
        <v>400.329345703125</v>
      </c>
      <c r="S151" s="1">
        <v>400.89486694335937</v>
      </c>
      <c r="T151" s="1">
        <v>15.796627998352051</v>
      </c>
      <c r="U151" s="1">
        <v>15.799430847167969</v>
      </c>
      <c r="V151" s="1">
        <v>69.122352600097656</v>
      </c>
      <c r="W151" s="1">
        <v>69.134613037109375</v>
      </c>
      <c r="X151" s="1">
        <v>500.32058715820312</v>
      </c>
      <c r="Y151" s="1">
        <v>-8.0885365605354309E-2</v>
      </c>
      <c r="Z151" s="1">
        <v>8.1296510994434357E-2</v>
      </c>
      <c r="AA151" s="1">
        <v>98.199554443359375</v>
      </c>
      <c r="AB151" s="1">
        <v>-4.0266780853271484</v>
      </c>
      <c r="AC151" s="1">
        <v>0.11933732032775879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0.18999999761581421</v>
      </c>
      <c r="AJ151" s="1">
        <v>111115</v>
      </c>
      <c r="AK151">
        <f>X151*0.000001/(K151*0.0001)</f>
        <v>0.83386764526367174</v>
      </c>
      <c r="AL151">
        <f>(U151-T151)/(1000-U151)*AK151</f>
        <v>2.3747242334673483E-6</v>
      </c>
      <c r="AM151">
        <f>(P151+273.15)</f>
        <v>291.62391700744627</v>
      </c>
      <c r="AN151">
        <f>(O151+273.15)</f>
        <v>292.43115081787107</v>
      </c>
      <c r="AO151">
        <f>(Y151*AG151+Z151*AH151)*AI151</f>
        <v>-1.5368219272171579E-2</v>
      </c>
      <c r="AP151">
        <f>((AO151+0.00000010773*(AN151^4-AM151^4))-AL151*44100)/(L151*51.4+0.00000043092*AM151^3)</f>
        <v>0.102095952748641</v>
      </c>
      <c r="AQ151">
        <f>0.61365*EXP(17.502*J151/(240.97+J151))</f>
        <v>2.1338198406810847</v>
      </c>
      <c r="AR151">
        <f>AQ151*1000/AA151</f>
        <v>21.729424871391377</v>
      </c>
      <c r="AS151">
        <f>(AR151-U151)</f>
        <v>5.9299940242234079</v>
      </c>
      <c r="AT151">
        <f>IF(D151,P151,(O151+P151)/2)</f>
        <v>18.877533912658691</v>
      </c>
      <c r="AU151">
        <f>0.61365*EXP(17.502*AT151/(240.97+AT151))</f>
        <v>2.1883843335304389</v>
      </c>
      <c r="AV151">
        <f>IF(AS151&lt;&gt;0,(1000-(AR151+U151)/2)/AS151*AL151,0)</f>
        <v>3.9294540304497615E-4</v>
      </c>
      <c r="AW151">
        <f>U151*AA151/1000</f>
        <v>1.5514970696505626</v>
      </c>
      <c r="AX151">
        <f>(AU151-AW151)</f>
        <v>0.63688726387987638</v>
      </c>
      <c r="AY151">
        <f>1/(1.6/F151+1.37/N151)</f>
        <v>2.455957616558864E-4</v>
      </c>
      <c r="AZ151">
        <f>G151*AA151*0.001</f>
        <v>227.01404005335462</v>
      </c>
      <c r="BA151">
        <f>G151/S151</f>
        <v>5.7665054232536823</v>
      </c>
      <c r="BB151">
        <f>(1-AL151*AA151/AQ151/F151)*100</f>
        <v>72.191814847470297</v>
      </c>
      <c r="BC151">
        <f>(S151-E151/(N151/1.35))</f>
        <v>401.11948121451883</v>
      </c>
      <c r="BD151">
        <f>E151*BB151/100/BC151</f>
        <v>-8.5042521363303339E-4</v>
      </c>
    </row>
    <row r="152" spans="1:56" x14ac:dyDescent="0.25">
      <c r="A152" s="1" t="s">
        <v>9</v>
      </c>
      <c r="B152" s="1" t="s">
        <v>210</v>
      </c>
    </row>
    <row r="153" spans="1:56" x14ac:dyDescent="0.25">
      <c r="A153" s="1">
        <v>82</v>
      </c>
      <c r="B153" s="1" t="s">
        <v>211</v>
      </c>
      <c r="C153" s="1">
        <v>48764.000001676381</v>
      </c>
      <c r="D153" s="1">
        <v>0</v>
      </c>
      <c r="E153">
        <f>(R153-S153*(1000-T153)/(1000-U153))*AK153</f>
        <v>-0.31100981436670577</v>
      </c>
      <c r="F153">
        <f>IF(AV153&lt;&gt;0,1/(1/AV153-1/N153),0)</f>
        <v>3.0979472968149071E-3</v>
      </c>
      <c r="G153">
        <f>((AY153-AL153/2)*S153-E153)/(AY153+AL153/2)</f>
        <v>556.90382540064456</v>
      </c>
      <c r="H153">
        <f>AL153*1000</f>
        <v>1.8749191408527429E-2</v>
      </c>
      <c r="I153">
        <f>(AQ153-AW153)</f>
        <v>0.58373122451247106</v>
      </c>
      <c r="J153">
        <f>(P153+AP153*D153)</f>
        <v>18.503669738769531</v>
      </c>
      <c r="K153" s="1">
        <v>6</v>
      </c>
      <c r="L153">
        <f>(K153*AE153+AF153)</f>
        <v>1.4200000166893005</v>
      </c>
      <c r="M153" s="1">
        <v>1</v>
      </c>
      <c r="N153">
        <f>L153*(M153+1)*(M153+1)/(M153*M153+1)</f>
        <v>2.8400000333786011</v>
      </c>
      <c r="O153" s="1">
        <v>19.280445098876953</v>
      </c>
      <c r="P153" s="1">
        <v>18.503669738769531</v>
      </c>
      <c r="Q153" s="1">
        <v>19.139034271240234</v>
      </c>
      <c r="R153" s="1">
        <v>400.4033203125</v>
      </c>
      <c r="S153" s="1">
        <v>400.767333984375</v>
      </c>
      <c r="T153" s="1">
        <v>15.804823875427246</v>
      </c>
      <c r="U153" s="1">
        <v>15.826955795288086</v>
      </c>
      <c r="V153" s="1">
        <v>69.155448913574219</v>
      </c>
      <c r="W153" s="1">
        <v>69.252288818359375</v>
      </c>
      <c r="X153" s="1">
        <v>500.24893188476562</v>
      </c>
      <c r="Y153" s="1">
        <v>-4.6890344470739365E-2</v>
      </c>
      <c r="Z153" s="1">
        <v>0.12304408848285675</v>
      </c>
      <c r="AA153" s="1">
        <v>98.191322326660156</v>
      </c>
      <c r="AB153" s="1">
        <v>-4.0399532318115234</v>
      </c>
      <c r="AC153" s="1">
        <v>0.12244057655334473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0.18999999761581421</v>
      </c>
      <c r="AJ153" s="1">
        <v>111115</v>
      </c>
      <c r="AK153">
        <f>X153*0.000001/(K153*0.0001)</f>
        <v>0.83374821980794267</v>
      </c>
      <c r="AL153">
        <f>(U153-T153)/(1000-U153)*AK153</f>
        <v>1.8749191408527428E-5</v>
      </c>
      <c r="AM153">
        <f>(P153+273.15)</f>
        <v>291.65366973876951</v>
      </c>
      <c r="AN153">
        <f>(O153+273.15)</f>
        <v>292.43044509887693</v>
      </c>
      <c r="AO153">
        <f>(Y153*AG153+Z153*AH153)*AI153</f>
        <v>-8.9091653376451863E-3</v>
      </c>
      <c r="AP153">
        <f>((AO153+0.00000010773*(AN153^4-AM153^4))-AL153*44100)/(L153*51.4+0.00000043092*AM153^3)</f>
        <v>8.9648104980991614E-2</v>
      </c>
      <c r="AQ153">
        <f>0.61365*EXP(17.502*J153/(240.97+J153))</f>
        <v>2.1378009424574054</v>
      </c>
      <c r="AR153">
        <f>AQ153*1000/AA153</f>
        <v>21.7717909465098</v>
      </c>
      <c r="AS153">
        <f>(AR153-U153)</f>
        <v>5.9448351512217137</v>
      </c>
      <c r="AT153">
        <f>IF(D153,P153,(O153+P153)/2)</f>
        <v>18.892057418823242</v>
      </c>
      <c r="AU153">
        <f>0.61365*EXP(17.502*AT153/(240.97+AT153))</f>
        <v>2.1903703426900001</v>
      </c>
      <c r="AV153">
        <f>IF(AS153&lt;&gt;0,(1000-(AR153+U153)/2)/AS153*AL153,0)</f>
        <v>3.0945716560459025E-3</v>
      </c>
      <c r="AW153">
        <f>U153*AA153/1000</f>
        <v>1.5540697179449343</v>
      </c>
      <c r="AX153">
        <f>(AU153-AW153)</f>
        <v>0.63630062474506577</v>
      </c>
      <c r="AY153">
        <f>1/(1.6/F153+1.37/N153)</f>
        <v>1.9344102822485083E-3</v>
      </c>
      <c r="AZ153">
        <f>G153*AA153*0.001</f>
        <v>54.683123024864763</v>
      </c>
      <c r="BA153">
        <f>G153/S153</f>
        <v>1.3895938570241779</v>
      </c>
      <c r="BB153">
        <f>(1-AL153*AA153/AQ153/F153)*100</f>
        <v>72.201948059304385</v>
      </c>
      <c r="BC153">
        <f>(S153-E153/(N153/1.35))</f>
        <v>400.91517315495963</v>
      </c>
      <c r="BD153">
        <f>E153*BB153/100/BC153</f>
        <v>-5.6010637577339579E-4</v>
      </c>
    </row>
    <row r="154" spans="1:56" x14ac:dyDescent="0.25">
      <c r="A154" s="1">
        <v>83</v>
      </c>
      <c r="B154" s="1" t="s">
        <v>212</v>
      </c>
      <c r="C154" s="1">
        <v>49364.49998825416</v>
      </c>
      <c r="D154" s="1">
        <v>0</v>
      </c>
      <c r="E154">
        <f>(R154-S154*(1000-T154)/(1000-U154))*AK154</f>
        <v>-0.56611655280890905</v>
      </c>
      <c r="F154">
        <f>IF(AV154&lt;&gt;0,1/(1/AV154-1/N154),0)</f>
        <v>-3.3889522174495202E-4</v>
      </c>
      <c r="G154">
        <f>((AY154-AL154/2)*S154-E154)/(AY154+AL154/2)</f>
        <v>-2262.5235824155884</v>
      </c>
      <c r="H154">
        <f>AL154*1000</f>
        <v>-2.0248832181900796E-3</v>
      </c>
      <c r="I154">
        <f>(AQ154-AW154)</f>
        <v>0.57563223420266652</v>
      </c>
      <c r="J154">
        <f>(P154+AP154*D154)</f>
        <v>18.423337936401367</v>
      </c>
      <c r="K154" s="1">
        <v>6</v>
      </c>
      <c r="L154">
        <f>(K154*AE154+AF154)</f>
        <v>1.4200000166893005</v>
      </c>
      <c r="M154" s="1">
        <v>1</v>
      </c>
      <c r="N154">
        <f>L154*(M154+1)*(M154+1)/(M154*M154+1)</f>
        <v>2.8400000333786011</v>
      </c>
      <c r="O154" s="1">
        <v>19.277654647827148</v>
      </c>
      <c r="P154" s="1">
        <v>18.423337936401367</v>
      </c>
      <c r="Q154" s="1">
        <v>19.141426086425781</v>
      </c>
      <c r="R154" s="1">
        <v>400.38931274414062</v>
      </c>
      <c r="S154" s="1">
        <v>401.06918334960937</v>
      </c>
      <c r="T154" s="1">
        <v>15.802462577819824</v>
      </c>
      <c r="U154" s="1">
        <v>15.80007266998291</v>
      </c>
      <c r="V154" s="1">
        <v>69.1573486328125</v>
      </c>
      <c r="W154" s="1">
        <v>69.146888732910156</v>
      </c>
      <c r="X154" s="1">
        <v>500.32638549804687</v>
      </c>
      <c r="Y154" s="1">
        <v>-8.3815857768058777E-2</v>
      </c>
      <c r="Z154" s="1">
        <v>0.13732495903968811</v>
      </c>
      <c r="AA154" s="1">
        <v>98.191619873046875</v>
      </c>
      <c r="AB154" s="1">
        <v>-4.0399532318115234</v>
      </c>
      <c r="AC154" s="1">
        <v>0.12244057655334473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0.18999999761581421</v>
      </c>
      <c r="AJ154" s="1">
        <v>111115</v>
      </c>
      <c r="AK154">
        <f>X154*0.000001/(K154*0.0001)</f>
        <v>0.8338773091634113</v>
      </c>
      <c r="AL154">
        <f>(U154-T154)/(1000-U154)*AK154</f>
        <v>-2.0248832181900795E-6</v>
      </c>
      <c r="AM154">
        <f>(P154+273.15)</f>
        <v>291.57333793640134</v>
      </c>
      <c r="AN154">
        <f>(O154+273.15)</f>
        <v>292.42765464782713</v>
      </c>
      <c r="AO154">
        <f>(Y154*AG154+Z154*AH154)*AI154</f>
        <v>-1.592501277609859E-2</v>
      </c>
      <c r="AP154">
        <f>((AO154+0.00000010773*(AN154^4-AM154^4))-AL154*44100)/(L154*51.4+0.00000043092*AM154^3)</f>
        <v>0.11042357138770555</v>
      </c>
      <c r="AQ154">
        <f>0.61365*EXP(17.502*J154/(240.97+J154))</f>
        <v>2.1270669637801451</v>
      </c>
      <c r="AR154">
        <f>AQ154*1000/AA154</f>
        <v>21.662408324969643</v>
      </c>
      <c r="AS154">
        <f>(AR154-U154)</f>
        <v>5.8623356549867331</v>
      </c>
      <c r="AT154">
        <f>IF(D154,P154,(O154+P154)/2)</f>
        <v>18.850496292114258</v>
      </c>
      <c r="AU154">
        <f>0.61365*EXP(17.502*AT154/(240.97+AT154))</f>
        <v>2.1846912935654887</v>
      </c>
      <c r="AV154">
        <f>IF(AS154&lt;&gt;0,(1000-(AR154+U154)/2)/AS154*AL154,0)</f>
        <v>-3.389356667014922E-4</v>
      </c>
      <c r="AW154">
        <f>U154*AA154/1000</f>
        <v>1.5514347295774786</v>
      </c>
      <c r="AX154">
        <f>(AU154-AW154)</f>
        <v>0.63325656398801011</v>
      </c>
      <c r="AY154">
        <f>1/(1.6/F154+1.37/N154)</f>
        <v>-2.1183115759055191E-4</v>
      </c>
      <c r="AZ154">
        <f>G154*AA154*0.001</f>
        <v>-222.16085555835571</v>
      </c>
      <c r="BA154">
        <f>G154/S154</f>
        <v>-5.6412301825826434</v>
      </c>
      <c r="BB154">
        <f>(1-AL154*AA154/AQ154/F154)*100</f>
        <v>72.417870212222809</v>
      </c>
      <c r="BC154">
        <f>(S154-E154/(N154/1.35))</f>
        <v>401.33828804584516</v>
      </c>
      <c r="BD154">
        <f>E154*BB154/100/BC154</f>
        <v>-1.0215062023093955E-3</v>
      </c>
    </row>
    <row r="155" spans="1:56" x14ac:dyDescent="0.25">
      <c r="A155" s="1" t="s">
        <v>9</v>
      </c>
      <c r="B155" s="1" t="s">
        <v>213</v>
      </c>
    </row>
    <row r="156" spans="1:56" x14ac:dyDescent="0.25">
      <c r="A156" s="1">
        <v>84</v>
      </c>
      <c r="B156" s="1" t="s">
        <v>214</v>
      </c>
      <c r="C156" s="1">
        <v>49964.499994982034</v>
      </c>
      <c r="D156" s="1">
        <v>0</v>
      </c>
      <c r="E156">
        <f>(R156-S156*(1000-T156)/(1000-U156))*AK156</f>
        <v>-0.57029033754481873</v>
      </c>
      <c r="F156">
        <f>IF(AV156&lt;&gt;0,1/(1/AV156-1/N156),0)</f>
        <v>7.2336650199713161E-4</v>
      </c>
      <c r="G156">
        <f>((AY156-AL156/2)*S156-E156)/(AY156+AL156/2)</f>
        <v>1652.8949500812241</v>
      </c>
      <c r="H156">
        <f>AL156*1000</f>
        <v>4.3787070658620926E-3</v>
      </c>
      <c r="I156">
        <f>(AQ156-AW156)</f>
        <v>0.58337248265976527</v>
      </c>
      <c r="J156">
        <f>(P156+AP156*D156)</f>
        <v>18.492141723632813</v>
      </c>
      <c r="K156" s="1">
        <v>6</v>
      </c>
      <c r="L156">
        <f>(K156*AE156+AF156)</f>
        <v>1.4200000166893005</v>
      </c>
      <c r="M156" s="1">
        <v>1</v>
      </c>
      <c r="N156">
        <f>L156*(M156+1)*(M156+1)/(M156*M156+1)</f>
        <v>2.8400000333786011</v>
      </c>
      <c r="O156" s="1">
        <v>19.282892227172852</v>
      </c>
      <c r="P156" s="1">
        <v>18.492141723632813</v>
      </c>
      <c r="Q156" s="1">
        <v>19.142034530639648</v>
      </c>
      <c r="R156" s="1">
        <v>400.4732666015625</v>
      </c>
      <c r="S156" s="1">
        <v>401.15505981445312</v>
      </c>
      <c r="T156" s="1">
        <v>15.80933952331543</v>
      </c>
      <c r="U156" s="1">
        <v>15.814507484436035</v>
      </c>
      <c r="V156" s="1">
        <v>69.166351318359375</v>
      </c>
      <c r="W156" s="1">
        <v>69.18896484375</v>
      </c>
      <c r="X156" s="1">
        <v>500.32806396484375</v>
      </c>
      <c r="Y156" s="1">
        <v>-4.161558672785759E-2</v>
      </c>
      <c r="Z156" s="1">
        <v>7.1410208940505981E-2</v>
      </c>
      <c r="AA156" s="1">
        <v>98.193710327148438</v>
      </c>
      <c r="AB156" s="1">
        <v>-3.9365596771240234</v>
      </c>
      <c r="AC156" s="1">
        <v>0.12348008155822754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0.18999999761581421</v>
      </c>
      <c r="AJ156" s="1">
        <v>111115</v>
      </c>
      <c r="AK156">
        <f>X156*0.000001/(K156*0.0001)</f>
        <v>0.83388010660807277</v>
      </c>
      <c r="AL156">
        <f>(U156-T156)/(1000-U156)*AK156</f>
        <v>4.378707065862093E-6</v>
      </c>
      <c r="AM156">
        <f>(P156+273.15)</f>
        <v>291.64214172363279</v>
      </c>
      <c r="AN156">
        <f>(O156+273.15)</f>
        <v>292.43289222717283</v>
      </c>
      <c r="AO156">
        <f>(Y156*AG156+Z156*AH156)*AI156</f>
        <v>-7.9069613790736515E-3</v>
      </c>
      <c r="AP156">
        <f>((AO156+0.00000010773*(AN156^4-AM156^4))-AL156*44100)/(L156*51.4+0.00000043092*AM156^3)</f>
        <v>9.9022915351445126E-2</v>
      </c>
      <c r="AQ156">
        <f>0.61365*EXP(17.502*J156/(240.97+J156))</f>
        <v>2.1362576495529981</v>
      </c>
      <c r="AR156">
        <f>AQ156*1000/AA156</f>
        <v>21.755544651848936</v>
      </c>
      <c r="AS156">
        <f>(AR156-U156)</f>
        <v>5.941037167412901</v>
      </c>
      <c r="AT156">
        <f>IF(D156,P156,(O156+P156)/2)</f>
        <v>18.887516975402832</v>
      </c>
      <c r="AU156">
        <f>0.61365*EXP(17.502*AT156/(240.97+AT156))</f>
        <v>2.1897492924377273</v>
      </c>
      <c r="AV156">
        <f>IF(AS156&lt;&gt;0,(1000-(AR156+U156)/2)/AS156*AL156,0)</f>
        <v>7.2318230275540555E-4</v>
      </c>
      <c r="AW156">
        <f>U156*AA156/1000</f>
        <v>1.5528851668932329</v>
      </c>
      <c r="AX156">
        <f>(AU156-AW156)</f>
        <v>0.63686412554449445</v>
      </c>
      <c r="AY156">
        <f>1/(1.6/F156+1.37/N156)</f>
        <v>4.5200548476429447E-4</v>
      </c>
      <c r="AZ156">
        <f>G156*AA156*0.001</f>
        <v>162.30388792948222</v>
      </c>
      <c r="BA156">
        <f>G156/S156</f>
        <v>4.1203392793942077</v>
      </c>
      <c r="BB156">
        <f>(1-AL156*AA156/AQ156/F156)*100</f>
        <v>72.176129825144159</v>
      </c>
      <c r="BC156">
        <f>(S156-E156/(N156/1.35))</f>
        <v>401.42614852805769</v>
      </c>
      <c r="BD156">
        <f>E156*BB156/100/BC156</f>
        <v>-1.0253778831197176E-3</v>
      </c>
    </row>
    <row r="157" spans="1:56" x14ac:dyDescent="0.25">
      <c r="A157" s="1" t="s">
        <v>9</v>
      </c>
      <c r="B157" s="1" t="s">
        <v>215</v>
      </c>
    </row>
    <row r="158" spans="1:56" x14ac:dyDescent="0.25">
      <c r="A158" s="1">
        <v>85</v>
      </c>
      <c r="B158" s="1" t="s">
        <v>216</v>
      </c>
      <c r="C158" s="1">
        <v>50565.000001676381</v>
      </c>
      <c r="D158" s="1">
        <v>0</v>
      </c>
      <c r="E158">
        <f>(R158-S158*(1000-T158)/(1000-U158))*AK158</f>
        <v>-0.50009356059409049</v>
      </c>
      <c r="F158">
        <f>IF(AV158&lt;&gt;0,1/(1/AV158-1/N158),0)</f>
        <v>2.2188727608838388E-3</v>
      </c>
      <c r="G158">
        <f>((AY158-AL158/2)*S158-E158)/(AY158+AL158/2)</f>
        <v>756.33223226091275</v>
      </c>
      <c r="H158">
        <f>AL158*1000</f>
        <v>1.3418024535798264E-2</v>
      </c>
      <c r="I158">
        <f>(AQ158-AW158)</f>
        <v>0.5830913428112845</v>
      </c>
      <c r="J158">
        <f>(P158+AP158*D158)</f>
        <v>18.51177978515625</v>
      </c>
      <c r="K158" s="1">
        <v>6</v>
      </c>
      <c r="L158">
        <f>(K158*AE158+AF158)</f>
        <v>1.4200000166893005</v>
      </c>
      <c r="M158" s="1">
        <v>1</v>
      </c>
      <c r="N158">
        <f>L158*(M158+1)*(M158+1)/(M158*M158+1)</f>
        <v>2.8400000333786011</v>
      </c>
      <c r="O158" s="1">
        <v>19.288362503051758</v>
      </c>
      <c r="P158" s="1">
        <v>18.51177978515625</v>
      </c>
      <c r="Q158" s="1">
        <v>19.140289306640625</v>
      </c>
      <c r="R158" s="1">
        <v>400.48983764648437</v>
      </c>
      <c r="S158" s="1">
        <v>401.08316040039062</v>
      </c>
      <c r="T158" s="1">
        <v>15.828102111816406</v>
      </c>
      <c r="U158" s="1">
        <v>15.843939781188965</v>
      </c>
      <c r="V158" s="1">
        <v>69.225776672363281</v>
      </c>
      <c r="W158" s="1">
        <v>69.2950439453125</v>
      </c>
      <c r="X158" s="1">
        <v>500.279296875</v>
      </c>
      <c r="Y158" s="1">
        <v>-3.2822959125041962E-2</v>
      </c>
      <c r="Z158" s="1">
        <v>0.76462453603744507</v>
      </c>
      <c r="AA158" s="1">
        <v>98.195014953613281</v>
      </c>
      <c r="AB158" s="1">
        <v>-4.1448116302490234</v>
      </c>
      <c r="AC158" s="1">
        <v>0.11560750007629395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0.18999999761581421</v>
      </c>
      <c r="AJ158" s="1">
        <v>111115</v>
      </c>
      <c r="AK158">
        <f>X158*0.000001/(K158*0.0001)</f>
        <v>0.83379882812499995</v>
      </c>
      <c r="AL158">
        <f>(U158-T158)/(1000-U158)*AK158</f>
        <v>1.3418024535798263E-5</v>
      </c>
      <c r="AM158">
        <f>(P158+273.15)</f>
        <v>291.66177978515623</v>
      </c>
      <c r="AN158">
        <f>(O158+273.15)</f>
        <v>292.43836250305174</v>
      </c>
      <c r="AO158">
        <f>(Y158*AG158+Z158*AH158)*AI158</f>
        <v>-6.23636215550194E-3</v>
      </c>
      <c r="AP158">
        <f>((AO158+0.00000010773*(AN158^4-AM158^4))-AL158*44100)/(L158*51.4+0.00000043092*AM158^3)</f>
        <v>9.2472166288405586E-2</v>
      </c>
      <c r="AQ158">
        <f>0.61365*EXP(17.502*J158/(240.97+J158))</f>
        <v>2.1388872465492832</v>
      </c>
      <c r="AR158">
        <f>AQ158*1000/AA158</f>
        <v>21.782034938939418</v>
      </c>
      <c r="AS158">
        <f>(AR158-U158)</f>
        <v>5.9380951577504533</v>
      </c>
      <c r="AT158">
        <f>IF(D158,P158,(O158+P158)/2)</f>
        <v>18.900071144104004</v>
      </c>
      <c r="AU158">
        <f>0.61365*EXP(17.502*AT158/(240.97+AT158))</f>
        <v>2.1914668516940221</v>
      </c>
      <c r="AV158">
        <f>IF(AS158&lt;&gt;0,(1000-(AR158+U158)/2)/AS158*AL158,0)</f>
        <v>2.2171405240324275E-3</v>
      </c>
      <c r="AW158">
        <f>U158*AA158/1000</f>
        <v>1.5557959037379987</v>
      </c>
      <c r="AX158">
        <f>(AU158-AW158)</f>
        <v>0.63567094795602341</v>
      </c>
      <c r="AY158">
        <f>1/(1.6/F158+1.37/N158)</f>
        <v>1.3858683541303342E-3</v>
      </c>
      <c r="AZ158">
        <f>G158*AA158*0.001</f>
        <v>74.268054856760031</v>
      </c>
      <c r="BA158">
        <f>G158/S158</f>
        <v>1.8857242261327711</v>
      </c>
      <c r="BB158">
        <f>(1-AL158*AA158/AQ158/F158)*100</f>
        <v>72.237553630444594</v>
      </c>
      <c r="BC158">
        <f>(S158-E158/(N158/1.35))</f>
        <v>401.32088092816076</v>
      </c>
      <c r="BD158">
        <f>E158*BB158/100/BC158</f>
        <v>-9.0016585531522172E-4</v>
      </c>
    </row>
    <row r="159" spans="1:56" x14ac:dyDescent="0.25">
      <c r="A159" s="1">
        <v>86</v>
      </c>
      <c r="B159" s="1" t="s">
        <v>217</v>
      </c>
      <c r="C159" s="1">
        <v>51165.49998825416</v>
      </c>
      <c r="D159" s="1">
        <v>0</v>
      </c>
      <c r="E159">
        <f>(R159-S159*(1000-T159)/(1000-U159))*AK159</f>
        <v>-0.45251400698919153</v>
      </c>
      <c r="F159">
        <f>IF(AV159&lt;&gt;0,1/(1/AV159-1/N159),0)</f>
        <v>9.407985773077041E-4</v>
      </c>
      <c r="G159">
        <f>((AY159-AL159/2)*S159-E159)/(AY159+AL159/2)</f>
        <v>1163.3145760651862</v>
      </c>
      <c r="H159">
        <f>AL159*1000</f>
        <v>5.6557776498257087E-3</v>
      </c>
      <c r="I159">
        <f>(AQ159-AW159)</f>
        <v>0.57948645102810725</v>
      </c>
      <c r="J159">
        <f>(P159+AP159*D159)</f>
        <v>18.479816436767578</v>
      </c>
      <c r="K159" s="1">
        <v>6</v>
      </c>
      <c r="L159">
        <f>(K159*AE159+AF159)</f>
        <v>1.4200000166893005</v>
      </c>
      <c r="M159" s="1">
        <v>1</v>
      </c>
      <c r="N159">
        <f>L159*(M159+1)*(M159+1)/(M159*M159+1)</f>
        <v>2.8400000333786011</v>
      </c>
      <c r="O159" s="1">
        <v>19.281166076660156</v>
      </c>
      <c r="P159" s="1">
        <v>18.479816436767578</v>
      </c>
      <c r="Q159" s="1">
        <v>19.141178131103516</v>
      </c>
      <c r="R159" s="1">
        <v>400.49905395507812</v>
      </c>
      <c r="S159" s="1">
        <v>401.03912353515625</v>
      </c>
      <c r="T159" s="1">
        <v>15.828564643859863</v>
      </c>
      <c r="U159" s="1">
        <v>15.835241317749023</v>
      </c>
      <c r="V159" s="1">
        <v>69.266868591308594</v>
      </c>
      <c r="W159" s="1">
        <v>69.296089172363281</v>
      </c>
      <c r="X159" s="1">
        <v>500.20867919921875</v>
      </c>
      <c r="Y159" s="1">
        <v>-0.12308280169963837</v>
      </c>
      <c r="Z159" s="1">
        <v>2.4168519303202629E-2</v>
      </c>
      <c r="AA159" s="1">
        <v>98.206413269042969</v>
      </c>
      <c r="AB159" s="1">
        <v>-4.1448116302490234</v>
      </c>
      <c r="AC159" s="1">
        <v>0.11560750007629395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0.18999999761581421</v>
      </c>
      <c r="AJ159" s="1">
        <v>111115</v>
      </c>
      <c r="AK159">
        <f>X159*0.000001/(K159*0.0001)</f>
        <v>0.83368113199869776</v>
      </c>
      <c r="AL159">
        <f>(U159-T159)/(1000-U159)*AK159</f>
        <v>5.6557776498257087E-6</v>
      </c>
      <c r="AM159">
        <f>(P159+273.15)</f>
        <v>291.62981643676756</v>
      </c>
      <c r="AN159">
        <f>(O159+273.15)</f>
        <v>292.43116607666013</v>
      </c>
      <c r="AO159">
        <f>(Y159*AG159+Z159*AH159)*AI159</f>
        <v>-2.3385732029479023E-2</v>
      </c>
      <c r="AP159">
        <f>((AO159+0.00000010773*(AN159^4-AM159^4))-AL159*44100)/(L159*51.4+0.00000043092*AM159^3)</f>
        <v>9.951857557085507E-2</v>
      </c>
      <c r="AQ159">
        <f>0.61365*EXP(17.502*J159/(240.97+J159))</f>
        <v>2.1346087040939925</v>
      </c>
      <c r="AR159">
        <f>AQ159*1000/AA159</f>
        <v>21.735939976201866</v>
      </c>
      <c r="AS159">
        <f>(AR159-U159)</f>
        <v>5.9006986584528427</v>
      </c>
      <c r="AT159">
        <f>IF(D159,P159,(O159+P159)/2)</f>
        <v>18.880491256713867</v>
      </c>
      <c r="AU159">
        <f>0.61365*EXP(17.502*AT159/(240.97+AT159))</f>
        <v>2.188788605915974</v>
      </c>
      <c r="AV159">
        <f>IF(AS159&lt;&gt;0,(1000-(AR159+U159)/2)/AS159*AL159,0)</f>
        <v>9.4048702489763338E-4</v>
      </c>
      <c r="AW159">
        <f>U159*AA159/1000</f>
        <v>1.5551222530658853</v>
      </c>
      <c r="AX159">
        <f>(AU159-AW159)</f>
        <v>0.63366635285008877</v>
      </c>
      <c r="AY159">
        <f>1/(1.6/F159+1.37/N159)</f>
        <v>5.8783237366052813E-4</v>
      </c>
      <c r="AZ159">
        <f>G159*AA159*0.001</f>
        <v>114.2449520189592</v>
      </c>
      <c r="BA159">
        <f>G159/S159</f>
        <v>2.9007508439839453</v>
      </c>
      <c r="BB159">
        <f>(1-AL159*AA159/AQ159/F159)*100</f>
        <v>72.342224362776179</v>
      </c>
      <c r="BC159">
        <f>(S159-E159/(N159/1.35))</f>
        <v>401.25422702186597</v>
      </c>
      <c r="BD159">
        <f>E159*BB159/100/BC159</f>
        <v>-8.1583862838975282E-4</v>
      </c>
    </row>
    <row r="160" spans="1:56" x14ac:dyDescent="0.25">
      <c r="A160" s="1" t="s">
        <v>9</v>
      </c>
      <c r="B160" s="1" t="s">
        <v>218</v>
      </c>
    </row>
    <row r="161" spans="1:56" x14ac:dyDescent="0.25">
      <c r="A161" s="1">
        <v>87</v>
      </c>
      <c r="B161" s="1" t="s">
        <v>219</v>
      </c>
      <c r="C161" s="1">
        <v>51764.999994970858</v>
      </c>
      <c r="D161" s="1">
        <v>0</v>
      </c>
      <c r="E161">
        <f>(R161-S161*(1000-T161)/(1000-U161))*AK161</f>
        <v>-0.69922078125426712</v>
      </c>
      <c r="F161">
        <f>IF(AV161&lt;&gt;0,1/(1/AV161-1/N161),0)</f>
        <v>-2.2922757069981552E-3</v>
      </c>
      <c r="G161">
        <f>((AY161-AL161/2)*S161-E161)/(AY161+AL161/2)</f>
        <v>-87.828201104511962</v>
      </c>
      <c r="H161">
        <f>AL161*1000</f>
        <v>-1.3910790318077074E-2</v>
      </c>
      <c r="I161">
        <f>(AQ161-AW161)</f>
        <v>0.58426967641650585</v>
      </c>
      <c r="J161">
        <f>(P161+AP161*D161)</f>
        <v>18.47471809387207</v>
      </c>
      <c r="K161" s="1">
        <v>6</v>
      </c>
      <c r="L161">
        <f>(K161*AE161+AF161)</f>
        <v>1.4200000166893005</v>
      </c>
      <c r="M161" s="1">
        <v>1</v>
      </c>
      <c r="N161">
        <f>L161*(M161+1)*(M161+1)/(M161*M161+1)</f>
        <v>2.8400000333786011</v>
      </c>
      <c r="O161" s="1">
        <v>19.280696868896484</v>
      </c>
      <c r="P161" s="1">
        <v>18.47471809387207</v>
      </c>
      <c r="Q161" s="1">
        <v>19.141847610473633</v>
      </c>
      <c r="R161" s="1">
        <v>400.56411743164063</v>
      </c>
      <c r="S161" s="1">
        <v>401.40936279296875</v>
      </c>
      <c r="T161" s="1">
        <v>15.79738712310791</v>
      </c>
      <c r="U161" s="1">
        <v>15.780967712402344</v>
      </c>
      <c r="V161" s="1">
        <v>69.126434326171875</v>
      </c>
      <c r="W161" s="1">
        <v>69.054588317871094</v>
      </c>
      <c r="X161" s="1">
        <v>500.30776977539062</v>
      </c>
      <c r="Y161" s="1">
        <v>-4.9234163016080856E-2</v>
      </c>
      <c r="Z161" s="1">
        <v>0.10985923558473587</v>
      </c>
      <c r="AA161" s="1">
        <v>98.197860717773438</v>
      </c>
      <c r="AB161" s="1">
        <v>-3.8528804779052734</v>
      </c>
      <c r="AC161" s="1">
        <v>0.10476803779602051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0.18999999761581421</v>
      </c>
      <c r="AJ161" s="1">
        <v>111115</v>
      </c>
      <c r="AK161">
        <f>X161*0.000001/(K161*0.0001)</f>
        <v>0.83384628295898433</v>
      </c>
      <c r="AL161">
        <f>(U161-T161)/(1000-U161)*AK161</f>
        <v>-1.3910790318077074E-5</v>
      </c>
      <c r="AM161">
        <f>(P161+273.15)</f>
        <v>291.62471809387205</v>
      </c>
      <c r="AN161">
        <f>(O161+273.15)</f>
        <v>292.43069686889646</v>
      </c>
      <c r="AO161">
        <f>(Y161*AG161+Z161*AH161)*AI161</f>
        <v>-9.3544908556719708E-3</v>
      </c>
      <c r="AP161">
        <f>((AO161+0.00000010773*(AN161^4-AM161^4))-AL161*44100)/(L161*51.4+0.00000043092*AM161^3)</f>
        <v>0.11059000384315397</v>
      </c>
      <c r="AQ161">
        <f>0.61365*EXP(17.502*J161/(240.97+J161))</f>
        <v>2.1339269458306709</v>
      </c>
      <c r="AR161">
        <f>AQ161*1000/AA161</f>
        <v>21.73089037004284</v>
      </c>
      <c r="AS161">
        <f>(AR161-U161)</f>
        <v>5.9499226576404958</v>
      </c>
      <c r="AT161">
        <f>IF(D161,P161,(O161+P161)/2)</f>
        <v>18.877707481384277</v>
      </c>
      <c r="AU161">
        <f>0.61365*EXP(17.502*AT161/(240.97+AT161))</f>
        <v>2.1884080587693258</v>
      </c>
      <c r="AV161">
        <f>IF(AS161&lt;&gt;0,(1000-(AR161+U161)/2)/AS161*AL161,0)</f>
        <v>-2.2941273874267296E-3</v>
      </c>
      <c r="AW161">
        <f>U161*AA161/1000</f>
        <v>1.549657269414165</v>
      </c>
      <c r="AX161">
        <f>(AU161-AW161)</f>
        <v>0.63875078935516072</v>
      </c>
      <c r="AY161">
        <f>1/(1.6/F161+1.37/N161)</f>
        <v>-1.4336631401737968E-3</v>
      </c>
      <c r="AZ161">
        <f>G161*AA161*0.001</f>
        <v>-8.6245414591534608</v>
      </c>
      <c r="BA161">
        <f>G161/S161</f>
        <v>-0.21879958278354936</v>
      </c>
      <c r="BB161">
        <f>(1-AL161*AA161/AQ161/F161)*100</f>
        <v>72.074083720898116</v>
      </c>
      <c r="BC161">
        <f>(S161-E161/(N161/1.35))</f>
        <v>401.74173886465854</v>
      </c>
      <c r="BD161">
        <f>E161*BB161/100/BC161</f>
        <v>-1.2544302035913048E-3</v>
      </c>
    </row>
    <row r="162" spans="1:56" x14ac:dyDescent="0.25">
      <c r="A162" s="1" t="s">
        <v>9</v>
      </c>
      <c r="B162" s="1" t="s">
        <v>220</v>
      </c>
    </row>
    <row r="163" spans="1:56" x14ac:dyDescent="0.25">
      <c r="A163" s="1">
        <v>88</v>
      </c>
      <c r="B163" s="1" t="s">
        <v>221</v>
      </c>
      <c r="C163" s="1">
        <v>52366.000001676381</v>
      </c>
      <c r="D163" s="1">
        <v>0</v>
      </c>
      <c r="E163">
        <f>(R163-S163*(1000-T163)/(1000-U163))*AK163</f>
        <v>-0.43255848883639864</v>
      </c>
      <c r="F163">
        <f>IF(AV163&lt;&gt;0,1/(1/AV163-1/N163),0)</f>
        <v>2.2310784902154188E-4</v>
      </c>
      <c r="G163">
        <f>((AY163-AL163/2)*S163-E163)/(AY163+AL163/2)</f>
        <v>3484.6782514274537</v>
      </c>
      <c r="H163">
        <f>AL163*1000</f>
        <v>1.3462895564617867E-3</v>
      </c>
      <c r="I163">
        <f>(AQ163-AW163)</f>
        <v>0.58146765438911485</v>
      </c>
      <c r="J163">
        <f>(P163+AP163*D163)</f>
        <v>18.474870681762695</v>
      </c>
      <c r="K163" s="1">
        <v>6</v>
      </c>
      <c r="L163">
        <f>(K163*AE163+AF163)</f>
        <v>1.4200000166893005</v>
      </c>
      <c r="M163" s="1">
        <v>1</v>
      </c>
      <c r="N163">
        <f>L163*(M163+1)*(M163+1)/(M163*M163+1)</f>
        <v>2.8400000333786011</v>
      </c>
      <c r="O163" s="1">
        <v>19.281185150146484</v>
      </c>
      <c r="P163" s="1">
        <v>18.474870681762695</v>
      </c>
      <c r="Q163" s="1">
        <v>19.139036178588867</v>
      </c>
      <c r="R163" s="1">
        <v>400.6529541015625</v>
      </c>
      <c r="S163" s="1">
        <v>401.17098999023437</v>
      </c>
      <c r="T163" s="1">
        <v>15.808294296264648</v>
      </c>
      <c r="U163" s="1">
        <v>15.809883117675781</v>
      </c>
      <c r="V163" s="1">
        <v>69.171295166015625</v>
      </c>
      <c r="W163" s="1">
        <v>69.178245544433594</v>
      </c>
      <c r="X163" s="1">
        <v>500.37274169921875</v>
      </c>
      <c r="Y163" s="1">
        <v>-0.36104986071586609</v>
      </c>
      <c r="Z163" s="1">
        <v>0.16698572039604187</v>
      </c>
      <c r="AA163" s="1">
        <v>98.196784973144531</v>
      </c>
      <c r="AB163" s="1">
        <v>-4.0029964447021484</v>
      </c>
      <c r="AC163" s="1">
        <v>0.12043118476867676</v>
      </c>
      <c r="AD163" s="1">
        <v>0.66666668653488159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0.18999999761581421</v>
      </c>
      <c r="AJ163" s="1">
        <v>111115</v>
      </c>
      <c r="AK163">
        <f>X163*0.000001/(K163*0.0001)</f>
        <v>0.83395456949869784</v>
      </c>
      <c r="AL163">
        <f>(U163-T163)/(1000-U163)*AK163</f>
        <v>1.3462895564617866E-6</v>
      </c>
      <c r="AM163">
        <f>(P163+273.15)</f>
        <v>291.62487068176267</v>
      </c>
      <c r="AN163">
        <f>(O163+273.15)</f>
        <v>292.43118515014646</v>
      </c>
      <c r="AO163">
        <f>(Y163*AG163+Z163*AH163)*AI163</f>
        <v>-6.8599472675204609E-2</v>
      </c>
      <c r="AP163">
        <f>((AO163+0.00000010773*(AN163^4-AM163^4))-AL163*44100)/(L163*51.4+0.00000043092*AM163^3)</f>
        <v>0.10188429875346471</v>
      </c>
      <c r="AQ163">
        <f>0.61365*EXP(17.502*J163/(240.97+J163))</f>
        <v>2.1339473473460715</v>
      </c>
      <c r="AR163">
        <f>AQ163*1000/AA163</f>
        <v>21.731336193233584</v>
      </c>
      <c r="AS163">
        <f>(AR163-U163)</f>
        <v>5.9214530755578032</v>
      </c>
      <c r="AT163">
        <f>IF(D163,P163,(O163+P163)/2)</f>
        <v>18.87802791595459</v>
      </c>
      <c r="AU163">
        <f>0.61365*EXP(17.502*AT163/(240.97+AT163))</f>
        <v>2.1884518598028402</v>
      </c>
      <c r="AV163">
        <f>IF(AS163&lt;&gt;0,(1000-(AR163+U163)/2)/AS163*AL163,0)</f>
        <v>2.2309032324634048E-4</v>
      </c>
      <c r="AW163">
        <f>U163*AA163/1000</f>
        <v>1.5524796929569566</v>
      </c>
      <c r="AX163">
        <f>(AU163-AW163)</f>
        <v>0.63597216684588354</v>
      </c>
      <c r="AY163">
        <f>1/(1.6/F163+1.37/N163)</f>
        <v>1.3943302650441949E-4</v>
      </c>
      <c r="AZ163">
        <f>G163*AA163*0.001</f>
        <v>342.18420095601493</v>
      </c>
      <c r="BA163">
        <f>G163/S163</f>
        <v>8.6862667998807197</v>
      </c>
      <c r="BB163">
        <f>(1-AL163*AA163/AQ163/F163)*100</f>
        <v>72.232473367415153</v>
      </c>
      <c r="BC163">
        <f>(S163-E163/(N163/1.35))</f>
        <v>401.37660757934208</v>
      </c>
      <c r="BD163">
        <f>E163*BB163/100/BC163</f>
        <v>-7.7844022134618794E-4</v>
      </c>
    </row>
    <row r="164" spans="1:56" x14ac:dyDescent="0.25">
      <c r="A164" s="1">
        <v>89</v>
      </c>
      <c r="B164" s="1" t="s">
        <v>222</v>
      </c>
      <c r="C164" s="1">
        <v>52966.49998825416</v>
      </c>
      <c r="D164" s="1">
        <v>0</v>
      </c>
      <c r="E164">
        <f>(R164-S164*(1000-T164)/(1000-U164))*AK164</f>
        <v>-0.5705297182734046</v>
      </c>
      <c r="F164">
        <f>IF(AV164&lt;&gt;0,1/(1/AV164-1/N164),0)</f>
        <v>-4.9877747557207114E-4</v>
      </c>
      <c r="G164">
        <f>((AY164-AL164/2)*S164-E164)/(AY164+AL164/2)</f>
        <v>-1423.6427741058494</v>
      </c>
      <c r="H164">
        <f>AL164*1000</f>
        <v>-3.0321201979517025E-3</v>
      </c>
      <c r="I164">
        <f>(AQ164-AW164)</f>
        <v>0.58567078440374032</v>
      </c>
      <c r="J164">
        <f>(P164+AP164*D164)</f>
        <v>18.501089096069336</v>
      </c>
      <c r="K164" s="1">
        <v>6</v>
      </c>
      <c r="L164">
        <f>(K164*AE164+AF164)</f>
        <v>1.4200000166893005</v>
      </c>
      <c r="M164" s="1">
        <v>1</v>
      </c>
      <c r="N164">
        <f>L164*(M164+1)*(M164+1)/(M164*M164+1)</f>
        <v>2.8400000333786011</v>
      </c>
      <c r="O164" s="1">
        <v>19.280681610107422</v>
      </c>
      <c r="P164" s="1">
        <v>18.501089096069336</v>
      </c>
      <c r="Q164" s="1">
        <v>19.141336441040039</v>
      </c>
      <c r="R164" s="1">
        <v>400.59494018554687</v>
      </c>
      <c r="S164" s="1">
        <v>401.28067016601562</v>
      </c>
      <c r="T164" s="1">
        <v>15.805356025695801</v>
      </c>
      <c r="U164" s="1">
        <v>15.801776885986328</v>
      </c>
      <c r="V164" s="1">
        <v>69.165107727050781</v>
      </c>
      <c r="W164" s="1">
        <v>69.149444580078125</v>
      </c>
      <c r="X164" s="1">
        <v>500.26669311523437</v>
      </c>
      <c r="Y164" s="1">
        <v>-0.17408064007759094</v>
      </c>
      <c r="Z164" s="1">
        <v>6.7015178501605988E-2</v>
      </c>
      <c r="AA164" s="1">
        <v>98.203170776367188</v>
      </c>
      <c r="AB164" s="1">
        <v>-4.0029964447021484</v>
      </c>
      <c r="AC164" s="1">
        <v>0.12043118476867676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0.18999999761581421</v>
      </c>
      <c r="AJ164" s="1">
        <v>111115</v>
      </c>
      <c r="AK164">
        <f>X164*0.000001/(K164*0.0001)</f>
        <v>0.83377782185872384</v>
      </c>
      <c r="AL164">
        <f>(U164-T164)/(1000-U164)*AK164</f>
        <v>-3.0321201979517026E-6</v>
      </c>
      <c r="AM164">
        <f>(P164+273.15)</f>
        <v>291.65108909606931</v>
      </c>
      <c r="AN164">
        <f>(O164+273.15)</f>
        <v>292.4306816101074</v>
      </c>
      <c r="AO164">
        <f>(Y164*AG164+Z164*AH164)*AI164</f>
        <v>-3.307532119970169E-2</v>
      </c>
      <c r="AP164">
        <f>((AO164+0.00000010773*(AN164^4-AM164^4))-AL164*44100)/(L164*51.4+0.00000043092*AM164^3)</f>
        <v>0.10119891985857296</v>
      </c>
      <c r="AQ164">
        <f>0.61365*EXP(17.502*J164/(240.97+J164))</f>
        <v>2.1374553785083075</v>
      </c>
      <c r="AR164">
        <f>AQ164*1000/AA164</f>
        <v>21.765645259823842</v>
      </c>
      <c r="AS164">
        <f>(AR164-U164)</f>
        <v>5.9638683738375136</v>
      </c>
      <c r="AT164">
        <f>IF(D164,P164,(O164+P164)/2)</f>
        <v>18.890885353088379</v>
      </c>
      <c r="AU164">
        <f>0.61365*EXP(17.502*AT164/(240.97+AT164))</f>
        <v>2.1902100105845825</v>
      </c>
      <c r="AV164">
        <f>IF(AS164&lt;&gt;0,(1000-(AR164+U164)/2)/AS164*AL164,0)</f>
        <v>-4.9886508918718078E-4</v>
      </c>
      <c r="AW164">
        <f>U164*AA164/1000</f>
        <v>1.5517845941045671</v>
      </c>
      <c r="AX164">
        <f>(AU164-AW164)</f>
        <v>0.63842541648001538</v>
      </c>
      <c r="AY164">
        <f>1/(1.6/F164+1.37/N164)</f>
        <v>-3.1178280802235864E-4</v>
      </c>
      <c r="AZ164">
        <f>G164*AA164*0.001</f>
        <v>-139.80623447005786</v>
      </c>
      <c r="BA164">
        <f>G164/S164</f>
        <v>-3.5477481970832727</v>
      </c>
      <c r="BB164">
        <f>(1-AL164*AA164/AQ164/F164)*100</f>
        <v>72.070186618106717</v>
      </c>
      <c r="BC164">
        <f>(S164-E164/(N164/1.35))</f>
        <v>401.55187266975389</v>
      </c>
      <c r="BD164">
        <f>E164*BB164/100/BC164</f>
        <v>-1.0239818580290055E-3</v>
      </c>
    </row>
    <row r="165" spans="1:56" x14ac:dyDescent="0.25">
      <c r="A165" s="1" t="s">
        <v>9</v>
      </c>
      <c r="B165" s="1" t="s">
        <v>223</v>
      </c>
    </row>
    <row r="166" spans="1:56" x14ac:dyDescent="0.25">
      <c r="A166" s="1">
        <v>90</v>
      </c>
      <c r="B166" s="1" t="s">
        <v>224</v>
      </c>
      <c r="C166" s="1">
        <v>53566.499994959682</v>
      </c>
      <c r="D166" s="1">
        <v>0</v>
      </c>
      <c r="E166">
        <f>(R166-S166*(1000-T166)/(1000-U166))*AK166</f>
        <v>-0.6509870404877498</v>
      </c>
      <c r="F166">
        <f>IF(AV166&lt;&gt;0,1/(1/AV166-1/N166),0)</f>
        <v>8.6989782596576942E-5</v>
      </c>
      <c r="G166">
        <f>((AY166-AL166/2)*S166-E166)/(AY166+AL166/2)</f>
        <v>12313.992561072711</v>
      </c>
      <c r="H166">
        <f>AL166*1000</f>
        <v>5.2439093973417775E-4</v>
      </c>
      <c r="I166">
        <f>(AQ166-AW166)</f>
        <v>0.58098838167960976</v>
      </c>
      <c r="J166">
        <f>(P166+AP166*D166)</f>
        <v>18.484447479248047</v>
      </c>
      <c r="K166" s="1">
        <v>6</v>
      </c>
      <c r="L166">
        <f>(K166*AE166+AF166)</f>
        <v>1.4200000166893005</v>
      </c>
      <c r="M166" s="1">
        <v>1</v>
      </c>
      <c r="N166">
        <f>L166*(M166+1)*(M166+1)/(M166*M166+1)</f>
        <v>2.8400000333786011</v>
      </c>
      <c r="O166" s="1">
        <v>19.284149169921875</v>
      </c>
      <c r="P166" s="1">
        <v>18.484447479248047</v>
      </c>
      <c r="Q166" s="1">
        <v>19.141044616699219</v>
      </c>
      <c r="R166" s="1">
        <v>400.63876342773437</v>
      </c>
      <c r="S166" s="1">
        <v>401.41921997070312</v>
      </c>
      <c r="T166" s="1">
        <v>15.823389053344727</v>
      </c>
      <c r="U166" s="1">
        <v>15.824007987976074</v>
      </c>
      <c r="V166" s="1">
        <v>69.241188049316406</v>
      </c>
      <c r="W166" s="1">
        <v>69.243896484375</v>
      </c>
      <c r="X166" s="1">
        <v>500.30450439453125</v>
      </c>
      <c r="Y166" s="1">
        <v>-9.7881525754928589E-2</v>
      </c>
      <c r="Z166" s="1">
        <v>0.14171743392944336</v>
      </c>
      <c r="AA166" s="1">
        <v>98.220359802246094</v>
      </c>
      <c r="AB166" s="1">
        <v>-3.9466609954833984</v>
      </c>
      <c r="AC166" s="1">
        <v>0.12061715126037598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0.18999999761581421</v>
      </c>
      <c r="AJ166" s="1">
        <v>111115</v>
      </c>
      <c r="AK166">
        <f>X166*0.000001/(K166*0.0001)</f>
        <v>0.83384084065755204</v>
      </c>
      <c r="AL166">
        <f>(U166-T166)/(1000-U166)*AK166</f>
        <v>5.2439093973417774E-7</v>
      </c>
      <c r="AM166">
        <f>(P166+273.15)</f>
        <v>291.63444747924802</v>
      </c>
      <c r="AN166">
        <f>(O166+273.15)</f>
        <v>292.43414916992185</v>
      </c>
      <c r="AO166">
        <f>(Y166*AG166+Z166*AH166)*AI166</f>
        <v>-1.8597489660068689E-2</v>
      </c>
      <c r="AP166">
        <f>((AO166+0.00000010773*(AN166^4-AM166^4))-AL166*44100)/(L166*51.4+0.00000043092*AM166^3)</f>
        <v>0.10207223993162455</v>
      </c>
      <c r="AQ166">
        <f>0.61365*EXP(17.502*J166/(240.97+J166))</f>
        <v>2.1352281397722361</v>
      </c>
      <c r="AR166">
        <f>AQ166*1000/AA166</f>
        <v>21.739160231862723</v>
      </c>
      <c r="AS166">
        <f>(AR166-U166)</f>
        <v>5.9151522438866486</v>
      </c>
      <c r="AT166">
        <f>IF(D166,P166,(O166+P166)/2)</f>
        <v>18.884298324584961</v>
      </c>
      <c r="AU166">
        <f>0.61365*EXP(17.502*AT166/(240.97+AT166))</f>
        <v>2.1893091329433156</v>
      </c>
      <c r="AV166">
        <f>IF(AS166&lt;&gt;0,(1000-(AR166+U166)/2)/AS166*AL166,0)</f>
        <v>8.6987118163334409E-5</v>
      </c>
      <c r="AW166">
        <f>U166*AA166/1000</f>
        <v>1.5542397580926264</v>
      </c>
      <c r="AX166">
        <f>(AU166-AW166)</f>
        <v>0.63506937485068926</v>
      </c>
      <c r="AY166">
        <f>1/(1.6/F166+1.37/N166)</f>
        <v>5.4367188228479986E-5</v>
      </c>
      <c r="AZ166">
        <f>G166*AA166*0.001</f>
        <v>1209.4847799507436</v>
      </c>
      <c r="BA166">
        <f>G166/S166</f>
        <v>30.676140923126269</v>
      </c>
      <c r="BB166">
        <f>(1-AL166*AA166/AQ166/F166)*100</f>
        <v>72.270363892607278</v>
      </c>
      <c r="BC166">
        <f>(S166-E166/(N166/1.35))</f>
        <v>401.72866803208677</v>
      </c>
      <c r="BD166">
        <f>E166*BB166/100/BC166</f>
        <v>-1.1711155824623255E-3</v>
      </c>
    </row>
    <row r="167" spans="1:56" x14ac:dyDescent="0.25">
      <c r="A167" s="1" t="s">
        <v>9</v>
      </c>
      <c r="B167" s="1" t="s">
        <v>225</v>
      </c>
    </row>
    <row r="168" spans="1:56" x14ac:dyDescent="0.25">
      <c r="A168" s="1">
        <v>91</v>
      </c>
      <c r="B168" s="1" t="s">
        <v>226</v>
      </c>
      <c r="C168" s="1">
        <v>54166.000001676381</v>
      </c>
      <c r="D168" s="1">
        <v>0</v>
      </c>
      <c r="E168">
        <f>(R168-S168*(1000-T168)/(1000-U168))*AK168</f>
        <v>-0.84844273728541753</v>
      </c>
      <c r="F168">
        <f>IF(AV168&lt;&gt;0,1/(1/AV168-1/N168),0)</f>
        <v>-2.8181487810442409E-3</v>
      </c>
      <c r="G168">
        <f>((AY168-AL168/2)*S168-E168)/(AY168+AL168/2)</f>
        <v>-81.20345589437467</v>
      </c>
      <c r="H168">
        <f>AL168*1000</f>
        <v>-1.7001887690548344E-2</v>
      </c>
      <c r="I168">
        <f>(AQ168-AW168)</f>
        <v>0.58097452824046147</v>
      </c>
      <c r="J168">
        <f>(P168+AP168*D168)</f>
        <v>18.478195190429688</v>
      </c>
      <c r="K168" s="1">
        <v>6</v>
      </c>
      <c r="L168">
        <f>(K168*AE168+AF168)</f>
        <v>1.4200000166893005</v>
      </c>
      <c r="M168" s="1">
        <v>1</v>
      </c>
      <c r="N168">
        <f>L168*(M168+1)*(M168+1)/(M168*M168+1)</f>
        <v>2.8400000333786011</v>
      </c>
      <c r="O168" s="1">
        <v>19.278604507446289</v>
      </c>
      <c r="P168" s="1">
        <v>18.478195190429688</v>
      </c>
      <c r="Q168" s="1">
        <v>19.140153884887695</v>
      </c>
      <c r="R168" s="1">
        <v>400.60885620117187</v>
      </c>
      <c r="S168" s="1">
        <v>401.6346435546875</v>
      </c>
      <c r="T168" s="1">
        <v>15.832699775695801</v>
      </c>
      <c r="U168" s="1">
        <v>15.812630653381348</v>
      </c>
      <c r="V168" s="1">
        <v>69.319023132324219</v>
      </c>
      <c r="W168" s="1">
        <v>69.231155395507813</v>
      </c>
      <c r="X168" s="1">
        <v>500.2623291015625</v>
      </c>
      <c r="Y168" s="1">
        <v>-0.21100734174251556</v>
      </c>
      <c r="Z168" s="1">
        <v>0.60643380880355835</v>
      </c>
      <c r="AA168" s="1">
        <v>98.239021301269531</v>
      </c>
      <c r="AB168" s="1">
        <v>-3.8287715911865234</v>
      </c>
      <c r="AC168" s="1">
        <v>0.12086892127990723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0.18999999761581421</v>
      </c>
      <c r="AJ168" s="1">
        <v>111115</v>
      </c>
      <c r="AK168">
        <f>X168*0.000001/(K168*0.0001)</f>
        <v>0.83377054850260401</v>
      </c>
      <c r="AL168">
        <f>(U168-T168)/(1000-U168)*AK168</f>
        <v>-1.7001887690548345E-5</v>
      </c>
      <c r="AM168">
        <f>(P168+273.15)</f>
        <v>291.62819519042966</v>
      </c>
      <c r="AN168">
        <f>(O168+273.15)</f>
        <v>292.42860450744627</v>
      </c>
      <c r="AO168">
        <f>(Y168*AG168+Z168*AH168)*AI168</f>
        <v>-4.0091394427997251E-2</v>
      </c>
      <c r="AP168">
        <f>((AO168+0.00000010773*(AN168^4-AM168^4))-AL168*44100)/(L168*51.4+0.00000043092*AM168^3)</f>
        <v>0.11113770363517171</v>
      </c>
      <c r="AQ168">
        <f>0.61365*EXP(17.502*J168/(240.97+J168))</f>
        <v>2.1343918878270993</v>
      </c>
      <c r="AR168">
        <f>AQ168*1000/AA168</f>
        <v>21.726518236389605</v>
      </c>
      <c r="AS168">
        <f>(AR168-U168)</f>
        <v>5.9138875830082576</v>
      </c>
      <c r="AT168">
        <f>IF(D168,P168,(O168+P168)/2)</f>
        <v>18.878399848937988</v>
      </c>
      <c r="AU168">
        <f>0.61365*EXP(17.502*AT168/(240.97+AT168))</f>
        <v>2.1885027012520442</v>
      </c>
      <c r="AV168">
        <f>IF(AS168&lt;&gt;0,(1000-(AR168+U168)/2)/AS168*AL168,0)</f>
        <v>-2.820948024404427E-3</v>
      </c>
      <c r="AW168">
        <f>U168*AA168/1000</f>
        <v>1.5534173595866378</v>
      </c>
      <c r="AX168">
        <f>(AU168-AW168)</f>
        <v>0.63508534166540631</v>
      </c>
      <c r="AY168">
        <f>1/(1.6/F168+1.37/N168)</f>
        <v>-1.762840806865092E-3</v>
      </c>
      <c r="AZ168">
        <f>G168*AA168*0.001</f>
        <v>-7.9773480333441737</v>
      </c>
      <c r="BA168">
        <f>G168/S168</f>
        <v>-0.20218239934603108</v>
      </c>
      <c r="BB168">
        <f>(1-AL168*AA168/AQ168/F168)*100</f>
        <v>72.232096516691115</v>
      </c>
      <c r="BC168">
        <f>(S168-E168/(N168/1.35))</f>
        <v>402.03795259760068</v>
      </c>
      <c r="BD168">
        <f>E168*BB168/100/BC168</f>
        <v>-1.5243535415629221E-3</v>
      </c>
    </row>
    <row r="169" spans="1:56" x14ac:dyDescent="0.25">
      <c r="A169" s="1">
        <v>92</v>
      </c>
      <c r="B169" s="1" t="s">
        <v>227</v>
      </c>
      <c r="C169" s="1">
        <v>54766.49998825416</v>
      </c>
      <c r="D169" s="1">
        <v>0</v>
      </c>
      <c r="E169">
        <f>(R169-S169*(1000-T169)/(1000-U169))*AK169</f>
        <v>-0.6733364178309923</v>
      </c>
      <c r="F169">
        <f>IF(AV169&lt;&gt;0,1/(1/AV169-1/N169),0)</f>
        <v>2.7980859508685532E-4</v>
      </c>
      <c r="G169">
        <f>((AY169-AL169/2)*S169-E169)/(AY169+AL169/2)</f>
        <v>4229.6331437689805</v>
      </c>
      <c r="H169">
        <f>AL169*1000</f>
        <v>1.6949524487704576E-3</v>
      </c>
      <c r="I169">
        <f>(AQ169-AW169)</f>
        <v>0.58397897966105283</v>
      </c>
      <c r="J169">
        <f>(P169+AP169*D169)</f>
        <v>18.49921989440918</v>
      </c>
      <c r="K169" s="1">
        <v>6</v>
      </c>
      <c r="L169">
        <f>(K169*AE169+AF169)</f>
        <v>1.4200000166893005</v>
      </c>
      <c r="M169" s="1">
        <v>1</v>
      </c>
      <c r="N169">
        <f>L169*(M169+1)*(M169+1)/(M169*M169+1)</f>
        <v>2.8400000333786011</v>
      </c>
      <c r="O169" s="1">
        <v>19.281593322753906</v>
      </c>
      <c r="P169" s="1">
        <v>18.49921989440918</v>
      </c>
      <c r="Q169" s="1">
        <v>19.140869140625</v>
      </c>
      <c r="R169" s="1">
        <v>400.67730712890625</v>
      </c>
      <c r="S169" s="1">
        <v>401.48410034179687</v>
      </c>
      <c r="T169" s="1">
        <v>15.808367729187012</v>
      </c>
      <c r="U169" s="1">
        <v>15.810368537902832</v>
      </c>
      <c r="V169" s="1">
        <v>69.20098876953125</v>
      </c>
      <c r="W169" s="1">
        <v>69.209747314453125</v>
      </c>
      <c r="X169" s="1">
        <v>500.24411010742188</v>
      </c>
      <c r="Y169" s="1">
        <v>1.1721877381205559E-2</v>
      </c>
      <c r="Z169" s="1">
        <v>0.11864248663187027</v>
      </c>
      <c r="AA169" s="1">
        <v>98.240982055664063</v>
      </c>
      <c r="AB169" s="1">
        <v>-3.8287715911865234</v>
      </c>
      <c r="AC169" s="1">
        <v>0.12086892127990723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0.18999999761581421</v>
      </c>
      <c r="AJ169" s="1">
        <v>111115</v>
      </c>
      <c r="AK169">
        <f>X169*0.000001/(K169*0.0001)</f>
        <v>0.83374018351236967</v>
      </c>
      <c r="AL169">
        <f>(U169-T169)/(1000-U169)*AK169</f>
        <v>1.6949524487704577E-6</v>
      </c>
      <c r="AM169">
        <f>(P169+273.15)</f>
        <v>291.64921989440916</v>
      </c>
      <c r="AN169">
        <f>(O169+273.15)</f>
        <v>292.43159332275388</v>
      </c>
      <c r="AO169">
        <f>(Y169*AG169+Z169*AH169)*AI169</f>
        <v>2.2271566744819227E-3</v>
      </c>
      <c r="AP169">
        <f>((AO169+0.00000010773*(AN169^4-AM169^4))-AL169*44100)/(L169*51.4+0.00000043092*AM169^3)</f>
        <v>9.9486000063334468E-2</v>
      </c>
      <c r="AQ169">
        <f>0.61365*EXP(17.502*J169/(240.97+J169))</f>
        <v>2.1372051114866006</v>
      </c>
      <c r="AR169">
        <f>AQ169*1000/AA169</f>
        <v>21.754720553135805</v>
      </c>
      <c r="AS169">
        <f>(AR169-U169)</f>
        <v>5.9443520152329725</v>
      </c>
      <c r="AT169">
        <f>IF(D169,P169,(O169+P169)/2)</f>
        <v>18.890406608581543</v>
      </c>
      <c r="AU169">
        <f>0.61365*EXP(17.502*AT169/(240.97+AT169))</f>
        <v>2.1901445239457362</v>
      </c>
      <c r="AV169">
        <f>IF(AS169&lt;&gt;0,(1000-(AR169+U169)/2)/AS169*AL169,0)</f>
        <v>2.7978102989812732E-4</v>
      </c>
      <c r="AW169">
        <f>U169*AA169/1000</f>
        <v>1.5532261318255478</v>
      </c>
      <c r="AX169">
        <f>(AU169-AW169)</f>
        <v>0.63691839212018841</v>
      </c>
      <c r="AY169">
        <f>1/(1.6/F169+1.37/N169)</f>
        <v>1.7486562003734611E-4</v>
      </c>
      <c r="AZ169">
        <f>G169*AA169*0.001</f>
        <v>415.5233137790504</v>
      </c>
      <c r="BA169">
        <f>G169/S169</f>
        <v>10.534995383797645</v>
      </c>
      <c r="BB169">
        <f>(1-AL169*AA169/AQ169/F169)*100</f>
        <v>72.155273347645618</v>
      </c>
      <c r="BC169">
        <f>(S169-E169/(N169/1.35))</f>
        <v>401.80417222679273</v>
      </c>
      <c r="BD169">
        <f>E169*BB169/100/BC169</f>
        <v>-1.2091654751682562E-3</v>
      </c>
    </row>
    <row r="170" spans="1:56" x14ac:dyDescent="0.25">
      <c r="A170" s="1" t="s">
        <v>9</v>
      </c>
      <c r="B170" s="1" t="s">
        <v>228</v>
      </c>
    </row>
    <row r="171" spans="1:56" x14ac:dyDescent="0.25">
      <c r="A171" s="1">
        <v>93</v>
      </c>
      <c r="B171" s="1" t="s">
        <v>229</v>
      </c>
      <c r="C171" s="1">
        <v>55366.499994982034</v>
      </c>
      <c r="D171" s="1">
        <v>0</v>
      </c>
      <c r="E171">
        <f>(R171-S171*(1000-T171)/(1000-U171))*AK171</f>
        <v>-9.8575776738954082E-2</v>
      </c>
      <c r="F171">
        <f>IF(AV171&lt;&gt;0,1/(1/AV171-1/N171),0)</f>
        <v>-2.8415041031900734E-4</v>
      </c>
      <c r="G171">
        <f>((AY171-AL171/2)*S171-E171)/(AY171+AL171/2)</f>
        <v>-156.07449417900222</v>
      </c>
      <c r="H171">
        <f>AL171*1000</f>
        <v>-3.1441365954013199E-3</v>
      </c>
      <c r="I171">
        <f>(AQ171-AW171)</f>
        <v>1.0628732154867371</v>
      </c>
      <c r="J171">
        <f>(P171+AP171*D171)</f>
        <v>22.373395919799805</v>
      </c>
      <c r="K171" s="1">
        <v>6</v>
      </c>
      <c r="L171">
        <f>(K171*AE171+AF171)</f>
        <v>1.4200000166893005</v>
      </c>
      <c r="M171" s="1">
        <v>1</v>
      </c>
      <c r="N171">
        <f>L171*(M171+1)*(M171+1)/(M171*M171+1)</f>
        <v>2.8400000333786011</v>
      </c>
      <c r="O171" s="1">
        <v>19.43218994140625</v>
      </c>
      <c r="P171" s="1">
        <v>22.373395919799805</v>
      </c>
      <c r="Q171" s="1">
        <v>19.139467239379883</v>
      </c>
      <c r="R171" s="1">
        <v>400.98959350585937</v>
      </c>
      <c r="S171" s="1">
        <v>401.10934448242187</v>
      </c>
      <c r="T171" s="1">
        <v>16.814630508422852</v>
      </c>
      <c r="U171" s="1">
        <v>16.810922622680664</v>
      </c>
      <c r="V171" s="1">
        <v>72.925666809082031</v>
      </c>
      <c r="W171" s="1">
        <v>72.909584045410156</v>
      </c>
      <c r="X171" s="1">
        <v>500.22265625</v>
      </c>
      <c r="Y171" s="1">
        <v>250.91075134277344</v>
      </c>
      <c r="Z171" s="1">
        <v>301.43023681640625</v>
      </c>
      <c r="AA171" s="1">
        <v>98.249565124511719</v>
      </c>
      <c r="AB171" s="1">
        <v>-4.5361690521240234</v>
      </c>
      <c r="AC171" s="1">
        <v>0.14601731300354004</v>
      </c>
      <c r="AD171" s="1">
        <v>0.66666668653488159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0.18999999761581421</v>
      </c>
      <c r="AJ171" s="1">
        <v>111115</v>
      </c>
      <c r="AK171">
        <f>X171*0.000001/(K171*0.0001)</f>
        <v>0.83370442708333325</v>
      </c>
      <c r="AL171">
        <f>(U171-T171)/(1000-U171)*AK171</f>
        <v>-3.1441365954013199E-6</v>
      </c>
      <c r="AM171">
        <f>(P171+273.15)</f>
        <v>295.52339591979978</v>
      </c>
      <c r="AN171">
        <f>(O171+273.15)</f>
        <v>292.58218994140623</v>
      </c>
      <c r="AO171">
        <f>(Y171*AG171+Z171*AH171)*AI171</f>
        <v>47.673042156909105</v>
      </c>
      <c r="AP171">
        <f>((AO171+0.00000010773*(AN171^4-AM171^4))-AL171*44100)/(L171*51.4+0.00000043092*AM171^3)</f>
        <v>0.18529978707895181</v>
      </c>
      <c r="AQ171">
        <f>0.61365*EXP(17.502*J171/(240.97+J171))</f>
        <v>2.7145390525069284</v>
      </c>
      <c r="AR171">
        <f>AQ171*1000/AA171</f>
        <v>27.629018500659946</v>
      </c>
      <c r="AS171">
        <f>(AR171-U171)</f>
        <v>10.818095877979282</v>
      </c>
      <c r="AT171">
        <f>IF(D171,P171,(O171+P171)/2)</f>
        <v>20.902792930603027</v>
      </c>
      <c r="AU171">
        <f>0.61365*EXP(17.502*AT171/(240.97+AT171))</f>
        <v>2.4810608194308408</v>
      </c>
      <c r="AV171">
        <f>IF(AS171&lt;&gt;0,(1000-(AR171+U171)/2)/AS171*AL171,0)</f>
        <v>-2.8417884325350218E-4</v>
      </c>
      <c r="AW171">
        <f>U171*AA171/1000</f>
        <v>1.6516658370201913</v>
      </c>
      <c r="AX171">
        <f>(AU171-AW171)</f>
        <v>0.82939498241064946</v>
      </c>
      <c r="AY171">
        <f>1/(1.6/F171+1.37/N171)</f>
        <v>-1.7760922229311486E-4</v>
      </c>
      <c r="AZ171">
        <f>G171*AA171*0.001</f>
        <v>-15.334251180115103</v>
      </c>
      <c r="BA171">
        <f>G171/S171</f>
        <v>-0.38910710090884454</v>
      </c>
      <c r="BB171">
        <f>(1-AL171*AA171/AQ171/F171)*100</f>
        <v>59.951370313623897</v>
      </c>
      <c r="BC171">
        <f>(S171-E171/(N171/1.35))</f>
        <v>401.15620268560269</v>
      </c>
      <c r="BD171">
        <f>E171*BB171/100/BC171</f>
        <v>-1.4731799871637002E-4</v>
      </c>
    </row>
    <row r="172" spans="1:56" x14ac:dyDescent="0.25">
      <c r="A172" s="1" t="s">
        <v>9</v>
      </c>
      <c r="B172" s="1" t="s">
        <v>230</v>
      </c>
    </row>
    <row r="173" spans="1:56" x14ac:dyDescent="0.25">
      <c r="A173" s="1">
        <v>94</v>
      </c>
      <c r="B173" s="1" t="s">
        <v>231</v>
      </c>
      <c r="C173" s="1">
        <v>55967.000001676381</v>
      </c>
      <c r="D173" s="1">
        <v>0</v>
      </c>
      <c r="E173">
        <f>(R173-S173*(1000-T173)/(1000-U173))*AK173</f>
        <v>0.34032637577009628</v>
      </c>
      <c r="F173">
        <f>IF(AV173&lt;&gt;0,1/(1/AV173-1/N173),0)</f>
        <v>-4.1931809285305904E-3</v>
      </c>
      <c r="G173">
        <f>((AY173-AL173/2)*S173-E173)/(AY173+AL173/2)</f>
        <v>519.9184899519413</v>
      </c>
      <c r="H173">
        <f>AL173*1000</f>
        <v>-5.407106843334844E-2</v>
      </c>
      <c r="I173">
        <f>(AQ173-AW173)</f>
        <v>1.2332199644670789</v>
      </c>
      <c r="J173">
        <f>(P173+AP173*D173)</f>
        <v>24.527299880981445</v>
      </c>
      <c r="K173" s="1">
        <v>6</v>
      </c>
      <c r="L173">
        <f>(K173*AE173+AF173)</f>
        <v>1.4200000166893005</v>
      </c>
      <c r="M173" s="1">
        <v>1</v>
      </c>
      <c r="N173">
        <f>L173*(M173+1)*(M173+1)/(M173*M173+1)</f>
        <v>2.8400000333786011</v>
      </c>
      <c r="O173" s="1">
        <v>19.649332046508789</v>
      </c>
      <c r="P173" s="1">
        <v>24.527299880981445</v>
      </c>
      <c r="Q173" s="1">
        <v>19.133302688598633</v>
      </c>
      <c r="R173" s="1">
        <v>400.0809326171875</v>
      </c>
      <c r="S173" s="1">
        <v>399.69845581054687</v>
      </c>
      <c r="T173" s="1">
        <v>18.973747253417969</v>
      </c>
      <c r="U173" s="1">
        <v>18.910085678100586</v>
      </c>
      <c r="V173" s="1">
        <v>81.188446044921875</v>
      </c>
      <c r="W173" s="1">
        <v>80.916046142578125</v>
      </c>
      <c r="X173" s="1">
        <v>499.9742431640625</v>
      </c>
      <c r="Y173" s="1">
        <v>251.94561767578125</v>
      </c>
      <c r="Z173" s="1">
        <v>302.92782592773437</v>
      </c>
      <c r="AA173" s="1">
        <v>98.251480102539063</v>
      </c>
      <c r="AB173" s="1">
        <v>-4.4603023529052734</v>
      </c>
      <c r="AC173" s="1">
        <v>0.14365410804748535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0.18999999761581421</v>
      </c>
      <c r="AJ173" s="1">
        <v>111115</v>
      </c>
      <c r="AK173">
        <f>X173*0.000001/(K173*0.0001)</f>
        <v>0.83329040527343745</v>
      </c>
      <c r="AL173">
        <f>(U173-T173)/(1000-U173)*AK173</f>
        <v>-5.4071068433348443E-5</v>
      </c>
      <c r="AM173">
        <f>(P173+273.15)</f>
        <v>297.67729988098142</v>
      </c>
      <c r="AN173">
        <f>(O173+273.15)</f>
        <v>292.79933204650877</v>
      </c>
      <c r="AO173">
        <f>(Y173*AG173+Z173*AH173)*AI173</f>
        <v>47.869666757713276</v>
      </c>
      <c r="AP173">
        <f>((AO173+0.00000010773*(AN173^4-AM173^4))-AL173*44100)/(L173*51.4+0.00000043092*AM173^3)</f>
        <v>-4.5570312807573211E-2</v>
      </c>
      <c r="AQ173">
        <f>0.61365*EXP(17.502*J173/(240.97+J173))</f>
        <v>3.0911638712062874</v>
      </c>
      <c r="AR173">
        <f>AQ173*1000/AA173</f>
        <v>31.461753736231032</v>
      </c>
      <c r="AS173">
        <f>(AR173-U173)</f>
        <v>12.551668058130446</v>
      </c>
      <c r="AT173">
        <f>IF(D173,P173,(O173+P173)/2)</f>
        <v>22.088315963745117</v>
      </c>
      <c r="AU173">
        <f>0.61365*EXP(17.502*AT173/(240.97+AT173))</f>
        <v>2.6678327305051166</v>
      </c>
      <c r="AV173">
        <f>IF(AS173&lt;&gt;0,(1000-(AR173+U173)/2)/AS173*AL173,0)</f>
        <v>-4.1993811978769321E-3</v>
      </c>
      <c r="AW173">
        <f>U173*AA173/1000</f>
        <v>1.8579439067392085</v>
      </c>
      <c r="AX173">
        <f>(AU173-AW173)</f>
        <v>0.80988882376590809</v>
      </c>
      <c r="AY173">
        <f>1/(1.6/F173+1.37/N173)</f>
        <v>-2.6240554880867378E-3</v>
      </c>
      <c r="AZ173">
        <f>G173*AA173*0.001</f>
        <v>51.082761170455314</v>
      </c>
      <c r="BA173">
        <f>G173/S173</f>
        <v>1.3007768291163415</v>
      </c>
      <c r="BB173">
        <f>(1-AL173*AA173/AQ173/F173)*100</f>
        <v>59.013727607335632</v>
      </c>
      <c r="BC173">
        <f>(S173-E173/(N173/1.35))</f>
        <v>399.53668095072652</v>
      </c>
      <c r="BD173">
        <f>E173*BB173/100/BC173</f>
        <v>5.0268045450788264E-4</v>
      </c>
    </row>
    <row r="174" spans="1:56" x14ac:dyDescent="0.25">
      <c r="A174" s="1">
        <v>95</v>
      </c>
      <c r="B174" s="1" t="s">
        <v>232</v>
      </c>
      <c r="C174" s="1">
        <v>56567.49998825416</v>
      </c>
      <c r="D174" s="1">
        <v>0</v>
      </c>
      <c r="E174">
        <f>(R174-S174*(1000-T174)/(1000-U174))*AK174</f>
        <v>0.48597054349448826</v>
      </c>
      <c r="F174">
        <f>IF(AV174&lt;&gt;0,1/(1/AV174-1/N174),0)</f>
        <v>-5.8678928208478667E-3</v>
      </c>
      <c r="G174">
        <f>((AY174-AL174/2)*S174-E174)/(AY174+AL174/2)</f>
        <v>520.82411529321553</v>
      </c>
      <c r="H174">
        <f>AL174*1000</f>
        <v>-7.7854538823141944E-2</v>
      </c>
      <c r="I174">
        <f>(AQ174-AW174)</f>
        <v>1.2656568589947312</v>
      </c>
      <c r="J174">
        <f>(P174+AP174*D174)</f>
        <v>25.614601135253906</v>
      </c>
      <c r="K174" s="1">
        <v>6</v>
      </c>
      <c r="L174">
        <f>(K174*AE174+AF174)</f>
        <v>1.4200000166893005</v>
      </c>
      <c r="M174" s="1">
        <v>1</v>
      </c>
      <c r="N174">
        <f>L174*(M174+1)*(M174+1)/(M174*M174+1)</f>
        <v>2.8400000333786011</v>
      </c>
      <c r="O174" s="1">
        <v>19.797985076904297</v>
      </c>
      <c r="P174" s="1">
        <v>25.614601135253906</v>
      </c>
      <c r="Q174" s="1">
        <v>19.126476287841797</v>
      </c>
      <c r="R174" s="1">
        <v>398.83306884765625</v>
      </c>
      <c r="S174" s="1">
        <v>398.28729248046875</v>
      </c>
      <c r="T174" s="1">
        <v>20.776493072509766</v>
      </c>
      <c r="U174" s="1">
        <v>20.685029983520508</v>
      </c>
      <c r="V174" s="1">
        <v>88.089401245117187</v>
      </c>
      <c r="W174" s="1">
        <v>87.701606750488281</v>
      </c>
      <c r="X174" s="1">
        <v>500.16317749023437</v>
      </c>
      <c r="Y174" s="1">
        <v>252.45066833496094</v>
      </c>
      <c r="Z174" s="1">
        <v>303.15713500976563</v>
      </c>
      <c r="AA174" s="1">
        <v>98.255241394042969</v>
      </c>
      <c r="AB174" s="1">
        <v>-4.4603023529052734</v>
      </c>
      <c r="AC174" s="1">
        <v>0.14365410804748535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0.18999999761581421</v>
      </c>
      <c r="AJ174" s="1">
        <v>111115</v>
      </c>
      <c r="AK174">
        <f>X174*0.000001/(K174*0.0001)</f>
        <v>0.83360529581705722</v>
      </c>
      <c r="AL174">
        <f>(U174-T174)/(1000-U174)*AK174</f>
        <v>-7.7854538823141938E-5</v>
      </c>
      <c r="AM174">
        <f>(P174+273.15)</f>
        <v>298.76460113525388</v>
      </c>
      <c r="AN174">
        <f>(O174+273.15)</f>
        <v>292.94798507690427</v>
      </c>
      <c r="AO174">
        <f>(Y174*AG174+Z174*AH174)*AI174</f>
        <v>47.965626381753282</v>
      </c>
      <c r="AP174">
        <f>((AO174+0.00000010773*(AN174^4-AM174^4))-AL174*44100)/(L174*51.4+0.00000043092*AM174^3)</f>
        <v>-0.16000227113816365</v>
      </c>
      <c r="AQ174">
        <f>0.61365*EXP(17.502*J174/(240.97+J174))</f>
        <v>3.2980694732685554</v>
      </c>
      <c r="AR174">
        <f>AQ174*1000/AA174</f>
        <v>33.566346451096408</v>
      </c>
      <c r="AS174">
        <f>(AR174-U174)</f>
        <v>12.8813164675759</v>
      </c>
      <c r="AT174">
        <f>IF(D174,P174,(O174+P174)/2)</f>
        <v>22.706293106079102</v>
      </c>
      <c r="AU174">
        <f>0.61365*EXP(17.502*AT174/(240.97+AT174))</f>
        <v>2.7699839179770693</v>
      </c>
      <c r="AV174">
        <f>IF(AS174&lt;&gt;0,(1000-(AR174+U174)/2)/AS174*AL174,0)</f>
        <v>-5.8800419248590096E-3</v>
      </c>
      <c r="AW174">
        <f>U174*AA174/1000</f>
        <v>2.0324126142738241</v>
      </c>
      <c r="AX174">
        <f>(AU174-AW174)</f>
        <v>0.7375713037032452</v>
      </c>
      <c r="AY174">
        <f>1/(1.6/F174+1.37/N174)</f>
        <v>-3.673932747487584E-3</v>
      </c>
      <c r="AZ174">
        <f>G174*AA174*0.001</f>
        <v>51.173699171973759</v>
      </c>
      <c r="BA174">
        <f>G174/S174</f>
        <v>1.3076593833802914</v>
      </c>
      <c r="BB174">
        <f>(1-AL174*AA174/AQ174/F174)*100</f>
        <v>60.472650753122267</v>
      </c>
      <c r="BC174">
        <f>(S174-E174/(N174/1.35))</f>
        <v>398.05628535863536</v>
      </c>
      <c r="BD174">
        <f>E174*BB174/100/BC174</f>
        <v>7.3828571571403934E-4</v>
      </c>
    </row>
    <row r="175" spans="1:56" x14ac:dyDescent="0.25">
      <c r="A175" s="1" t="s">
        <v>9</v>
      </c>
      <c r="B175" s="1" t="s">
        <v>233</v>
      </c>
    </row>
    <row r="176" spans="1:56" x14ac:dyDescent="0.25">
      <c r="A176" s="1">
        <v>96</v>
      </c>
      <c r="B176" s="1" t="s">
        <v>234</v>
      </c>
      <c r="C176" s="1">
        <v>57166.999994970858</v>
      </c>
      <c r="D176" s="1">
        <v>0</v>
      </c>
      <c r="E176">
        <f>(R176-S176*(1000-T176)/(1000-U176))*AK176</f>
        <v>2.0147423292330067</v>
      </c>
      <c r="F176">
        <f>IF(AV176&lt;&gt;0,1/(1/AV176-1/N176),0)</f>
        <v>6.3908101645826941E-3</v>
      </c>
      <c r="G176">
        <f>((AY176-AL176/2)*S176-E176)/(AY176+AL176/2)</f>
        <v>-110.43162463391016</v>
      </c>
      <c r="H176">
        <f>AL176*1000</f>
        <v>7.8162823732243356E-2</v>
      </c>
      <c r="I176">
        <f>(AQ176-AW176)</f>
        <v>1.1724566656355586</v>
      </c>
      <c r="J176">
        <f>(P176+AP176*D176)</f>
        <v>25.193185806274414</v>
      </c>
      <c r="K176" s="1">
        <v>6</v>
      </c>
      <c r="L176">
        <f>(K176*AE176+AF176)</f>
        <v>1.4200000166893005</v>
      </c>
      <c r="M176" s="1">
        <v>1</v>
      </c>
      <c r="N176">
        <f>L176*(M176+1)*(M176+1)/(M176*M176+1)</f>
        <v>2.8400000333786011</v>
      </c>
      <c r="O176" s="1">
        <v>19.787927627563477</v>
      </c>
      <c r="P176" s="1">
        <v>25.193185806274414</v>
      </c>
      <c r="Q176" s="1">
        <v>19.1246337890625</v>
      </c>
      <c r="R176" s="1">
        <v>400.22125244140625</v>
      </c>
      <c r="S176" s="1">
        <v>397.7669677734375</v>
      </c>
      <c r="T176" s="1">
        <v>20.706537246704102</v>
      </c>
      <c r="U176" s="1">
        <v>20.798355102539063</v>
      </c>
      <c r="V176" s="1">
        <v>87.868232727050781</v>
      </c>
      <c r="W176" s="1">
        <v>88.257858276367188</v>
      </c>
      <c r="X176" s="1">
        <v>500.1456298828125</v>
      </c>
      <c r="Y176" s="1">
        <v>251.55995178222656</v>
      </c>
      <c r="Z176" s="1">
        <v>301.5865478515625</v>
      </c>
      <c r="AA176" s="1">
        <v>98.278343200683594</v>
      </c>
      <c r="AB176" s="1">
        <v>-6.2356929779052734</v>
      </c>
      <c r="AC176" s="1">
        <v>0.30831360816955566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0.18999999761581421</v>
      </c>
      <c r="AJ176" s="1">
        <v>111115</v>
      </c>
      <c r="AK176">
        <f>X176*0.000001/(K176*0.0001)</f>
        <v>0.83357604980468736</v>
      </c>
      <c r="AL176">
        <f>(U176-T176)/(1000-U176)*AK176</f>
        <v>7.816282373224336E-5</v>
      </c>
      <c r="AM176">
        <f>(P176+273.15)</f>
        <v>298.34318580627439</v>
      </c>
      <c r="AN176">
        <f>(O176+273.15)</f>
        <v>292.93792762756345</v>
      </c>
      <c r="AO176">
        <f>(Y176*AG176+Z176*AH176)*AI176</f>
        <v>47.796390238857384</v>
      </c>
      <c r="AP176">
        <f>((AO176+0.00000010773*(AN176^4-AM176^4))-AL176*44100)/(L176*51.4+0.00000043092*AM176^3)</f>
        <v>-0.18764353796898051</v>
      </c>
      <c r="AQ176">
        <f>0.61365*EXP(17.502*J176/(240.97+J176))</f>
        <v>3.2164845464125813</v>
      </c>
      <c r="AR176">
        <f>AQ176*1000/AA176</f>
        <v>32.728314719800942</v>
      </c>
      <c r="AS176">
        <f>(AR176-U176)</f>
        <v>11.929959617261879</v>
      </c>
      <c r="AT176">
        <f>IF(D176,P176,(O176+P176)/2)</f>
        <v>22.490556716918945</v>
      </c>
      <c r="AU176">
        <f>0.61365*EXP(17.502*AT176/(240.97+AT176))</f>
        <v>2.7339406927566836</v>
      </c>
      <c r="AV176">
        <f>IF(AS176&lt;&gt;0,(1000-(AR176+U176)/2)/AS176*AL176,0)</f>
        <v>6.3764613078006469E-3</v>
      </c>
      <c r="AW176">
        <f>U176*AA176/1000</f>
        <v>2.0440278807770227</v>
      </c>
      <c r="AX176">
        <f>(AU176-AW176)</f>
        <v>0.68991281197966092</v>
      </c>
      <c r="AY176">
        <f>1/(1.6/F176+1.37/N176)</f>
        <v>3.9865749933010713E-3</v>
      </c>
      <c r="AZ176">
        <f>G176*AA176*0.001</f>
        <v>-10.853037105980487</v>
      </c>
      <c r="BA176">
        <f>G176/S176</f>
        <v>-0.27762894755205131</v>
      </c>
      <c r="BB176">
        <f>(1-AL176*AA176/AQ176/F176)*100</f>
        <v>62.630208012715059</v>
      </c>
      <c r="BC176">
        <f>(S176-E176/(N176/1.35))</f>
        <v>396.80925576199473</v>
      </c>
      <c r="BD176">
        <f>E176*BB176/100/BC176</f>
        <v>3.1799593719046204E-3</v>
      </c>
    </row>
    <row r="177" spans="1:56" x14ac:dyDescent="0.25">
      <c r="A177" s="1" t="s">
        <v>9</v>
      </c>
      <c r="B177" s="1" t="s">
        <v>235</v>
      </c>
    </row>
    <row r="178" spans="1:56" x14ac:dyDescent="0.25">
      <c r="A178" s="1">
        <v>97</v>
      </c>
      <c r="B178" s="1" t="s">
        <v>236</v>
      </c>
      <c r="C178" s="1">
        <v>57768.000001676381</v>
      </c>
      <c r="D178" s="1">
        <v>0</v>
      </c>
      <c r="E178">
        <f>(R178-S178*(1000-T178)/(1000-U178))*AK178</f>
        <v>4.2123069889451505</v>
      </c>
      <c r="F178">
        <f>IF(AV178&lt;&gt;0,1/(1/AV178-1/N178),0)</f>
        <v>2.7931349645152419E-2</v>
      </c>
      <c r="G178">
        <f>((AY178-AL178/2)*S178-E178)/(AY178+AL178/2)</f>
        <v>146.69110849831446</v>
      </c>
      <c r="H178">
        <f>AL178*1000</f>
        <v>0.32132368821095747</v>
      </c>
      <c r="I178">
        <f>(AQ178-AW178)</f>
        <v>1.1117252678974077</v>
      </c>
      <c r="J178">
        <f>(P178+AP178*D178)</f>
        <v>24.851856231689453</v>
      </c>
      <c r="K178" s="1">
        <v>6</v>
      </c>
      <c r="L178">
        <f>(K178*AE178+AF178)</f>
        <v>1.4200000166893005</v>
      </c>
      <c r="M178" s="1">
        <v>1</v>
      </c>
      <c r="N178">
        <f>L178*(M178+1)*(M178+1)/(M178*M178+1)</f>
        <v>2.8400000333786011</v>
      </c>
      <c r="O178" s="1">
        <v>19.793371200561523</v>
      </c>
      <c r="P178" s="1">
        <v>24.851856231689453</v>
      </c>
      <c r="Q178" s="1">
        <v>19.121135711669922</v>
      </c>
      <c r="R178" s="1">
        <v>400.25131225585938</v>
      </c>
      <c r="S178" s="1">
        <v>395.04568481445312</v>
      </c>
      <c r="T178" s="1">
        <v>20.376691818237305</v>
      </c>
      <c r="U178" s="1">
        <v>20.754171371459961</v>
      </c>
      <c r="V178" s="1">
        <v>86.451698303222656</v>
      </c>
      <c r="W178" s="1">
        <v>88.053215026855469</v>
      </c>
      <c r="X178" s="1">
        <v>500.14080810546875</v>
      </c>
      <c r="Y178" s="1">
        <v>250.24951171875</v>
      </c>
      <c r="Z178" s="1">
        <v>300.31350708007812</v>
      </c>
      <c r="AA178" s="1">
        <v>98.292381286621094</v>
      </c>
      <c r="AB178" s="1">
        <v>-9.5609188079833984</v>
      </c>
      <c r="AC178" s="1">
        <v>0.52718567848205566</v>
      </c>
      <c r="AD178" s="1">
        <v>0.3333333432674408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0.18999999761581421</v>
      </c>
      <c r="AJ178" s="1">
        <v>111115</v>
      </c>
      <c r="AK178">
        <f>X178*0.000001/(K178*0.0001)</f>
        <v>0.83356801350911458</v>
      </c>
      <c r="AL178">
        <f>(U178-T178)/(1000-U178)*AK178</f>
        <v>3.2132368821095745E-4</v>
      </c>
      <c r="AM178">
        <f>(P178+273.15)</f>
        <v>298.00185623168943</v>
      </c>
      <c r="AN178">
        <f>(O178+273.15)</f>
        <v>292.9433712005615</v>
      </c>
      <c r="AO178">
        <f>(Y178*AG178+Z178*AH178)*AI178</f>
        <v>47.54740662992117</v>
      </c>
      <c r="AP178">
        <f>((AO178+0.00000010773*(AN178^4-AM178^4))-AL178*44100)/(L178*51.4+0.00000043092*AM178^3)</f>
        <v>-0.27084569082907411</v>
      </c>
      <c r="AQ178">
        <f>0.61365*EXP(17.502*J178/(240.97+J178))</f>
        <v>3.1517021936288261</v>
      </c>
      <c r="AR178">
        <f>AQ178*1000/AA178</f>
        <v>32.064562404266574</v>
      </c>
      <c r="AS178">
        <f>(AR178-U178)</f>
        <v>11.310391032806614</v>
      </c>
      <c r="AT178">
        <f>IF(D178,P178,(O178+P178)/2)</f>
        <v>22.322613716125488</v>
      </c>
      <c r="AU178">
        <f>0.61365*EXP(17.502*AT178/(240.97+AT178))</f>
        <v>2.7061671026699181</v>
      </c>
      <c r="AV178">
        <f>IF(AS178&lt;&gt;0,(1000-(AR178+U178)/2)/AS178*AL178,0)</f>
        <v>2.7659320719489205E-2</v>
      </c>
      <c r="AW178">
        <f>U178*AA178/1000</f>
        <v>2.0399769257314184</v>
      </c>
      <c r="AX178">
        <f>(AU178-AW178)</f>
        <v>0.66619017693849969</v>
      </c>
      <c r="AY178">
        <f>1/(1.6/F178+1.37/N178)</f>
        <v>1.731131145216263E-2</v>
      </c>
      <c r="AZ178">
        <f>G178*AA178*0.001</f>
        <v>14.41861836787343</v>
      </c>
      <c r="BA178">
        <f>G178/S178</f>
        <v>0.37132694809010003</v>
      </c>
      <c r="BB178">
        <f>(1-AL178*AA178/AQ178/F178)*100</f>
        <v>64.122224786012282</v>
      </c>
      <c r="BC178">
        <f>(S178-E178/(N178/1.35))</f>
        <v>393.04335581155135</v>
      </c>
      <c r="BD178">
        <f>E178*BB178/100/BC178</f>
        <v>6.8720789098476688E-3</v>
      </c>
    </row>
    <row r="179" spans="1:56" x14ac:dyDescent="0.25">
      <c r="A179" s="1">
        <v>98</v>
      </c>
      <c r="B179" s="1" t="s">
        <v>237</v>
      </c>
      <c r="C179" s="1">
        <v>58368.49998825416</v>
      </c>
      <c r="D179" s="1">
        <v>0</v>
      </c>
      <c r="E179">
        <f>(R179-S179*(1000-T179)/(1000-U179))*AK179</f>
        <v>4.5748727499712709</v>
      </c>
      <c r="F179">
        <f>IF(AV179&lt;&gt;0,1/(1/AV179-1/N179),0)</f>
        <v>2.6317122549509117E-2</v>
      </c>
      <c r="G179">
        <f>((AY179-AL179/2)*S179-E179)/(AY179+AL179/2)</f>
        <v>109.63772199375417</v>
      </c>
      <c r="H179">
        <f>AL179*1000</f>
        <v>0.31017581218941076</v>
      </c>
      <c r="I179">
        <f>(AQ179-AW179)</f>
        <v>1.1387246311438552</v>
      </c>
      <c r="J179">
        <f>(P179+AP179*D179)</f>
        <v>24.815673828125</v>
      </c>
      <c r="K179" s="1">
        <v>6</v>
      </c>
      <c r="L179">
        <f>(K179*AE179+AF179)</f>
        <v>1.4200000166893005</v>
      </c>
      <c r="M179" s="1">
        <v>1</v>
      </c>
      <c r="N179">
        <f>L179*(M179+1)*(M179+1)/(M179*M179+1)</f>
        <v>2.8400000333786011</v>
      </c>
      <c r="O179" s="1">
        <v>19.79332160949707</v>
      </c>
      <c r="P179" s="1">
        <v>24.815673828125</v>
      </c>
      <c r="Q179" s="1">
        <v>19.120954513549805</v>
      </c>
      <c r="R179" s="1">
        <v>400.41162109375</v>
      </c>
      <c r="S179" s="1">
        <v>394.77658081054687</v>
      </c>
      <c r="T179" s="1">
        <v>20.043291091918945</v>
      </c>
      <c r="U179" s="1">
        <v>20.407793045043945</v>
      </c>
      <c r="V179" s="1">
        <v>85.047920227050781</v>
      </c>
      <c r="W179" s="1">
        <v>86.594581604003906</v>
      </c>
      <c r="X179" s="1">
        <v>500.155029296875</v>
      </c>
      <c r="Y179" s="1">
        <v>251.36181640625</v>
      </c>
      <c r="Z179" s="1">
        <v>302.45016479492187</v>
      </c>
      <c r="AA179" s="1">
        <v>98.304489135742187</v>
      </c>
      <c r="AB179" s="1">
        <v>-9.5609188079833984</v>
      </c>
      <c r="AC179" s="1">
        <v>0.52718567848205566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0.18999999761581421</v>
      </c>
      <c r="AJ179" s="1">
        <v>111115</v>
      </c>
      <c r="AK179">
        <f>X179*0.000001/(K179*0.0001)</f>
        <v>0.83359171549479161</v>
      </c>
      <c r="AL179">
        <f>(U179-T179)/(1000-U179)*AK179</f>
        <v>3.1017581218941077E-4</v>
      </c>
      <c r="AM179">
        <f>(P179+273.15)</f>
        <v>297.96567382812498</v>
      </c>
      <c r="AN179">
        <f>(O179+273.15)</f>
        <v>292.94332160949705</v>
      </c>
      <c r="AO179">
        <f>(Y179*AG179+Z179*AH179)*AI179</f>
        <v>47.758744517894229</v>
      </c>
      <c r="AP179">
        <f>((AO179+0.00000010773*(AN179^4-AM179^4))-AL179*44100)/(L179*51.4+0.00000043092*AM179^3)</f>
        <v>-0.25764658813617752</v>
      </c>
      <c r="AQ179">
        <f>0.61365*EXP(17.502*J179/(240.97+J179))</f>
        <v>3.1449023008248527</v>
      </c>
      <c r="AR179">
        <f>AQ179*1000/AA179</f>
        <v>31.991441372349382</v>
      </c>
      <c r="AS179">
        <f>(AR179-U179)</f>
        <v>11.583648327305436</v>
      </c>
      <c r="AT179">
        <f>IF(D179,P179,(O179+P179)/2)</f>
        <v>22.304497718811035</v>
      </c>
      <c r="AU179">
        <f>0.61365*EXP(17.502*AT179/(240.97+AT179))</f>
        <v>2.7031859739678619</v>
      </c>
      <c r="AV179">
        <f>IF(AS179&lt;&gt;0,(1000-(AR179+U179)/2)/AS179*AL179,0)</f>
        <v>2.6075491598847055E-2</v>
      </c>
      <c r="AW179">
        <f>U179*AA179/1000</f>
        <v>2.0061776696809974</v>
      </c>
      <c r="AX179">
        <f>(AU179-AW179)</f>
        <v>0.69700830428686444</v>
      </c>
      <c r="AY179">
        <f>1/(1.6/F179+1.37/N179)</f>
        <v>1.6318720385239106E-2</v>
      </c>
      <c r="AZ179">
        <f>G179*AA179*0.001</f>
        <v>10.77788025060253</v>
      </c>
      <c r="BA179">
        <f>G179/S179</f>
        <v>0.27772093716564528</v>
      </c>
      <c r="BB179">
        <f>(1-AL179*AA179/AQ179/F179)*100</f>
        <v>63.158634586764748</v>
      </c>
      <c r="BC179">
        <f>(S179-E179/(N179/1.35))</f>
        <v>392.60190540918296</v>
      </c>
      <c r="BD179">
        <f>E179*BB179/100/BC179</f>
        <v>7.3596870599809553E-3</v>
      </c>
    </row>
    <row r="180" spans="1:56" x14ac:dyDescent="0.25">
      <c r="A180" s="1" t="s">
        <v>9</v>
      </c>
      <c r="B180" s="1" t="s">
        <v>238</v>
      </c>
    </row>
    <row r="181" spans="1:56" x14ac:dyDescent="0.25">
      <c r="A181" s="1">
        <v>99</v>
      </c>
      <c r="B181" s="1" t="s">
        <v>239</v>
      </c>
      <c r="C181" s="1">
        <v>58968.499994959682</v>
      </c>
      <c r="D181" s="1">
        <v>0</v>
      </c>
      <c r="E181">
        <f>(R181-S181*(1000-T181)/(1000-U181))*AK181</f>
        <v>4.3847581082041165</v>
      </c>
      <c r="F181">
        <f>IF(AV181&lt;&gt;0,1/(1/AV181-1/N181),0)</f>
        <v>2.506747363712393E-2</v>
      </c>
      <c r="G181">
        <f>((AY181-AL181/2)*S181-E181)/(AY181+AL181/2)</f>
        <v>108.21527816572275</v>
      </c>
      <c r="H181">
        <f>AL181*1000</f>
        <v>0.30842158226644306</v>
      </c>
      <c r="I181">
        <f>(AQ181-AW181)</f>
        <v>1.1885408212412536</v>
      </c>
      <c r="J181">
        <f>(P181+AP181*D181)</f>
        <v>24.880916595458984</v>
      </c>
      <c r="K181" s="1">
        <v>6</v>
      </c>
      <c r="L181">
        <f>(K181*AE181+AF181)</f>
        <v>1.4200000166893005</v>
      </c>
      <c r="M181" s="1">
        <v>1</v>
      </c>
      <c r="N181">
        <f>L181*(M181+1)*(M181+1)/(M181*M181+1)</f>
        <v>2.8400000333786011</v>
      </c>
      <c r="O181" s="1">
        <v>19.789779663085938</v>
      </c>
      <c r="P181" s="1">
        <v>24.880916595458984</v>
      </c>
      <c r="Q181" s="1">
        <v>19.122966766357422</v>
      </c>
      <c r="R181" s="1">
        <v>400.59866333007812</v>
      </c>
      <c r="S181" s="1">
        <v>395.19207763671875</v>
      </c>
      <c r="T181" s="1">
        <v>19.660440444946289</v>
      </c>
      <c r="U181" s="1">
        <v>20.023042678833008</v>
      </c>
      <c r="V181" s="1">
        <v>83.453475952148438</v>
      </c>
      <c r="W181" s="1">
        <v>84.992630004882813</v>
      </c>
      <c r="X181" s="1">
        <v>500.12826538085937</v>
      </c>
      <c r="Y181" s="1">
        <v>252.14701843261719</v>
      </c>
      <c r="Z181" s="1">
        <v>303.61041259765625</v>
      </c>
      <c r="AA181" s="1">
        <v>98.318328857421875</v>
      </c>
      <c r="AB181" s="1">
        <v>-9.3956050872802734</v>
      </c>
      <c r="AC181" s="1">
        <v>0.50366044044494629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0.18999999761581421</v>
      </c>
      <c r="AJ181" s="1">
        <v>111115</v>
      </c>
      <c r="AK181">
        <f>X181*0.000001/(K181*0.0001)</f>
        <v>0.83354710896809892</v>
      </c>
      <c r="AL181">
        <f>(U181-T181)/(1000-U181)*AK181</f>
        <v>3.0842158226644304E-4</v>
      </c>
      <c r="AM181">
        <f>(P181+273.15)</f>
        <v>298.03091659545896</v>
      </c>
      <c r="AN181">
        <f>(O181+273.15)</f>
        <v>292.93977966308591</v>
      </c>
      <c r="AO181">
        <f>(Y181*AG181+Z181*AH181)*AI181</f>
        <v>47.907932901031927</v>
      </c>
      <c r="AP181">
        <f>((AO181+0.00000010773*(AN181^4-AM181^4))-AL181*44100)/(L181*51.4+0.00000043092*AM181^3)</f>
        <v>-0.26420957688322416</v>
      </c>
      <c r="AQ181">
        <f>0.61365*EXP(17.502*J181/(240.97+J181))</f>
        <v>3.1571729160649507</v>
      </c>
      <c r="AR181">
        <f>AQ181*1000/AA181</f>
        <v>32.111743077360302</v>
      </c>
      <c r="AS181">
        <f>(AR181-U181)</f>
        <v>12.088700398527294</v>
      </c>
      <c r="AT181">
        <f>IF(D181,P181,(O181+P181)/2)</f>
        <v>22.335348129272461</v>
      </c>
      <c r="AU181">
        <f>0.61365*EXP(17.502*AT181/(240.97+AT181))</f>
        <v>2.7082643713965213</v>
      </c>
      <c r="AV181">
        <f>IF(AS181&lt;&gt;0,(1000-(AR181+U181)/2)/AS181*AL181,0)</f>
        <v>2.4848149578263472E-2</v>
      </c>
      <c r="AW181">
        <f>U181*AA181/1000</f>
        <v>1.9686320948236971</v>
      </c>
      <c r="AX181">
        <f>(AU181-AW181)</f>
        <v>0.73963227657282427</v>
      </c>
      <c r="AY181">
        <f>1/(1.6/F181+1.37/N181)</f>
        <v>1.5549650574647571E-2</v>
      </c>
      <c r="AZ181">
        <f>G181*AA181*0.001</f>
        <v>10.639545306094915</v>
      </c>
      <c r="BA181">
        <f>G181/S181</f>
        <v>0.27382957374261918</v>
      </c>
      <c r="BB181">
        <f>(1-AL181*AA181/AQ181/F181)*100</f>
        <v>61.684869104902717</v>
      </c>
      <c r="BC181">
        <f>(S181-E181/(N181/1.35))</f>
        <v>393.10777363090733</v>
      </c>
      <c r="BD181">
        <f>E181*BB181/100/BC181</f>
        <v>6.8803836531399062E-3</v>
      </c>
    </row>
    <row r="182" spans="1:56" x14ac:dyDescent="0.25">
      <c r="A182" s="1" t="s">
        <v>9</v>
      </c>
      <c r="B182" s="1" t="s">
        <v>240</v>
      </c>
    </row>
    <row r="183" spans="1:56" x14ac:dyDescent="0.25">
      <c r="A183" s="1">
        <v>100</v>
      </c>
      <c r="B183" s="1" t="s">
        <v>241</v>
      </c>
      <c r="C183" s="1">
        <v>59568.500001665205</v>
      </c>
      <c r="D183" s="1">
        <v>0</v>
      </c>
      <c r="E183">
        <f>(R183-S183*(1000-T183)/(1000-U183))*AK183</f>
        <v>3.3212976901695428</v>
      </c>
      <c r="F183">
        <f>IF(AV183&lt;&gt;0,1/(1/AV183-1/N183),0)</f>
        <v>2.0769249730048549E-2</v>
      </c>
      <c r="G183">
        <f>((AY183-AL183/2)*S183-E183)/(AY183+AL183/2)</f>
        <v>133.54441223266664</v>
      </c>
      <c r="H183">
        <f>AL183*1000</f>
        <v>0.26882106881229578</v>
      </c>
      <c r="I183">
        <f>(AQ183-AW183)</f>
        <v>1.2486331318102659</v>
      </c>
      <c r="J183">
        <f>(P183+AP183*D183)</f>
        <v>24.991828918457031</v>
      </c>
      <c r="K183" s="1">
        <v>6</v>
      </c>
      <c r="L183">
        <f>(K183*AE183+AF183)</f>
        <v>1.4200000166893005</v>
      </c>
      <c r="M183" s="1">
        <v>1</v>
      </c>
      <c r="N183">
        <f>L183*(M183+1)*(M183+1)/(M183*M183+1)</f>
        <v>2.8400000333786011</v>
      </c>
      <c r="O183" s="1">
        <v>19.794300079345703</v>
      </c>
      <c r="P183" s="1">
        <v>24.991828918457031</v>
      </c>
      <c r="Q183" s="1">
        <v>19.120328903198242</v>
      </c>
      <c r="R183" s="1">
        <v>400.64553833007812</v>
      </c>
      <c r="S183" s="1">
        <v>396.53237915039063</v>
      </c>
      <c r="T183" s="1">
        <v>19.307731628417969</v>
      </c>
      <c r="U183" s="1">
        <v>19.62396240234375</v>
      </c>
      <c r="V183" s="1">
        <v>81.9376220703125</v>
      </c>
      <c r="W183" s="1">
        <v>83.279632568359375</v>
      </c>
      <c r="X183" s="1">
        <v>500.03811645507812</v>
      </c>
      <c r="Y183" s="1">
        <v>251.87777709960937</v>
      </c>
      <c r="Z183" s="1">
        <v>302.99392700195312</v>
      </c>
      <c r="AA183" s="1">
        <v>98.323455810546875</v>
      </c>
      <c r="AB183" s="1">
        <v>-8.1424617767333984</v>
      </c>
      <c r="AC183" s="1">
        <v>0.44546341896057129</v>
      </c>
      <c r="AD183" s="1">
        <v>0.66666668653488159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0.18999999761581421</v>
      </c>
      <c r="AJ183" s="1">
        <v>111115</v>
      </c>
      <c r="AK183">
        <f>X183*0.000001/(K183*0.0001)</f>
        <v>0.83339686075846342</v>
      </c>
      <c r="AL183">
        <f>(U183-T183)/(1000-U183)*AK183</f>
        <v>2.6882106881229579E-4</v>
      </c>
      <c r="AM183">
        <f>(P183+273.15)</f>
        <v>298.14182891845701</v>
      </c>
      <c r="AN183">
        <f>(O183+273.15)</f>
        <v>292.94430007934568</v>
      </c>
      <c r="AO183">
        <f>(Y183*AG183+Z183*AH183)*AI183</f>
        <v>47.856777048402364</v>
      </c>
      <c r="AP183">
        <f>((AO183+0.00000010773*(AN183^4-AM183^4))-AL183*44100)/(L183*51.4+0.00000043092*AM183^3)</f>
        <v>-0.25850334181250778</v>
      </c>
      <c r="AQ183">
        <f>0.61365*EXP(17.502*J183/(240.97+J183))</f>
        <v>3.1781289319049448</v>
      </c>
      <c r="AR183">
        <f>AQ183*1000/AA183</f>
        <v>32.323202085458391</v>
      </c>
      <c r="AS183">
        <f>(AR183-U183)</f>
        <v>12.699239683114641</v>
      </c>
      <c r="AT183">
        <f>IF(D183,P183,(O183+P183)/2)</f>
        <v>22.393064498901367</v>
      </c>
      <c r="AU183">
        <f>0.61365*EXP(17.502*AT183/(240.97+AT183))</f>
        <v>2.7177876969564205</v>
      </c>
      <c r="AV183">
        <f>IF(AS183&lt;&gt;0,(1000-(AR183+U183)/2)/AS183*AL183,0)</f>
        <v>2.0618464507033158E-2</v>
      </c>
      <c r="AW183">
        <f>U183*AA183/1000</f>
        <v>1.9294958000946789</v>
      </c>
      <c r="AX183">
        <f>(AU183-AW183)</f>
        <v>0.78829189686174161</v>
      </c>
      <c r="AY183">
        <f>1/(1.6/F183+1.37/N183)</f>
        <v>1.2900003124618233E-2</v>
      </c>
      <c r="AZ183">
        <f>G183*AA183*0.001</f>
        <v>13.130548114904055</v>
      </c>
      <c r="BA183">
        <f>G183/S183</f>
        <v>0.33678059915005831</v>
      </c>
      <c r="BB183">
        <f>(1-AL183*AA183/AQ183/F183)*100</f>
        <v>59.956860721713291</v>
      </c>
      <c r="BC183">
        <f>(S183-E183/(N183/1.35))</f>
        <v>394.95359329509796</v>
      </c>
      <c r="BD183">
        <f>E183*BB183/100/BC183</f>
        <v>5.0419742067280221E-3</v>
      </c>
    </row>
    <row r="184" spans="1:56" x14ac:dyDescent="0.25">
      <c r="A184" s="1">
        <v>101</v>
      </c>
      <c r="B184" s="1" t="s">
        <v>242</v>
      </c>
      <c r="C184" s="1">
        <v>60168.999988242984</v>
      </c>
      <c r="D184" s="1">
        <v>0</v>
      </c>
      <c r="E184">
        <f>(R184-S184*(1000-T184)/(1000-U184))*AK184</f>
        <v>3.49212893055287</v>
      </c>
      <c r="F184">
        <f>IF(AV184&lt;&gt;0,1/(1/AV184-1/N184),0)</f>
        <v>1.9629001412524279E-2</v>
      </c>
      <c r="G184">
        <f>((AY184-AL184/2)*S184-E184)/(AY184+AL184/2)</f>
        <v>103.42882621685538</v>
      </c>
      <c r="H184">
        <f>AL184*1000</f>
        <v>0.26167696603334389</v>
      </c>
      <c r="I184">
        <f>(AQ184-AW184)</f>
        <v>1.2857405342503034</v>
      </c>
      <c r="J184">
        <f>(P184+AP184*D184)</f>
        <v>25.018999099731445</v>
      </c>
      <c r="K184" s="1">
        <v>6</v>
      </c>
      <c r="L184">
        <f>(K184*AE184+AF184)</f>
        <v>1.4200000166893005</v>
      </c>
      <c r="M184" s="1">
        <v>1</v>
      </c>
      <c r="N184">
        <f>L184*(M184+1)*(M184+1)/(M184*M184+1)</f>
        <v>2.8400000333786011</v>
      </c>
      <c r="O184" s="1">
        <v>19.789558410644531</v>
      </c>
      <c r="P184" s="1">
        <v>25.018999099731445</v>
      </c>
      <c r="Q184" s="1">
        <v>19.121294021606445</v>
      </c>
      <c r="R184" s="1">
        <v>399.42672729492187</v>
      </c>
      <c r="S184" s="1">
        <v>395.11233520507812</v>
      </c>
      <c r="T184" s="1">
        <v>18.990762710571289</v>
      </c>
      <c r="U184" s="1">
        <v>19.298698425292969</v>
      </c>
      <c r="V184" s="1">
        <v>80.617271423339844</v>
      </c>
      <c r="W184" s="1">
        <v>81.924484252929688</v>
      </c>
      <c r="X184" s="1">
        <v>500.0269775390625</v>
      </c>
      <c r="Y184" s="1">
        <v>253.89511108398437</v>
      </c>
      <c r="Z184" s="1">
        <v>305.72052001953125</v>
      </c>
      <c r="AA184" s="1">
        <v>98.324790954589844</v>
      </c>
      <c r="AB184" s="1">
        <v>-8.1424617767333984</v>
      </c>
      <c r="AC184" s="1">
        <v>0.44546341896057129</v>
      </c>
      <c r="AD184" s="1">
        <v>0.66666668653488159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0.18999999761581421</v>
      </c>
      <c r="AJ184" s="1">
        <v>111115</v>
      </c>
      <c r="AK184">
        <f>X184*0.000001/(K184*0.0001)</f>
        <v>0.83337829589843737</v>
      </c>
      <c r="AL184">
        <f>(U184-T184)/(1000-U184)*AK184</f>
        <v>2.6167696603334389E-4</v>
      </c>
      <c r="AM184">
        <f>(P184+273.15)</f>
        <v>298.16899909973142</v>
      </c>
      <c r="AN184">
        <f>(O184+273.15)</f>
        <v>292.93955841064451</v>
      </c>
      <c r="AO184">
        <f>(Y184*AG184+Z184*AH184)*AI184</f>
        <v>48.240070500623915</v>
      </c>
      <c r="AP184">
        <f>((AO184+0.00000010773*(AN184^4-AM184^4))-AL184*44100)/(L184*51.4+0.00000043092*AM184^3)</f>
        <v>-0.25450547251367001</v>
      </c>
      <c r="AQ184">
        <f>0.61365*EXP(17.502*J184/(240.97+J184))</f>
        <v>3.1832810226129067</v>
      </c>
      <c r="AR184">
        <f>AQ184*1000/AA184</f>
        <v>32.37516186617745</v>
      </c>
      <c r="AS184">
        <f>(AR184-U184)</f>
        <v>13.076463440884481</v>
      </c>
      <c r="AT184">
        <f>IF(D184,P184,(O184+P184)/2)</f>
        <v>22.404278755187988</v>
      </c>
      <c r="AU184">
        <f>0.61365*EXP(17.502*AT184/(240.97+AT184))</f>
        <v>2.7196414697663083</v>
      </c>
      <c r="AV184">
        <f>IF(AS184&lt;&gt;0,(1000-(AR184+U184)/2)/AS184*AL184,0)</f>
        <v>1.9494264461764148E-2</v>
      </c>
      <c r="AW184">
        <f>U184*AA184/1000</f>
        <v>1.8975404883626033</v>
      </c>
      <c r="AX184">
        <f>(AU184-AW184)</f>
        <v>0.82210098140370502</v>
      </c>
      <c r="AY184">
        <f>1/(1.6/F184+1.37/N184)</f>
        <v>1.2195949343088574E-2</v>
      </c>
      <c r="AZ184">
        <f>G184*AA184*0.001</f>
        <v>10.169617716450906</v>
      </c>
      <c r="BA184">
        <f>G184/S184</f>
        <v>0.26177068393263891</v>
      </c>
      <c r="BB184">
        <f>(1-AL184*AA184/AQ184/F184)*100</f>
        <v>58.822939442346645</v>
      </c>
      <c r="BC184">
        <f>(S184-E184/(N184/1.35))</f>
        <v>393.45234435971258</v>
      </c>
      <c r="BD184">
        <f>E184*BB184/100/BC184</f>
        <v>5.220893751213135E-3</v>
      </c>
    </row>
    <row r="185" spans="1:56" x14ac:dyDescent="0.25">
      <c r="A185" s="1" t="s">
        <v>9</v>
      </c>
      <c r="B185" s="1" t="s">
        <v>243</v>
      </c>
    </row>
    <row r="186" spans="1:56" x14ac:dyDescent="0.25">
      <c r="A186" s="1">
        <v>102</v>
      </c>
      <c r="B186" s="1" t="s">
        <v>244</v>
      </c>
      <c r="C186" s="1">
        <v>60768.999994948506</v>
      </c>
      <c r="D186" s="1">
        <v>0</v>
      </c>
      <c r="E186">
        <f>(R186-S186*(1000-T186)/(1000-U186))*AK186</f>
        <v>3.2654230117033074</v>
      </c>
      <c r="F186">
        <f>IF(AV186&lt;&gt;0,1/(1/AV186-1/N186),0)</f>
        <v>1.756144109396017E-2</v>
      </c>
      <c r="G186">
        <f>((AY186-AL186/2)*S186-E186)/(AY186+AL186/2)</f>
        <v>91.131913036907491</v>
      </c>
      <c r="H186">
        <f>AL186*1000</f>
        <v>0.23809460871553045</v>
      </c>
      <c r="I186">
        <f>(AQ186-AW186)</f>
        <v>1.3067090715998693</v>
      </c>
      <c r="J186">
        <f>(P186+AP186*D186)</f>
        <v>25.007593154907227</v>
      </c>
      <c r="K186" s="1">
        <v>6</v>
      </c>
      <c r="L186">
        <f>(K186*AE186+AF186)</f>
        <v>1.4200000166893005</v>
      </c>
      <c r="M186" s="1">
        <v>1</v>
      </c>
      <c r="N186">
        <f>L186*(M186+1)*(M186+1)/(M186*M186+1)</f>
        <v>2.8400000333786011</v>
      </c>
      <c r="O186" s="1">
        <v>19.792089462280273</v>
      </c>
      <c r="P186" s="1">
        <v>25.007593154907227</v>
      </c>
      <c r="Q186" s="1">
        <v>19.121894836425781</v>
      </c>
      <c r="R186" s="1">
        <v>399.55267333984375</v>
      </c>
      <c r="S186" s="1">
        <v>395.52188110351562</v>
      </c>
      <c r="T186" s="1">
        <v>18.784919738769531</v>
      </c>
      <c r="U186" s="1">
        <v>19.065135955810547</v>
      </c>
      <c r="V186" s="1">
        <v>79.72381591796875</v>
      </c>
      <c r="W186" s="1">
        <v>80.913063049316406</v>
      </c>
      <c r="X186" s="1">
        <v>500.0894775390625</v>
      </c>
      <c r="Y186" s="1">
        <v>253.86087036132812</v>
      </c>
      <c r="Z186" s="1">
        <v>305.69479370117187</v>
      </c>
      <c r="AA186" s="1">
        <v>98.316017150878906</v>
      </c>
      <c r="AB186" s="1">
        <v>-7.9870052337646484</v>
      </c>
      <c r="AC186" s="1">
        <v>0.41969895362854004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0.18999999761581421</v>
      </c>
      <c r="AJ186" s="1">
        <v>111115</v>
      </c>
      <c r="AK186">
        <f>X186*0.000001/(K186*0.0001)</f>
        <v>0.83348246256510394</v>
      </c>
      <c r="AL186">
        <f>(U186-T186)/(1000-U186)*AK186</f>
        <v>2.3809460871553046E-4</v>
      </c>
      <c r="AM186">
        <f>(P186+273.15)</f>
        <v>298.1575931549072</v>
      </c>
      <c r="AN186">
        <f>(O186+273.15)</f>
        <v>292.94208946228025</v>
      </c>
      <c r="AO186">
        <f>(Y186*AG186+Z186*AH186)*AI186</f>
        <v>48.233564763400864</v>
      </c>
      <c r="AP186">
        <f>((AO186+0.00000010773*(AN186^4-AM186^4))-AL186*44100)/(L186*51.4+0.00000043092*AM186^3)</f>
        <v>-0.24039757743187073</v>
      </c>
      <c r="AQ186">
        <f>0.61365*EXP(17.502*J186/(240.97+J186))</f>
        <v>3.1811173052151771</v>
      </c>
      <c r="AR186">
        <f>AQ186*1000/AA186</f>
        <v>32.356043271497995</v>
      </c>
      <c r="AS186">
        <f>(AR186-U186)</f>
        <v>13.290907315687448</v>
      </c>
      <c r="AT186">
        <f>IF(D186,P186,(O186+P186)/2)</f>
        <v>22.39984130859375</v>
      </c>
      <c r="AU186">
        <f>0.61365*EXP(17.502*AT186/(240.97+AT186))</f>
        <v>2.7189078053352147</v>
      </c>
      <c r="AV186">
        <f>IF(AS186&lt;&gt;0,(1000-(AR186+U186)/2)/AS186*AL186,0)</f>
        <v>1.7453515432149673E-2</v>
      </c>
      <c r="AW186">
        <f>U186*AA186/1000</f>
        <v>1.8744082336153078</v>
      </c>
      <c r="AX186">
        <f>(AU186-AW186)</f>
        <v>0.84449957171990686</v>
      </c>
      <c r="AY186">
        <f>1/(1.6/F186+1.37/N186)</f>
        <v>1.0918092521774468E-2</v>
      </c>
      <c r="AZ186">
        <f>G186*AA186*0.001</f>
        <v>8.959726725129002</v>
      </c>
      <c r="BA186">
        <f>G186/S186</f>
        <v>0.23040928300261732</v>
      </c>
      <c r="BB186">
        <f>(1-AL186*AA186/AQ186/F186)*100</f>
        <v>58.098072339890237</v>
      </c>
      <c r="BC186">
        <f>(S186-E186/(N186/1.35))</f>
        <v>393.96965539436479</v>
      </c>
      <c r="BD186">
        <f>E186*BB186/100/BC186</f>
        <v>4.8154668705227043E-3</v>
      </c>
    </row>
    <row r="187" spans="1:56" x14ac:dyDescent="0.25">
      <c r="A187" s="1" t="s">
        <v>9</v>
      </c>
      <c r="B187" s="1" t="s">
        <v>245</v>
      </c>
    </row>
    <row r="188" spans="1:56" x14ac:dyDescent="0.25">
      <c r="A188" s="1">
        <v>103</v>
      </c>
      <c r="B188" s="1" t="s">
        <v>246</v>
      </c>
      <c r="C188" s="1">
        <v>61369.000001676381</v>
      </c>
      <c r="D188" s="1">
        <v>0</v>
      </c>
      <c r="E188">
        <f>(R188-S188*(1000-T188)/(1000-U188))*AK188</f>
        <v>3.8874627291440658</v>
      </c>
      <c r="F188">
        <f>IF(AV188&lt;&gt;0,1/(1/AV188-1/N188),0)</f>
        <v>2.0671894042650907E-2</v>
      </c>
      <c r="G188">
        <f>((AY188-AL188/2)*S188-E188)/(AY188+AL188/2)</f>
        <v>87.097045675618432</v>
      </c>
      <c r="H188">
        <f>AL188*1000</f>
        <v>0.28207489759943405</v>
      </c>
      <c r="I188">
        <f>(AQ188-AW188)</f>
        <v>1.3169979393668363</v>
      </c>
      <c r="J188">
        <f>(P188+AP188*D188)</f>
        <v>24.96435546875</v>
      </c>
      <c r="K188" s="1">
        <v>6</v>
      </c>
      <c r="L188">
        <f>(K188*AE188+AF188)</f>
        <v>1.4200000166893005</v>
      </c>
      <c r="M188" s="1">
        <v>1</v>
      </c>
      <c r="N188">
        <f>L188*(M188+1)*(M188+1)/(M188*M188+1)</f>
        <v>2.8400000333786011</v>
      </c>
      <c r="O188" s="1">
        <v>19.790729522705078</v>
      </c>
      <c r="P188" s="1">
        <v>24.96435546875</v>
      </c>
      <c r="Q188" s="1">
        <v>19.124622344970703</v>
      </c>
      <c r="R188" s="1">
        <v>399.95376586914063</v>
      </c>
      <c r="S188" s="1">
        <v>395.1583251953125</v>
      </c>
      <c r="T188" s="1">
        <v>18.541976928710938</v>
      </c>
      <c r="U188" s="1">
        <v>18.873851776123047</v>
      </c>
      <c r="V188" s="1">
        <v>78.713264465332031</v>
      </c>
      <c r="W188" s="1">
        <v>80.122123718261719</v>
      </c>
      <c r="X188" s="1">
        <v>500.34112548828125</v>
      </c>
      <c r="Y188" s="1">
        <v>254.19007873535156</v>
      </c>
      <c r="Z188" s="1">
        <v>305.86074829101562</v>
      </c>
      <c r="AA188" s="1">
        <v>98.333335876464844</v>
      </c>
      <c r="AB188" s="1">
        <v>-8.1854610443115234</v>
      </c>
      <c r="AC188" s="1">
        <v>0.45207619667053223</v>
      </c>
      <c r="AD188" s="1">
        <v>0.66666668653488159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0.18999999761581421</v>
      </c>
      <c r="AJ188" s="1">
        <v>111115</v>
      </c>
      <c r="AK188">
        <f>X188*0.000001/(K188*0.0001)</f>
        <v>0.83390187581380193</v>
      </c>
      <c r="AL188">
        <f>(U188-T188)/(1000-U188)*AK188</f>
        <v>2.8207489759943407E-4</v>
      </c>
      <c r="AM188">
        <f>(P188+273.15)</f>
        <v>298.11435546874998</v>
      </c>
      <c r="AN188">
        <f>(O188+273.15)</f>
        <v>292.94072952270506</v>
      </c>
      <c r="AO188">
        <f>(Y188*AG188+Z188*AH188)*AI188</f>
        <v>48.296114353680423</v>
      </c>
      <c r="AP188">
        <f>((AO188+0.00000010773*(AN188^4-AM188^4))-AL188*44100)/(L188*51.4+0.00000043092*AM188^3)</f>
        <v>-0.25697438968002057</v>
      </c>
      <c r="AQ188">
        <f>0.61365*EXP(17.502*J188/(240.97+J188))</f>
        <v>3.1729267453509564</v>
      </c>
      <c r="AR188">
        <f>AQ188*1000/AA188</f>
        <v>32.267050813134944</v>
      </c>
      <c r="AS188">
        <f>(AR188-U188)</f>
        <v>13.393199037011897</v>
      </c>
      <c r="AT188">
        <f>IF(D188,P188,(O188+P188)/2)</f>
        <v>22.377542495727539</v>
      </c>
      <c r="AU188">
        <f>0.61365*EXP(17.502*AT188/(240.97+AT188))</f>
        <v>2.7152236565036172</v>
      </c>
      <c r="AV188">
        <f>IF(AS188&lt;&gt;0,(1000-(AR188+U188)/2)/AS188*AL188,0)</f>
        <v>2.0522514031886863E-2</v>
      </c>
      <c r="AW188">
        <f>U188*AA188/1000</f>
        <v>1.8559288059841201</v>
      </c>
      <c r="AX188">
        <f>(AU188-AW188)</f>
        <v>0.85929485051949706</v>
      </c>
      <c r="AY188">
        <f>1/(1.6/F188+1.37/N188)</f>
        <v>1.2839909002808621E-2</v>
      </c>
      <c r="AZ188">
        <f>G188*AA188*0.001</f>
        <v>8.5645430462683869</v>
      </c>
      <c r="BA188">
        <f>G188/S188</f>
        <v>0.22041050415063254</v>
      </c>
      <c r="BB188">
        <f>(1-AL188*AA188/AQ188/F188)*100</f>
        <v>57.71124535232078</v>
      </c>
      <c r="BC188">
        <f>(S188-E188/(N188/1.35))</f>
        <v>393.31041159578302</v>
      </c>
      <c r="BD188">
        <f>E188*BB188/100/BC188</f>
        <v>5.7041539899586307E-3</v>
      </c>
    </row>
    <row r="189" spans="1:56" x14ac:dyDescent="0.25">
      <c r="A189" s="1">
        <v>104</v>
      </c>
      <c r="B189" s="1" t="s">
        <v>247</v>
      </c>
      <c r="C189" s="1">
        <v>61685.999994590878</v>
      </c>
      <c r="D189" s="1">
        <v>0</v>
      </c>
      <c r="E189">
        <f>(R189-S189*(1000-T189)/(1000-U189))*AK189</f>
        <v>3.2826258359421043</v>
      </c>
      <c r="F189">
        <f>IF(AV189&lt;&gt;0,1/(1/AV189-1/N189),0)</f>
        <v>2.0182691069688594E-2</v>
      </c>
      <c r="G189">
        <f>((AY189-AL189/2)*S189-E189)/(AY189+AL189/2)</f>
        <v>128.53913540867009</v>
      </c>
      <c r="H189">
        <f>AL189*1000</f>
        <v>0.27578236375024434</v>
      </c>
      <c r="I189">
        <f>(AQ189-AW189)</f>
        <v>1.3187481867752586</v>
      </c>
      <c r="J189">
        <f>(P189+AP189*D189)</f>
        <v>24.919956207275391</v>
      </c>
      <c r="K189" s="1">
        <v>6</v>
      </c>
      <c r="L189">
        <f>(K189*AE189+AF189)</f>
        <v>1.4200000166893005</v>
      </c>
      <c r="M189" s="1">
        <v>1</v>
      </c>
      <c r="N189">
        <f>L189*(M189+1)*(M189+1)/(M189*M189+1)</f>
        <v>2.8400000333786011</v>
      </c>
      <c r="O189" s="1">
        <v>19.789434432983398</v>
      </c>
      <c r="P189" s="1">
        <v>24.919956207275391</v>
      </c>
      <c r="Q189" s="1">
        <v>19.121198654174805</v>
      </c>
      <c r="R189" s="1">
        <v>400.19525146484375</v>
      </c>
      <c r="S189" s="1">
        <v>396.1258544921875</v>
      </c>
      <c r="T189" s="1">
        <v>18.445812225341797</v>
      </c>
      <c r="U189" s="1">
        <v>18.770471572875977</v>
      </c>
      <c r="V189" s="1">
        <v>78.312339782714844</v>
      </c>
      <c r="W189" s="1">
        <v>79.690696716308594</v>
      </c>
      <c r="X189" s="1">
        <v>500.1041259765625</v>
      </c>
      <c r="Y189" s="1">
        <v>253.60525512695312</v>
      </c>
      <c r="Z189" s="1">
        <v>304.05209350585937</v>
      </c>
      <c r="AA189" s="1">
        <v>98.334617614746094</v>
      </c>
      <c r="AB189" s="1">
        <v>-8.1854610443115234</v>
      </c>
      <c r="AC189" s="1">
        <v>0.45207619667053223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0.18999999761581421</v>
      </c>
      <c r="AJ189" s="1">
        <v>111115</v>
      </c>
      <c r="AK189">
        <f>X189*0.000001/(K189*0.0001)</f>
        <v>0.83350687662760392</v>
      </c>
      <c r="AL189">
        <f>(U189-T189)/(1000-U189)*AK189</f>
        <v>2.7578236375024436E-4</v>
      </c>
      <c r="AM189">
        <f>(P189+273.15)</f>
        <v>298.06995620727537</v>
      </c>
      <c r="AN189">
        <f>(O189+273.15)</f>
        <v>292.93943443298338</v>
      </c>
      <c r="AO189">
        <f>(Y189*AG189+Z189*AH189)*AI189</f>
        <v>48.184997869479048</v>
      </c>
      <c r="AP189">
        <f>((AO189+0.00000010773*(AN189^4-AM189^4))-AL189*44100)/(L189*51.4+0.00000043092*AM189^3)</f>
        <v>-0.24918017286471963</v>
      </c>
      <c r="AQ189">
        <f>0.61365*EXP(17.502*J189/(240.97+J189))</f>
        <v>3.1645353313424796</v>
      </c>
      <c r="AR189">
        <f>AQ189*1000/AA189</f>
        <v>32.181294930544695</v>
      </c>
      <c r="AS189">
        <f>(AR189-U189)</f>
        <v>13.410823357668718</v>
      </c>
      <c r="AT189">
        <f>IF(D189,P189,(O189+P189)/2)</f>
        <v>22.354695320129395</v>
      </c>
      <c r="AU189">
        <f>0.61365*EXP(17.502*AT189/(240.97+AT189))</f>
        <v>2.7114534405095729</v>
      </c>
      <c r="AV189">
        <f>IF(AS189&lt;&gt;0,(1000-(AR189+U189)/2)/AS189*AL189,0)</f>
        <v>2.0040273239060987E-2</v>
      </c>
      <c r="AW189">
        <f>U189*AA189/1000</f>
        <v>1.8457871445672209</v>
      </c>
      <c r="AX189">
        <f>(AU189-AW189)</f>
        <v>0.865666295942352</v>
      </c>
      <c r="AY189">
        <f>1/(1.6/F189+1.37/N189)</f>
        <v>1.2537888737448514E-2</v>
      </c>
      <c r="AZ189">
        <f>G189*AA189*0.001</f>
        <v>12.639846728941643</v>
      </c>
      <c r="BA189">
        <f>G189/S189</f>
        <v>0.32449064849213261</v>
      </c>
      <c r="BB189">
        <f>(1-AL189*AA189/AQ189/F189)*100</f>
        <v>57.539617564787918</v>
      </c>
      <c r="BC189">
        <f>(S189-E189/(N189/1.35))</f>
        <v>394.56545138428686</v>
      </c>
      <c r="BD189">
        <f>E189*BB189/100/BC189</f>
        <v>4.7870647200796181E-3</v>
      </c>
    </row>
    <row r="190" spans="1:56" x14ac:dyDescent="0.25">
      <c r="A190" s="1" t="s">
        <v>9</v>
      </c>
      <c r="B190" s="1" t="s">
        <v>248</v>
      </c>
    </row>
    <row r="191" spans="1:56" x14ac:dyDescent="0.25">
      <c r="A191" s="1" t="s">
        <v>9</v>
      </c>
      <c r="B191" s="1" t="s">
        <v>249</v>
      </c>
    </row>
    <row r="192" spans="1:56" x14ac:dyDescent="0.25">
      <c r="A192" s="1">
        <v>105</v>
      </c>
      <c r="B192" s="1" t="s">
        <v>250</v>
      </c>
      <c r="C192" s="1">
        <v>61969.499995809048</v>
      </c>
      <c r="D192" s="1">
        <v>0</v>
      </c>
      <c r="E192">
        <f>(R192-S192*(1000-T192)/(1000-U192))*AK192</f>
        <v>3.3464806926727793</v>
      </c>
      <c r="F192">
        <f>IF(AV192&lt;&gt;0,1/(1/AV192-1/N192),0)</f>
        <v>2.3192823447345735E-2</v>
      </c>
      <c r="G192">
        <f>((AY192-AL192/2)*S192-E192)/(AY192+AL192/2)</f>
        <v>157.90396985253099</v>
      </c>
      <c r="H192">
        <f>AL192*1000</f>
        <v>0.33174172391826207</v>
      </c>
      <c r="I192">
        <f>(AQ192-AW192)</f>
        <v>1.3815918086593375</v>
      </c>
      <c r="J192">
        <f>(P192+AP192*D192)</f>
        <v>25.23249626159668</v>
      </c>
      <c r="K192" s="1">
        <v>6</v>
      </c>
      <c r="L192">
        <f>(K192*AE192+AF192)</f>
        <v>1.4200000166893005</v>
      </c>
      <c r="M192" s="1">
        <v>1</v>
      </c>
      <c r="N192">
        <f>L192*(M192+1)*(M192+1)/(M192*M192+1)</f>
        <v>2.8400000333786011</v>
      </c>
      <c r="O192" s="1">
        <v>26.081943511962891</v>
      </c>
      <c r="P192" s="1">
        <v>25.23249626159668</v>
      </c>
      <c r="Q192" s="1">
        <v>26.165416717529297</v>
      </c>
      <c r="R192" s="1">
        <v>400.946533203125</v>
      </c>
      <c r="S192" s="1">
        <v>396.77297973632812</v>
      </c>
      <c r="T192" s="1">
        <v>18.344467163085938</v>
      </c>
      <c r="U192" s="1">
        <v>18.735082626342773</v>
      </c>
      <c r="V192" s="1">
        <v>53.205486297607422</v>
      </c>
      <c r="W192" s="1">
        <v>54.338413238525391</v>
      </c>
      <c r="X192" s="1">
        <v>500.02093505859375</v>
      </c>
      <c r="Y192" s="1">
        <v>253.64471435546875</v>
      </c>
      <c r="Z192" s="1">
        <v>305.41067504882812</v>
      </c>
      <c r="AA192" s="1">
        <v>98.341056823730469</v>
      </c>
      <c r="AB192" s="1">
        <v>-8.2536067962646484</v>
      </c>
      <c r="AC192" s="1">
        <v>0.44886040687561035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0.18999999761581421</v>
      </c>
      <c r="AJ192" s="1">
        <v>111115</v>
      </c>
      <c r="AK192">
        <f>X192*0.000001/(K192*0.0001)</f>
        <v>0.83336822509765607</v>
      </c>
      <c r="AL192">
        <f>(U192-T192)/(1000-U192)*AK192</f>
        <v>3.3174172391826207E-4</v>
      </c>
      <c r="AM192">
        <f>(P192+273.15)</f>
        <v>298.38249626159666</v>
      </c>
      <c r="AN192">
        <f>(O192+273.15)</f>
        <v>299.23194351196287</v>
      </c>
      <c r="AO192">
        <f>(Y192*AG192+Z192*AH192)*AI192</f>
        <v>48.192495122802939</v>
      </c>
      <c r="AP192">
        <f>((AO192+0.00000010773*(AN192^4-AM192^4))-AL192*44100)/(L192*51.4+0.00000043092*AM192^3)</f>
        <v>0.51315369888960061</v>
      </c>
      <c r="AQ192">
        <f>0.61365*EXP(17.502*J192/(240.97+J192))</f>
        <v>3.2240196338137976</v>
      </c>
      <c r="AR192">
        <f>AQ192*1000/AA192</f>
        <v>32.784065353218942</v>
      </c>
      <c r="AS192">
        <f>(AR192-U192)</f>
        <v>14.048982726876169</v>
      </c>
      <c r="AT192">
        <f>IF(D192,P192,(O192+P192)/2)</f>
        <v>25.657219886779785</v>
      </c>
      <c r="AU192">
        <f>0.61365*EXP(17.502*AT192/(240.97+AT192))</f>
        <v>3.3064201345993847</v>
      </c>
      <c r="AV192">
        <f>IF(AS192&lt;&gt;0,(1000-(AR192+U192)/2)/AS192*AL192,0)</f>
        <v>2.3004953790512327E-2</v>
      </c>
      <c r="AW192">
        <f>U192*AA192/1000</f>
        <v>1.8424278251544601</v>
      </c>
      <c r="AX192">
        <f>(AU192-AW192)</f>
        <v>1.4639923094449245</v>
      </c>
      <c r="AY192">
        <f>1/(1.6/F192+1.37/N192)</f>
        <v>1.4394857826398946E-2</v>
      </c>
      <c r="AZ192">
        <f>G192*AA192*0.001</f>
        <v>15.528443271960374</v>
      </c>
      <c r="BA192">
        <f>G192/S192</f>
        <v>0.39797057238490546</v>
      </c>
      <c r="BB192">
        <f>(1-AL192*AA192/AQ192/F192)*100</f>
        <v>56.370155173489792</v>
      </c>
      <c r="BC192">
        <f>(S192-E192/(N192/1.35))</f>
        <v>395.18222308773272</v>
      </c>
      <c r="BD192">
        <f>E192*BB192/100/BC192</f>
        <v>4.7735354707282131E-3</v>
      </c>
    </row>
    <row r="193" spans="1:56" x14ac:dyDescent="0.25">
      <c r="A193" s="1" t="s">
        <v>9</v>
      </c>
      <c r="B193" s="1" t="s">
        <v>251</v>
      </c>
    </row>
    <row r="194" spans="1:56" x14ac:dyDescent="0.25">
      <c r="A194" s="1" t="s">
        <v>9</v>
      </c>
      <c r="B194" s="1" t="s">
        <v>252</v>
      </c>
    </row>
    <row r="195" spans="1:56" x14ac:dyDescent="0.25">
      <c r="A195" s="1">
        <v>106</v>
      </c>
      <c r="B195" s="1" t="s">
        <v>253</v>
      </c>
      <c r="C195" s="1">
        <v>62570.000001497567</v>
      </c>
      <c r="D195" s="1">
        <v>0</v>
      </c>
      <c r="E195">
        <f>(R195-S195*(1000-T195)/(1000-U195))*AK195</f>
        <v>3.2811233054743321</v>
      </c>
      <c r="F195">
        <f>IF(AV195&lt;&gt;0,1/(1/AV195-1/N195),0)</f>
        <v>2.2307095172973444E-2</v>
      </c>
      <c r="G195">
        <f>((AY195-AL195/2)*S195-E195)/(AY195+AL195/2)</f>
        <v>151.5001743388892</v>
      </c>
      <c r="H195">
        <f>AL195*1000</f>
        <v>0.39598951216341138</v>
      </c>
      <c r="I195">
        <f>(AQ195-AW195)</f>
        <v>1.7113127601540192</v>
      </c>
      <c r="J195">
        <f>(P195+AP195*D195)</f>
        <v>26.823612213134766</v>
      </c>
      <c r="K195" s="1">
        <v>6</v>
      </c>
      <c r="L195">
        <f>(K195*AE195+AF195)</f>
        <v>1.4200000166893005</v>
      </c>
      <c r="M195" s="1">
        <v>1</v>
      </c>
      <c r="N195">
        <f>L195*(M195+1)*(M195+1)/(M195*M195+1)</f>
        <v>2.8400000333786011</v>
      </c>
      <c r="O195" s="1">
        <v>26.299175262451172</v>
      </c>
      <c r="P195" s="1">
        <v>26.823612213134766</v>
      </c>
      <c r="Q195" s="1">
        <v>26.161928176879883</v>
      </c>
      <c r="R195" s="1">
        <v>400.381591796875</v>
      </c>
      <c r="S195" s="1">
        <v>396.2562255859375</v>
      </c>
      <c r="T195" s="1">
        <v>18.152509689331055</v>
      </c>
      <c r="U195" s="1">
        <v>18.618818283081055</v>
      </c>
      <c r="V195" s="1">
        <v>51.9755859375</v>
      </c>
      <c r="W195" s="1">
        <v>53.310756683349609</v>
      </c>
      <c r="X195" s="1">
        <v>500.03366088867188</v>
      </c>
      <c r="Y195" s="1">
        <v>254.02116394042969</v>
      </c>
      <c r="Z195" s="1">
        <v>303.63339233398438</v>
      </c>
      <c r="AA195" s="1">
        <v>98.337882995605469</v>
      </c>
      <c r="AB195" s="1">
        <v>-8.0450496673583984</v>
      </c>
      <c r="AC195" s="1">
        <v>0.57070755958557129</v>
      </c>
      <c r="AD195" s="1">
        <v>0.66666668653488159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0.18999999761581421</v>
      </c>
      <c r="AJ195" s="1">
        <v>111115</v>
      </c>
      <c r="AK195">
        <f>X195*0.000001/(K195*0.0001)</f>
        <v>0.83338943481445305</v>
      </c>
      <c r="AL195">
        <f>(U195-T195)/(1000-U195)*AK195</f>
        <v>3.9598951216341136E-4</v>
      </c>
      <c r="AM195">
        <f>(P195+273.15)</f>
        <v>299.97361221313474</v>
      </c>
      <c r="AN195">
        <f>(O195+273.15)</f>
        <v>299.44917526245115</v>
      </c>
      <c r="AO195">
        <f>(Y195*AG195+Z195*AH195)*AI195</f>
        <v>48.264020543047991</v>
      </c>
      <c r="AP195">
        <f>((AO195+0.00000010773*(AN195^4-AM195^4))-AL195*44100)/(L195*51.4+0.00000043092*AM195^3)</f>
        <v>0.29209168470224589</v>
      </c>
      <c r="AQ195">
        <f>0.61365*EXP(17.502*J195/(240.97+J195))</f>
        <v>3.5422479339920838</v>
      </c>
      <c r="AR195">
        <f>AQ195*1000/AA195</f>
        <v>36.021193726027029</v>
      </c>
      <c r="AS195">
        <f>(AR195-U195)</f>
        <v>17.402375442945974</v>
      </c>
      <c r="AT195">
        <f>IF(D195,P195,(O195+P195)/2)</f>
        <v>26.561393737792969</v>
      </c>
      <c r="AU195">
        <f>0.61365*EXP(17.502*AT195/(240.97+AT195))</f>
        <v>3.4879891158672582</v>
      </c>
      <c r="AV195">
        <f>IF(AS195&lt;&gt;0,(1000-(AR195+U195)/2)/AS195*AL195,0)</f>
        <v>2.2133247129172532E-2</v>
      </c>
      <c r="AW195">
        <f>U195*AA195/1000</f>
        <v>1.8309351738380646</v>
      </c>
      <c r="AX195">
        <f>(AU195-AW195)</f>
        <v>1.6570539420291936</v>
      </c>
      <c r="AY195">
        <f>1/(1.6/F195+1.37/N195)</f>
        <v>1.3848794270864913E-2</v>
      </c>
      <c r="AZ195">
        <f>G195*AA195*0.001</f>
        <v>14.898206417951517</v>
      </c>
      <c r="BA195">
        <f>G195/S195</f>
        <v>0.38232881796334783</v>
      </c>
      <c r="BB195">
        <f>(1-AL195*AA195/AQ195/F195)*100</f>
        <v>50.71865383264349</v>
      </c>
      <c r="BC195">
        <f>(S195-E195/(N195/1.35))</f>
        <v>394.69653670906069</v>
      </c>
      <c r="BD195">
        <f>E195*BB195/100/BC195</f>
        <v>4.2162558227674309E-3</v>
      </c>
    </row>
    <row r="196" spans="1:56" x14ac:dyDescent="0.25">
      <c r="A196" s="1" t="s">
        <v>9</v>
      </c>
      <c r="B196" s="1" t="s">
        <v>254</v>
      </c>
    </row>
    <row r="197" spans="1:56" x14ac:dyDescent="0.25">
      <c r="A197" s="1">
        <v>107</v>
      </c>
      <c r="B197" s="1" t="s">
        <v>255</v>
      </c>
      <c r="C197" s="1">
        <v>63169.500001665205</v>
      </c>
      <c r="D197" s="1">
        <v>0</v>
      </c>
      <c r="E197">
        <f>(R197-S197*(1000-T197)/(1000-U197))*AK197</f>
        <v>3.3036547213162368</v>
      </c>
      <c r="F197">
        <f>IF(AV197&lt;&gt;0,1/(1/AV197-1/N197),0)</f>
        <v>2.1754447580356908E-2</v>
      </c>
      <c r="G197">
        <f>((AY197-AL197/2)*S197-E197)/(AY197+AL197/2)</f>
        <v>143.86417306506121</v>
      </c>
      <c r="H197">
        <f>AL197*1000</f>
        <v>0.39864849907380873</v>
      </c>
      <c r="I197">
        <f>(AQ197-AW197)</f>
        <v>1.7658385644287915</v>
      </c>
      <c r="J197">
        <f>(P197+AP197*D197)</f>
        <v>26.985790252685547</v>
      </c>
      <c r="K197" s="1">
        <v>6</v>
      </c>
      <c r="L197">
        <f>(K197*AE197+AF197)</f>
        <v>1.4200000166893005</v>
      </c>
      <c r="M197" s="1">
        <v>1</v>
      </c>
      <c r="N197">
        <f>L197*(M197+1)*(M197+1)/(M197*M197+1)</f>
        <v>2.8400000333786011</v>
      </c>
      <c r="O197" s="1">
        <v>26.320320129394531</v>
      </c>
      <c r="P197" s="1">
        <v>26.985790252685547</v>
      </c>
      <c r="Q197" s="1">
        <v>26.159425735473633</v>
      </c>
      <c r="R197" s="1">
        <v>400.56167602539062</v>
      </c>
      <c r="S197" s="1">
        <v>396.40792846679687</v>
      </c>
      <c r="T197" s="1">
        <v>17.9425048828125</v>
      </c>
      <c r="U197" s="1">
        <v>18.412044525146484</v>
      </c>
      <c r="V197" s="1">
        <v>51.302646636962891</v>
      </c>
      <c r="W197" s="1">
        <v>52.645191192626953</v>
      </c>
      <c r="X197" s="1">
        <v>500.03262329101562</v>
      </c>
      <c r="Y197" s="1">
        <v>254.36064147949219</v>
      </c>
      <c r="Z197" s="1">
        <v>306.21884155273437</v>
      </c>
      <c r="AA197" s="1">
        <v>98.323417663574219</v>
      </c>
      <c r="AB197" s="1">
        <v>-7.9540462493896484</v>
      </c>
      <c r="AC197" s="1">
        <v>0.57961678504943848</v>
      </c>
      <c r="AD197" s="1">
        <v>0.66666668653488159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0.18999999761581421</v>
      </c>
      <c r="AJ197" s="1">
        <v>111115</v>
      </c>
      <c r="AK197">
        <f>X197*0.000001/(K197*0.0001)</f>
        <v>0.83338770548502583</v>
      </c>
      <c r="AL197">
        <f>(U197-T197)/(1000-U197)*AK197</f>
        <v>3.9864849907380874E-4</v>
      </c>
      <c r="AM197">
        <f>(P197+273.15)</f>
        <v>300.13579025268552</v>
      </c>
      <c r="AN197">
        <f>(O197+273.15)</f>
        <v>299.47032012939451</v>
      </c>
      <c r="AO197">
        <f>(Y197*AG197+Z197*AH197)*AI197</f>
        <v>48.328521274660488</v>
      </c>
      <c r="AP197">
        <f>((AO197+0.00000010773*(AN197^4-AM197^4))-AL197*44100)/(L197*51.4+0.00000043092*AM197^3)</f>
        <v>0.2719882001081515</v>
      </c>
      <c r="AQ197">
        <f>0.61365*EXP(17.502*J197/(240.97+J197))</f>
        <v>3.5761737083150944</v>
      </c>
      <c r="AR197">
        <f>AQ197*1000/AA197</f>
        <v>36.371535828335588</v>
      </c>
      <c r="AS197">
        <f>(AR197-U197)</f>
        <v>17.959491303189104</v>
      </c>
      <c r="AT197">
        <f>IF(D197,P197,(O197+P197)/2)</f>
        <v>26.653055191040039</v>
      </c>
      <c r="AU197">
        <f>0.61365*EXP(17.502*AT197/(240.97+AT197))</f>
        <v>3.5068728212221498</v>
      </c>
      <c r="AV197">
        <f>IF(AS197&lt;&gt;0,(1000-(AR197+U197)/2)/AS197*AL197,0)</f>
        <v>2.1589074906818571E-2</v>
      </c>
      <c r="AW197">
        <f>U197*AA197/1000</f>
        <v>1.8103351438863029</v>
      </c>
      <c r="AX197">
        <f>(AU197-AW197)</f>
        <v>1.6965376773358469</v>
      </c>
      <c r="AY197">
        <f>1/(1.6/F197+1.37/N197)</f>
        <v>1.3507932702882249E-2</v>
      </c>
      <c r="AZ197">
        <f>G197*AA197*0.001</f>
        <v>14.145217175100738</v>
      </c>
      <c r="BA197">
        <f>G197/S197</f>
        <v>0.36291951480761381</v>
      </c>
      <c r="BB197">
        <f>(1-AL197*AA197/AQ197/F197)*100</f>
        <v>49.617416452267449</v>
      </c>
      <c r="BC197">
        <f>(S197-E197/(N197/1.35))</f>
        <v>394.83752923392393</v>
      </c>
      <c r="BD197">
        <f>E197*BB197/100/BC197</f>
        <v>4.1515509541377102E-3</v>
      </c>
    </row>
    <row r="198" spans="1:56" x14ac:dyDescent="0.25">
      <c r="A198" s="1">
        <v>108</v>
      </c>
      <c r="B198" s="1" t="s">
        <v>256</v>
      </c>
      <c r="C198" s="1">
        <v>63769.999988242984</v>
      </c>
      <c r="D198" s="1">
        <v>0</v>
      </c>
      <c r="E198">
        <f>(R198-S198*(1000-T198)/(1000-U198))*AK198</f>
        <v>3.3398912541789429</v>
      </c>
      <c r="F198">
        <f>IF(AV198&lt;&gt;0,1/(1/AV198-1/N198),0)</f>
        <v>2.2100612274672089E-2</v>
      </c>
      <c r="G198">
        <f>((AY198-AL198/2)*S198-E198)/(AY198+AL198/2)</f>
        <v>143.59550393643988</v>
      </c>
      <c r="H198">
        <f>AL198*1000</f>
        <v>0.40709851635639088</v>
      </c>
      <c r="I198">
        <f>(AQ198-AW198)</f>
        <v>1.7753431240958604</v>
      </c>
      <c r="J198">
        <f>(P198+AP198*D198)</f>
        <v>27.00920295715332</v>
      </c>
      <c r="K198" s="1">
        <v>6</v>
      </c>
      <c r="L198">
        <f>(K198*AE198+AF198)</f>
        <v>1.4200000166893005</v>
      </c>
      <c r="M198" s="1">
        <v>1</v>
      </c>
      <c r="N198">
        <f>L198*(M198+1)*(M198+1)/(M198*M198+1)</f>
        <v>2.8400000333786011</v>
      </c>
      <c r="O198" s="1">
        <v>26.336280822753906</v>
      </c>
      <c r="P198" s="1">
        <v>27.00920295715332</v>
      </c>
      <c r="Q198" s="1">
        <v>26.161832809448242</v>
      </c>
      <c r="R198" s="1">
        <v>399.19195556640625</v>
      </c>
      <c r="S198" s="1">
        <v>394.99163818359375</v>
      </c>
      <c r="T198" s="1">
        <v>17.884853363037109</v>
      </c>
      <c r="U198" s="1">
        <v>18.364341735839844</v>
      </c>
      <c r="V198" s="1">
        <v>51.092670440673828</v>
      </c>
      <c r="W198" s="1">
        <v>52.462448120117188</v>
      </c>
      <c r="X198" s="1">
        <v>500.06103515625</v>
      </c>
      <c r="Y198" s="1">
        <v>254.43972778320312</v>
      </c>
      <c r="Z198" s="1">
        <v>306.41888427734375</v>
      </c>
      <c r="AA198" s="1">
        <v>98.329231262207031</v>
      </c>
      <c r="AB198" s="1">
        <v>-7.9540462493896484</v>
      </c>
      <c r="AC198" s="1">
        <v>0.57961678504943848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0.18999999761581421</v>
      </c>
      <c r="AJ198" s="1">
        <v>111115</v>
      </c>
      <c r="AK198">
        <f>X198*0.000001/(K198*0.0001)</f>
        <v>0.83343505859374989</v>
      </c>
      <c r="AL198">
        <f>(U198-T198)/(1000-U198)*AK198</f>
        <v>4.0709851635639086E-4</v>
      </c>
      <c r="AM198">
        <f>(P198+273.15)</f>
        <v>300.1592029571533</v>
      </c>
      <c r="AN198">
        <f>(O198+273.15)</f>
        <v>299.48628082275388</v>
      </c>
      <c r="AO198">
        <f>(Y198*AG198+Z198*AH198)*AI198</f>
        <v>48.34354767217701</v>
      </c>
      <c r="AP198">
        <f>((AO198+0.00000010773*(AN198^4-AM198^4))-AL198*44100)/(L198*51.4+0.00000043092*AM198^3)</f>
        <v>0.26671379314883498</v>
      </c>
      <c r="AQ198">
        <f>0.61365*EXP(17.502*J198/(240.97+J198))</f>
        <v>3.5810947296174569</v>
      </c>
      <c r="AR198">
        <f>AQ198*1000/AA198</f>
        <v>36.419431776782893</v>
      </c>
      <c r="AS198">
        <f>(AR198-U198)</f>
        <v>18.05509004094305</v>
      </c>
      <c r="AT198">
        <f>IF(D198,P198,(O198+P198)/2)</f>
        <v>26.672741889953613</v>
      </c>
      <c r="AU198">
        <f>0.61365*EXP(17.502*AT198/(240.97+AT198))</f>
        <v>3.5109402158563072</v>
      </c>
      <c r="AV198">
        <f>IF(AS198&lt;&gt;0,(1000-(AR198+U198)/2)/AS198*AL198,0)</f>
        <v>2.1929955430840555E-2</v>
      </c>
      <c r="AW198">
        <f>U198*AA198/1000</f>
        <v>1.8057516055215965</v>
      </c>
      <c r="AX198">
        <f>(AU198-AW198)</f>
        <v>1.7051886103347107</v>
      </c>
      <c r="AY198">
        <f>1/(1.6/F198+1.37/N198)</f>
        <v>1.3721453107272047E-2</v>
      </c>
      <c r="AZ198">
        <f>G198*AA198*0.001</f>
        <v>14.119635514779358</v>
      </c>
      <c r="BA198">
        <f>G198/S198</f>
        <v>0.3635406172059169</v>
      </c>
      <c r="BB198">
        <f>(1-AL198*AA198/AQ198/F198)*100</f>
        <v>49.421953830765929</v>
      </c>
      <c r="BC198">
        <f>(S198-E198/(N198/1.35))</f>
        <v>393.40401383847092</v>
      </c>
      <c r="BD198">
        <f>E198*BB198/100/BC198</f>
        <v>4.1957871693598129E-3</v>
      </c>
    </row>
    <row r="199" spans="1:56" x14ac:dyDescent="0.25">
      <c r="A199" s="1" t="s">
        <v>9</v>
      </c>
      <c r="B199" s="1" t="s">
        <v>257</v>
      </c>
    </row>
    <row r="200" spans="1:56" x14ac:dyDescent="0.25">
      <c r="A200" s="1">
        <v>109</v>
      </c>
      <c r="B200" s="1" t="s">
        <v>258</v>
      </c>
      <c r="C200" s="1">
        <v>64370.499994959682</v>
      </c>
      <c r="D200" s="1">
        <v>0</v>
      </c>
      <c r="E200">
        <f>(R200-S200*(1000-T200)/(1000-U200))*AK200</f>
        <v>3.7170244181774947</v>
      </c>
      <c r="F200">
        <f>IF(AV200&lt;&gt;0,1/(1/AV200-1/N200),0)</f>
        <v>2.2073890827676784E-2</v>
      </c>
      <c r="G200">
        <f>((AY200-AL200/2)*S200-E200)/(AY200+AL200/2)</f>
        <v>116.13563983365347</v>
      </c>
      <c r="H200">
        <f>AL200*1000</f>
        <v>0.40659544231876404</v>
      </c>
      <c r="I200">
        <f>(AQ200-AW200)</f>
        <v>1.7754039638406376</v>
      </c>
      <c r="J200">
        <f>(P200+AP200*D200)</f>
        <v>26.976839065551758</v>
      </c>
      <c r="K200" s="1">
        <v>6</v>
      </c>
      <c r="L200">
        <f>(K200*AE200+AF200)</f>
        <v>1.4200000166893005</v>
      </c>
      <c r="M200" s="1">
        <v>1</v>
      </c>
      <c r="N200">
        <f>L200*(M200+1)*(M200+1)/(M200*M200+1)</f>
        <v>2.8400000333786011</v>
      </c>
      <c r="O200" s="1">
        <v>26.337882995605469</v>
      </c>
      <c r="P200" s="1">
        <v>26.976839065551758</v>
      </c>
      <c r="Q200" s="1">
        <v>26.159921646118164</v>
      </c>
      <c r="R200" s="1">
        <v>399.58648681640625</v>
      </c>
      <c r="S200" s="1">
        <v>394.93399047851562</v>
      </c>
      <c r="T200" s="1">
        <v>17.815654754638672</v>
      </c>
      <c r="U200" s="1">
        <v>18.294578552246094</v>
      </c>
      <c r="V200" s="1">
        <v>50.890121459960938</v>
      </c>
      <c r="W200" s="1">
        <v>52.258155822753906</v>
      </c>
      <c r="X200" s="1">
        <v>500.0673828125</v>
      </c>
      <c r="Y200" s="1">
        <v>254.49029541015625</v>
      </c>
      <c r="Z200" s="1">
        <v>306.44601440429687</v>
      </c>
      <c r="AA200" s="1">
        <v>98.329124450683594</v>
      </c>
      <c r="AB200" s="1">
        <v>-8.2476863861083984</v>
      </c>
      <c r="AC200" s="1">
        <v>0.59381890296936035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0.18999999761581421</v>
      </c>
      <c r="AJ200" s="1">
        <v>111115</v>
      </c>
      <c r="AK200">
        <f>X200*0.000001/(K200*0.0001)</f>
        <v>0.83344563802083327</v>
      </c>
      <c r="AL200">
        <f>(U200-T200)/(1000-U200)*AK200</f>
        <v>4.0659544231876402E-4</v>
      </c>
      <c r="AM200">
        <f>(P200+273.15)</f>
        <v>300.12683906555174</v>
      </c>
      <c r="AN200">
        <f>(O200+273.15)</f>
        <v>299.48788299560545</v>
      </c>
      <c r="AO200">
        <f>(Y200*AG200+Z200*AH200)*AI200</f>
        <v>48.353155521177541</v>
      </c>
      <c r="AP200">
        <f>((AO200+0.00000010773*(AN200^4-AM200^4))-AL200*44100)/(L200*51.4+0.00000043092*AM200^3)</f>
        <v>0.27177574827251677</v>
      </c>
      <c r="AQ200">
        <f>0.61365*EXP(17.502*J200/(240.97+J200))</f>
        <v>3.5742938550772507</v>
      </c>
      <c r="AR200">
        <f>AQ200*1000/AA200</f>
        <v>36.350306941560504</v>
      </c>
      <c r="AS200">
        <f>(AR200-U200)</f>
        <v>18.05572838931441</v>
      </c>
      <c r="AT200">
        <f>IF(D200,P200,(O200+P200)/2)</f>
        <v>26.657361030578613</v>
      </c>
      <c r="AU200">
        <f>0.61365*EXP(17.502*AT200/(240.97+AT200))</f>
        <v>3.5077620828167673</v>
      </c>
      <c r="AV200">
        <f>IF(AS200&lt;&gt;0,(1000-(AR200+U200)/2)/AS200*AL200,0)</f>
        <v>2.1903644821048101E-2</v>
      </c>
      <c r="AW200">
        <f>U200*AA200/1000</f>
        <v>1.7988898912366131</v>
      </c>
      <c r="AX200">
        <f>(AU200-AW200)</f>
        <v>1.7088721915801541</v>
      </c>
      <c r="AY200">
        <f>1/(1.6/F200+1.37/N200)</f>
        <v>1.3704972430919725E-2</v>
      </c>
      <c r="AZ200">
        <f>G200*AA200*0.001</f>
        <v>11.41951578236308</v>
      </c>
      <c r="BA200">
        <f>G200/S200</f>
        <v>0.29406341979564615</v>
      </c>
      <c r="BB200">
        <f>(1-AL200*AA200/AQ200/F200)*100</f>
        <v>49.327126383188727</v>
      </c>
      <c r="BC200">
        <f>(S200-E200/(N200/1.35))</f>
        <v>393.16709508923282</v>
      </c>
      <c r="BD200">
        <f>E200*BB200/100/BC200</f>
        <v>4.6634150094179896E-3</v>
      </c>
    </row>
    <row r="201" spans="1:56" x14ac:dyDescent="0.25">
      <c r="A201" s="1" t="s">
        <v>9</v>
      </c>
      <c r="B201" s="1" t="s">
        <v>259</v>
      </c>
    </row>
    <row r="202" spans="1:56" x14ac:dyDescent="0.25">
      <c r="A202" s="1">
        <v>110</v>
      </c>
      <c r="B202" s="1" t="s">
        <v>260</v>
      </c>
      <c r="C202" s="1">
        <v>64970.000001676381</v>
      </c>
      <c r="D202" s="1">
        <v>0</v>
      </c>
      <c r="E202">
        <f>(R202-S202*(1000-T202)/(1000-U202))*AK202</f>
        <v>3.680044892191475</v>
      </c>
      <c r="F202">
        <f>IF(AV202&lt;&gt;0,1/(1/AV202-1/N202),0)</f>
        <v>2.2693215598192575E-2</v>
      </c>
      <c r="G202">
        <f>((AY202-AL202/2)*S202-E202)/(AY202+AL202/2)</f>
        <v>126.23871205347814</v>
      </c>
      <c r="H202">
        <f>AL202*1000</f>
        <v>0.41504279803267308</v>
      </c>
      <c r="I202">
        <f>(AQ202-AW202)</f>
        <v>1.7633188543621334</v>
      </c>
      <c r="J202">
        <f>(P202+AP202*D202)</f>
        <v>26.904935836791992</v>
      </c>
      <c r="K202" s="1">
        <v>6</v>
      </c>
      <c r="L202">
        <f>(K202*AE202+AF202)</f>
        <v>1.4200000166893005</v>
      </c>
      <c r="M202" s="1">
        <v>1</v>
      </c>
      <c r="N202">
        <f>L202*(M202+1)*(M202+1)/(M202*M202+1)</f>
        <v>2.8400000333786011</v>
      </c>
      <c r="O202" s="1">
        <v>26.333913803100586</v>
      </c>
      <c r="P202" s="1">
        <v>26.904935836791992</v>
      </c>
      <c r="Q202" s="1">
        <v>26.163379669189453</v>
      </c>
      <c r="R202" s="1">
        <v>399.7716064453125</v>
      </c>
      <c r="S202" s="1">
        <v>395.15890502929687</v>
      </c>
      <c r="T202" s="1">
        <v>17.775886535644531</v>
      </c>
      <c r="U202" s="1">
        <v>18.264823913574219</v>
      </c>
      <c r="V202" s="1">
        <v>50.786769866943359</v>
      </c>
      <c r="W202" s="1">
        <v>52.183692932128906</v>
      </c>
      <c r="X202" s="1">
        <v>500.01754760742187</v>
      </c>
      <c r="Y202" s="1">
        <v>254.55706787109375</v>
      </c>
      <c r="Z202" s="1">
        <v>307.00796508789062</v>
      </c>
      <c r="AA202" s="1">
        <v>98.325927734375</v>
      </c>
      <c r="AB202" s="1">
        <v>-8.4811153411865234</v>
      </c>
      <c r="AC202" s="1">
        <v>0.61277031898498535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0.18999999761581421</v>
      </c>
      <c r="AJ202" s="1">
        <v>111115</v>
      </c>
      <c r="AK202">
        <f>X202*0.000001/(K202*0.0001)</f>
        <v>0.8333625793457029</v>
      </c>
      <c r="AL202">
        <f>(U202-T202)/(1000-U202)*AK202</f>
        <v>4.1504279803267305E-4</v>
      </c>
      <c r="AM202">
        <f>(P202+273.15)</f>
        <v>300.05493583679197</v>
      </c>
      <c r="AN202">
        <f>(O202+273.15)</f>
        <v>299.48391380310056</v>
      </c>
      <c r="AO202">
        <f>(Y202*AG202+Z202*AH202)*AI202</f>
        <v>48.365842288596468</v>
      </c>
      <c r="AP202">
        <f>((AO202+0.00000010773*(AN202^4-AM202^4))-AL202*44100)/(L202*51.4+0.00000043092*AM202^3)</f>
        <v>0.27690202215296983</v>
      </c>
      <c r="AQ202">
        <f>0.61365*EXP(17.502*J202/(240.97+J202))</f>
        <v>3.5592246105693164</v>
      </c>
      <c r="AR202">
        <f>AQ202*1000/AA202</f>
        <v>36.198230645577752</v>
      </c>
      <c r="AS202">
        <f>(AR202-U202)</f>
        <v>17.933406732003533</v>
      </c>
      <c r="AT202">
        <f>IF(D202,P202,(O202+P202)/2)</f>
        <v>26.619424819946289</v>
      </c>
      <c r="AU202">
        <f>0.61365*EXP(17.502*AT202/(240.97+AT202))</f>
        <v>3.4999340932980911</v>
      </c>
      <c r="AV202">
        <f>IF(AS202&lt;&gt;0,(1000-(AR202+U202)/2)/AS202*AL202,0)</f>
        <v>2.251332135546499E-2</v>
      </c>
      <c r="AW202">
        <f>U202*AA202/1000</f>
        <v>1.795905756207183</v>
      </c>
      <c r="AX202">
        <f>(AU202-AW202)</f>
        <v>1.7040283370909082</v>
      </c>
      <c r="AY202">
        <f>1/(1.6/F202+1.37/N202)</f>
        <v>1.4086878390247604E-2</v>
      </c>
      <c r="AZ202">
        <f>G202*AA202*0.001</f>
        <v>12.412538478650866</v>
      </c>
      <c r="BA202">
        <f>G202/S202</f>
        <v>0.31946315886293608</v>
      </c>
      <c r="BB202">
        <f>(1-AL202*AA202/AQ202/F202)*100</f>
        <v>49.474630283558518</v>
      </c>
      <c r="BC202">
        <f>(S202-E202/(N202/1.35))</f>
        <v>393.40958793561072</v>
      </c>
      <c r="BD202">
        <f>E202*BB202/100/BC202</f>
        <v>4.6279721199339553E-3</v>
      </c>
    </row>
    <row r="203" spans="1:56" x14ac:dyDescent="0.25">
      <c r="A203" s="1">
        <v>111</v>
      </c>
      <c r="B203" s="1" t="s">
        <v>261</v>
      </c>
      <c r="C203" s="1">
        <v>65570.49998825416</v>
      </c>
      <c r="D203" s="1">
        <v>0</v>
      </c>
      <c r="E203">
        <f>(R203-S203*(1000-T203)/(1000-U203))*AK203</f>
        <v>3.8198042342279073</v>
      </c>
      <c r="F203">
        <f>IF(AV203&lt;&gt;0,1/(1/AV203-1/N203),0)</f>
        <v>2.3577514630697721E-2</v>
      </c>
      <c r="G203">
        <f>((AY203-AL203/2)*S203-E203)/(AY203+AL203/2)</f>
        <v>127.68525659890005</v>
      </c>
      <c r="H203">
        <f>AL203*1000</f>
        <v>0.42653991435492677</v>
      </c>
      <c r="I203">
        <f>(AQ203-AW203)</f>
        <v>1.7447705015491608</v>
      </c>
      <c r="J203">
        <f>(P203+AP203*D203)</f>
        <v>26.787939071655273</v>
      </c>
      <c r="K203" s="1">
        <v>6</v>
      </c>
      <c r="L203">
        <f>(K203*AE203+AF203)</f>
        <v>1.4200000166893005</v>
      </c>
      <c r="M203" s="1">
        <v>1</v>
      </c>
      <c r="N203">
        <f>L203*(M203+1)*(M203+1)/(M203*M203+1)</f>
        <v>2.8400000333786011</v>
      </c>
      <c r="O203" s="1">
        <v>26.327322006225586</v>
      </c>
      <c r="P203" s="1">
        <v>26.787939071655273</v>
      </c>
      <c r="Q203" s="1">
        <v>26.160955429077148</v>
      </c>
      <c r="R203" s="1">
        <v>401.16961669921875</v>
      </c>
      <c r="S203" s="1">
        <v>396.38330078125</v>
      </c>
      <c r="T203" s="1">
        <v>17.705259323120117</v>
      </c>
      <c r="U203" s="1">
        <v>18.207752227783203</v>
      </c>
      <c r="V203" s="1">
        <v>50.597846984863281</v>
      </c>
      <c r="W203" s="1">
        <v>52.033866882324219</v>
      </c>
      <c r="X203" s="1">
        <v>500.03521728515625</v>
      </c>
      <c r="Y203" s="1">
        <v>246.67532348632812</v>
      </c>
      <c r="Z203" s="1">
        <v>297.4501953125</v>
      </c>
      <c r="AA203" s="1">
        <v>98.312675476074219</v>
      </c>
      <c r="AB203" s="1">
        <v>-8.4811153411865234</v>
      </c>
      <c r="AC203" s="1">
        <v>0.61277031898498535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0.18999999761581421</v>
      </c>
      <c r="AJ203" s="1">
        <v>111115</v>
      </c>
      <c r="AK203">
        <f>X203*0.000001/(K203*0.0001)</f>
        <v>0.83339202880859364</v>
      </c>
      <c r="AL203">
        <f>(U203-T203)/(1000-U203)*AK203</f>
        <v>4.2653991435492676E-4</v>
      </c>
      <c r="AM203">
        <f>(P203+273.15)</f>
        <v>299.93793907165525</v>
      </c>
      <c r="AN203">
        <f>(O203+273.15)</f>
        <v>299.47732200622556</v>
      </c>
      <c r="AO203">
        <f>(Y203*AG203+Z203*AH203)*AI203</f>
        <v>46.868310874282542</v>
      </c>
      <c r="AP203">
        <f>((AO203+0.00000010773*(AN203^4-AM203^4))-AL203*44100)/(L203*51.4+0.00000043092*AM203^3)</f>
        <v>0.26844150770624881</v>
      </c>
      <c r="AQ203">
        <f>0.61365*EXP(17.502*J203/(240.97+J203))</f>
        <v>3.5348233374679783</v>
      </c>
      <c r="AR203">
        <f>AQ203*1000/AA203</f>
        <v>35.954909378172985</v>
      </c>
      <c r="AS203">
        <f>(AR203-U203)</f>
        <v>17.747157150389782</v>
      </c>
      <c r="AT203">
        <f>IF(D203,P203,(O203+P203)/2)</f>
        <v>26.55763053894043</v>
      </c>
      <c r="AU203">
        <f>0.61365*EXP(17.502*AT203/(240.97+AT203))</f>
        <v>3.4872157386055145</v>
      </c>
      <c r="AV203">
        <f>IF(AS203&lt;&gt;0,(1000-(AR203+U203)/2)/AS203*AL203,0)</f>
        <v>2.338338711473531E-2</v>
      </c>
      <c r="AW203">
        <f>U203*AA203/1000</f>
        <v>1.7900528359188175</v>
      </c>
      <c r="AX203">
        <f>(AU203-AW203)</f>
        <v>1.697162902686697</v>
      </c>
      <c r="AY203">
        <f>1/(1.6/F203+1.37/N203)</f>
        <v>1.4631934984797633E-2</v>
      </c>
      <c r="AZ203">
        <f>G203*AA203*0.001</f>
        <v>12.553079195086925</v>
      </c>
      <c r="BA203">
        <f>G203/S203</f>
        <v>0.32212572110691678</v>
      </c>
      <c r="BB203">
        <f>(1-AL203*AA203/AQ203/F203)*100</f>
        <v>49.684307314561593</v>
      </c>
      <c r="BC203">
        <f>(S203-E203/(N203/1.35))</f>
        <v>394.5675487898414</v>
      </c>
      <c r="BD203">
        <f>E203*BB203/100/BC203</f>
        <v>4.8099324953844039E-3</v>
      </c>
    </row>
    <row r="204" spans="1:56" x14ac:dyDescent="0.25">
      <c r="A204" s="1" t="s">
        <v>9</v>
      </c>
      <c r="B204" s="1" t="s">
        <v>262</v>
      </c>
    </row>
    <row r="205" spans="1:56" x14ac:dyDescent="0.25">
      <c r="A205" s="1">
        <v>112</v>
      </c>
      <c r="B205" s="1" t="s">
        <v>263</v>
      </c>
      <c r="C205" s="1">
        <v>66170.499994959682</v>
      </c>
      <c r="D205" s="1">
        <v>0</v>
      </c>
      <c r="E205">
        <f>(R205-S205*(1000-T205)/(1000-U205))*AK205</f>
        <v>3.7443707427600477</v>
      </c>
      <c r="F205">
        <f>IF(AV205&lt;&gt;0,1/(1/AV205-1/N205),0)</f>
        <v>2.1390475396304738E-2</v>
      </c>
      <c r="G205">
        <f>((AY205-AL205/2)*S205-E205)/(AY205+AL205/2)</f>
        <v>105.18787760911464</v>
      </c>
      <c r="H205">
        <f>AL205*1000</f>
        <v>0.39510189873083962</v>
      </c>
      <c r="I205">
        <f>(AQ205-AW205)</f>
        <v>1.779617213535966</v>
      </c>
      <c r="J205">
        <f>(P205+AP205*D205)</f>
        <v>26.982776641845703</v>
      </c>
      <c r="K205" s="1">
        <v>6</v>
      </c>
      <c r="L205">
        <f>(K205*AE205+AF205)</f>
        <v>1.4200000166893005</v>
      </c>
      <c r="M205" s="1">
        <v>1</v>
      </c>
      <c r="N205">
        <f>L205*(M205+1)*(M205+1)/(M205*M205+1)</f>
        <v>2.8400000333786011</v>
      </c>
      <c r="O205" s="1">
        <v>26.335351943969727</v>
      </c>
      <c r="P205" s="1">
        <v>26.982776641845703</v>
      </c>
      <c r="Q205" s="1">
        <v>26.160133361816406</v>
      </c>
      <c r="R205" s="1">
        <v>399.18304443359375</v>
      </c>
      <c r="S205" s="1">
        <v>394.503173828125</v>
      </c>
      <c r="T205" s="1">
        <v>17.802093505859375</v>
      </c>
      <c r="U205" s="1">
        <v>18.267513275146484</v>
      </c>
      <c r="V205" s="1">
        <v>50.850337982177734</v>
      </c>
      <c r="W205" s="1">
        <v>52.179775238037109</v>
      </c>
      <c r="X205" s="1">
        <v>500.0445556640625</v>
      </c>
      <c r="Y205" s="1">
        <v>253.7938232421875</v>
      </c>
      <c r="Z205" s="1">
        <v>307.6798095703125</v>
      </c>
      <c r="AA205" s="1">
        <v>98.312423706054688</v>
      </c>
      <c r="AB205" s="1">
        <v>-8.4733333587646484</v>
      </c>
      <c r="AC205" s="1">
        <v>0.57993721961975098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0.18999999761581421</v>
      </c>
      <c r="AJ205" s="1">
        <v>111115</v>
      </c>
      <c r="AK205">
        <f>X205*0.000001/(K205*0.0001)</f>
        <v>0.83340759277343734</v>
      </c>
      <c r="AL205">
        <f>(U205-T205)/(1000-U205)*AK205</f>
        <v>3.9510189873083961E-4</v>
      </c>
      <c r="AM205">
        <f>(P205+273.15)</f>
        <v>300.13277664184568</v>
      </c>
      <c r="AN205">
        <f>(O205+273.15)</f>
        <v>299.4853519439697</v>
      </c>
      <c r="AO205">
        <f>(Y205*AG205+Z205*AH205)*AI205</f>
        <v>48.220825810923998</v>
      </c>
      <c r="AP205">
        <f>((AO205+0.00000010773*(AN205^4-AM205^4))-AL205*44100)/(L205*51.4+0.00000043092*AM205^3)</f>
        <v>0.27503523885577397</v>
      </c>
      <c r="AQ205">
        <f>0.61365*EXP(17.502*J205/(240.97+J205))</f>
        <v>3.575540718698146</v>
      </c>
      <c r="AR205">
        <f>AQ205*1000/AA205</f>
        <v>36.369164586855184</v>
      </c>
      <c r="AS205">
        <f>(AR205-U205)</f>
        <v>18.1016513117087</v>
      </c>
      <c r="AT205">
        <f>IF(D205,P205,(O205+P205)/2)</f>
        <v>26.659064292907715</v>
      </c>
      <c r="AU205">
        <f>0.61365*EXP(17.502*AT205/(240.97+AT205))</f>
        <v>3.5081139026502743</v>
      </c>
      <c r="AV205">
        <f>IF(AS205&lt;&gt;0,(1000-(AR205+U205)/2)/AS205*AL205,0)</f>
        <v>2.1230569771302919E-2</v>
      </c>
      <c r="AW205">
        <f>U205*AA205/1000</f>
        <v>1.79592350516218</v>
      </c>
      <c r="AX205">
        <f>(AU205-AW205)</f>
        <v>1.7121903974880943</v>
      </c>
      <c r="AY205">
        <f>1/(1.6/F205+1.37/N205)</f>
        <v>1.3283380569866866E-2</v>
      </c>
      <c r="AZ205">
        <f>G205*AA205*0.001</f>
        <v>10.341275192247901</v>
      </c>
      <c r="BA205">
        <f>G205/S205</f>
        <v>0.26663379305268231</v>
      </c>
      <c r="BB205">
        <f>(1-AL205*AA205/AQ205/F205)*100</f>
        <v>49.212673140890814</v>
      </c>
      <c r="BC205">
        <f>(S205-E205/(N205/1.35))</f>
        <v>392.72327930583077</v>
      </c>
      <c r="BD205">
        <f>E205*BB205/100/BC205</f>
        <v>4.6921204622113908E-3</v>
      </c>
    </row>
    <row r="206" spans="1:56" x14ac:dyDescent="0.25">
      <c r="A206" s="1" t="s">
        <v>9</v>
      </c>
      <c r="B206" s="1" t="s">
        <v>264</v>
      </c>
    </row>
    <row r="207" spans="1:56" x14ac:dyDescent="0.25">
      <c r="A207" s="1">
        <v>113</v>
      </c>
      <c r="B207" s="1" t="s">
        <v>265</v>
      </c>
      <c r="C207" s="1">
        <v>66771.000001676381</v>
      </c>
      <c r="D207" s="1">
        <v>0</v>
      </c>
      <c r="E207">
        <f>(R207-S207*(1000-T207)/(1000-U207))*AK207</f>
        <v>3.6529497138860236</v>
      </c>
      <c r="F207">
        <f>IF(AV207&lt;&gt;0,1/(1/AV207-1/N207),0)</f>
        <v>2.1170178942805928E-2</v>
      </c>
      <c r="G207">
        <f>((AY207-AL207/2)*S207-E207)/(AY207+AL207/2)</f>
        <v>108.64881291797757</v>
      </c>
      <c r="H207">
        <f>AL207*1000</f>
        <v>0.39118475774754086</v>
      </c>
      <c r="I207">
        <f>(AQ207-AW207)</f>
        <v>1.7804396661674375</v>
      </c>
      <c r="J207">
        <f>(P207+AP207*D207)</f>
        <v>26.885826110839844</v>
      </c>
      <c r="K207" s="1">
        <v>6</v>
      </c>
      <c r="L207">
        <f>(K207*AE207+AF207)</f>
        <v>1.4200000166893005</v>
      </c>
      <c r="M207" s="1">
        <v>1</v>
      </c>
      <c r="N207">
        <f>L207*(M207+1)*(M207+1)/(M207*M207+1)</f>
        <v>2.8400000333786011</v>
      </c>
      <c r="O207" s="1">
        <v>26.335634231567383</v>
      </c>
      <c r="P207" s="1">
        <v>26.885826110839844</v>
      </c>
      <c r="Q207" s="1">
        <v>26.159170150756836</v>
      </c>
      <c r="R207" s="1">
        <v>398.53802490234375</v>
      </c>
      <c r="S207" s="1">
        <v>393.97103881835937</v>
      </c>
      <c r="T207" s="1">
        <v>17.59290885925293</v>
      </c>
      <c r="U207" s="1">
        <v>18.053705215454102</v>
      </c>
      <c r="V207" s="1">
        <v>50.248744964599609</v>
      </c>
      <c r="W207" s="1">
        <v>51.564872741699219</v>
      </c>
      <c r="X207" s="1">
        <v>500.16336059570312</v>
      </c>
      <c r="Y207" s="1">
        <v>253.80809020996094</v>
      </c>
      <c r="Z207" s="1">
        <v>307.2845458984375</v>
      </c>
      <c r="AA207" s="1">
        <v>98.306098937988281</v>
      </c>
      <c r="AB207" s="1">
        <v>-8.3141841888427734</v>
      </c>
      <c r="AC207" s="1">
        <v>0.59992814064025879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0.18999999761581421</v>
      </c>
      <c r="AJ207" s="1">
        <v>111115</v>
      </c>
      <c r="AK207">
        <f>X207*0.000001/(K207*0.0001)</f>
        <v>0.83360560099283842</v>
      </c>
      <c r="AL207">
        <f>(U207-T207)/(1000-U207)*AK207</f>
        <v>3.9118475774754086E-4</v>
      </c>
      <c r="AM207">
        <f>(P207+273.15)</f>
        <v>300.03582611083982</v>
      </c>
      <c r="AN207">
        <f>(O207+273.15)</f>
        <v>299.48563423156736</v>
      </c>
      <c r="AO207">
        <f>(Y207*AG207+Z207*AH207)*AI207</f>
        <v>48.223536534766936</v>
      </c>
      <c r="AP207">
        <f>((AO207+0.00000010773*(AN207^4-AM207^4))-AL207*44100)/(L207*51.4+0.00000043092*AM207^3)</f>
        <v>0.29052418778435041</v>
      </c>
      <c r="AQ207">
        <f>0.61365*EXP(17.502*J207/(240.97+J207))</f>
        <v>3.5552289972751434</v>
      </c>
      <c r="AR207">
        <f>AQ207*1000/AA207</f>
        <v>36.164887384228216</v>
      </c>
      <c r="AS207">
        <f>(AR207-U207)</f>
        <v>18.111182168774114</v>
      </c>
      <c r="AT207">
        <f>IF(D207,P207,(O207+P207)/2)</f>
        <v>26.610730171203613</v>
      </c>
      <c r="AU207">
        <f>0.61365*EXP(17.502*AT207/(240.97+AT207))</f>
        <v>3.4981421363070657</v>
      </c>
      <c r="AV207">
        <f>IF(AS207&lt;&gt;0,(1000-(AR207+U207)/2)/AS207*AL207,0)</f>
        <v>2.101353797312842E-2</v>
      </c>
      <c r="AW207">
        <f>U207*AA207/1000</f>
        <v>1.7747893311077059</v>
      </c>
      <c r="AX207">
        <f>(AU207-AW207)</f>
        <v>1.7233528051993598</v>
      </c>
      <c r="AY207">
        <f>1/(1.6/F207+1.37/N207)</f>
        <v>1.3147445189447106E-2</v>
      </c>
      <c r="AZ207">
        <f>G207*AA207*0.001</f>
        <v>10.680840952209683</v>
      </c>
      <c r="BA207">
        <f>G207/S207</f>
        <v>0.27577867968124981</v>
      </c>
      <c r="BB207">
        <f>(1-AL207*AA207/AQ207/F207)*100</f>
        <v>48.905955907538811</v>
      </c>
      <c r="BC207">
        <f>(S207-E207/(N207/1.35))</f>
        <v>392.23460147477266</v>
      </c>
      <c r="BD207">
        <f>E207*BB207/100/BC207</f>
        <v>4.5546975449909837E-3</v>
      </c>
    </row>
    <row r="208" spans="1:56" x14ac:dyDescent="0.25">
      <c r="A208" s="1">
        <v>114</v>
      </c>
      <c r="B208" s="1" t="s">
        <v>266</v>
      </c>
      <c r="C208" s="1">
        <v>67371.49998825416</v>
      </c>
      <c r="D208" s="1">
        <v>0</v>
      </c>
      <c r="E208">
        <f>(R208-S208*(1000-T208)/(1000-U208))*AK208</f>
        <v>3.6163158022875286</v>
      </c>
      <c r="F208">
        <f>IF(AV208&lt;&gt;0,1/(1/AV208-1/N208),0)</f>
        <v>2.2532238113789609E-2</v>
      </c>
      <c r="G208">
        <f>((AY208-AL208/2)*S208-E208)/(AY208+AL208/2)</f>
        <v>129.50431087728356</v>
      </c>
      <c r="H208">
        <f>AL208*1000</f>
        <v>0.41287688901620817</v>
      </c>
      <c r="I208">
        <f>(AQ208-AW208)</f>
        <v>1.7664670151585085</v>
      </c>
      <c r="J208">
        <f>(P208+AP208*D208)</f>
        <v>26.782672882080078</v>
      </c>
      <c r="K208" s="1">
        <v>6</v>
      </c>
      <c r="L208">
        <f>(K208*AE208+AF208)</f>
        <v>1.4200000166893005</v>
      </c>
      <c r="M208" s="1">
        <v>1</v>
      </c>
      <c r="N208">
        <f>L208*(M208+1)*(M208+1)/(M208*M208+1)</f>
        <v>2.8400000333786011</v>
      </c>
      <c r="O208" s="1">
        <v>26.339601516723633</v>
      </c>
      <c r="P208" s="1">
        <v>26.782672882080078</v>
      </c>
      <c r="Q208" s="1">
        <v>26.161182403564453</v>
      </c>
      <c r="R208" s="1">
        <v>400.32864379882812</v>
      </c>
      <c r="S208" s="1">
        <v>395.79379272460937</v>
      </c>
      <c r="T208" s="1">
        <v>17.492815017700195</v>
      </c>
      <c r="U208" s="1">
        <v>17.979270935058594</v>
      </c>
      <c r="V208" s="1">
        <v>49.945213317871094</v>
      </c>
      <c r="W208" s="1">
        <v>51.334136962890625</v>
      </c>
      <c r="X208" s="1">
        <v>500.0909423828125</v>
      </c>
      <c r="Y208" s="1">
        <v>254.95219421386719</v>
      </c>
      <c r="Z208" s="1">
        <v>308.95428466796875</v>
      </c>
      <c r="AA208" s="1">
        <v>98.294387817382813</v>
      </c>
      <c r="AB208" s="1">
        <v>-8.3141841888427734</v>
      </c>
      <c r="AC208" s="1">
        <v>0.59992814064025879</v>
      </c>
      <c r="AD208" s="1">
        <v>0.66666668653488159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0.18999999761581421</v>
      </c>
      <c r="AJ208" s="1">
        <v>111115</v>
      </c>
      <c r="AK208">
        <f>X208*0.000001/(K208*0.0001)</f>
        <v>0.833484903971354</v>
      </c>
      <c r="AL208">
        <f>(U208-T208)/(1000-U208)*AK208</f>
        <v>4.1287688901620815E-4</v>
      </c>
      <c r="AM208">
        <f>(P208+273.15)</f>
        <v>299.93267288208006</v>
      </c>
      <c r="AN208">
        <f>(O208+273.15)</f>
        <v>299.48960151672361</v>
      </c>
      <c r="AO208">
        <f>(Y208*AG208+Z208*AH208)*AI208</f>
        <v>48.440916292781367</v>
      </c>
      <c r="AP208">
        <f>((AO208+0.00000010773*(AN208^4-AM208^4))-AL208*44100)/(L208*51.4+0.00000043092*AM208^3)</f>
        <v>0.29655323798278588</v>
      </c>
      <c r="AQ208">
        <f>0.61365*EXP(17.502*J208/(240.97+J208))</f>
        <v>3.5337284451229567</v>
      </c>
      <c r="AR208">
        <f>AQ208*1000/AA208</f>
        <v>35.950459874556913</v>
      </c>
      <c r="AS208">
        <f>(AR208-U208)</f>
        <v>17.971188939498319</v>
      </c>
      <c r="AT208">
        <f>IF(D208,P208,(O208+P208)/2)</f>
        <v>26.561137199401855</v>
      </c>
      <c r="AU208">
        <f>0.61365*EXP(17.502*AT208/(240.97+AT208))</f>
        <v>3.4879363897519911</v>
      </c>
      <c r="AV208">
        <f>IF(AS208&lt;&gt;0,(1000-(AR208+U208)/2)/AS208*AL208,0)</f>
        <v>2.2354877055026132E-2</v>
      </c>
      <c r="AW208">
        <f>U208*AA208/1000</f>
        <v>1.7672614299644482</v>
      </c>
      <c r="AX208">
        <f>(AU208-AW208)</f>
        <v>1.7206749597875428</v>
      </c>
      <c r="AY208">
        <f>1/(1.6/F208+1.37/N208)</f>
        <v>1.3987625421246302E-2</v>
      </c>
      <c r="AZ208">
        <f>G208*AA208*0.001</f>
        <v>12.729546957394618</v>
      </c>
      <c r="BA208">
        <f>G208/S208</f>
        <v>0.32720147020443996</v>
      </c>
      <c r="BB208">
        <f>(1-AL208*AA208/AQ208/F208)*100</f>
        <v>49.030333562729211</v>
      </c>
      <c r="BC208">
        <f>(S208-E208/(N208/1.35))</f>
        <v>394.07476938809191</v>
      </c>
      <c r="BD208">
        <f>E208*BB208/100/BC208</f>
        <v>4.4993788952702269E-3</v>
      </c>
    </row>
    <row r="209" spans="1:56" x14ac:dyDescent="0.25">
      <c r="A209" s="1" t="s">
        <v>9</v>
      </c>
      <c r="B209" s="1" t="s">
        <v>267</v>
      </c>
    </row>
    <row r="210" spans="1:56" x14ac:dyDescent="0.25">
      <c r="A210" s="1">
        <v>115</v>
      </c>
      <c r="B210" s="1" t="s">
        <v>268</v>
      </c>
      <c r="C210" s="1">
        <v>67970.499994959682</v>
      </c>
      <c r="D210" s="1">
        <v>0</v>
      </c>
      <c r="E210">
        <f>(R210-S210*(1000-T210)/(1000-U210))*AK210</f>
        <v>4.1644594356635389</v>
      </c>
      <c r="F210">
        <f>IF(AV210&lt;&gt;0,1/(1/AV210-1/N210),0)</f>
        <v>2.6581567148872883E-2</v>
      </c>
      <c r="G210">
        <f>((AY210-AL210/2)*S210-E210)/(AY210+AL210/2)</f>
        <v>134.81932149599734</v>
      </c>
      <c r="H210">
        <f>AL210*1000</f>
        <v>0.48069962863743598</v>
      </c>
      <c r="I210">
        <f>(AQ210-AW210)</f>
        <v>1.7461035692971272</v>
      </c>
      <c r="J210">
        <f>(P210+AP210*D210)</f>
        <v>26.717866897583008</v>
      </c>
      <c r="K210" s="1">
        <v>6</v>
      </c>
      <c r="L210">
        <f>(K210*AE210+AF210)</f>
        <v>1.4200000166893005</v>
      </c>
      <c r="M210" s="1">
        <v>1</v>
      </c>
      <c r="N210">
        <f>L210*(M210+1)*(M210+1)/(M210*M210+1)</f>
        <v>2.8400000333786011</v>
      </c>
      <c r="O210" s="1">
        <v>26.335521697998047</v>
      </c>
      <c r="P210" s="1">
        <v>26.717866897583008</v>
      </c>
      <c r="Q210" s="1">
        <v>26.160121917724609</v>
      </c>
      <c r="R210" s="1">
        <v>400.45083618164062</v>
      </c>
      <c r="S210" s="1">
        <v>395.22543334960937</v>
      </c>
      <c r="T210" s="1">
        <v>17.480796813964844</v>
      </c>
      <c r="U210" s="1">
        <v>18.047233581542969</v>
      </c>
      <c r="V210" s="1">
        <v>49.929489135742187</v>
      </c>
      <c r="W210" s="1">
        <v>51.547374725341797</v>
      </c>
      <c r="X210" s="1">
        <v>499.99331665039062</v>
      </c>
      <c r="Y210" s="1">
        <v>254.72512817382812</v>
      </c>
      <c r="Z210" s="1">
        <v>308.7039794921875</v>
      </c>
      <c r="AA210" s="1">
        <v>98.307327270507812</v>
      </c>
      <c r="AB210" s="1">
        <v>-9.0879268646240234</v>
      </c>
      <c r="AC210" s="1">
        <v>0.68404793739318848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0.18999999761581421</v>
      </c>
      <c r="AJ210" s="1">
        <v>111115</v>
      </c>
      <c r="AK210">
        <f>X210*0.000001/(K210*0.0001)</f>
        <v>0.83332219441731759</v>
      </c>
      <c r="AL210">
        <f>(U210-T210)/(1000-U210)*AK210</f>
        <v>4.8069962863743596E-4</v>
      </c>
      <c r="AM210">
        <f>(P210+273.15)</f>
        <v>299.86786689758299</v>
      </c>
      <c r="AN210">
        <f>(O210+273.15)</f>
        <v>299.48552169799802</v>
      </c>
      <c r="AO210">
        <f>(Y210*AG210+Z210*AH210)*AI210</f>
        <v>48.397773745715313</v>
      </c>
      <c r="AP210">
        <f>((AO210+0.00000010773*(AN210^4-AM210^4))-AL210*44100)/(L210*51.4+0.00000043092*AM210^3)</f>
        <v>0.26906322598469185</v>
      </c>
      <c r="AQ210">
        <f>0.61365*EXP(17.502*J210/(240.97+J210))</f>
        <v>3.5202788673251706</v>
      </c>
      <c r="AR210">
        <f>AQ210*1000/AA210</f>
        <v>35.808916436498968</v>
      </c>
      <c r="AS210">
        <f>(AR210-U210)</f>
        <v>17.761682854956</v>
      </c>
      <c r="AT210">
        <f>IF(D210,P210,(O210+P210)/2)</f>
        <v>26.526694297790527</v>
      </c>
      <c r="AU210">
        <f>0.61365*EXP(17.502*AT210/(240.97+AT210))</f>
        <v>3.4808636855718609</v>
      </c>
      <c r="AV210">
        <f>IF(AS210&lt;&gt;0,(1000-(AR210+U210)/2)/AS210*AL210,0)</f>
        <v>2.6335078539596934E-2</v>
      </c>
      <c r="AW210">
        <f>U210*AA210/1000</f>
        <v>1.7741752980280434</v>
      </c>
      <c r="AX210">
        <f>(AU210-AW210)</f>
        <v>1.7066883875438175</v>
      </c>
      <c r="AY210">
        <f>1/(1.6/F210+1.37/N210)</f>
        <v>1.6481393480057671E-2</v>
      </c>
      <c r="AZ210">
        <f>G210*AA210*0.001</f>
        <v>13.253727160694821</v>
      </c>
      <c r="BA210">
        <f>G210/S210</f>
        <v>0.34112005483396757</v>
      </c>
      <c r="BB210">
        <f>(1-AL210*AA210/AQ210/F210)*100</f>
        <v>49.49876192963054</v>
      </c>
      <c r="BC210">
        <f>(S210-E210/(N210/1.35))</f>
        <v>393.24584878197908</v>
      </c>
      <c r="BD210">
        <f>E210*BB210/100/BC210</f>
        <v>5.2419011366550364E-3</v>
      </c>
    </row>
    <row r="211" spans="1:56" x14ac:dyDescent="0.25">
      <c r="A211" s="1" t="s">
        <v>9</v>
      </c>
      <c r="B211" s="1" t="s">
        <v>269</v>
      </c>
    </row>
    <row r="212" spans="1:56" x14ac:dyDescent="0.25">
      <c r="A212" s="1">
        <v>116</v>
      </c>
      <c r="B212" s="1" t="s">
        <v>270</v>
      </c>
      <c r="C212" s="1">
        <v>68572.000001676381</v>
      </c>
      <c r="D212" s="1">
        <v>0</v>
      </c>
      <c r="E212">
        <f>(R212-S212*(1000-T212)/(1000-U212))*AK212</f>
        <v>4.0964814550524871</v>
      </c>
      <c r="F212">
        <f>IF(AV212&lt;&gt;0,1/(1/AV212-1/N212),0)</f>
        <v>2.5657306736669237E-2</v>
      </c>
      <c r="G212">
        <f>((AY212-AL212/2)*S212-E212)/(AY212+AL212/2)</f>
        <v>130.59003447573429</v>
      </c>
      <c r="H212">
        <f>AL212*1000</f>
        <v>0.46879685692301098</v>
      </c>
      <c r="I212">
        <f>(AQ212-AW212)</f>
        <v>1.7639014880348445</v>
      </c>
      <c r="J212">
        <f>(P212+AP212*D212)</f>
        <v>26.736593246459961</v>
      </c>
      <c r="K212" s="1">
        <v>6</v>
      </c>
      <c r="L212">
        <f>(K212*AE212+AF212)</f>
        <v>1.4200000166893005</v>
      </c>
      <c r="M212" s="1">
        <v>1</v>
      </c>
      <c r="N212">
        <f>L212*(M212+1)*(M212+1)/(M212*M212+1)</f>
        <v>2.8400000333786011</v>
      </c>
      <c r="O212" s="1">
        <v>26.335691452026367</v>
      </c>
      <c r="P212" s="1">
        <v>26.736593246459961</v>
      </c>
      <c r="Q212" s="1">
        <v>26.158248901367188</v>
      </c>
      <c r="R212" s="1">
        <v>400.91351318359375</v>
      </c>
      <c r="S212" s="1">
        <v>395.77792358398437</v>
      </c>
      <c r="T212" s="1">
        <v>17.351844787597656</v>
      </c>
      <c r="U212" s="1">
        <v>17.904024124145508</v>
      </c>
      <c r="V212" s="1">
        <v>49.565250396728516</v>
      </c>
      <c r="W212" s="1">
        <v>51.142543792724609</v>
      </c>
      <c r="X212" s="1">
        <v>500.27606201171875</v>
      </c>
      <c r="Y212" s="1">
        <v>254.76896667480469</v>
      </c>
      <c r="Z212" s="1">
        <v>309.02792358398437</v>
      </c>
      <c r="AA212" s="1">
        <v>98.316398620605469</v>
      </c>
      <c r="AB212" s="1">
        <v>-9.1062984466552734</v>
      </c>
      <c r="AC212" s="1">
        <v>0.6682894229888916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0.18999999761581421</v>
      </c>
      <c r="AJ212" s="1">
        <v>111115</v>
      </c>
      <c r="AK212">
        <f>X212*0.000001/(K212*0.0001)</f>
        <v>0.83379343668619776</v>
      </c>
      <c r="AL212">
        <f>(U212-T212)/(1000-U212)*AK212</f>
        <v>4.6879685692301096E-4</v>
      </c>
      <c r="AM212">
        <f>(P212+273.15)</f>
        <v>299.88659324645994</v>
      </c>
      <c r="AN212">
        <f>(O212+273.15)</f>
        <v>299.48569145202634</v>
      </c>
      <c r="AO212">
        <f>(Y212*AG212+Z212*AH212)*AI212</f>
        <v>48.40610306079634</v>
      </c>
      <c r="AP212">
        <f>((AO212+0.00000010773*(AN212^4-AM212^4))-AL212*44100)/(L212*51.4+0.00000043092*AM212^3)</f>
        <v>0.2728099619447486</v>
      </c>
      <c r="AQ212">
        <f>0.61365*EXP(17.502*J212/(240.97+J212))</f>
        <v>3.5241606607372709</v>
      </c>
      <c r="AR212">
        <f>AQ212*1000/AA212</f>
        <v>35.84509512331411</v>
      </c>
      <c r="AS212">
        <f>(AR212-U212)</f>
        <v>17.941070999168602</v>
      </c>
      <c r="AT212">
        <f>IF(D212,P212,(O212+P212)/2)</f>
        <v>26.536142349243164</v>
      </c>
      <c r="AU212">
        <f>0.61365*EXP(17.502*AT212/(240.97+AT212))</f>
        <v>3.4828025554779192</v>
      </c>
      <c r="AV212">
        <f>IF(AS212&lt;&gt;0,(1000-(AR212+U212)/2)/AS212*AL212,0)</f>
        <v>2.5427587230514654E-2</v>
      </c>
      <c r="AW212">
        <f>U212*AA212/1000</f>
        <v>1.7602591727024264</v>
      </c>
      <c r="AX212">
        <f>(AU212-AW212)</f>
        <v>1.7225433827754928</v>
      </c>
      <c r="AY212">
        <f>1/(1.6/F212+1.37/N212)</f>
        <v>1.5912722452764889E-2</v>
      </c>
      <c r="AZ212">
        <f>G212*AA212*0.001</f>
        <v>12.839141885394904</v>
      </c>
      <c r="BA212">
        <f>G212/S212</f>
        <v>0.32995785437745112</v>
      </c>
      <c r="BB212">
        <f>(1-AL212*AA212/AQ212/F212)*100</f>
        <v>49.026566532916881</v>
      </c>
      <c r="BC212">
        <f>(S212-E212/(N212/1.35))</f>
        <v>393.83065249267321</v>
      </c>
      <c r="BD212">
        <f>E212*BB212/100/BC212</f>
        <v>5.0995629551899143E-3</v>
      </c>
    </row>
    <row r="213" spans="1:56" x14ac:dyDescent="0.25">
      <c r="A213" s="1">
        <v>117</v>
      </c>
      <c r="B213" s="1" t="s">
        <v>271</v>
      </c>
      <c r="C213" s="1">
        <v>69172.49998825416</v>
      </c>
      <c r="D213" s="1">
        <v>0</v>
      </c>
      <c r="E213">
        <f>(R213-S213*(1000-T213)/(1000-U213))*AK213</f>
        <v>4.3631214740022228</v>
      </c>
      <c r="F213">
        <f>IF(AV213&lt;&gt;0,1/(1/AV213-1/N213),0)</f>
        <v>2.5556042094439103E-2</v>
      </c>
      <c r="G213">
        <f>((AY213-AL213/2)*S213-E213)/(AY213+AL213/2)</f>
        <v>112.78246210274573</v>
      </c>
      <c r="H213">
        <f>AL213*1000</f>
        <v>0.47206637571523258</v>
      </c>
      <c r="I213">
        <f>(AQ213-AW213)</f>
        <v>1.7832271498306917</v>
      </c>
      <c r="J213">
        <f>(P213+AP213*D213)</f>
        <v>26.802318572998047</v>
      </c>
      <c r="K213" s="1">
        <v>6</v>
      </c>
      <c r="L213">
        <f>(K213*AE213+AF213)</f>
        <v>1.4200000166893005</v>
      </c>
      <c r="M213" s="1">
        <v>1</v>
      </c>
      <c r="N213">
        <f>L213*(M213+1)*(M213+1)/(M213*M213+1)</f>
        <v>2.8400000333786011</v>
      </c>
      <c r="O213" s="1">
        <v>26.338178634643555</v>
      </c>
      <c r="P213" s="1">
        <v>26.802318572998047</v>
      </c>
      <c r="Q213" s="1">
        <v>26.162590026855469</v>
      </c>
      <c r="R213" s="1">
        <v>401.081298828125</v>
      </c>
      <c r="S213" s="1">
        <v>395.62216186523437</v>
      </c>
      <c r="T213" s="1">
        <v>17.288839340209961</v>
      </c>
      <c r="U213" s="1">
        <v>17.845136642456055</v>
      </c>
      <c r="V213" s="1">
        <v>49.381340026855469</v>
      </c>
      <c r="W213" s="1">
        <v>50.970264434814453</v>
      </c>
      <c r="X213" s="1">
        <v>500.06600952148438</v>
      </c>
      <c r="Y213" s="1">
        <v>254.61032104492188</v>
      </c>
      <c r="Z213" s="1">
        <v>308.63931274414062</v>
      </c>
      <c r="AA213" s="1">
        <v>98.322998046875</v>
      </c>
      <c r="AB213" s="1">
        <v>-9.1062984466552734</v>
      </c>
      <c r="AC213" s="1">
        <v>0.6682894229888916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0.18999999761581421</v>
      </c>
      <c r="AJ213" s="1">
        <v>111115</v>
      </c>
      <c r="AK213">
        <f>X213*0.000001/(K213*0.0001)</f>
        <v>0.83344334920247387</v>
      </c>
      <c r="AL213">
        <f>(U213-T213)/(1000-U213)*AK213</f>
        <v>4.7206637571523257E-4</v>
      </c>
      <c r="AM213">
        <f>(P213+273.15)</f>
        <v>299.95231857299802</v>
      </c>
      <c r="AN213">
        <f>(O213+273.15)</f>
        <v>299.48817863464353</v>
      </c>
      <c r="AO213">
        <f>(Y213*AG213+Z213*AH213)*AI213</f>
        <v>48.375960391496847</v>
      </c>
      <c r="AP213">
        <f>((AO213+0.00000010773*(AN213^4-AM213^4))-AL213*44100)/(L213*51.4+0.00000043092*AM213^3)</f>
        <v>0.26203543080663294</v>
      </c>
      <c r="AQ213">
        <f>0.61365*EXP(17.502*J213/(240.97+J213))</f>
        <v>3.5378144850731159</v>
      </c>
      <c r="AR213">
        <f>AQ213*1000/AA213</f>
        <v>35.981556251839272</v>
      </c>
      <c r="AS213">
        <f>(AR213-U213)</f>
        <v>18.136419609383218</v>
      </c>
      <c r="AT213">
        <f>IF(D213,P213,(O213+P213)/2)</f>
        <v>26.570248603820801</v>
      </c>
      <c r="AU213">
        <f>0.61365*EXP(17.502*AT213/(240.97+AT213))</f>
        <v>3.4898094755064522</v>
      </c>
      <c r="AV213">
        <f>IF(AS213&lt;&gt;0,(1000-(AR213+U213)/2)/AS213*AL213,0)</f>
        <v>2.5328124276629543E-2</v>
      </c>
      <c r="AW213">
        <f>U213*AA213/1000</f>
        <v>1.7545873352424242</v>
      </c>
      <c r="AX213">
        <f>(AU213-AW213)</f>
        <v>1.735222140264028</v>
      </c>
      <c r="AY213">
        <f>1/(1.6/F213+1.37/N213)</f>
        <v>1.5850398094339611E-2</v>
      </c>
      <c r="AZ213">
        <f>G213*AA213*0.001</f>
        <v>11.089109801050022</v>
      </c>
      <c r="BA213">
        <f>G213/S213</f>
        <v>0.28507619889394414</v>
      </c>
      <c r="BB213">
        <f>(1-AL213*AA213/AQ213/F213)*100</f>
        <v>48.663113058436338</v>
      </c>
      <c r="BC213">
        <f>(S213-E213/(N213/1.35))</f>
        <v>393.54814287908113</v>
      </c>
      <c r="BD213">
        <f>E213*BB213/100/BC213</f>
        <v>5.3950978404768753E-3</v>
      </c>
    </row>
    <row r="214" spans="1:56" x14ac:dyDescent="0.25">
      <c r="A214" s="1" t="s">
        <v>9</v>
      </c>
      <c r="B214" s="1" t="s">
        <v>272</v>
      </c>
    </row>
    <row r="215" spans="1:56" x14ac:dyDescent="0.25">
      <c r="A215" s="1">
        <v>118</v>
      </c>
      <c r="B215" s="1" t="s">
        <v>273</v>
      </c>
      <c r="C215" s="1">
        <v>69772.499994959682</v>
      </c>
      <c r="D215" s="1">
        <v>0</v>
      </c>
      <c r="E215">
        <f>(R215-S215*(1000-T215)/(1000-U215))*AK215</f>
        <v>4.0073718917698713</v>
      </c>
      <c r="F215">
        <f>IF(AV215&lt;&gt;0,1/(1/AV215-1/N215),0)</f>
        <v>2.4016398735349196E-2</v>
      </c>
      <c r="G215">
        <f>((AY215-AL215/2)*S215-E215)/(AY215+AL215/2)</f>
        <v>118.10708906973723</v>
      </c>
      <c r="H215">
        <f>AL215*1000</f>
        <v>0.44646593279981311</v>
      </c>
      <c r="I215">
        <f>(AQ215-AW215)</f>
        <v>1.7940926416019343</v>
      </c>
      <c r="J215">
        <f>(P215+AP215*D215)</f>
        <v>26.800735473632812</v>
      </c>
      <c r="K215" s="1">
        <v>6</v>
      </c>
      <c r="L215">
        <f>(K215*AE215+AF215)</f>
        <v>1.4200000166893005</v>
      </c>
      <c r="M215" s="1">
        <v>1</v>
      </c>
      <c r="N215">
        <f>L215*(M215+1)*(M215+1)/(M215*M215+1)</f>
        <v>2.8400000333786011</v>
      </c>
      <c r="O215" s="1">
        <v>26.336549758911133</v>
      </c>
      <c r="P215" s="1">
        <v>26.800735473632812</v>
      </c>
      <c r="Q215" s="1">
        <v>26.159946441650391</v>
      </c>
      <c r="R215" s="1">
        <v>399.71737670898437</v>
      </c>
      <c r="S215" s="1">
        <v>394.69760131835937</v>
      </c>
      <c r="T215" s="1">
        <v>17.202114105224609</v>
      </c>
      <c r="U215" s="1">
        <v>17.72831916809082</v>
      </c>
      <c r="V215" s="1">
        <v>49.146556854248047</v>
      </c>
      <c r="W215" s="1">
        <v>50.649929046630859</v>
      </c>
      <c r="X215" s="1">
        <v>500.05316162109375</v>
      </c>
      <c r="Y215" s="1">
        <v>254.35247802734375</v>
      </c>
      <c r="Z215" s="1">
        <v>308.11917114257812</v>
      </c>
      <c r="AA215" s="1">
        <v>98.339408874511719</v>
      </c>
      <c r="AB215" s="1">
        <v>-8.8434200286865234</v>
      </c>
      <c r="AC215" s="1">
        <v>0.64904236793518066</v>
      </c>
      <c r="AD215" s="1">
        <v>1</v>
      </c>
      <c r="AE215" s="1">
        <v>-0.21956524252891541</v>
      </c>
      <c r="AF215" s="1">
        <v>2.737391471862793</v>
      </c>
      <c r="AG215" s="1">
        <v>1</v>
      </c>
      <c r="AH215" s="1">
        <v>0</v>
      </c>
      <c r="AI215" s="1">
        <v>0.18999999761581421</v>
      </c>
      <c r="AJ215" s="1">
        <v>111115</v>
      </c>
      <c r="AK215">
        <f>X215*0.000001/(K215*0.0001)</f>
        <v>0.83342193603515624</v>
      </c>
      <c r="AL215">
        <f>(U215-T215)/(1000-U215)*AK215</f>
        <v>4.4646593279981309E-4</v>
      </c>
      <c r="AM215">
        <f>(P215+273.15)</f>
        <v>299.95073547363279</v>
      </c>
      <c r="AN215">
        <f>(O215+273.15)</f>
        <v>299.48654975891111</v>
      </c>
      <c r="AO215">
        <f>(Y215*AG215+Z215*AH215)*AI215</f>
        <v>48.326970218771748</v>
      </c>
      <c r="AP215">
        <f>((AO215+0.00000010773*(AN215^4-AM215^4))-AL215*44100)/(L215*51.4+0.00000043092*AM215^3)</f>
        <v>0.27479399782979419</v>
      </c>
      <c r="AQ215">
        <f>0.61365*EXP(17.502*J215/(240.97+J215))</f>
        <v>3.5374850689306609</v>
      </c>
      <c r="AR215">
        <f>AQ215*1000/AA215</f>
        <v>35.972201881391726</v>
      </c>
      <c r="AS215">
        <f>(AR215-U215)</f>
        <v>18.243882713300906</v>
      </c>
      <c r="AT215">
        <f>IF(D215,P215,(O215+P215)/2)</f>
        <v>26.568642616271973</v>
      </c>
      <c r="AU215">
        <f>0.61365*EXP(17.502*AT215/(240.97+AT215))</f>
        <v>3.4894792593219432</v>
      </c>
      <c r="AV215">
        <f>IF(AS215&lt;&gt;0,(1000-(AR215+U215)/2)/AS215*AL215,0)</f>
        <v>2.381500763935274E-2</v>
      </c>
      <c r="AW215">
        <f>U215*AA215/1000</f>
        <v>1.7433924273287267</v>
      </c>
      <c r="AX215">
        <f>(AU215-AW215)</f>
        <v>1.7460868319932166</v>
      </c>
      <c r="AY215">
        <f>1/(1.6/F215+1.37/N215)</f>
        <v>1.49023434335446E-2</v>
      </c>
      <c r="AZ215">
        <f>G215*AA215*0.001</f>
        <v>11.614581323007263</v>
      </c>
      <c r="BA215">
        <f>G215/S215</f>
        <v>0.29923437253035939</v>
      </c>
      <c r="BB215">
        <f>(1-AL215*AA215/AQ215/F215)*100</f>
        <v>48.32108125195392</v>
      </c>
      <c r="BC215">
        <f>(S215-E215/(N215/1.35))</f>
        <v>392.7926886457164</v>
      </c>
      <c r="BD215">
        <f>E215*BB215/100/BC215</f>
        <v>4.9298408139074202E-3</v>
      </c>
    </row>
    <row r="216" spans="1:56" x14ac:dyDescent="0.25">
      <c r="A216" s="1" t="s">
        <v>9</v>
      </c>
      <c r="B216" s="1" t="s">
        <v>274</v>
      </c>
    </row>
    <row r="217" spans="1:56" x14ac:dyDescent="0.25">
      <c r="A217" s="1">
        <v>119</v>
      </c>
      <c r="B217" s="1" t="s">
        <v>275</v>
      </c>
      <c r="C217" s="1">
        <v>70371.500001665205</v>
      </c>
      <c r="D217" s="1">
        <v>0</v>
      </c>
      <c r="E217">
        <f>(R217-S217*(1000-T217)/(1000-U217))*AK217</f>
        <v>4.1873195637676304</v>
      </c>
      <c r="F217">
        <f>IF(AV217&lt;&gt;0,1/(1/AV217-1/N217),0)</f>
        <v>2.5209041244122658E-2</v>
      </c>
      <c r="G217">
        <f>((AY217-AL217/2)*S217-E217)/(AY217+AL217/2)</f>
        <v>119.18129904362031</v>
      </c>
      <c r="H217">
        <f>AL217*1000</f>
        <v>0.46435031474379906</v>
      </c>
      <c r="I217">
        <f>(AQ217-AW217)</f>
        <v>1.7788417524973794</v>
      </c>
      <c r="J217">
        <f>(P217+AP217*D217)</f>
        <v>26.713973999023438</v>
      </c>
      <c r="K217" s="1">
        <v>6</v>
      </c>
      <c r="L217">
        <f>(K217*AE217+AF217)</f>
        <v>1.4200000166893005</v>
      </c>
      <c r="M217" s="1">
        <v>1</v>
      </c>
      <c r="N217">
        <f>L217*(M217+1)*(M217+1)/(M217*M217+1)</f>
        <v>2.8400000333786011</v>
      </c>
      <c r="O217" s="1">
        <v>26.335187911987305</v>
      </c>
      <c r="P217" s="1">
        <v>26.713973999023438</v>
      </c>
      <c r="Q217" s="1">
        <v>26.160707473754883</v>
      </c>
      <c r="R217" s="1">
        <v>399.83877563476562</v>
      </c>
      <c r="S217" s="1">
        <v>394.59600830078125</v>
      </c>
      <c r="T217" s="1">
        <v>17.150871276855469</v>
      </c>
      <c r="U217" s="1">
        <v>17.698032379150391</v>
      </c>
      <c r="V217" s="1">
        <v>49.01019287109375</v>
      </c>
      <c r="W217" s="1">
        <v>50.573757171630859</v>
      </c>
      <c r="X217" s="1">
        <v>500.1805419921875</v>
      </c>
      <c r="Y217" s="1">
        <v>254.63673400878906</v>
      </c>
      <c r="Z217" s="1">
        <v>308.4979248046875</v>
      </c>
      <c r="AA217" s="1">
        <v>98.351646423339844</v>
      </c>
      <c r="AB217" s="1">
        <v>-8.9111385345458984</v>
      </c>
      <c r="AC217" s="1">
        <v>0.65668892860412598</v>
      </c>
      <c r="AD217" s="1">
        <v>1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0.18999999761581421</v>
      </c>
      <c r="AJ217" s="1">
        <v>111115</v>
      </c>
      <c r="AK217">
        <f>X217*0.000001/(K217*0.0001)</f>
        <v>0.83363423665364578</v>
      </c>
      <c r="AL217">
        <f>(U217-T217)/(1000-U217)*AK217</f>
        <v>4.6435031474379904E-4</v>
      </c>
      <c r="AM217">
        <f>(P217+273.15)</f>
        <v>299.86397399902341</v>
      </c>
      <c r="AN217">
        <f>(O217+273.15)</f>
        <v>299.48518791198728</v>
      </c>
      <c r="AO217">
        <f>(Y217*AG217+Z217*AH217)*AI217</f>
        <v>48.380978854568639</v>
      </c>
      <c r="AP217">
        <f>((AO217+0.00000010773*(AN217^4-AM217^4))-AL217*44100)/(L217*51.4+0.00000043092*AM217^3)</f>
        <v>0.27787692195498892</v>
      </c>
      <c r="AQ217">
        <f>0.61365*EXP(17.502*J217/(240.97+J217))</f>
        <v>3.5194723754403987</v>
      </c>
      <c r="AR217">
        <f>AQ217*1000/AA217</f>
        <v>35.784580161387026</v>
      </c>
      <c r="AS217">
        <f>(AR217-U217)</f>
        <v>18.086547782236636</v>
      </c>
      <c r="AT217">
        <f>IF(D217,P217,(O217+P217)/2)</f>
        <v>26.524580955505371</v>
      </c>
      <c r="AU217">
        <f>0.61365*EXP(17.502*AT217/(240.97+AT217))</f>
        <v>3.4804301277155361</v>
      </c>
      <c r="AV217">
        <f>IF(AS217&lt;&gt;0,(1000-(AR217+U217)/2)/AS217*AL217,0)</f>
        <v>2.4987243900928234E-2</v>
      </c>
      <c r="AW217">
        <f>U217*AA217/1000</f>
        <v>1.7406306229430193</v>
      </c>
      <c r="AX217">
        <f>(AU217-AW217)</f>
        <v>1.7397995047725168</v>
      </c>
      <c r="AY217">
        <f>1/(1.6/F217+1.37/N217)</f>
        <v>1.5636804230863544E-2</v>
      </c>
      <c r="AZ217">
        <f>G217*AA217*0.001</f>
        <v>11.721676983812477</v>
      </c>
      <c r="BA217">
        <f>G217/S217</f>
        <v>0.30203371685598562</v>
      </c>
      <c r="BB217">
        <f>(1-AL217*AA217/AQ217/F217)*100</f>
        <v>48.525339706010804</v>
      </c>
      <c r="BC217">
        <f>(S217-E217/(N217/1.35))</f>
        <v>392.60555712308837</v>
      </c>
      <c r="BD217">
        <f>E217*BB217/100/BC217</f>
        <v>5.175451559534229E-3</v>
      </c>
    </row>
    <row r="218" spans="1:56" x14ac:dyDescent="0.25">
      <c r="A218" s="1">
        <v>120</v>
      </c>
      <c r="B218" s="1" t="s">
        <v>276</v>
      </c>
      <c r="C218" s="1">
        <v>70971.999988242984</v>
      </c>
      <c r="D218" s="1">
        <v>0</v>
      </c>
      <c r="E218">
        <f>(R218-S218*(1000-T218)/(1000-U218))*AK218</f>
        <v>4.0251432357128438</v>
      </c>
      <c r="F218">
        <f>IF(AV218&lt;&gt;0,1/(1/AV218-1/N218),0)</f>
        <v>2.4601510168497865E-2</v>
      </c>
      <c r="G218">
        <f>((AY218-AL218/2)*S218-E218)/(AY218+AL218/2)</f>
        <v>123.50019072921256</v>
      </c>
      <c r="H218">
        <f>AL218*1000</f>
        <v>0.45235070545242662</v>
      </c>
      <c r="I218">
        <f>(AQ218-AW218)</f>
        <v>1.7751943014000784</v>
      </c>
      <c r="J218">
        <f>(P218+AP218*D218)</f>
        <v>26.682064056396484</v>
      </c>
      <c r="K218" s="1">
        <v>6</v>
      </c>
      <c r="L218">
        <f>(K218*AE218+AF218)</f>
        <v>1.4200000166893005</v>
      </c>
      <c r="M218" s="1">
        <v>1</v>
      </c>
      <c r="N218">
        <f>L218*(M218+1)*(M218+1)/(M218*M218+1)</f>
        <v>2.8400000333786011</v>
      </c>
      <c r="O218" s="1">
        <v>26.336158752441406</v>
      </c>
      <c r="P218" s="1">
        <v>26.682064056396484</v>
      </c>
      <c r="Q218" s="1">
        <v>26.159948348999023</v>
      </c>
      <c r="R218" s="1">
        <v>399.94937133789062</v>
      </c>
      <c r="S218" s="1">
        <v>394.90591430664062</v>
      </c>
      <c r="T218" s="1">
        <v>17.136634826660156</v>
      </c>
      <c r="U218" s="1">
        <v>17.669750213623047</v>
      </c>
      <c r="V218" s="1">
        <v>48.961753845214844</v>
      </c>
      <c r="W218" s="1">
        <v>50.484935760498047</v>
      </c>
      <c r="X218" s="1">
        <v>500.10687255859375</v>
      </c>
      <c r="Y218" s="1">
        <v>254.11076354980469</v>
      </c>
      <c r="Z218" s="1">
        <v>308.09197998046875</v>
      </c>
      <c r="AA218" s="1">
        <v>98.341705322265625</v>
      </c>
      <c r="AB218" s="1">
        <v>-8.9111385345458984</v>
      </c>
      <c r="AC218" s="1">
        <v>0.65668892860412598</v>
      </c>
      <c r="AD218" s="1">
        <v>1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0.18999999761581421</v>
      </c>
      <c r="AJ218" s="1">
        <v>111115</v>
      </c>
      <c r="AK218">
        <f>X218*0.000001/(K218*0.0001)</f>
        <v>0.83351145426432272</v>
      </c>
      <c r="AL218">
        <f>(U218-T218)/(1000-U218)*AK218</f>
        <v>4.5235070545242664E-4</v>
      </c>
      <c r="AM218">
        <f>(P218+273.15)</f>
        <v>299.83206405639646</v>
      </c>
      <c r="AN218">
        <f>(O218+273.15)</f>
        <v>299.48615875244138</v>
      </c>
      <c r="AO218">
        <f>(Y218*AG218+Z218*AH218)*AI218</f>
        <v>48.281044468615619</v>
      </c>
      <c r="AP218">
        <f>((AO218+0.00000010773*(AN218^4-AM218^4))-AL218*44100)/(L218*51.4+0.00000043092*AM218^3)</f>
        <v>0.28747725158031878</v>
      </c>
      <c r="AQ218">
        <f>0.61365*EXP(17.502*J218/(240.97+J218))</f>
        <v>3.5128676700262362</v>
      </c>
      <c r="AR218">
        <f>AQ218*1000/AA218</f>
        <v>35.721036751544773</v>
      </c>
      <c r="AS218">
        <f>(AR218-U218)</f>
        <v>18.051286537921726</v>
      </c>
      <c r="AT218">
        <f>IF(D218,P218,(O218+P218)/2)</f>
        <v>26.509111404418945</v>
      </c>
      <c r="AU218">
        <f>0.61365*EXP(17.502*AT218/(240.97+AT218))</f>
        <v>3.4772579432295405</v>
      </c>
      <c r="AV218">
        <f>IF(AS218&lt;&gt;0,(1000-(AR218+U218)/2)/AS218*AL218,0)</f>
        <v>2.4390229718714514E-2</v>
      </c>
      <c r="AW218">
        <f>U218*AA218/1000</f>
        <v>1.7376733686261578</v>
      </c>
      <c r="AX218">
        <f>(AU218-AW218)</f>
        <v>1.7395845746033827</v>
      </c>
      <c r="AY218">
        <f>1/(1.6/F218+1.37/N218)</f>
        <v>1.5262736042458539E-2</v>
      </c>
      <c r="AZ218">
        <f>G218*AA218*0.001</f>
        <v>12.145219363935823</v>
      </c>
      <c r="BA218">
        <f>G218/S218</f>
        <v>0.31273320113741282</v>
      </c>
      <c r="BB218">
        <f>(1-AL218*AA218/AQ218/F218)*100</f>
        <v>48.525818493928</v>
      </c>
      <c r="BC218">
        <f>(S218-E218/(N218/1.35))</f>
        <v>392.99255398820856</v>
      </c>
      <c r="BD218">
        <f>E218*BB218/100/BC218</f>
        <v>4.9701544745838627E-3</v>
      </c>
    </row>
    <row r="219" spans="1:56" x14ac:dyDescent="0.25">
      <c r="A219" s="1" t="s">
        <v>9</v>
      </c>
      <c r="B219" s="1" t="s">
        <v>277</v>
      </c>
    </row>
    <row r="220" spans="1:56" x14ac:dyDescent="0.25">
      <c r="A220" s="1">
        <v>121</v>
      </c>
      <c r="B220" s="1" t="s">
        <v>278</v>
      </c>
      <c r="C220" s="1">
        <v>71572.499994982034</v>
      </c>
      <c r="D220" s="1">
        <v>0</v>
      </c>
      <c r="E220">
        <f>(R220-S220*(1000-T220)/(1000-U220))*AK220</f>
        <v>4.0152804818116081</v>
      </c>
      <c r="F220">
        <f>IF(AV220&lt;&gt;0,1/(1/AV220-1/N220),0)</f>
        <v>2.5870368738383255E-2</v>
      </c>
      <c r="G220">
        <f>((AY220-AL220/2)*S220-E220)/(AY220+AL220/2)</f>
        <v>136.88821815579524</v>
      </c>
      <c r="H220">
        <f>AL220*1000</f>
        <v>0.47659336423827864</v>
      </c>
      <c r="I220">
        <f>(AQ220-AW220)</f>
        <v>1.7793613973874784</v>
      </c>
      <c r="J220">
        <f>(P220+AP220*D220)</f>
        <v>26.725849151611328</v>
      </c>
      <c r="K220" s="1">
        <v>6</v>
      </c>
      <c r="L220">
        <f>(K220*AE220+AF220)</f>
        <v>1.4200000166893005</v>
      </c>
      <c r="M220" s="1">
        <v>1</v>
      </c>
      <c r="N220">
        <f>L220*(M220+1)*(M220+1)/(M220*M220+1)</f>
        <v>2.8400000333786011</v>
      </c>
      <c r="O220" s="1">
        <v>26.341907501220703</v>
      </c>
      <c r="P220" s="1">
        <v>26.725849151611328</v>
      </c>
      <c r="Q220" s="1">
        <v>26.158517837524414</v>
      </c>
      <c r="R220" s="1">
        <v>400.10186767578125</v>
      </c>
      <c r="S220" s="1">
        <v>395.05841064453125</v>
      </c>
      <c r="T220" s="1">
        <v>17.156848907470703</v>
      </c>
      <c r="U220" s="1">
        <v>17.718536376953125</v>
      </c>
      <c r="V220" s="1">
        <v>49.005706787109375</v>
      </c>
      <c r="W220" s="1">
        <v>50.610073089599609</v>
      </c>
      <c r="X220" s="1">
        <v>500.08111572265625</v>
      </c>
      <c r="Y220" s="1">
        <v>254.221435546875</v>
      </c>
      <c r="Z220" s="1">
        <v>308.1513671875</v>
      </c>
      <c r="AA220" s="1">
        <v>98.347381591796875</v>
      </c>
      <c r="AB220" s="1">
        <v>-8.9284725189208984</v>
      </c>
      <c r="AC220" s="1">
        <v>0.6777803897857666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0.18999999761581421</v>
      </c>
      <c r="AJ220" s="1">
        <v>111115</v>
      </c>
      <c r="AK220">
        <f>X220*0.000001/(K220*0.0001)</f>
        <v>0.83346852620442702</v>
      </c>
      <c r="AL220">
        <f>(U220-T220)/(1000-U220)*AK220</f>
        <v>4.7659336423827863E-4</v>
      </c>
      <c r="AM220">
        <f>(P220+273.15)</f>
        <v>299.87584915161131</v>
      </c>
      <c r="AN220">
        <f>(O220+273.15)</f>
        <v>299.49190750122068</v>
      </c>
      <c r="AO220">
        <f>(Y220*AG220+Z220*AH220)*AI220</f>
        <v>48.302072147795116</v>
      </c>
      <c r="AP220">
        <f>((AO220+0.00000010773*(AN220^4-AM220^4))-AL220*44100)/(L220*51.4+0.00000043092*AM220^3)</f>
        <v>0.26984683931226583</v>
      </c>
      <c r="AQ220">
        <f>0.61365*EXP(17.502*J220/(240.97+J220))</f>
        <v>3.5219330556998214</v>
      </c>
      <c r="AR220">
        <f>AQ220*1000/AA220</f>
        <v>35.811152251292725</v>
      </c>
      <c r="AS220">
        <f>(AR220-U220)</f>
        <v>18.0926158743396</v>
      </c>
      <c r="AT220">
        <f>IF(D220,P220,(O220+P220)/2)</f>
        <v>26.533878326416016</v>
      </c>
      <c r="AU220">
        <f>0.61365*EXP(17.502*AT220/(240.97+AT220))</f>
        <v>3.48233786101577</v>
      </c>
      <c r="AV220">
        <f>IF(AS220&lt;&gt;0,(1000-(AR220+U220)/2)/AS220*AL220,0)</f>
        <v>2.563683550597835E-2</v>
      </c>
      <c r="AW220">
        <f>U220*AA220/1000</f>
        <v>1.742571658312343</v>
      </c>
      <c r="AX220">
        <f>(AU220-AW220)</f>
        <v>1.7397662027034271</v>
      </c>
      <c r="AY220">
        <f>1/(1.6/F220+1.37/N220)</f>
        <v>1.6043841307124967E-2</v>
      </c>
      <c r="AZ220">
        <f>G220*AA220*0.001</f>
        <v>13.462597826389132</v>
      </c>
      <c r="BA220">
        <f>G220/S220</f>
        <v>0.34650121214345087</v>
      </c>
      <c r="BB220">
        <f>(1-AL220*AA220/AQ220/F220)*100</f>
        <v>48.556906429030533</v>
      </c>
      <c r="BC220">
        <f>(S220-E220/(N220/1.35))</f>
        <v>393.14973860694784</v>
      </c>
      <c r="BD220">
        <f>E220*BB220/100/BC220</f>
        <v>4.9591689754767991E-3</v>
      </c>
    </row>
    <row r="221" spans="1:56" x14ac:dyDescent="0.25">
      <c r="A221" s="1" t="s">
        <v>9</v>
      </c>
      <c r="B221" s="1" t="s">
        <v>279</v>
      </c>
    </row>
    <row r="222" spans="1:56" x14ac:dyDescent="0.25">
      <c r="A222" s="1">
        <v>122</v>
      </c>
      <c r="B222" s="1" t="s">
        <v>280</v>
      </c>
      <c r="C222" s="1">
        <v>72172.000001676381</v>
      </c>
      <c r="D222" s="1">
        <v>0</v>
      </c>
      <c r="E222">
        <f>(R222-S222*(1000-T222)/(1000-U222))*AK222</f>
        <v>4.2294202985616129</v>
      </c>
      <c r="F222">
        <f>IF(AV222&lt;&gt;0,1/(1/AV222-1/N222),0)</f>
        <v>2.62685721649079E-2</v>
      </c>
      <c r="G222">
        <f>((AY222-AL222/2)*S222-E222)/(AY222+AL222/2)</f>
        <v>127.43593152655806</v>
      </c>
      <c r="H222">
        <f>AL222*1000</f>
        <v>0.48176973338431911</v>
      </c>
      <c r="I222">
        <f>(AQ222-AW222)</f>
        <v>1.7719787711257997</v>
      </c>
      <c r="J222">
        <f>(P222+AP222*D222)</f>
        <v>26.670034408569336</v>
      </c>
      <c r="K222" s="1">
        <v>6</v>
      </c>
      <c r="L222">
        <f>(K222*AE222+AF222)</f>
        <v>1.4200000166893005</v>
      </c>
      <c r="M222" s="1">
        <v>1</v>
      </c>
      <c r="N222">
        <f>L222*(M222+1)*(M222+1)/(M222*M222+1)</f>
        <v>2.8400000333786011</v>
      </c>
      <c r="O222" s="1">
        <v>26.338283538818359</v>
      </c>
      <c r="P222" s="1">
        <v>26.670034408569336</v>
      </c>
      <c r="Q222" s="1">
        <v>26.159111022949219</v>
      </c>
      <c r="R222" s="1">
        <v>400.11209106445312</v>
      </c>
      <c r="S222" s="1">
        <v>394.810302734375</v>
      </c>
      <c r="T222" s="1">
        <v>17.106809616088867</v>
      </c>
      <c r="U222" s="1">
        <v>17.674526214599609</v>
      </c>
      <c r="V222" s="1">
        <v>48.877689361572266</v>
      </c>
      <c r="W222" s="1">
        <v>50.499771118164063</v>
      </c>
      <c r="X222" s="1">
        <v>500.16647338867187</v>
      </c>
      <c r="Y222" s="1">
        <v>254.35823059082031</v>
      </c>
      <c r="Z222" s="1">
        <v>308.25372314453125</v>
      </c>
      <c r="AA222" s="1">
        <v>98.356346130371094</v>
      </c>
      <c r="AB222" s="1">
        <v>-8.9503841400146484</v>
      </c>
      <c r="AC222" s="1">
        <v>0.68061470985412598</v>
      </c>
      <c r="AD222" s="1">
        <v>1</v>
      </c>
      <c r="AE222" s="1">
        <v>-0.21956524252891541</v>
      </c>
      <c r="AF222" s="1">
        <v>2.737391471862793</v>
      </c>
      <c r="AG222" s="1">
        <v>1</v>
      </c>
      <c r="AH222" s="1">
        <v>0</v>
      </c>
      <c r="AI222" s="1">
        <v>0.18999999761581421</v>
      </c>
      <c r="AJ222" s="1">
        <v>111115</v>
      </c>
      <c r="AK222">
        <f>X222*0.000001/(K222*0.0001)</f>
        <v>0.83361078898111962</v>
      </c>
      <c r="AL222">
        <f>(U222-T222)/(1000-U222)*AK222</f>
        <v>4.817697333843191E-4</v>
      </c>
      <c r="AM222">
        <f>(P222+273.15)</f>
        <v>299.82003440856931</v>
      </c>
      <c r="AN222">
        <f>(O222+273.15)</f>
        <v>299.48828353881834</v>
      </c>
      <c r="AO222">
        <f>(Y222*AG222+Z222*AH222)*AI222</f>
        <v>48.32806320581858</v>
      </c>
      <c r="AP222">
        <f>((AO222+0.00000010773*(AN222^4-AM222^4))-AL222*44100)/(L222*51.4+0.00000043092*AM222^3)</f>
        <v>0.27464487300374363</v>
      </c>
      <c r="AQ222">
        <f>0.61365*EXP(17.502*J222/(240.97+J222))</f>
        <v>3.5103805891792765</v>
      </c>
      <c r="AR222">
        <f>AQ222*1000/AA222</f>
        <v>35.690433076135989</v>
      </c>
      <c r="AS222">
        <f>(AR222-U222)</f>
        <v>18.015906861536379</v>
      </c>
      <c r="AT222">
        <f>IF(D222,P222,(O222+P222)/2)</f>
        <v>26.504158973693848</v>
      </c>
      <c r="AU222">
        <f>0.61365*EXP(17.502*AT222/(240.97+AT222))</f>
        <v>3.4762429319254089</v>
      </c>
      <c r="AV222">
        <f>IF(AS222&lt;&gt;0,(1000-(AR222+U222)/2)/AS222*AL222,0)</f>
        <v>2.6027827845883363E-2</v>
      </c>
      <c r="AW222">
        <f>U222*AA222/1000</f>
        <v>1.7384018180534768</v>
      </c>
      <c r="AX222">
        <f>(AU222-AW222)</f>
        <v>1.7378411138719321</v>
      </c>
      <c r="AY222">
        <f>1/(1.6/F222+1.37/N222)</f>
        <v>1.628885182004576E-2</v>
      </c>
      <c r="AZ222">
        <f>G222*AA222*0.001</f>
        <v>12.534132590672414</v>
      </c>
      <c r="BA222">
        <f>G222/S222</f>
        <v>0.32277762420069334</v>
      </c>
      <c r="BB222">
        <f>(1-AL222*AA222/AQ222/F222)*100</f>
        <v>48.613240983323422</v>
      </c>
      <c r="BC222">
        <f>(S222-E222/(N222/1.35))</f>
        <v>392.79983888368776</v>
      </c>
      <c r="BD222">
        <f>E222*BB222/100/BC222</f>
        <v>5.2343664085518502E-3</v>
      </c>
    </row>
    <row r="223" spans="1:56" x14ac:dyDescent="0.25">
      <c r="A223" s="1" t="s">
        <v>9</v>
      </c>
      <c r="B223" s="1" t="s">
        <v>281</v>
      </c>
    </row>
    <row r="224" spans="1:56" x14ac:dyDescent="0.25">
      <c r="A224" s="1">
        <v>123</v>
      </c>
      <c r="B224" s="1" t="s">
        <v>282</v>
      </c>
      <c r="C224" s="1">
        <v>72637.000000357628</v>
      </c>
      <c r="D224" s="1">
        <v>0</v>
      </c>
      <c r="E224">
        <f>(R224-S224*(1000-T224)/(1000-U224))*AK224</f>
        <v>4.2423783961082489</v>
      </c>
      <c r="F224">
        <f>IF(AV224&lt;&gt;0,1/(1/AV224-1/N224),0)</f>
        <v>2.5475121972224738E-2</v>
      </c>
      <c r="G224">
        <f>((AY224-AL224/2)*S224-E224)/(AY224+AL224/2)</f>
        <v>119.14902820176658</v>
      </c>
      <c r="H224">
        <f>AL224*1000</f>
        <v>0.46904975970390356</v>
      </c>
      <c r="I224">
        <f>(AQ224-AW224)</f>
        <v>1.7784908222653542</v>
      </c>
      <c r="J224">
        <f>(P224+AP224*D224)</f>
        <v>26.671821594238281</v>
      </c>
      <c r="K224" s="1">
        <v>6</v>
      </c>
      <c r="L224">
        <f>(K224*AE224+AF224)</f>
        <v>1.4200000166893005</v>
      </c>
      <c r="M224" s="1">
        <v>1</v>
      </c>
      <c r="N224">
        <f>L224*(M224+1)*(M224+1)/(M224*M224+1)</f>
        <v>2.8400000333786011</v>
      </c>
      <c r="O224" s="1">
        <v>26.3345947265625</v>
      </c>
      <c r="P224" s="1">
        <v>26.671821594238281</v>
      </c>
      <c r="Q224" s="1">
        <v>26.161720275878906</v>
      </c>
      <c r="R224" s="1">
        <v>400.59292602539062</v>
      </c>
      <c r="S224" s="1">
        <v>395.27947998046875</v>
      </c>
      <c r="T224" s="1">
        <v>17.059089660644531</v>
      </c>
      <c r="U224" s="1">
        <v>17.61204719543457</v>
      </c>
      <c r="V224" s="1">
        <v>48.752025604248047</v>
      </c>
      <c r="W224" s="1">
        <v>50.332286834716797</v>
      </c>
      <c r="X224" s="1">
        <v>499.9901123046875</v>
      </c>
      <c r="Y224" s="1">
        <v>254.32406616210937</v>
      </c>
      <c r="Z224" s="1">
        <v>306.79147338867187</v>
      </c>
      <c r="AA224" s="1">
        <v>98.356491088867188</v>
      </c>
      <c r="AB224" s="1">
        <v>-9.0752925872802734</v>
      </c>
      <c r="AC224" s="1">
        <v>0.66903901100158691</v>
      </c>
      <c r="AD224" s="1">
        <v>1</v>
      </c>
      <c r="AE224" s="1">
        <v>-0.21956524252891541</v>
      </c>
      <c r="AF224" s="1">
        <v>2.737391471862793</v>
      </c>
      <c r="AG224" s="1">
        <v>1</v>
      </c>
      <c r="AH224" s="1">
        <v>0</v>
      </c>
      <c r="AI224" s="1">
        <v>0.18999999761581421</v>
      </c>
      <c r="AJ224" s="1">
        <v>111115</v>
      </c>
      <c r="AK224">
        <f>X224*0.000001/(K224*0.0001)</f>
        <v>0.83331685384114562</v>
      </c>
      <c r="AL224">
        <f>(U224-T224)/(1000-U224)*AK224</f>
        <v>4.6904975970390355E-4</v>
      </c>
      <c r="AM224">
        <f>(P224+273.15)</f>
        <v>299.82182159423826</v>
      </c>
      <c r="AN224">
        <f>(O224+273.15)</f>
        <v>299.48459472656248</v>
      </c>
      <c r="AO224">
        <f>(Y224*AG224+Z224*AH224)*AI224</f>
        <v>48.321571964444956</v>
      </c>
      <c r="AP224">
        <f>((AO224+0.00000010773*(AN224^4-AM224^4))-AL224*44100)/(L224*51.4+0.00000043092*AM224^3)</f>
        <v>0.2804478887433024</v>
      </c>
      <c r="AQ224">
        <f>0.61365*EXP(17.502*J224/(240.97+J224))</f>
        <v>3.5107499852998227</v>
      </c>
      <c r="AR224">
        <f>AQ224*1000/AA224</f>
        <v>35.694136161565432</v>
      </c>
      <c r="AS224">
        <f>(AR224-U224)</f>
        <v>18.082088966130861</v>
      </c>
      <c r="AT224">
        <f>IF(D224,P224,(O224+P224)/2)</f>
        <v>26.503208160400391</v>
      </c>
      <c r="AU224">
        <f>0.61365*EXP(17.502*AT224/(240.97+AT224))</f>
        <v>3.476048090305186</v>
      </c>
      <c r="AV224">
        <f>IF(AS224&lt;&gt;0,(1000-(AR224+U224)/2)/AS224*AL224,0)</f>
        <v>2.5248638822200613E-2</v>
      </c>
      <c r="AW224">
        <f>U224*AA224/1000</f>
        <v>1.7322591630344686</v>
      </c>
      <c r="AX224">
        <f>(AU224-AW224)</f>
        <v>1.7437889272707174</v>
      </c>
      <c r="AY224">
        <f>1/(1.6/F224+1.37/N224)</f>
        <v>1.5800592263828777E-2</v>
      </c>
      <c r="AZ224">
        <f>G224*AA224*0.001</f>
        <v>11.71908033057424</v>
      </c>
      <c r="BA224">
        <f>G224/S224</f>
        <v>0.30142983442412413</v>
      </c>
      <c r="BB224">
        <f>(1-AL224*AA224/AQ224/F224)*100</f>
        <v>48.417098199342668</v>
      </c>
      <c r="BC224">
        <f>(S224-E224/(N224/1.35))</f>
        <v>393.26285647080886</v>
      </c>
      <c r="BD224">
        <f>E224*BB224/100/BC224</f>
        <v>5.2230625909210331E-3</v>
      </c>
    </row>
    <row r="225" spans="1:2" x14ac:dyDescent="0.25">
      <c r="A225" s="1" t="s">
        <v>9</v>
      </c>
      <c r="B225" s="1" t="s">
        <v>283</v>
      </c>
    </row>
    <row r="226" spans="1:2" x14ac:dyDescent="0.25">
      <c r="A226" s="1" t="s">
        <v>9</v>
      </c>
      <c r="B226" s="1" t="s">
        <v>284</v>
      </c>
    </row>
    <row r="227" spans="1:2" x14ac:dyDescent="0.25">
      <c r="A227" s="1" t="s">
        <v>9</v>
      </c>
      <c r="B227" s="1" t="s">
        <v>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tocuchensis 2.5.16 +H2O_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</cp:lastModifiedBy>
  <dcterms:modified xsi:type="dcterms:W3CDTF">2016-05-04T15:10:33Z</dcterms:modified>
</cp:coreProperties>
</file>