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tocuchensis 28.4.16 -H2O_" sheetId="1" r:id="rId1"/>
  </sheets>
  <calcPr calcId="0"/>
</workbook>
</file>

<file path=xl/calcChain.xml><?xml version="1.0" encoding="utf-8"?>
<calcChain xmlns="http://schemas.openxmlformats.org/spreadsheetml/2006/main">
  <c r="L16" i="1" l="1"/>
  <c r="N16" i="1" s="1"/>
  <c r="AK16" i="1"/>
  <c r="E16" i="1" s="1"/>
  <c r="AM16" i="1"/>
  <c r="AN16" i="1"/>
  <c r="AO16" i="1"/>
  <c r="AT16" i="1"/>
  <c r="AU16" i="1" s="1"/>
  <c r="AX16" i="1" s="1"/>
  <c r="AW16" i="1"/>
  <c r="L18" i="1"/>
  <c r="N18" i="1"/>
  <c r="AK18" i="1"/>
  <c r="E18" i="1" s="1"/>
  <c r="AL18" i="1"/>
  <c r="H18" i="1" s="1"/>
  <c r="AM18" i="1"/>
  <c r="AN18" i="1"/>
  <c r="AO18" i="1"/>
  <c r="AP18" i="1"/>
  <c r="J18" i="1" s="1"/>
  <c r="AQ18" i="1" s="1"/>
  <c r="AT18" i="1"/>
  <c r="AU18" i="1" s="1"/>
  <c r="AX18" i="1" s="1"/>
  <c r="AW18" i="1"/>
  <c r="L19" i="1"/>
  <c r="N19" i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X19" i="1" s="1"/>
  <c r="AW19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T21" i="1"/>
  <c r="AU21" i="1" s="1"/>
  <c r="AX21" i="1" s="1"/>
  <c r="AW21" i="1"/>
  <c r="L23" i="1"/>
  <c r="N23" i="1"/>
  <c r="AK23" i="1"/>
  <c r="E23" i="1" s="1"/>
  <c r="AL23" i="1"/>
  <c r="H23" i="1" s="1"/>
  <c r="AM23" i="1"/>
  <c r="AN23" i="1"/>
  <c r="AO23" i="1"/>
  <c r="AP23" i="1"/>
  <c r="J23" i="1" s="1"/>
  <c r="AQ23" i="1" s="1"/>
  <c r="AT23" i="1"/>
  <c r="AU23" i="1" s="1"/>
  <c r="AX23" i="1" s="1"/>
  <c r="AW23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X24" i="1" s="1"/>
  <c r="AW24" i="1"/>
  <c r="L26" i="1"/>
  <c r="N26" i="1"/>
  <c r="AK26" i="1"/>
  <c r="E26" i="1" s="1"/>
  <c r="BC26" i="1" s="1"/>
  <c r="AL26" i="1"/>
  <c r="H26" i="1" s="1"/>
  <c r="AM26" i="1"/>
  <c r="AN26" i="1"/>
  <c r="AO26" i="1"/>
  <c r="AP26" i="1"/>
  <c r="J26" i="1" s="1"/>
  <c r="AQ26" i="1" s="1"/>
  <c r="AT26" i="1"/>
  <c r="AU26" i="1" s="1"/>
  <c r="AX26" i="1" s="1"/>
  <c r="AW26" i="1"/>
  <c r="H28" i="1"/>
  <c r="L28" i="1"/>
  <c r="N28" i="1"/>
  <c r="AK28" i="1"/>
  <c r="E28" i="1" s="1"/>
  <c r="BC28" i="1" s="1"/>
  <c r="AL28" i="1"/>
  <c r="AM28" i="1"/>
  <c r="AN28" i="1"/>
  <c r="AO28" i="1"/>
  <c r="AP28" i="1"/>
  <c r="J28" i="1" s="1"/>
  <c r="AQ28" i="1" s="1"/>
  <c r="AT28" i="1"/>
  <c r="AU28" i="1" s="1"/>
  <c r="AW28" i="1"/>
  <c r="AX28" i="1"/>
  <c r="L29" i="1"/>
  <c r="N29" i="1"/>
  <c r="AK29" i="1"/>
  <c r="E29" i="1" s="1"/>
  <c r="AL29" i="1"/>
  <c r="H29" i="1" s="1"/>
  <c r="AM29" i="1"/>
  <c r="AN29" i="1"/>
  <c r="AO29" i="1"/>
  <c r="AP29" i="1"/>
  <c r="J29" i="1" s="1"/>
  <c r="AQ29" i="1" s="1"/>
  <c r="AT29" i="1"/>
  <c r="AU29" i="1" s="1"/>
  <c r="AX29" i="1" s="1"/>
  <c r="AW29" i="1"/>
  <c r="H31" i="1"/>
  <c r="L31" i="1"/>
  <c r="N31" i="1"/>
  <c r="AK31" i="1"/>
  <c r="E31" i="1" s="1"/>
  <c r="BC31" i="1" s="1"/>
  <c r="AL31" i="1"/>
  <c r="AM31" i="1"/>
  <c r="AN31" i="1"/>
  <c r="AO31" i="1"/>
  <c r="AP31" i="1"/>
  <c r="J31" i="1" s="1"/>
  <c r="AQ31" i="1" s="1"/>
  <c r="AT31" i="1"/>
  <c r="AU31" i="1" s="1"/>
  <c r="AX31" i="1" s="1"/>
  <c r="AW31" i="1"/>
  <c r="L33" i="1"/>
  <c r="N33" i="1"/>
  <c r="AK33" i="1"/>
  <c r="E33" i="1" s="1"/>
  <c r="AL33" i="1"/>
  <c r="H33" i="1" s="1"/>
  <c r="AM33" i="1"/>
  <c r="AN33" i="1"/>
  <c r="AO33" i="1"/>
  <c r="AP33" i="1"/>
  <c r="J33" i="1" s="1"/>
  <c r="AQ33" i="1" s="1"/>
  <c r="AT33" i="1"/>
  <c r="AU33" i="1" s="1"/>
  <c r="AX33" i="1" s="1"/>
  <c r="AW33" i="1"/>
  <c r="L34" i="1"/>
  <c r="N34" i="1"/>
  <c r="AK34" i="1"/>
  <c r="E34" i="1" s="1"/>
  <c r="AL34" i="1"/>
  <c r="H34" i="1" s="1"/>
  <c r="AM34" i="1"/>
  <c r="AN34" i="1"/>
  <c r="AO34" i="1"/>
  <c r="AP34" i="1"/>
  <c r="J34" i="1" s="1"/>
  <c r="AQ34" i="1" s="1"/>
  <c r="AT34" i="1"/>
  <c r="AU34" i="1" s="1"/>
  <c r="AX34" i="1" s="1"/>
  <c r="AW34" i="1"/>
  <c r="L36" i="1"/>
  <c r="N36" i="1"/>
  <c r="AK36" i="1"/>
  <c r="E36" i="1" s="1"/>
  <c r="AL36" i="1"/>
  <c r="H36" i="1" s="1"/>
  <c r="AM36" i="1"/>
  <c r="AN36" i="1"/>
  <c r="AO36" i="1"/>
  <c r="AP36" i="1"/>
  <c r="J36" i="1" s="1"/>
  <c r="AQ36" i="1" s="1"/>
  <c r="AT36" i="1"/>
  <c r="AU36" i="1" s="1"/>
  <c r="AX36" i="1" s="1"/>
  <c r="AW36" i="1"/>
  <c r="L38" i="1"/>
  <c r="N38" i="1"/>
  <c r="AK38" i="1"/>
  <c r="E38" i="1" s="1"/>
  <c r="AL38" i="1"/>
  <c r="H38" i="1" s="1"/>
  <c r="AM38" i="1"/>
  <c r="AN38" i="1"/>
  <c r="AO38" i="1"/>
  <c r="AP38" i="1"/>
  <c r="J38" i="1" s="1"/>
  <c r="AQ38" i="1" s="1"/>
  <c r="AT38" i="1"/>
  <c r="AU38" i="1" s="1"/>
  <c r="AX38" i="1" s="1"/>
  <c r="AW38" i="1"/>
  <c r="L39" i="1"/>
  <c r="N39" i="1"/>
  <c r="AK39" i="1"/>
  <c r="E39" i="1" s="1"/>
  <c r="AL39" i="1"/>
  <c r="H39" i="1" s="1"/>
  <c r="AM39" i="1"/>
  <c r="AN39" i="1"/>
  <c r="AO39" i="1"/>
  <c r="AP39" i="1"/>
  <c r="J39" i="1" s="1"/>
  <c r="AQ39" i="1" s="1"/>
  <c r="AT39" i="1"/>
  <c r="AU39" i="1" s="1"/>
  <c r="AX39" i="1" s="1"/>
  <c r="AW39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AT41" i="1"/>
  <c r="AU41" i="1" s="1"/>
  <c r="AX41" i="1" s="1"/>
  <c r="AW41" i="1"/>
  <c r="L43" i="1"/>
  <c r="N43" i="1"/>
  <c r="AK43" i="1"/>
  <c r="E43" i="1" s="1"/>
  <c r="AL43" i="1"/>
  <c r="H43" i="1" s="1"/>
  <c r="AM43" i="1"/>
  <c r="AN43" i="1"/>
  <c r="AO43" i="1"/>
  <c r="AP43" i="1"/>
  <c r="J43" i="1" s="1"/>
  <c r="AQ43" i="1" s="1"/>
  <c r="AT43" i="1"/>
  <c r="AU43" i="1" s="1"/>
  <c r="AX43" i="1" s="1"/>
  <c r="AW43" i="1"/>
  <c r="L44" i="1"/>
  <c r="N44" i="1"/>
  <c r="AK44" i="1"/>
  <c r="E44" i="1" s="1"/>
  <c r="BC44" i="1" s="1"/>
  <c r="AL44" i="1"/>
  <c r="H44" i="1" s="1"/>
  <c r="AM44" i="1"/>
  <c r="AN44" i="1"/>
  <c r="AO44" i="1"/>
  <c r="AP44" i="1"/>
  <c r="J44" i="1" s="1"/>
  <c r="AQ44" i="1" s="1"/>
  <c r="AT44" i="1"/>
  <c r="AU44" i="1" s="1"/>
  <c r="AX44" i="1" s="1"/>
  <c r="AW44" i="1"/>
  <c r="H46" i="1"/>
  <c r="L46" i="1"/>
  <c r="N46" i="1"/>
  <c r="AK46" i="1"/>
  <c r="E46" i="1" s="1"/>
  <c r="BC46" i="1" s="1"/>
  <c r="AL46" i="1"/>
  <c r="AM46" i="1"/>
  <c r="AN46" i="1"/>
  <c r="AO46" i="1"/>
  <c r="AP46" i="1"/>
  <c r="J46" i="1" s="1"/>
  <c r="AQ46" i="1" s="1"/>
  <c r="AT46" i="1"/>
  <c r="AU46" i="1" s="1"/>
  <c r="AW46" i="1"/>
  <c r="AX46" i="1"/>
  <c r="L48" i="1"/>
  <c r="N48" i="1"/>
  <c r="AK48" i="1"/>
  <c r="E48" i="1" s="1"/>
  <c r="AL48" i="1"/>
  <c r="H48" i="1" s="1"/>
  <c r="AM48" i="1"/>
  <c r="AN48" i="1"/>
  <c r="AO48" i="1"/>
  <c r="AP48" i="1"/>
  <c r="J48" i="1" s="1"/>
  <c r="AQ48" i="1" s="1"/>
  <c r="AT48" i="1"/>
  <c r="AU48" i="1" s="1"/>
  <c r="AX48" i="1" s="1"/>
  <c r="AW48" i="1"/>
  <c r="H49" i="1"/>
  <c r="L49" i="1"/>
  <c r="N49" i="1"/>
  <c r="AK49" i="1"/>
  <c r="E49" i="1" s="1"/>
  <c r="AL49" i="1"/>
  <c r="AM49" i="1"/>
  <c r="AN49" i="1"/>
  <c r="AO49" i="1"/>
  <c r="AP49" i="1"/>
  <c r="J49" i="1" s="1"/>
  <c r="AQ49" i="1" s="1"/>
  <c r="AT49" i="1"/>
  <c r="AU49" i="1"/>
  <c r="AX49" i="1" s="1"/>
  <c r="AW49" i="1"/>
  <c r="BC49" i="1"/>
  <c r="L51" i="1"/>
  <c r="N51" i="1" s="1"/>
  <c r="AK51" i="1"/>
  <c r="E51" i="1" s="1"/>
  <c r="AM51" i="1"/>
  <c r="AN51" i="1"/>
  <c r="AO51" i="1"/>
  <c r="AT51" i="1"/>
  <c r="AU51" i="1"/>
  <c r="AX51" i="1" s="1"/>
  <c r="AW51" i="1"/>
  <c r="L53" i="1"/>
  <c r="N53" i="1" s="1"/>
  <c r="AK53" i="1"/>
  <c r="E53" i="1" s="1"/>
  <c r="AM53" i="1"/>
  <c r="AN53" i="1"/>
  <c r="AO53" i="1"/>
  <c r="AT53" i="1"/>
  <c r="AU53" i="1"/>
  <c r="AX53" i="1" s="1"/>
  <c r="AW53" i="1"/>
  <c r="L54" i="1"/>
  <c r="N54" i="1" s="1"/>
  <c r="AK54" i="1"/>
  <c r="E54" i="1" s="1"/>
  <c r="AM54" i="1"/>
  <c r="AN54" i="1"/>
  <c r="AO54" i="1"/>
  <c r="AT54" i="1"/>
  <c r="AU54" i="1"/>
  <c r="AX54" i="1" s="1"/>
  <c r="AW54" i="1"/>
  <c r="L56" i="1"/>
  <c r="N56" i="1" s="1"/>
  <c r="AK56" i="1"/>
  <c r="E56" i="1" s="1"/>
  <c r="AM56" i="1"/>
  <c r="AN56" i="1"/>
  <c r="AO56" i="1"/>
  <c r="AT56" i="1"/>
  <c r="AU56" i="1"/>
  <c r="AX56" i="1" s="1"/>
  <c r="AW56" i="1"/>
  <c r="L58" i="1"/>
  <c r="N58" i="1" s="1"/>
  <c r="AK58" i="1"/>
  <c r="E58" i="1" s="1"/>
  <c r="AM58" i="1"/>
  <c r="AN58" i="1"/>
  <c r="AO58" i="1"/>
  <c r="AT58" i="1"/>
  <c r="AU58" i="1"/>
  <c r="AX58" i="1" s="1"/>
  <c r="AW58" i="1"/>
  <c r="L59" i="1"/>
  <c r="N59" i="1" s="1"/>
  <c r="AK59" i="1"/>
  <c r="E59" i="1" s="1"/>
  <c r="AM59" i="1"/>
  <c r="AN59" i="1"/>
  <c r="AO59" i="1"/>
  <c r="AT59" i="1"/>
  <c r="AU59" i="1"/>
  <c r="AX59" i="1" s="1"/>
  <c r="AW59" i="1"/>
  <c r="L61" i="1"/>
  <c r="N61" i="1" s="1"/>
  <c r="AK61" i="1"/>
  <c r="E61" i="1" s="1"/>
  <c r="AM61" i="1"/>
  <c r="AN61" i="1"/>
  <c r="AO61" i="1"/>
  <c r="AT61" i="1"/>
  <c r="AU61" i="1"/>
  <c r="AX61" i="1" s="1"/>
  <c r="AW61" i="1"/>
  <c r="L63" i="1"/>
  <c r="N63" i="1" s="1"/>
  <c r="AK63" i="1"/>
  <c r="E63" i="1" s="1"/>
  <c r="AM63" i="1"/>
  <c r="AN63" i="1"/>
  <c r="AO63" i="1"/>
  <c r="AT63" i="1"/>
  <c r="AU63" i="1"/>
  <c r="AX63" i="1" s="1"/>
  <c r="AW63" i="1"/>
  <c r="L66" i="1"/>
  <c r="N66" i="1" s="1"/>
  <c r="AK66" i="1"/>
  <c r="E66" i="1" s="1"/>
  <c r="AM66" i="1"/>
  <c r="AN66" i="1"/>
  <c r="AO66" i="1"/>
  <c r="AT66" i="1"/>
  <c r="AU66" i="1"/>
  <c r="AX66" i="1" s="1"/>
  <c r="AW66" i="1"/>
  <c r="L69" i="1"/>
  <c r="N69" i="1" s="1"/>
  <c r="AK69" i="1"/>
  <c r="AM69" i="1"/>
  <c r="AN69" i="1"/>
  <c r="AO69" i="1"/>
  <c r="AT69" i="1"/>
  <c r="AU69" i="1"/>
  <c r="AX69" i="1" s="1"/>
  <c r="AW69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X70" i="1" s="1"/>
  <c r="AW70" i="1"/>
  <c r="L72" i="1"/>
  <c r="N72" i="1" s="1"/>
  <c r="AK72" i="1"/>
  <c r="AL72" i="1" s="1"/>
  <c r="AM72" i="1"/>
  <c r="AN72" i="1"/>
  <c r="AO72" i="1"/>
  <c r="AP72" i="1" s="1"/>
  <c r="J72" i="1" s="1"/>
  <c r="AQ72" i="1" s="1"/>
  <c r="AT72" i="1"/>
  <c r="AU72" i="1"/>
  <c r="AX72" i="1" s="1"/>
  <c r="AW72" i="1"/>
  <c r="L73" i="1"/>
  <c r="N73" i="1" s="1"/>
  <c r="AK73" i="1"/>
  <c r="E73" i="1" s="1"/>
  <c r="AL73" i="1"/>
  <c r="H73" i="1" s="1"/>
  <c r="AM73" i="1"/>
  <c r="AN73" i="1"/>
  <c r="AO73" i="1"/>
  <c r="AP73" i="1"/>
  <c r="J73" i="1" s="1"/>
  <c r="AQ73" i="1" s="1"/>
  <c r="AT73" i="1"/>
  <c r="AU73" i="1" s="1"/>
  <c r="AX73" i="1" s="1"/>
  <c r="AW73" i="1"/>
  <c r="L75" i="1"/>
  <c r="N75" i="1"/>
  <c r="AK75" i="1"/>
  <c r="E75" i="1" s="1"/>
  <c r="AL75" i="1"/>
  <c r="H75" i="1" s="1"/>
  <c r="AM75" i="1"/>
  <c r="AN75" i="1"/>
  <c r="AO75" i="1"/>
  <c r="AP75" i="1"/>
  <c r="J75" i="1" s="1"/>
  <c r="AQ75" i="1" s="1"/>
  <c r="AT75" i="1"/>
  <c r="AU75" i="1" s="1"/>
  <c r="AX75" i="1" s="1"/>
  <c r="AW75" i="1"/>
  <c r="L77" i="1"/>
  <c r="N77" i="1"/>
  <c r="AK77" i="1"/>
  <c r="E77" i="1" s="1"/>
  <c r="AL77" i="1"/>
  <c r="H77" i="1" s="1"/>
  <c r="AM77" i="1"/>
  <c r="AN77" i="1"/>
  <c r="AO77" i="1"/>
  <c r="AP77" i="1"/>
  <c r="J77" i="1" s="1"/>
  <c r="AQ77" i="1" s="1"/>
  <c r="AT77" i="1"/>
  <c r="AU77" i="1" s="1"/>
  <c r="AX77" i="1" s="1"/>
  <c r="AW77" i="1"/>
  <c r="L78" i="1"/>
  <c r="N78" i="1"/>
  <c r="AK78" i="1"/>
  <c r="E78" i="1" s="1"/>
  <c r="AL78" i="1"/>
  <c r="H78" i="1" s="1"/>
  <c r="AM78" i="1"/>
  <c r="AN78" i="1"/>
  <c r="AO78" i="1"/>
  <c r="AP78" i="1"/>
  <c r="J78" i="1" s="1"/>
  <c r="AQ78" i="1" s="1"/>
  <c r="AT78" i="1"/>
  <c r="AU78" i="1" s="1"/>
  <c r="AX78" i="1" s="1"/>
  <c r="AW78" i="1"/>
  <c r="L80" i="1"/>
  <c r="N80" i="1"/>
  <c r="AK80" i="1"/>
  <c r="E80" i="1" s="1"/>
  <c r="AL80" i="1"/>
  <c r="H80" i="1" s="1"/>
  <c r="AM80" i="1"/>
  <c r="AN80" i="1"/>
  <c r="AO80" i="1"/>
  <c r="AP80" i="1"/>
  <c r="J80" i="1" s="1"/>
  <c r="AQ80" i="1" s="1"/>
  <c r="AT80" i="1"/>
  <c r="AU80" i="1" s="1"/>
  <c r="AX80" i="1" s="1"/>
  <c r="AW80" i="1"/>
  <c r="L82" i="1"/>
  <c r="N82" i="1"/>
  <c r="AK82" i="1"/>
  <c r="E82" i="1" s="1"/>
  <c r="AL82" i="1"/>
  <c r="H82" i="1" s="1"/>
  <c r="AM82" i="1"/>
  <c r="AN82" i="1"/>
  <c r="AO82" i="1"/>
  <c r="AP82" i="1"/>
  <c r="J82" i="1" s="1"/>
  <c r="AQ82" i="1" s="1"/>
  <c r="AT82" i="1"/>
  <c r="AU82" i="1" s="1"/>
  <c r="AX82" i="1" s="1"/>
  <c r="AW82" i="1"/>
  <c r="L83" i="1"/>
  <c r="N83" i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X83" i="1" s="1"/>
  <c r="AW83" i="1"/>
  <c r="L85" i="1"/>
  <c r="N85" i="1"/>
  <c r="AK85" i="1"/>
  <c r="E85" i="1" s="1"/>
  <c r="AL85" i="1"/>
  <c r="H85" i="1" s="1"/>
  <c r="AM85" i="1"/>
  <c r="AN85" i="1"/>
  <c r="AO85" i="1"/>
  <c r="AP85" i="1"/>
  <c r="J85" i="1" s="1"/>
  <c r="AQ85" i="1" s="1"/>
  <c r="AT85" i="1"/>
  <c r="AU85" i="1" s="1"/>
  <c r="AX85" i="1" s="1"/>
  <c r="AW85" i="1"/>
  <c r="L87" i="1"/>
  <c r="N87" i="1"/>
  <c r="AK87" i="1"/>
  <c r="E87" i="1" s="1"/>
  <c r="AL87" i="1"/>
  <c r="H87" i="1" s="1"/>
  <c r="AM87" i="1"/>
  <c r="AN87" i="1"/>
  <c r="AO87" i="1"/>
  <c r="AP87" i="1"/>
  <c r="J87" i="1" s="1"/>
  <c r="AQ87" i="1" s="1"/>
  <c r="AT87" i="1"/>
  <c r="AU87" i="1" s="1"/>
  <c r="AX87" i="1" s="1"/>
  <c r="AW87" i="1"/>
  <c r="L88" i="1"/>
  <c r="N88" i="1"/>
  <c r="AK88" i="1"/>
  <c r="E88" i="1" s="1"/>
  <c r="AL88" i="1"/>
  <c r="H88" i="1" s="1"/>
  <c r="AM88" i="1"/>
  <c r="AN88" i="1"/>
  <c r="AO88" i="1"/>
  <c r="AP88" i="1"/>
  <c r="J88" i="1" s="1"/>
  <c r="AQ88" i="1" s="1"/>
  <c r="AT88" i="1"/>
  <c r="AU88" i="1" s="1"/>
  <c r="AX88" i="1" s="1"/>
  <c r="AW88" i="1"/>
  <c r="L90" i="1"/>
  <c r="N90" i="1"/>
  <c r="AK90" i="1"/>
  <c r="E90" i="1" s="1"/>
  <c r="AL90" i="1"/>
  <c r="H90" i="1" s="1"/>
  <c r="AM90" i="1"/>
  <c r="AN90" i="1"/>
  <c r="AO90" i="1"/>
  <c r="AP90" i="1"/>
  <c r="J90" i="1" s="1"/>
  <c r="AQ90" i="1" s="1"/>
  <c r="AT90" i="1"/>
  <c r="AU90" i="1" s="1"/>
  <c r="AX90" i="1" s="1"/>
  <c r="AW90" i="1"/>
  <c r="L92" i="1"/>
  <c r="N92" i="1"/>
  <c r="AK92" i="1"/>
  <c r="E92" i="1" s="1"/>
  <c r="BC92" i="1" s="1"/>
  <c r="AL92" i="1"/>
  <c r="H92" i="1" s="1"/>
  <c r="AM92" i="1"/>
  <c r="AN92" i="1"/>
  <c r="AO92" i="1"/>
  <c r="AP92" i="1"/>
  <c r="J92" i="1" s="1"/>
  <c r="AQ92" i="1" s="1"/>
  <c r="I92" i="1" s="1"/>
  <c r="AR92" i="1"/>
  <c r="AS92" i="1" s="1"/>
  <c r="AT92" i="1"/>
  <c r="AU92" i="1" s="1"/>
  <c r="AV92" i="1"/>
  <c r="F92" i="1" s="1"/>
  <c r="AY92" i="1" s="1"/>
  <c r="G92" i="1" s="1"/>
  <c r="BA92" i="1" s="1"/>
  <c r="AW92" i="1"/>
  <c r="AX92" i="1"/>
  <c r="BB92" i="1"/>
  <c r="L93" i="1"/>
  <c r="N93" i="1"/>
  <c r="AK93" i="1"/>
  <c r="E93" i="1" s="1"/>
  <c r="AL93" i="1"/>
  <c r="H93" i="1" s="1"/>
  <c r="AM93" i="1"/>
  <c r="AN93" i="1"/>
  <c r="AO93" i="1"/>
  <c r="AP93" i="1"/>
  <c r="J93" i="1" s="1"/>
  <c r="AQ93" i="1" s="1"/>
  <c r="AT93" i="1"/>
  <c r="AU93" i="1" s="1"/>
  <c r="AX93" i="1" s="1"/>
  <c r="AW93" i="1"/>
  <c r="H95" i="1"/>
  <c r="L95" i="1"/>
  <c r="N95" i="1"/>
  <c r="AK95" i="1"/>
  <c r="E95" i="1" s="1"/>
  <c r="BC95" i="1" s="1"/>
  <c r="AL95" i="1"/>
  <c r="AM95" i="1"/>
  <c r="AN95" i="1"/>
  <c r="AO95" i="1"/>
  <c r="AP95" i="1"/>
  <c r="J95" i="1" s="1"/>
  <c r="AQ95" i="1" s="1"/>
  <c r="AT95" i="1"/>
  <c r="AU95" i="1" s="1"/>
  <c r="AW95" i="1"/>
  <c r="AX95" i="1"/>
  <c r="L97" i="1"/>
  <c r="N97" i="1"/>
  <c r="AK97" i="1"/>
  <c r="E97" i="1" s="1"/>
  <c r="AL97" i="1"/>
  <c r="H97" i="1" s="1"/>
  <c r="AM97" i="1"/>
  <c r="AN97" i="1"/>
  <c r="AO97" i="1"/>
  <c r="AP97" i="1"/>
  <c r="J97" i="1" s="1"/>
  <c r="AQ97" i="1" s="1"/>
  <c r="AT97" i="1"/>
  <c r="AU97" i="1" s="1"/>
  <c r="AX97" i="1" s="1"/>
  <c r="AW97" i="1"/>
  <c r="H98" i="1"/>
  <c r="L98" i="1"/>
  <c r="N98" i="1"/>
  <c r="AK98" i="1"/>
  <c r="E98" i="1" s="1"/>
  <c r="BC98" i="1" s="1"/>
  <c r="AL98" i="1"/>
  <c r="AM98" i="1"/>
  <c r="AN98" i="1"/>
  <c r="AO98" i="1"/>
  <c r="AP98" i="1"/>
  <c r="J98" i="1" s="1"/>
  <c r="AQ98" i="1" s="1"/>
  <c r="AT98" i="1"/>
  <c r="AU98" i="1" s="1"/>
  <c r="AW98" i="1"/>
  <c r="AX98" i="1"/>
  <c r="L100" i="1"/>
  <c r="N100" i="1"/>
  <c r="AK100" i="1"/>
  <c r="E100" i="1" s="1"/>
  <c r="AL100" i="1"/>
  <c r="H100" i="1" s="1"/>
  <c r="AM100" i="1"/>
  <c r="AN100" i="1"/>
  <c r="AO100" i="1"/>
  <c r="AP100" i="1"/>
  <c r="J100" i="1" s="1"/>
  <c r="AQ100" i="1" s="1"/>
  <c r="AT100" i="1"/>
  <c r="AU100" i="1" s="1"/>
  <c r="AX100" i="1" s="1"/>
  <c r="AW100" i="1"/>
  <c r="H102" i="1"/>
  <c r="L102" i="1"/>
  <c r="N102" i="1"/>
  <c r="AK102" i="1"/>
  <c r="E102" i="1" s="1"/>
  <c r="BC102" i="1" s="1"/>
  <c r="AL102" i="1"/>
  <c r="AM102" i="1"/>
  <c r="AN102" i="1"/>
  <c r="AO102" i="1"/>
  <c r="AP102" i="1"/>
  <c r="J102" i="1" s="1"/>
  <c r="AQ102" i="1" s="1"/>
  <c r="AT102" i="1"/>
  <c r="AU102" i="1" s="1"/>
  <c r="AX102" i="1" s="1"/>
  <c r="AW102" i="1"/>
  <c r="L103" i="1"/>
  <c r="N103" i="1"/>
  <c r="AK103" i="1"/>
  <c r="E103" i="1" s="1"/>
  <c r="AL103" i="1"/>
  <c r="H103" i="1" s="1"/>
  <c r="AM103" i="1"/>
  <c r="AN103" i="1"/>
  <c r="AO103" i="1"/>
  <c r="AP103" i="1"/>
  <c r="J103" i="1" s="1"/>
  <c r="AQ103" i="1" s="1"/>
  <c r="AT103" i="1"/>
  <c r="AU103" i="1" s="1"/>
  <c r="AX103" i="1" s="1"/>
  <c r="AW103" i="1"/>
  <c r="L105" i="1"/>
  <c r="N105" i="1"/>
  <c r="AK105" i="1"/>
  <c r="E105" i="1" s="1"/>
  <c r="AL105" i="1"/>
  <c r="H105" i="1" s="1"/>
  <c r="AM105" i="1"/>
  <c r="AN105" i="1"/>
  <c r="AO105" i="1"/>
  <c r="AP105" i="1"/>
  <c r="J105" i="1" s="1"/>
  <c r="AQ105" i="1" s="1"/>
  <c r="AT105" i="1"/>
  <c r="AU105" i="1" s="1"/>
  <c r="AX105" i="1" s="1"/>
  <c r="AW105" i="1"/>
  <c r="L107" i="1"/>
  <c r="N107" i="1"/>
  <c r="AK107" i="1"/>
  <c r="E107" i="1" s="1"/>
  <c r="AL107" i="1"/>
  <c r="H107" i="1" s="1"/>
  <c r="AM107" i="1"/>
  <c r="AN107" i="1"/>
  <c r="AO107" i="1"/>
  <c r="AP107" i="1"/>
  <c r="J107" i="1" s="1"/>
  <c r="AQ107" i="1" s="1"/>
  <c r="AT107" i="1"/>
  <c r="AU107" i="1" s="1"/>
  <c r="AX107" i="1" s="1"/>
  <c r="AW107" i="1"/>
  <c r="L108" i="1"/>
  <c r="N108" i="1"/>
  <c r="AK108" i="1"/>
  <c r="E108" i="1" s="1"/>
  <c r="AL108" i="1"/>
  <c r="H108" i="1" s="1"/>
  <c r="AM108" i="1"/>
  <c r="AN108" i="1"/>
  <c r="AO108" i="1"/>
  <c r="AP108" i="1"/>
  <c r="J108" i="1" s="1"/>
  <c r="AQ108" i="1" s="1"/>
  <c r="AT108" i="1"/>
  <c r="AU108" i="1" s="1"/>
  <c r="AX108" i="1" s="1"/>
  <c r="AW108" i="1"/>
  <c r="L110" i="1"/>
  <c r="N110" i="1"/>
  <c r="AK110" i="1"/>
  <c r="E110" i="1" s="1"/>
  <c r="AL110" i="1"/>
  <c r="H110" i="1" s="1"/>
  <c r="AM110" i="1"/>
  <c r="AN110" i="1"/>
  <c r="AO110" i="1"/>
  <c r="AP110" i="1"/>
  <c r="J110" i="1" s="1"/>
  <c r="AQ110" i="1" s="1"/>
  <c r="AT110" i="1"/>
  <c r="AU110" i="1" s="1"/>
  <c r="AX110" i="1" s="1"/>
  <c r="AW110" i="1"/>
  <c r="L112" i="1"/>
  <c r="N112" i="1"/>
  <c r="AK112" i="1"/>
  <c r="E112" i="1" s="1"/>
  <c r="AL112" i="1"/>
  <c r="H112" i="1" s="1"/>
  <c r="AM112" i="1"/>
  <c r="AN112" i="1"/>
  <c r="AO112" i="1"/>
  <c r="AP112" i="1"/>
  <c r="J112" i="1" s="1"/>
  <c r="AQ112" i="1" s="1"/>
  <c r="AT112" i="1"/>
  <c r="AU112" i="1" s="1"/>
  <c r="AX112" i="1" s="1"/>
  <c r="AW112" i="1"/>
  <c r="L113" i="1"/>
  <c r="N113" i="1"/>
  <c r="AK113" i="1"/>
  <c r="E113" i="1" s="1"/>
  <c r="AL113" i="1"/>
  <c r="H113" i="1" s="1"/>
  <c r="AM113" i="1"/>
  <c r="AN113" i="1"/>
  <c r="AO113" i="1"/>
  <c r="AP113" i="1"/>
  <c r="J113" i="1" s="1"/>
  <c r="AQ113" i="1" s="1"/>
  <c r="AT113" i="1"/>
  <c r="AU113" i="1" s="1"/>
  <c r="AX113" i="1" s="1"/>
  <c r="AW113" i="1"/>
  <c r="L115" i="1"/>
  <c r="N115" i="1"/>
  <c r="AK115" i="1"/>
  <c r="E115" i="1" s="1"/>
  <c r="AL115" i="1"/>
  <c r="H115" i="1" s="1"/>
  <c r="AM115" i="1"/>
  <c r="AN115" i="1"/>
  <c r="AO115" i="1"/>
  <c r="AP115" i="1"/>
  <c r="J115" i="1" s="1"/>
  <c r="AQ115" i="1" s="1"/>
  <c r="AT115" i="1"/>
  <c r="AU115" i="1" s="1"/>
  <c r="AX115" i="1" s="1"/>
  <c r="AW115" i="1"/>
  <c r="L117" i="1"/>
  <c r="N117" i="1"/>
  <c r="AK117" i="1"/>
  <c r="E117" i="1" s="1"/>
  <c r="AL117" i="1"/>
  <c r="H117" i="1" s="1"/>
  <c r="AM117" i="1"/>
  <c r="AN117" i="1"/>
  <c r="AO117" i="1"/>
  <c r="AP117" i="1"/>
  <c r="J117" i="1" s="1"/>
  <c r="AQ117" i="1" s="1"/>
  <c r="AT117" i="1"/>
  <c r="AU117" i="1" s="1"/>
  <c r="AX117" i="1" s="1"/>
  <c r="AW117" i="1"/>
  <c r="L118" i="1"/>
  <c r="N118" i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X118" i="1" s="1"/>
  <c r="AW118" i="1"/>
  <c r="L120" i="1"/>
  <c r="N120" i="1"/>
  <c r="AK120" i="1"/>
  <c r="E120" i="1" s="1"/>
  <c r="AL120" i="1"/>
  <c r="H120" i="1" s="1"/>
  <c r="AM120" i="1"/>
  <c r="AN120" i="1"/>
  <c r="AO120" i="1"/>
  <c r="AP120" i="1"/>
  <c r="J120" i="1" s="1"/>
  <c r="AQ120" i="1" s="1"/>
  <c r="AT120" i="1"/>
  <c r="AU120" i="1" s="1"/>
  <c r="AX120" i="1" s="1"/>
  <c r="AW120" i="1"/>
  <c r="L122" i="1"/>
  <c r="N122" i="1"/>
  <c r="AK122" i="1"/>
  <c r="E122" i="1" s="1"/>
  <c r="AL122" i="1"/>
  <c r="H122" i="1" s="1"/>
  <c r="AM122" i="1"/>
  <c r="AN122" i="1"/>
  <c r="AO122" i="1"/>
  <c r="AP122" i="1"/>
  <c r="J122" i="1" s="1"/>
  <c r="AQ122" i="1" s="1"/>
  <c r="AT122" i="1"/>
  <c r="AU122" i="1" s="1"/>
  <c r="AX122" i="1" s="1"/>
  <c r="AW122" i="1"/>
  <c r="L123" i="1"/>
  <c r="N123" i="1"/>
  <c r="AK123" i="1"/>
  <c r="E123" i="1" s="1"/>
  <c r="AL123" i="1"/>
  <c r="H123" i="1" s="1"/>
  <c r="AM123" i="1"/>
  <c r="AN123" i="1"/>
  <c r="AO123" i="1"/>
  <c r="AP123" i="1"/>
  <c r="J123" i="1" s="1"/>
  <c r="AQ123" i="1" s="1"/>
  <c r="AT123" i="1"/>
  <c r="AU123" i="1" s="1"/>
  <c r="AX123" i="1" s="1"/>
  <c r="AW123" i="1"/>
  <c r="L125" i="1"/>
  <c r="N125" i="1"/>
  <c r="AK125" i="1"/>
  <c r="E125" i="1" s="1"/>
  <c r="AL125" i="1"/>
  <c r="H125" i="1" s="1"/>
  <c r="AM125" i="1"/>
  <c r="AN125" i="1"/>
  <c r="AO125" i="1"/>
  <c r="AP125" i="1"/>
  <c r="J125" i="1" s="1"/>
  <c r="AQ125" i="1" s="1"/>
  <c r="AT125" i="1"/>
  <c r="AU125" i="1" s="1"/>
  <c r="AX125" i="1" s="1"/>
  <c r="AW125" i="1"/>
  <c r="L127" i="1"/>
  <c r="N127" i="1"/>
  <c r="AK127" i="1"/>
  <c r="E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X127" i="1" s="1"/>
  <c r="AW127" i="1"/>
  <c r="L128" i="1"/>
  <c r="N128" i="1"/>
  <c r="AK128" i="1"/>
  <c r="E128" i="1" s="1"/>
  <c r="AL128" i="1"/>
  <c r="H128" i="1" s="1"/>
  <c r="AM128" i="1"/>
  <c r="AN128" i="1"/>
  <c r="AO128" i="1"/>
  <c r="AP128" i="1"/>
  <c r="J128" i="1" s="1"/>
  <c r="AQ128" i="1" s="1"/>
  <c r="AT128" i="1"/>
  <c r="AU128" i="1" s="1"/>
  <c r="AX128" i="1" s="1"/>
  <c r="AW128" i="1"/>
  <c r="L130" i="1"/>
  <c r="N130" i="1"/>
  <c r="AK130" i="1"/>
  <c r="E130" i="1" s="1"/>
  <c r="AL130" i="1"/>
  <c r="H130" i="1" s="1"/>
  <c r="AM130" i="1"/>
  <c r="AN130" i="1"/>
  <c r="AO130" i="1"/>
  <c r="AP130" i="1"/>
  <c r="J130" i="1" s="1"/>
  <c r="AQ130" i="1" s="1"/>
  <c r="AT130" i="1"/>
  <c r="AU130" i="1" s="1"/>
  <c r="AX130" i="1" s="1"/>
  <c r="AW130" i="1"/>
  <c r="L132" i="1"/>
  <c r="N132" i="1"/>
  <c r="AK132" i="1"/>
  <c r="E132" i="1" s="1"/>
  <c r="AL132" i="1"/>
  <c r="H132" i="1" s="1"/>
  <c r="AM132" i="1"/>
  <c r="AN132" i="1"/>
  <c r="AO132" i="1"/>
  <c r="AP132" i="1"/>
  <c r="J132" i="1" s="1"/>
  <c r="AQ132" i="1" s="1"/>
  <c r="AT132" i="1"/>
  <c r="AU132" i="1" s="1"/>
  <c r="AX132" i="1" s="1"/>
  <c r="AW132" i="1"/>
  <c r="L133" i="1"/>
  <c r="N133" i="1"/>
  <c r="AK133" i="1"/>
  <c r="E133" i="1" s="1"/>
  <c r="AL133" i="1"/>
  <c r="H133" i="1" s="1"/>
  <c r="AM133" i="1"/>
  <c r="AN133" i="1"/>
  <c r="AO133" i="1"/>
  <c r="AP133" i="1"/>
  <c r="J133" i="1" s="1"/>
  <c r="AQ133" i="1" s="1"/>
  <c r="AT133" i="1"/>
  <c r="AU133" i="1" s="1"/>
  <c r="AX133" i="1" s="1"/>
  <c r="AW133" i="1"/>
  <c r="L135" i="1"/>
  <c r="N135" i="1"/>
  <c r="AK135" i="1"/>
  <c r="E135" i="1" s="1"/>
  <c r="AL135" i="1"/>
  <c r="H135" i="1" s="1"/>
  <c r="AM135" i="1"/>
  <c r="AN135" i="1"/>
  <c r="AO135" i="1"/>
  <c r="AP135" i="1"/>
  <c r="J135" i="1" s="1"/>
  <c r="AQ135" i="1" s="1"/>
  <c r="AT135" i="1"/>
  <c r="AU135" i="1" s="1"/>
  <c r="AX135" i="1" s="1"/>
  <c r="AW135" i="1"/>
  <c r="L137" i="1"/>
  <c r="N137" i="1"/>
  <c r="AK137" i="1"/>
  <c r="E137" i="1" s="1"/>
  <c r="AL137" i="1"/>
  <c r="H137" i="1" s="1"/>
  <c r="AM137" i="1"/>
  <c r="AN137" i="1"/>
  <c r="AO137" i="1"/>
  <c r="AP137" i="1"/>
  <c r="J137" i="1" s="1"/>
  <c r="AQ137" i="1" s="1"/>
  <c r="AT137" i="1"/>
  <c r="AU137" i="1" s="1"/>
  <c r="AX137" i="1" s="1"/>
  <c r="AW137" i="1"/>
  <c r="L138" i="1"/>
  <c r="N138" i="1"/>
  <c r="AK138" i="1"/>
  <c r="E138" i="1" s="1"/>
  <c r="AL138" i="1"/>
  <c r="H138" i="1" s="1"/>
  <c r="AM138" i="1"/>
  <c r="AN138" i="1"/>
  <c r="AO138" i="1"/>
  <c r="AP138" i="1"/>
  <c r="J138" i="1" s="1"/>
  <c r="AQ138" i="1" s="1"/>
  <c r="AT138" i="1"/>
  <c r="AU138" i="1" s="1"/>
  <c r="AX138" i="1" s="1"/>
  <c r="AW138" i="1"/>
  <c r="L140" i="1"/>
  <c r="N140" i="1"/>
  <c r="AK140" i="1"/>
  <c r="E140" i="1" s="1"/>
  <c r="AL140" i="1"/>
  <c r="H140" i="1" s="1"/>
  <c r="AM140" i="1"/>
  <c r="AN140" i="1"/>
  <c r="AO140" i="1"/>
  <c r="AP140" i="1"/>
  <c r="J140" i="1" s="1"/>
  <c r="AQ140" i="1" s="1"/>
  <c r="AT140" i="1"/>
  <c r="AU140" i="1" s="1"/>
  <c r="AX140" i="1" s="1"/>
  <c r="AW140" i="1"/>
  <c r="L142" i="1"/>
  <c r="N142" i="1"/>
  <c r="AK142" i="1"/>
  <c r="E142" i="1" s="1"/>
  <c r="BC142" i="1" s="1"/>
  <c r="AL142" i="1"/>
  <c r="H142" i="1" s="1"/>
  <c r="AM142" i="1"/>
  <c r="AN142" i="1"/>
  <c r="AO142" i="1"/>
  <c r="AP142" i="1"/>
  <c r="J142" i="1" s="1"/>
  <c r="AQ142" i="1" s="1"/>
  <c r="I142" i="1" s="1"/>
  <c r="AT142" i="1"/>
  <c r="AU142" i="1" s="1"/>
  <c r="AX142" i="1" s="1"/>
  <c r="AW142" i="1"/>
  <c r="H143" i="1"/>
  <c r="L143" i="1"/>
  <c r="N143" i="1"/>
  <c r="AK143" i="1"/>
  <c r="E143" i="1" s="1"/>
  <c r="BC143" i="1" s="1"/>
  <c r="AL143" i="1"/>
  <c r="AM143" i="1"/>
  <c r="AN143" i="1"/>
  <c r="AO143" i="1"/>
  <c r="AP143" i="1"/>
  <c r="J143" i="1" s="1"/>
  <c r="AQ143" i="1" s="1"/>
  <c r="AT143" i="1"/>
  <c r="AU143" i="1" s="1"/>
  <c r="AW143" i="1"/>
  <c r="AX143" i="1"/>
  <c r="L145" i="1"/>
  <c r="N145" i="1"/>
  <c r="AK145" i="1"/>
  <c r="E145" i="1" s="1"/>
  <c r="AL145" i="1"/>
  <c r="H145" i="1" s="1"/>
  <c r="AM145" i="1"/>
  <c r="AN145" i="1"/>
  <c r="AO145" i="1"/>
  <c r="AP145" i="1"/>
  <c r="J145" i="1" s="1"/>
  <c r="AQ145" i="1" s="1"/>
  <c r="AT145" i="1"/>
  <c r="AU145" i="1" s="1"/>
  <c r="AX145" i="1" s="1"/>
  <c r="AW145" i="1"/>
  <c r="H147" i="1"/>
  <c r="L147" i="1"/>
  <c r="N147" i="1"/>
  <c r="AK147" i="1"/>
  <c r="E147" i="1" s="1"/>
  <c r="BC147" i="1" s="1"/>
  <c r="AL147" i="1"/>
  <c r="AM147" i="1"/>
  <c r="AN147" i="1"/>
  <c r="AO147" i="1"/>
  <c r="AP147" i="1"/>
  <c r="J147" i="1" s="1"/>
  <c r="AQ147" i="1" s="1"/>
  <c r="AT147" i="1"/>
  <c r="AU147" i="1" s="1"/>
  <c r="AW147" i="1"/>
  <c r="AX147" i="1"/>
  <c r="L148" i="1"/>
  <c r="N148" i="1"/>
  <c r="AK148" i="1"/>
  <c r="E148" i="1" s="1"/>
  <c r="AL148" i="1"/>
  <c r="H148" i="1" s="1"/>
  <c r="AM148" i="1"/>
  <c r="AN148" i="1"/>
  <c r="AO148" i="1"/>
  <c r="AP148" i="1"/>
  <c r="J148" i="1" s="1"/>
  <c r="AQ148" i="1" s="1"/>
  <c r="AT148" i="1"/>
  <c r="AU148" i="1" s="1"/>
  <c r="AX148" i="1" s="1"/>
  <c r="AW148" i="1"/>
  <c r="H150" i="1"/>
  <c r="L150" i="1"/>
  <c r="N150" i="1"/>
  <c r="AK150" i="1"/>
  <c r="E150" i="1" s="1"/>
  <c r="BC150" i="1" s="1"/>
  <c r="AL150" i="1"/>
  <c r="AM150" i="1"/>
  <c r="AN150" i="1"/>
  <c r="AO150" i="1"/>
  <c r="AP150" i="1"/>
  <c r="J150" i="1" s="1"/>
  <c r="AQ150" i="1" s="1"/>
  <c r="AT150" i="1"/>
  <c r="AU150" i="1" s="1"/>
  <c r="AW150" i="1"/>
  <c r="AX150" i="1"/>
  <c r="L152" i="1"/>
  <c r="N152" i="1"/>
  <c r="AK152" i="1"/>
  <c r="E152" i="1" s="1"/>
  <c r="AL152" i="1"/>
  <c r="H152" i="1" s="1"/>
  <c r="AM152" i="1"/>
  <c r="AN152" i="1"/>
  <c r="AO152" i="1"/>
  <c r="AP152" i="1"/>
  <c r="J152" i="1" s="1"/>
  <c r="AQ152" i="1" s="1"/>
  <c r="AT152" i="1"/>
  <c r="AU152" i="1" s="1"/>
  <c r="AX152" i="1" s="1"/>
  <c r="AW152" i="1"/>
  <c r="H153" i="1"/>
  <c r="L153" i="1"/>
  <c r="N153" i="1"/>
  <c r="AK153" i="1"/>
  <c r="E153" i="1" s="1"/>
  <c r="BC153" i="1" s="1"/>
  <c r="AL153" i="1"/>
  <c r="AM153" i="1"/>
  <c r="AN153" i="1"/>
  <c r="AO153" i="1"/>
  <c r="AP153" i="1"/>
  <c r="J153" i="1" s="1"/>
  <c r="AQ153" i="1" s="1"/>
  <c r="AT153" i="1"/>
  <c r="AU153" i="1" s="1"/>
  <c r="AW153" i="1"/>
  <c r="AX153" i="1"/>
  <c r="L155" i="1"/>
  <c r="N155" i="1"/>
  <c r="AK155" i="1"/>
  <c r="E155" i="1" s="1"/>
  <c r="AL155" i="1"/>
  <c r="H155" i="1" s="1"/>
  <c r="AM155" i="1"/>
  <c r="AN155" i="1"/>
  <c r="AO155" i="1"/>
  <c r="AP155" i="1"/>
  <c r="J155" i="1" s="1"/>
  <c r="AQ155" i="1" s="1"/>
  <c r="AT155" i="1"/>
  <c r="AU155" i="1" s="1"/>
  <c r="AX155" i="1" s="1"/>
  <c r="AW155" i="1"/>
  <c r="H157" i="1"/>
  <c r="L157" i="1"/>
  <c r="N157" i="1"/>
  <c r="AK157" i="1"/>
  <c r="E157" i="1" s="1"/>
  <c r="BC157" i="1" s="1"/>
  <c r="AL157" i="1"/>
  <c r="AM157" i="1"/>
  <c r="AN157" i="1"/>
  <c r="AO157" i="1"/>
  <c r="AP157" i="1"/>
  <c r="J157" i="1" s="1"/>
  <c r="AQ157" i="1" s="1"/>
  <c r="AT157" i="1"/>
  <c r="AU157" i="1" s="1"/>
  <c r="AW157" i="1"/>
  <c r="AX157" i="1"/>
  <c r="L158" i="1"/>
  <c r="N158" i="1"/>
  <c r="BC158" i="1" s="1"/>
  <c r="AK158" i="1"/>
  <c r="E158" i="1" s="1"/>
  <c r="AL158" i="1"/>
  <c r="H158" i="1" s="1"/>
  <c r="AM158" i="1"/>
  <c r="AN158" i="1"/>
  <c r="AO158" i="1"/>
  <c r="AP158" i="1"/>
  <c r="J158" i="1" s="1"/>
  <c r="AQ158" i="1" s="1"/>
  <c r="AT158" i="1"/>
  <c r="AU158" i="1" s="1"/>
  <c r="AX158" i="1" s="1"/>
  <c r="AW158" i="1"/>
  <c r="L160" i="1"/>
  <c r="N160" i="1"/>
  <c r="AK160" i="1"/>
  <c r="E160" i="1" s="1"/>
  <c r="AL160" i="1"/>
  <c r="H160" i="1" s="1"/>
  <c r="AM160" i="1"/>
  <c r="AN160" i="1"/>
  <c r="AO160" i="1"/>
  <c r="AP160" i="1"/>
  <c r="J160" i="1" s="1"/>
  <c r="AQ160" i="1" s="1"/>
  <c r="AT160" i="1"/>
  <c r="AU160" i="1" s="1"/>
  <c r="AX160" i="1" s="1"/>
  <c r="AW160" i="1"/>
  <c r="L162" i="1"/>
  <c r="N162" i="1"/>
  <c r="AK162" i="1"/>
  <c r="E162" i="1" s="1"/>
  <c r="AL162" i="1"/>
  <c r="H162" i="1" s="1"/>
  <c r="AM162" i="1"/>
  <c r="AN162" i="1"/>
  <c r="AO162" i="1"/>
  <c r="AP162" i="1"/>
  <c r="J162" i="1" s="1"/>
  <c r="AQ162" i="1" s="1"/>
  <c r="AT162" i="1"/>
  <c r="AU162" i="1" s="1"/>
  <c r="AX162" i="1" s="1"/>
  <c r="AW162" i="1"/>
  <c r="L163" i="1"/>
  <c r="N163" i="1"/>
  <c r="AK163" i="1"/>
  <c r="E163" i="1" s="1"/>
  <c r="AL163" i="1"/>
  <c r="H163" i="1" s="1"/>
  <c r="AM163" i="1"/>
  <c r="AN163" i="1"/>
  <c r="AO163" i="1"/>
  <c r="AP163" i="1"/>
  <c r="J163" i="1" s="1"/>
  <c r="AQ163" i="1" s="1"/>
  <c r="AT163" i="1"/>
  <c r="AU163" i="1" s="1"/>
  <c r="AX163" i="1" s="1"/>
  <c r="AW163" i="1"/>
  <c r="L165" i="1"/>
  <c r="N165" i="1"/>
  <c r="AK165" i="1"/>
  <c r="E165" i="1" s="1"/>
  <c r="AL165" i="1"/>
  <c r="H165" i="1" s="1"/>
  <c r="AM165" i="1"/>
  <c r="AN165" i="1"/>
  <c r="AO165" i="1"/>
  <c r="AP165" i="1"/>
  <c r="J165" i="1" s="1"/>
  <c r="AQ165" i="1" s="1"/>
  <c r="AT165" i="1"/>
  <c r="AU165" i="1" s="1"/>
  <c r="AX165" i="1" s="1"/>
  <c r="AW165" i="1"/>
  <c r="L167" i="1"/>
  <c r="N167" i="1"/>
  <c r="AK167" i="1"/>
  <c r="E167" i="1" s="1"/>
  <c r="AL167" i="1"/>
  <c r="H167" i="1" s="1"/>
  <c r="AM167" i="1"/>
  <c r="AN167" i="1"/>
  <c r="AO167" i="1"/>
  <c r="AP167" i="1"/>
  <c r="J167" i="1" s="1"/>
  <c r="AQ167" i="1" s="1"/>
  <c r="AT167" i="1"/>
  <c r="AU167" i="1" s="1"/>
  <c r="AX167" i="1" s="1"/>
  <c r="AW167" i="1"/>
  <c r="L168" i="1"/>
  <c r="N168" i="1"/>
  <c r="AK168" i="1"/>
  <c r="E168" i="1" s="1"/>
  <c r="AL168" i="1"/>
  <c r="H168" i="1" s="1"/>
  <c r="AM168" i="1"/>
  <c r="AN168" i="1"/>
  <c r="AO168" i="1"/>
  <c r="AP168" i="1"/>
  <c r="J168" i="1" s="1"/>
  <c r="AQ168" i="1" s="1"/>
  <c r="AT168" i="1"/>
  <c r="AU168" i="1" s="1"/>
  <c r="AX168" i="1" s="1"/>
  <c r="AW168" i="1"/>
  <c r="L170" i="1"/>
  <c r="N170" i="1"/>
  <c r="AK170" i="1"/>
  <c r="E170" i="1" s="1"/>
  <c r="AL170" i="1"/>
  <c r="H170" i="1" s="1"/>
  <c r="AM170" i="1"/>
  <c r="AN170" i="1"/>
  <c r="AO170" i="1"/>
  <c r="AP170" i="1"/>
  <c r="J170" i="1" s="1"/>
  <c r="AQ170" i="1" s="1"/>
  <c r="AT170" i="1"/>
  <c r="AU170" i="1" s="1"/>
  <c r="AX170" i="1" s="1"/>
  <c r="AW170" i="1"/>
  <c r="L172" i="1"/>
  <c r="N172" i="1"/>
  <c r="AK172" i="1"/>
  <c r="E172" i="1" s="1"/>
  <c r="AL172" i="1"/>
  <c r="H172" i="1" s="1"/>
  <c r="AM172" i="1"/>
  <c r="AN172" i="1"/>
  <c r="AO172" i="1"/>
  <c r="AP172" i="1"/>
  <c r="J172" i="1" s="1"/>
  <c r="AQ172" i="1" s="1"/>
  <c r="AT172" i="1"/>
  <c r="AU172" i="1" s="1"/>
  <c r="AX172" i="1" s="1"/>
  <c r="AW172" i="1"/>
  <c r="L173" i="1"/>
  <c r="N173" i="1"/>
  <c r="AK173" i="1"/>
  <c r="E173" i="1" s="1"/>
  <c r="AL173" i="1"/>
  <c r="H173" i="1" s="1"/>
  <c r="AM173" i="1"/>
  <c r="AN173" i="1"/>
  <c r="AO173" i="1"/>
  <c r="AP173" i="1"/>
  <c r="J173" i="1" s="1"/>
  <c r="AQ173" i="1" s="1"/>
  <c r="AT173" i="1"/>
  <c r="AU173" i="1" s="1"/>
  <c r="AX173" i="1" s="1"/>
  <c r="AW173" i="1"/>
  <c r="L175" i="1"/>
  <c r="N175" i="1"/>
  <c r="AK175" i="1"/>
  <c r="E175" i="1" s="1"/>
  <c r="AL175" i="1"/>
  <c r="H175" i="1" s="1"/>
  <c r="AM175" i="1"/>
  <c r="AN175" i="1"/>
  <c r="AO175" i="1"/>
  <c r="AP175" i="1"/>
  <c r="J175" i="1" s="1"/>
  <c r="AQ175" i="1" s="1"/>
  <c r="AT175" i="1"/>
  <c r="AU175" i="1" s="1"/>
  <c r="AX175" i="1" s="1"/>
  <c r="AW175" i="1"/>
  <c r="L177" i="1"/>
  <c r="N177" i="1"/>
  <c r="AK177" i="1"/>
  <c r="E177" i="1" s="1"/>
  <c r="AL177" i="1"/>
  <c r="H177" i="1" s="1"/>
  <c r="AM177" i="1"/>
  <c r="AN177" i="1"/>
  <c r="AO177" i="1"/>
  <c r="AP177" i="1"/>
  <c r="J177" i="1" s="1"/>
  <c r="AQ177" i="1" s="1"/>
  <c r="AT177" i="1"/>
  <c r="AU177" i="1" s="1"/>
  <c r="AX177" i="1" s="1"/>
  <c r="AW177" i="1"/>
  <c r="L178" i="1"/>
  <c r="N178" i="1"/>
  <c r="AK178" i="1"/>
  <c r="E178" i="1" s="1"/>
  <c r="AL178" i="1"/>
  <c r="H178" i="1" s="1"/>
  <c r="AM178" i="1"/>
  <c r="AN178" i="1"/>
  <c r="AO178" i="1"/>
  <c r="AP178" i="1"/>
  <c r="J178" i="1" s="1"/>
  <c r="AQ178" i="1" s="1"/>
  <c r="AT178" i="1"/>
  <c r="AU178" i="1" s="1"/>
  <c r="AX178" i="1" s="1"/>
  <c r="AW178" i="1"/>
  <c r="L180" i="1"/>
  <c r="N180" i="1"/>
  <c r="AK180" i="1"/>
  <c r="E180" i="1" s="1"/>
  <c r="AL180" i="1"/>
  <c r="H180" i="1" s="1"/>
  <c r="AM180" i="1"/>
  <c r="AN180" i="1"/>
  <c r="AO180" i="1"/>
  <c r="AP180" i="1"/>
  <c r="J180" i="1" s="1"/>
  <c r="AQ180" i="1" s="1"/>
  <c r="AT180" i="1"/>
  <c r="AU180" i="1" s="1"/>
  <c r="AX180" i="1" s="1"/>
  <c r="AW180" i="1"/>
  <c r="L182" i="1"/>
  <c r="N182" i="1"/>
  <c r="AK182" i="1"/>
  <c r="E182" i="1" s="1"/>
  <c r="AL182" i="1"/>
  <c r="H182" i="1" s="1"/>
  <c r="AM182" i="1"/>
  <c r="AN182" i="1"/>
  <c r="AO182" i="1"/>
  <c r="AP182" i="1"/>
  <c r="J182" i="1" s="1"/>
  <c r="AQ182" i="1" s="1"/>
  <c r="AT182" i="1"/>
  <c r="AU182" i="1" s="1"/>
  <c r="AX182" i="1" s="1"/>
  <c r="AW182" i="1"/>
  <c r="L183" i="1"/>
  <c r="N183" i="1"/>
  <c r="AK183" i="1"/>
  <c r="E183" i="1" s="1"/>
  <c r="AL183" i="1"/>
  <c r="H183" i="1" s="1"/>
  <c r="AM183" i="1"/>
  <c r="AN183" i="1"/>
  <c r="AO183" i="1"/>
  <c r="AP183" i="1"/>
  <c r="J183" i="1" s="1"/>
  <c r="AQ183" i="1" s="1"/>
  <c r="AT183" i="1"/>
  <c r="AU183" i="1" s="1"/>
  <c r="AX183" i="1" s="1"/>
  <c r="AW183" i="1"/>
  <c r="L185" i="1"/>
  <c r="N185" i="1"/>
  <c r="AK185" i="1"/>
  <c r="E185" i="1" s="1"/>
  <c r="AL185" i="1"/>
  <c r="H185" i="1" s="1"/>
  <c r="AM185" i="1"/>
  <c r="AN185" i="1"/>
  <c r="AO185" i="1"/>
  <c r="AP185" i="1"/>
  <c r="J185" i="1" s="1"/>
  <c r="AQ185" i="1" s="1"/>
  <c r="AT185" i="1"/>
  <c r="AU185" i="1" s="1"/>
  <c r="AX185" i="1" s="1"/>
  <c r="AW185" i="1"/>
  <c r="L187" i="1"/>
  <c r="N187" i="1"/>
  <c r="AK187" i="1"/>
  <c r="E187" i="1" s="1"/>
  <c r="AL187" i="1"/>
  <c r="H187" i="1" s="1"/>
  <c r="AM187" i="1"/>
  <c r="AN187" i="1"/>
  <c r="AO187" i="1"/>
  <c r="AP187" i="1"/>
  <c r="J187" i="1" s="1"/>
  <c r="AQ187" i="1" s="1"/>
  <c r="AT187" i="1"/>
  <c r="AU187" i="1" s="1"/>
  <c r="AX187" i="1" s="1"/>
  <c r="AW187" i="1"/>
  <c r="L188" i="1"/>
  <c r="N188" i="1"/>
  <c r="AK188" i="1"/>
  <c r="E188" i="1" s="1"/>
  <c r="AL188" i="1"/>
  <c r="H188" i="1" s="1"/>
  <c r="AM188" i="1"/>
  <c r="AN188" i="1"/>
  <c r="AO188" i="1"/>
  <c r="AP188" i="1"/>
  <c r="J188" i="1" s="1"/>
  <c r="AQ188" i="1" s="1"/>
  <c r="AT188" i="1"/>
  <c r="AU188" i="1" s="1"/>
  <c r="AX188" i="1" s="1"/>
  <c r="AW188" i="1"/>
  <c r="L190" i="1"/>
  <c r="N190" i="1"/>
  <c r="AK190" i="1"/>
  <c r="E190" i="1" s="1"/>
  <c r="AL190" i="1"/>
  <c r="H190" i="1" s="1"/>
  <c r="AM190" i="1"/>
  <c r="AN190" i="1"/>
  <c r="AO190" i="1"/>
  <c r="AP190" i="1"/>
  <c r="J190" i="1" s="1"/>
  <c r="AQ190" i="1" s="1"/>
  <c r="AT190" i="1"/>
  <c r="AU190" i="1" s="1"/>
  <c r="AX190" i="1" s="1"/>
  <c r="AW190" i="1"/>
  <c r="L192" i="1"/>
  <c r="N192" i="1"/>
  <c r="AK192" i="1"/>
  <c r="E192" i="1" s="1"/>
  <c r="AL192" i="1"/>
  <c r="H192" i="1" s="1"/>
  <c r="AM192" i="1"/>
  <c r="AN192" i="1"/>
  <c r="AO192" i="1"/>
  <c r="AP192" i="1"/>
  <c r="J192" i="1" s="1"/>
  <c r="AQ192" i="1" s="1"/>
  <c r="AT192" i="1"/>
  <c r="AU192" i="1" s="1"/>
  <c r="AX192" i="1" s="1"/>
  <c r="AW192" i="1"/>
  <c r="L193" i="1"/>
  <c r="N193" i="1"/>
  <c r="AK193" i="1"/>
  <c r="E193" i="1" s="1"/>
  <c r="AL193" i="1"/>
  <c r="H193" i="1" s="1"/>
  <c r="AM193" i="1"/>
  <c r="AN193" i="1"/>
  <c r="AO193" i="1"/>
  <c r="AP193" i="1"/>
  <c r="J193" i="1" s="1"/>
  <c r="AQ193" i="1" s="1"/>
  <c r="AT193" i="1"/>
  <c r="AU193" i="1" s="1"/>
  <c r="AX193" i="1" s="1"/>
  <c r="AW193" i="1"/>
  <c r="L195" i="1"/>
  <c r="N195" i="1"/>
  <c r="AK195" i="1"/>
  <c r="E195" i="1" s="1"/>
  <c r="AL195" i="1"/>
  <c r="H195" i="1" s="1"/>
  <c r="AM195" i="1"/>
  <c r="AN195" i="1"/>
  <c r="AO195" i="1"/>
  <c r="AP195" i="1"/>
  <c r="J195" i="1" s="1"/>
  <c r="AQ195" i="1" s="1"/>
  <c r="AT195" i="1"/>
  <c r="AU195" i="1" s="1"/>
  <c r="AX195" i="1" s="1"/>
  <c r="AW195" i="1"/>
  <c r="L197" i="1"/>
  <c r="N197" i="1"/>
  <c r="AK197" i="1"/>
  <c r="E197" i="1" s="1"/>
  <c r="AL197" i="1"/>
  <c r="H197" i="1" s="1"/>
  <c r="AM197" i="1"/>
  <c r="AN197" i="1"/>
  <c r="AO197" i="1"/>
  <c r="AP197" i="1"/>
  <c r="J197" i="1" s="1"/>
  <c r="AQ197" i="1" s="1"/>
  <c r="AT197" i="1"/>
  <c r="AU197" i="1" s="1"/>
  <c r="AX197" i="1" s="1"/>
  <c r="AW197" i="1"/>
  <c r="L198" i="1"/>
  <c r="N198" i="1"/>
  <c r="AK198" i="1"/>
  <c r="E198" i="1" s="1"/>
  <c r="AL198" i="1"/>
  <c r="H198" i="1" s="1"/>
  <c r="AM198" i="1"/>
  <c r="AN198" i="1"/>
  <c r="AO198" i="1"/>
  <c r="AP198" i="1"/>
  <c r="J198" i="1" s="1"/>
  <c r="AQ198" i="1" s="1"/>
  <c r="AT198" i="1"/>
  <c r="AU198" i="1" s="1"/>
  <c r="AX198" i="1" s="1"/>
  <c r="AW198" i="1"/>
  <c r="L200" i="1"/>
  <c r="N200" i="1"/>
  <c r="AK200" i="1"/>
  <c r="E200" i="1" s="1"/>
  <c r="AL200" i="1"/>
  <c r="H200" i="1" s="1"/>
  <c r="AM200" i="1"/>
  <c r="AN200" i="1"/>
  <c r="AO200" i="1"/>
  <c r="AP200" i="1"/>
  <c r="J200" i="1" s="1"/>
  <c r="AQ200" i="1" s="1"/>
  <c r="AT200" i="1"/>
  <c r="AU200" i="1" s="1"/>
  <c r="AX200" i="1" s="1"/>
  <c r="AW200" i="1"/>
  <c r="L202" i="1"/>
  <c r="N202" i="1"/>
  <c r="AK202" i="1"/>
  <c r="E202" i="1" s="1"/>
  <c r="AL202" i="1"/>
  <c r="H202" i="1" s="1"/>
  <c r="AM202" i="1"/>
  <c r="AN202" i="1"/>
  <c r="AO202" i="1"/>
  <c r="AP202" i="1"/>
  <c r="J202" i="1" s="1"/>
  <c r="AQ202" i="1" s="1"/>
  <c r="AT202" i="1"/>
  <c r="AU202" i="1" s="1"/>
  <c r="AX202" i="1" s="1"/>
  <c r="AW202" i="1"/>
  <c r="L203" i="1"/>
  <c r="N203" i="1"/>
  <c r="AK203" i="1"/>
  <c r="E203" i="1" s="1"/>
  <c r="AL203" i="1"/>
  <c r="H203" i="1" s="1"/>
  <c r="AM203" i="1"/>
  <c r="AN203" i="1"/>
  <c r="AO203" i="1"/>
  <c r="AP203" i="1"/>
  <c r="J203" i="1" s="1"/>
  <c r="AQ203" i="1" s="1"/>
  <c r="AT203" i="1"/>
  <c r="AU203" i="1" s="1"/>
  <c r="AX203" i="1" s="1"/>
  <c r="AW203" i="1"/>
  <c r="L205" i="1"/>
  <c r="N205" i="1"/>
  <c r="AK205" i="1"/>
  <c r="E205" i="1" s="1"/>
  <c r="AL205" i="1"/>
  <c r="H205" i="1" s="1"/>
  <c r="AM205" i="1"/>
  <c r="AN205" i="1"/>
  <c r="AO205" i="1"/>
  <c r="AP205" i="1"/>
  <c r="J205" i="1" s="1"/>
  <c r="AQ205" i="1" s="1"/>
  <c r="AT205" i="1"/>
  <c r="AU205" i="1" s="1"/>
  <c r="AX205" i="1" s="1"/>
  <c r="AW205" i="1"/>
  <c r="L207" i="1"/>
  <c r="N207" i="1"/>
  <c r="AK207" i="1"/>
  <c r="E207" i="1" s="1"/>
  <c r="AL207" i="1"/>
  <c r="H207" i="1" s="1"/>
  <c r="AM207" i="1"/>
  <c r="AN207" i="1"/>
  <c r="AO207" i="1"/>
  <c r="AP207" i="1"/>
  <c r="J207" i="1" s="1"/>
  <c r="AQ207" i="1" s="1"/>
  <c r="AT207" i="1"/>
  <c r="AU207" i="1" s="1"/>
  <c r="AX207" i="1" s="1"/>
  <c r="AW207" i="1"/>
  <c r="L208" i="1"/>
  <c r="N208" i="1"/>
  <c r="AK208" i="1"/>
  <c r="E208" i="1" s="1"/>
  <c r="AL208" i="1"/>
  <c r="H208" i="1" s="1"/>
  <c r="AM208" i="1"/>
  <c r="AN208" i="1"/>
  <c r="AO208" i="1"/>
  <c r="AP208" i="1"/>
  <c r="J208" i="1" s="1"/>
  <c r="AQ208" i="1" s="1"/>
  <c r="AT208" i="1"/>
  <c r="AU208" i="1" s="1"/>
  <c r="AX208" i="1" s="1"/>
  <c r="AW208" i="1"/>
  <c r="L210" i="1"/>
  <c r="N210" i="1"/>
  <c r="AK210" i="1"/>
  <c r="E210" i="1" s="1"/>
  <c r="AL210" i="1"/>
  <c r="H210" i="1" s="1"/>
  <c r="AM210" i="1"/>
  <c r="AN210" i="1"/>
  <c r="AO210" i="1"/>
  <c r="AP210" i="1"/>
  <c r="J210" i="1" s="1"/>
  <c r="AQ210" i="1" s="1"/>
  <c r="AT210" i="1"/>
  <c r="AU210" i="1" s="1"/>
  <c r="AX210" i="1" s="1"/>
  <c r="AW210" i="1"/>
  <c r="L212" i="1"/>
  <c r="N212" i="1"/>
  <c r="AK212" i="1"/>
  <c r="E212" i="1" s="1"/>
  <c r="AL212" i="1"/>
  <c r="H212" i="1" s="1"/>
  <c r="AM212" i="1"/>
  <c r="AN212" i="1"/>
  <c r="AO212" i="1"/>
  <c r="AP212" i="1"/>
  <c r="J212" i="1" s="1"/>
  <c r="AQ212" i="1" s="1"/>
  <c r="AT212" i="1"/>
  <c r="AU212" i="1" s="1"/>
  <c r="AX212" i="1" s="1"/>
  <c r="AW212" i="1"/>
  <c r="L213" i="1"/>
  <c r="N213" i="1"/>
  <c r="AK213" i="1"/>
  <c r="E213" i="1" s="1"/>
  <c r="BC213" i="1" s="1"/>
  <c r="AL213" i="1"/>
  <c r="H213" i="1" s="1"/>
  <c r="AM213" i="1"/>
  <c r="AN213" i="1"/>
  <c r="AO213" i="1"/>
  <c r="AP213" i="1"/>
  <c r="J213" i="1" s="1"/>
  <c r="AQ213" i="1" s="1"/>
  <c r="AT213" i="1"/>
  <c r="AU213" i="1" s="1"/>
  <c r="AX213" i="1" s="1"/>
  <c r="AW213" i="1"/>
  <c r="H215" i="1"/>
  <c r="L215" i="1"/>
  <c r="N215" i="1"/>
  <c r="AK215" i="1"/>
  <c r="E215" i="1" s="1"/>
  <c r="BC215" i="1" s="1"/>
  <c r="AL215" i="1"/>
  <c r="AM215" i="1"/>
  <c r="AN215" i="1"/>
  <c r="AO215" i="1"/>
  <c r="AP215" i="1"/>
  <c r="J215" i="1" s="1"/>
  <c r="AQ215" i="1" s="1"/>
  <c r="AT215" i="1"/>
  <c r="AU215" i="1" s="1"/>
  <c r="AW215" i="1"/>
  <c r="AX215" i="1"/>
  <c r="L217" i="1"/>
  <c r="N217" i="1"/>
  <c r="AK217" i="1"/>
  <c r="E217" i="1" s="1"/>
  <c r="AL217" i="1"/>
  <c r="H217" i="1" s="1"/>
  <c r="AM217" i="1"/>
  <c r="AN217" i="1"/>
  <c r="AO217" i="1"/>
  <c r="AP217" i="1"/>
  <c r="J217" i="1" s="1"/>
  <c r="AQ217" i="1" s="1"/>
  <c r="AT217" i="1"/>
  <c r="AU217" i="1" s="1"/>
  <c r="AX217" i="1" s="1"/>
  <c r="AW217" i="1"/>
  <c r="H218" i="1"/>
  <c r="L218" i="1"/>
  <c r="N218" i="1"/>
  <c r="AK218" i="1"/>
  <c r="E218" i="1" s="1"/>
  <c r="BC218" i="1" s="1"/>
  <c r="AL218" i="1"/>
  <c r="AM218" i="1"/>
  <c r="AN218" i="1"/>
  <c r="AO218" i="1"/>
  <c r="AP218" i="1"/>
  <c r="J218" i="1" s="1"/>
  <c r="AQ218" i="1" s="1"/>
  <c r="AT218" i="1"/>
  <c r="AU218" i="1" s="1"/>
  <c r="AW218" i="1"/>
  <c r="AX218" i="1"/>
  <c r="L220" i="1"/>
  <c r="N220" i="1"/>
  <c r="AK220" i="1"/>
  <c r="E220" i="1" s="1"/>
  <c r="AL220" i="1"/>
  <c r="H220" i="1" s="1"/>
  <c r="AM220" i="1"/>
  <c r="AN220" i="1"/>
  <c r="AO220" i="1"/>
  <c r="AP220" i="1"/>
  <c r="J220" i="1" s="1"/>
  <c r="AQ220" i="1" s="1"/>
  <c r="AT220" i="1"/>
  <c r="AU220" i="1" s="1"/>
  <c r="AX220" i="1" s="1"/>
  <c r="AW220" i="1"/>
  <c r="H222" i="1"/>
  <c r="L222" i="1"/>
  <c r="N222" i="1"/>
  <c r="AK222" i="1"/>
  <c r="E222" i="1" s="1"/>
  <c r="BC222" i="1" s="1"/>
  <c r="AL222" i="1"/>
  <c r="AM222" i="1"/>
  <c r="AN222" i="1"/>
  <c r="AO222" i="1"/>
  <c r="AP222" i="1"/>
  <c r="J222" i="1" s="1"/>
  <c r="AQ222" i="1" s="1"/>
  <c r="AT222" i="1"/>
  <c r="AU222" i="1" s="1"/>
  <c r="AW222" i="1"/>
  <c r="AX222" i="1"/>
  <c r="L223" i="1"/>
  <c r="N223" i="1"/>
  <c r="AK223" i="1"/>
  <c r="E223" i="1" s="1"/>
  <c r="AL223" i="1"/>
  <c r="H223" i="1" s="1"/>
  <c r="AM223" i="1"/>
  <c r="AN223" i="1"/>
  <c r="AO223" i="1"/>
  <c r="AP223" i="1"/>
  <c r="J223" i="1" s="1"/>
  <c r="AQ223" i="1" s="1"/>
  <c r="AT223" i="1"/>
  <c r="AU223" i="1" s="1"/>
  <c r="AX223" i="1" s="1"/>
  <c r="AW223" i="1"/>
  <c r="H225" i="1"/>
  <c r="L225" i="1"/>
  <c r="N225" i="1"/>
  <c r="AK225" i="1"/>
  <c r="E225" i="1" s="1"/>
  <c r="BC225" i="1" s="1"/>
  <c r="AL225" i="1"/>
  <c r="AM225" i="1"/>
  <c r="AN225" i="1"/>
  <c r="AO225" i="1"/>
  <c r="AP225" i="1"/>
  <c r="J225" i="1" s="1"/>
  <c r="AQ225" i="1" s="1"/>
  <c r="AT225" i="1"/>
  <c r="AU225" i="1" s="1"/>
  <c r="AW225" i="1"/>
  <c r="AX225" i="1"/>
  <c r="L227" i="1"/>
  <c r="N227" i="1"/>
  <c r="AK227" i="1"/>
  <c r="E227" i="1" s="1"/>
  <c r="AL227" i="1"/>
  <c r="H227" i="1" s="1"/>
  <c r="AM227" i="1"/>
  <c r="AN227" i="1"/>
  <c r="AO227" i="1"/>
  <c r="AP227" i="1"/>
  <c r="J227" i="1" s="1"/>
  <c r="AQ227" i="1" s="1"/>
  <c r="AT227" i="1"/>
  <c r="AU227" i="1" s="1"/>
  <c r="AX227" i="1" s="1"/>
  <c r="AW227" i="1"/>
  <c r="H228" i="1"/>
  <c r="L228" i="1"/>
  <c r="N228" i="1"/>
  <c r="AK228" i="1"/>
  <c r="E228" i="1" s="1"/>
  <c r="BC228" i="1" s="1"/>
  <c r="AL228" i="1"/>
  <c r="AM228" i="1"/>
  <c r="AN228" i="1"/>
  <c r="AO228" i="1"/>
  <c r="AP228" i="1"/>
  <c r="J228" i="1" s="1"/>
  <c r="AQ228" i="1" s="1"/>
  <c r="AT228" i="1"/>
  <c r="AU228" i="1" s="1"/>
  <c r="AW228" i="1"/>
  <c r="AX228" i="1"/>
  <c r="L230" i="1"/>
  <c r="N230" i="1"/>
  <c r="BC230" i="1" s="1"/>
  <c r="AK230" i="1"/>
  <c r="E230" i="1" s="1"/>
  <c r="AL230" i="1"/>
  <c r="H230" i="1" s="1"/>
  <c r="AM230" i="1"/>
  <c r="AN230" i="1"/>
  <c r="AO230" i="1"/>
  <c r="AP230" i="1"/>
  <c r="J230" i="1" s="1"/>
  <c r="AQ230" i="1" s="1"/>
  <c r="AT230" i="1"/>
  <c r="AU230" i="1" s="1"/>
  <c r="AX230" i="1" s="1"/>
  <c r="AW230" i="1"/>
  <c r="L232" i="1"/>
  <c r="N232" i="1"/>
  <c r="AK232" i="1"/>
  <c r="E232" i="1" s="1"/>
  <c r="AL232" i="1"/>
  <c r="H232" i="1" s="1"/>
  <c r="AM232" i="1"/>
  <c r="AN232" i="1"/>
  <c r="AO232" i="1"/>
  <c r="AP232" i="1"/>
  <c r="J232" i="1" s="1"/>
  <c r="AQ232" i="1" s="1"/>
  <c r="AT232" i="1"/>
  <c r="AU232" i="1" s="1"/>
  <c r="AX232" i="1" s="1"/>
  <c r="AW232" i="1"/>
  <c r="L233" i="1"/>
  <c r="N233" i="1"/>
  <c r="AK233" i="1"/>
  <c r="E233" i="1" s="1"/>
  <c r="AL233" i="1"/>
  <c r="H233" i="1" s="1"/>
  <c r="AM233" i="1"/>
  <c r="AN233" i="1"/>
  <c r="AO233" i="1"/>
  <c r="AP233" i="1"/>
  <c r="J233" i="1" s="1"/>
  <c r="AQ233" i="1" s="1"/>
  <c r="AT233" i="1"/>
  <c r="AU233" i="1" s="1"/>
  <c r="AX233" i="1" s="1"/>
  <c r="AW233" i="1"/>
  <c r="L235" i="1"/>
  <c r="N235" i="1"/>
  <c r="AK235" i="1"/>
  <c r="E235" i="1" s="1"/>
  <c r="AL235" i="1"/>
  <c r="H235" i="1" s="1"/>
  <c r="AM235" i="1"/>
  <c r="AN235" i="1"/>
  <c r="AO235" i="1"/>
  <c r="AP235" i="1"/>
  <c r="J235" i="1" s="1"/>
  <c r="AQ235" i="1" s="1"/>
  <c r="AT235" i="1"/>
  <c r="AU235" i="1" s="1"/>
  <c r="AX235" i="1" s="1"/>
  <c r="AW235" i="1"/>
  <c r="L237" i="1"/>
  <c r="N237" i="1"/>
  <c r="AK237" i="1"/>
  <c r="E237" i="1" s="1"/>
  <c r="AL237" i="1"/>
  <c r="H237" i="1" s="1"/>
  <c r="AM237" i="1"/>
  <c r="AN237" i="1"/>
  <c r="AO237" i="1"/>
  <c r="AP237" i="1"/>
  <c r="J237" i="1" s="1"/>
  <c r="AQ237" i="1" s="1"/>
  <c r="AT237" i="1"/>
  <c r="AU237" i="1" s="1"/>
  <c r="AX237" i="1" s="1"/>
  <c r="AW237" i="1"/>
  <c r="L238" i="1"/>
  <c r="N238" i="1"/>
  <c r="AK238" i="1"/>
  <c r="E238" i="1" s="1"/>
  <c r="AL238" i="1"/>
  <c r="H238" i="1" s="1"/>
  <c r="AM238" i="1"/>
  <c r="AN238" i="1"/>
  <c r="AO238" i="1"/>
  <c r="AP238" i="1"/>
  <c r="J238" i="1" s="1"/>
  <c r="AQ238" i="1" s="1"/>
  <c r="AT238" i="1"/>
  <c r="AU238" i="1" s="1"/>
  <c r="AX238" i="1" s="1"/>
  <c r="AW238" i="1"/>
  <c r="L240" i="1"/>
  <c r="N240" i="1"/>
  <c r="AK240" i="1"/>
  <c r="E240" i="1" s="1"/>
  <c r="AL240" i="1"/>
  <c r="H240" i="1" s="1"/>
  <c r="AM240" i="1"/>
  <c r="AN240" i="1"/>
  <c r="AO240" i="1"/>
  <c r="AP240" i="1"/>
  <c r="J240" i="1" s="1"/>
  <c r="AQ240" i="1" s="1"/>
  <c r="AT240" i="1"/>
  <c r="AU240" i="1" s="1"/>
  <c r="AX240" i="1" s="1"/>
  <c r="AW240" i="1"/>
  <c r="L242" i="1"/>
  <c r="N242" i="1"/>
  <c r="AK242" i="1"/>
  <c r="E242" i="1" s="1"/>
  <c r="AL242" i="1"/>
  <c r="H242" i="1" s="1"/>
  <c r="AM242" i="1"/>
  <c r="AN242" i="1"/>
  <c r="AO242" i="1"/>
  <c r="AP242" i="1"/>
  <c r="J242" i="1" s="1"/>
  <c r="AQ242" i="1" s="1"/>
  <c r="AT242" i="1"/>
  <c r="AU242" i="1" s="1"/>
  <c r="AX242" i="1" s="1"/>
  <c r="AW242" i="1"/>
  <c r="L243" i="1"/>
  <c r="N243" i="1"/>
  <c r="AK243" i="1"/>
  <c r="E243" i="1" s="1"/>
  <c r="AL243" i="1"/>
  <c r="H243" i="1" s="1"/>
  <c r="AM243" i="1"/>
  <c r="AN243" i="1"/>
  <c r="AO243" i="1"/>
  <c r="AP243" i="1"/>
  <c r="J243" i="1" s="1"/>
  <c r="AQ243" i="1" s="1"/>
  <c r="AT243" i="1"/>
  <c r="AU243" i="1" s="1"/>
  <c r="AX243" i="1" s="1"/>
  <c r="AW243" i="1"/>
  <c r="L245" i="1"/>
  <c r="N245" i="1"/>
  <c r="AK245" i="1"/>
  <c r="E245" i="1" s="1"/>
  <c r="AL245" i="1"/>
  <c r="H245" i="1" s="1"/>
  <c r="AM245" i="1"/>
  <c r="AN245" i="1"/>
  <c r="AO245" i="1"/>
  <c r="AP245" i="1"/>
  <c r="J245" i="1" s="1"/>
  <c r="AQ245" i="1" s="1"/>
  <c r="AT245" i="1"/>
  <c r="AU245" i="1" s="1"/>
  <c r="AX245" i="1" s="1"/>
  <c r="AW245" i="1"/>
  <c r="L247" i="1"/>
  <c r="N247" i="1"/>
  <c r="AK247" i="1"/>
  <c r="E247" i="1" s="1"/>
  <c r="AL247" i="1"/>
  <c r="H247" i="1" s="1"/>
  <c r="AM247" i="1"/>
  <c r="AN247" i="1"/>
  <c r="AO247" i="1"/>
  <c r="AP247" i="1"/>
  <c r="J247" i="1" s="1"/>
  <c r="AQ247" i="1" s="1"/>
  <c r="AT247" i="1"/>
  <c r="AU247" i="1" s="1"/>
  <c r="AX247" i="1" s="1"/>
  <c r="AW247" i="1"/>
  <c r="L248" i="1"/>
  <c r="N248" i="1"/>
  <c r="AK248" i="1"/>
  <c r="E248" i="1" s="1"/>
  <c r="AL248" i="1"/>
  <c r="H248" i="1" s="1"/>
  <c r="AM248" i="1"/>
  <c r="AN248" i="1"/>
  <c r="AO248" i="1"/>
  <c r="AP248" i="1"/>
  <c r="J248" i="1" s="1"/>
  <c r="AQ248" i="1" s="1"/>
  <c r="AT248" i="1"/>
  <c r="AU248" i="1" s="1"/>
  <c r="AX248" i="1" s="1"/>
  <c r="AW248" i="1"/>
  <c r="L250" i="1"/>
  <c r="N250" i="1"/>
  <c r="AK250" i="1"/>
  <c r="E250" i="1" s="1"/>
  <c r="AL250" i="1"/>
  <c r="H250" i="1" s="1"/>
  <c r="AM250" i="1"/>
  <c r="AN250" i="1"/>
  <c r="AO250" i="1"/>
  <c r="AP250" i="1"/>
  <c r="J250" i="1" s="1"/>
  <c r="AQ250" i="1" s="1"/>
  <c r="AT250" i="1"/>
  <c r="AU250" i="1" s="1"/>
  <c r="AX250" i="1" s="1"/>
  <c r="AW250" i="1"/>
  <c r="L252" i="1"/>
  <c r="N252" i="1"/>
  <c r="AK252" i="1"/>
  <c r="E252" i="1" s="1"/>
  <c r="AL252" i="1"/>
  <c r="H252" i="1" s="1"/>
  <c r="AM252" i="1"/>
  <c r="AN252" i="1"/>
  <c r="AO252" i="1"/>
  <c r="AP252" i="1"/>
  <c r="J252" i="1" s="1"/>
  <c r="AQ252" i="1" s="1"/>
  <c r="AT252" i="1"/>
  <c r="AU252" i="1" s="1"/>
  <c r="AX252" i="1" s="1"/>
  <c r="AW252" i="1"/>
  <c r="L253" i="1"/>
  <c r="N253" i="1"/>
  <c r="AK253" i="1"/>
  <c r="E253" i="1" s="1"/>
  <c r="AL253" i="1"/>
  <c r="H253" i="1" s="1"/>
  <c r="AM253" i="1"/>
  <c r="AN253" i="1"/>
  <c r="AO253" i="1"/>
  <c r="AP253" i="1"/>
  <c r="J253" i="1" s="1"/>
  <c r="AQ253" i="1" s="1"/>
  <c r="AT253" i="1"/>
  <c r="AU253" i="1" s="1"/>
  <c r="AX253" i="1" s="1"/>
  <c r="AW253" i="1"/>
  <c r="L255" i="1"/>
  <c r="N255" i="1"/>
  <c r="AK255" i="1"/>
  <c r="E255" i="1" s="1"/>
  <c r="AL255" i="1"/>
  <c r="H255" i="1" s="1"/>
  <c r="AM255" i="1"/>
  <c r="AN255" i="1"/>
  <c r="AO255" i="1"/>
  <c r="AP255" i="1"/>
  <c r="J255" i="1" s="1"/>
  <c r="AQ255" i="1" s="1"/>
  <c r="AT255" i="1"/>
  <c r="AU255" i="1" s="1"/>
  <c r="AX255" i="1" s="1"/>
  <c r="AW255" i="1"/>
  <c r="L257" i="1"/>
  <c r="N257" i="1"/>
  <c r="AK257" i="1"/>
  <c r="E257" i="1" s="1"/>
  <c r="AL257" i="1"/>
  <c r="H257" i="1" s="1"/>
  <c r="AM257" i="1"/>
  <c r="AN257" i="1"/>
  <c r="AO257" i="1"/>
  <c r="AP257" i="1"/>
  <c r="J257" i="1" s="1"/>
  <c r="AQ257" i="1" s="1"/>
  <c r="AT257" i="1"/>
  <c r="AU257" i="1" s="1"/>
  <c r="AX257" i="1" s="1"/>
  <c r="AW257" i="1"/>
  <c r="L258" i="1"/>
  <c r="N258" i="1"/>
  <c r="AK258" i="1"/>
  <c r="E258" i="1" s="1"/>
  <c r="AL258" i="1"/>
  <c r="H258" i="1" s="1"/>
  <c r="AM258" i="1"/>
  <c r="AN258" i="1"/>
  <c r="AP258" i="1" s="1"/>
  <c r="J258" i="1" s="1"/>
  <c r="AQ258" i="1" s="1"/>
  <c r="AO258" i="1"/>
  <c r="AT258" i="1"/>
  <c r="AU258" i="1" s="1"/>
  <c r="AX258" i="1" s="1"/>
  <c r="AW258" i="1"/>
  <c r="L260" i="1"/>
  <c r="N260" i="1"/>
  <c r="AK260" i="1"/>
  <c r="E260" i="1" s="1"/>
  <c r="AL260" i="1"/>
  <c r="H260" i="1" s="1"/>
  <c r="AM260" i="1"/>
  <c r="AN260" i="1"/>
  <c r="AP260" i="1" s="1"/>
  <c r="J260" i="1" s="1"/>
  <c r="AQ260" i="1" s="1"/>
  <c r="AO260" i="1"/>
  <c r="AT260" i="1"/>
  <c r="AU260" i="1" s="1"/>
  <c r="AX260" i="1" s="1"/>
  <c r="AW260" i="1"/>
  <c r="L262" i="1"/>
  <c r="N262" i="1"/>
  <c r="AK262" i="1"/>
  <c r="E262" i="1" s="1"/>
  <c r="AL262" i="1"/>
  <c r="H262" i="1" s="1"/>
  <c r="AM262" i="1"/>
  <c r="AN262" i="1"/>
  <c r="AO262" i="1"/>
  <c r="AP262" i="1"/>
  <c r="J262" i="1" s="1"/>
  <c r="AQ262" i="1" s="1"/>
  <c r="AT262" i="1"/>
  <c r="AU262" i="1" s="1"/>
  <c r="AX262" i="1" s="1"/>
  <c r="AW262" i="1"/>
  <c r="I262" i="1" l="1"/>
  <c r="AR262" i="1"/>
  <c r="AS262" i="1" s="1"/>
  <c r="AV262" i="1" s="1"/>
  <c r="F262" i="1" s="1"/>
  <c r="AY262" i="1" s="1"/>
  <c r="G262" i="1" s="1"/>
  <c r="BB262" i="1"/>
  <c r="BC260" i="1"/>
  <c r="I257" i="1"/>
  <c r="AR257" i="1"/>
  <c r="AS257" i="1" s="1"/>
  <c r="AV257" i="1" s="1"/>
  <c r="F257" i="1" s="1"/>
  <c r="AY257" i="1" s="1"/>
  <c r="G257" i="1" s="1"/>
  <c r="BC262" i="1"/>
  <c r="BD262" i="1" s="1"/>
  <c r="I260" i="1"/>
  <c r="AR260" i="1"/>
  <c r="AS260" i="1" s="1"/>
  <c r="AV260" i="1" s="1"/>
  <c r="F260" i="1" s="1"/>
  <c r="AY260" i="1" s="1"/>
  <c r="G260" i="1" s="1"/>
  <c r="BB260" i="1"/>
  <c r="BD260" i="1" s="1"/>
  <c r="BC258" i="1"/>
  <c r="BC257" i="1"/>
  <c r="BC255" i="1"/>
  <c r="BC253" i="1"/>
  <c r="BC252" i="1"/>
  <c r="BC250" i="1"/>
  <c r="BC248" i="1"/>
  <c r="BC247" i="1"/>
  <c r="BC245" i="1"/>
  <c r="BC243" i="1"/>
  <c r="BC242" i="1"/>
  <c r="BC240" i="1"/>
  <c r="BC238" i="1"/>
  <c r="BC237" i="1"/>
  <c r="BC235" i="1"/>
  <c r="BC233" i="1"/>
  <c r="BC232" i="1"/>
  <c r="I228" i="1"/>
  <c r="AR228" i="1"/>
  <c r="AS228" i="1" s="1"/>
  <c r="AV228" i="1" s="1"/>
  <c r="F228" i="1" s="1"/>
  <c r="AY228" i="1" s="1"/>
  <c r="G228" i="1" s="1"/>
  <c r="BB228" i="1"/>
  <c r="I225" i="1"/>
  <c r="AR225" i="1"/>
  <c r="AS225" i="1" s="1"/>
  <c r="AV225" i="1" s="1"/>
  <c r="F225" i="1" s="1"/>
  <c r="AY225" i="1" s="1"/>
  <c r="G225" i="1" s="1"/>
  <c r="I222" i="1"/>
  <c r="AR222" i="1"/>
  <c r="AS222" i="1" s="1"/>
  <c r="AV222" i="1" s="1"/>
  <c r="F222" i="1" s="1"/>
  <c r="AY222" i="1" s="1"/>
  <c r="G222" i="1" s="1"/>
  <c r="BB222" i="1"/>
  <c r="I218" i="1"/>
  <c r="AR218" i="1"/>
  <c r="AS218" i="1" s="1"/>
  <c r="AV218" i="1" s="1"/>
  <c r="F218" i="1" s="1"/>
  <c r="AY218" i="1" s="1"/>
  <c r="G218" i="1" s="1"/>
  <c r="I215" i="1"/>
  <c r="AR215" i="1"/>
  <c r="AS215" i="1" s="1"/>
  <c r="AV215" i="1" s="1"/>
  <c r="F215" i="1" s="1"/>
  <c r="AY215" i="1" s="1"/>
  <c r="G215" i="1" s="1"/>
  <c r="BB215" i="1"/>
  <c r="I258" i="1"/>
  <c r="AR258" i="1"/>
  <c r="AS258" i="1" s="1"/>
  <c r="AV258" i="1" s="1"/>
  <c r="F258" i="1" s="1"/>
  <c r="AY258" i="1" s="1"/>
  <c r="G258" i="1" s="1"/>
  <c r="I255" i="1"/>
  <c r="AR255" i="1"/>
  <c r="AS255" i="1" s="1"/>
  <c r="AV255" i="1" s="1"/>
  <c r="F255" i="1" s="1"/>
  <c r="AY255" i="1" s="1"/>
  <c r="G255" i="1" s="1"/>
  <c r="I253" i="1"/>
  <c r="AR253" i="1"/>
  <c r="AS253" i="1" s="1"/>
  <c r="AV253" i="1" s="1"/>
  <c r="F253" i="1" s="1"/>
  <c r="AY253" i="1" s="1"/>
  <c r="G253" i="1" s="1"/>
  <c r="BB253" i="1"/>
  <c r="BD253" i="1" s="1"/>
  <c r="I252" i="1"/>
  <c r="AR252" i="1"/>
  <c r="AS252" i="1" s="1"/>
  <c r="AV252" i="1" s="1"/>
  <c r="F252" i="1" s="1"/>
  <c r="AY252" i="1" s="1"/>
  <c r="G252" i="1" s="1"/>
  <c r="I250" i="1"/>
  <c r="AR250" i="1"/>
  <c r="AS250" i="1" s="1"/>
  <c r="AV250" i="1" s="1"/>
  <c r="F250" i="1" s="1"/>
  <c r="AY250" i="1" s="1"/>
  <c r="G250" i="1" s="1"/>
  <c r="BB250" i="1"/>
  <c r="BD250" i="1" s="1"/>
  <c r="I248" i="1"/>
  <c r="AR248" i="1"/>
  <c r="AS248" i="1" s="1"/>
  <c r="AV248" i="1" s="1"/>
  <c r="F248" i="1" s="1"/>
  <c r="AY248" i="1" s="1"/>
  <c r="G248" i="1" s="1"/>
  <c r="I247" i="1"/>
  <c r="AR247" i="1"/>
  <c r="AS247" i="1" s="1"/>
  <c r="AV247" i="1" s="1"/>
  <c r="F247" i="1" s="1"/>
  <c r="AY247" i="1" s="1"/>
  <c r="G247" i="1" s="1"/>
  <c r="BB247" i="1"/>
  <c r="BD247" i="1" s="1"/>
  <c r="I245" i="1"/>
  <c r="AR245" i="1"/>
  <c r="AS245" i="1" s="1"/>
  <c r="AV245" i="1" s="1"/>
  <c r="F245" i="1" s="1"/>
  <c r="AY245" i="1" s="1"/>
  <c r="G245" i="1" s="1"/>
  <c r="I243" i="1"/>
  <c r="AR243" i="1"/>
  <c r="AS243" i="1" s="1"/>
  <c r="AV243" i="1" s="1"/>
  <c r="F243" i="1" s="1"/>
  <c r="AY243" i="1" s="1"/>
  <c r="G243" i="1" s="1"/>
  <c r="BB243" i="1"/>
  <c r="BD243" i="1" s="1"/>
  <c r="I242" i="1"/>
  <c r="AR242" i="1"/>
  <c r="AS242" i="1" s="1"/>
  <c r="AV242" i="1" s="1"/>
  <c r="F242" i="1" s="1"/>
  <c r="AY242" i="1" s="1"/>
  <c r="G242" i="1" s="1"/>
  <c r="I240" i="1"/>
  <c r="AR240" i="1"/>
  <c r="AS240" i="1" s="1"/>
  <c r="AV240" i="1" s="1"/>
  <c r="F240" i="1" s="1"/>
  <c r="AY240" i="1" s="1"/>
  <c r="G240" i="1" s="1"/>
  <c r="BB240" i="1"/>
  <c r="BD240" i="1" s="1"/>
  <c r="I238" i="1"/>
  <c r="AR238" i="1"/>
  <c r="AS238" i="1" s="1"/>
  <c r="AV238" i="1" s="1"/>
  <c r="F238" i="1" s="1"/>
  <c r="AY238" i="1" s="1"/>
  <c r="G238" i="1" s="1"/>
  <c r="I237" i="1"/>
  <c r="AR237" i="1"/>
  <c r="AS237" i="1" s="1"/>
  <c r="AV237" i="1" s="1"/>
  <c r="F237" i="1" s="1"/>
  <c r="AY237" i="1" s="1"/>
  <c r="G237" i="1" s="1"/>
  <c r="BB237" i="1"/>
  <c r="BD237" i="1" s="1"/>
  <c r="I235" i="1"/>
  <c r="AR235" i="1"/>
  <c r="AS235" i="1" s="1"/>
  <c r="AV235" i="1" s="1"/>
  <c r="F235" i="1" s="1"/>
  <c r="AY235" i="1" s="1"/>
  <c r="G235" i="1" s="1"/>
  <c r="I233" i="1"/>
  <c r="AR233" i="1"/>
  <c r="AS233" i="1" s="1"/>
  <c r="AV233" i="1" s="1"/>
  <c r="F233" i="1" s="1"/>
  <c r="AY233" i="1" s="1"/>
  <c r="G233" i="1" s="1"/>
  <c r="BB233" i="1"/>
  <c r="BD233" i="1" s="1"/>
  <c r="I232" i="1"/>
  <c r="AR232" i="1"/>
  <c r="AS232" i="1" s="1"/>
  <c r="AV232" i="1" s="1"/>
  <c r="F232" i="1" s="1"/>
  <c r="AY232" i="1" s="1"/>
  <c r="G232" i="1" s="1"/>
  <c r="I230" i="1"/>
  <c r="AR230" i="1"/>
  <c r="AS230" i="1" s="1"/>
  <c r="AV230" i="1" s="1"/>
  <c r="F230" i="1" s="1"/>
  <c r="AY230" i="1" s="1"/>
  <c r="G230" i="1" s="1"/>
  <c r="BB230" i="1"/>
  <c r="BD230" i="1" s="1"/>
  <c r="I227" i="1"/>
  <c r="AR227" i="1"/>
  <c r="AS227" i="1" s="1"/>
  <c r="AV227" i="1" s="1"/>
  <c r="F227" i="1" s="1"/>
  <c r="AY227" i="1" s="1"/>
  <c r="G227" i="1" s="1"/>
  <c r="I223" i="1"/>
  <c r="AR223" i="1"/>
  <c r="AS223" i="1" s="1"/>
  <c r="AV223" i="1" s="1"/>
  <c r="F223" i="1" s="1"/>
  <c r="AY223" i="1" s="1"/>
  <c r="G223" i="1" s="1"/>
  <c r="I220" i="1"/>
  <c r="AR220" i="1"/>
  <c r="AS220" i="1" s="1"/>
  <c r="AV220" i="1" s="1"/>
  <c r="F220" i="1" s="1"/>
  <c r="AY220" i="1" s="1"/>
  <c r="G220" i="1" s="1"/>
  <c r="I217" i="1"/>
  <c r="AR217" i="1"/>
  <c r="AS217" i="1" s="1"/>
  <c r="AV217" i="1" s="1"/>
  <c r="F217" i="1" s="1"/>
  <c r="AY217" i="1" s="1"/>
  <c r="G217" i="1" s="1"/>
  <c r="BC212" i="1"/>
  <c r="BC210" i="1"/>
  <c r="BC208" i="1"/>
  <c r="BC207" i="1"/>
  <c r="BC205" i="1"/>
  <c r="BC203" i="1"/>
  <c r="BC202" i="1"/>
  <c r="BC200" i="1"/>
  <c r="BC198" i="1"/>
  <c r="BC197" i="1"/>
  <c r="BC195" i="1"/>
  <c r="BC193" i="1"/>
  <c r="BC192" i="1"/>
  <c r="BC190" i="1"/>
  <c r="BC188" i="1"/>
  <c r="BC187" i="1"/>
  <c r="BC185" i="1"/>
  <c r="BC183" i="1"/>
  <c r="BC182" i="1"/>
  <c r="BC180" i="1"/>
  <c r="BC178" i="1"/>
  <c r="BC177" i="1"/>
  <c r="BC175" i="1"/>
  <c r="BC173" i="1"/>
  <c r="BC172" i="1"/>
  <c r="BC170" i="1"/>
  <c r="BC168" i="1"/>
  <c r="BC167" i="1"/>
  <c r="BC165" i="1"/>
  <c r="BC163" i="1"/>
  <c r="BC162" i="1"/>
  <c r="BC160" i="1"/>
  <c r="I157" i="1"/>
  <c r="AR157" i="1"/>
  <c r="AS157" i="1" s="1"/>
  <c r="AV157" i="1" s="1"/>
  <c r="F157" i="1" s="1"/>
  <c r="AY157" i="1" s="1"/>
  <c r="G157" i="1" s="1"/>
  <c r="I153" i="1"/>
  <c r="AR153" i="1"/>
  <c r="AS153" i="1" s="1"/>
  <c r="AV153" i="1" s="1"/>
  <c r="F153" i="1" s="1"/>
  <c r="AY153" i="1" s="1"/>
  <c r="G153" i="1" s="1"/>
  <c r="BB153" i="1"/>
  <c r="I150" i="1"/>
  <c r="AR150" i="1"/>
  <c r="AS150" i="1" s="1"/>
  <c r="AV150" i="1" s="1"/>
  <c r="F150" i="1" s="1"/>
  <c r="AY150" i="1" s="1"/>
  <c r="G150" i="1" s="1"/>
  <c r="I147" i="1"/>
  <c r="AR147" i="1"/>
  <c r="AS147" i="1" s="1"/>
  <c r="AV147" i="1" s="1"/>
  <c r="F147" i="1" s="1"/>
  <c r="AY147" i="1" s="1"/>
  <c r="G147" i="1" s="1"/>
  <c r="BB147" i="1"/>
  <c r="I143" i="1"/>
  <c r="AR143" i="1"/>
  <c r="AS143" i="1" s="1"/>
  <c r="AV143" i="1" s="1"/>
  <c r="F143" i="1" s="1"/>
  <c r="AY143" i="1" s="1"/>
  <c r="G143" i="1" s="1"/>
  <c r="BD228" i="1"/>
  <c r="BB227" i="1"/>
  <c r="BC227" i="1"/>
  <c r="BB223" i="1"/>
  <c r="BD223" i="1" s="1"/>
  <c r="BC223" i="1"/>
  <c r="BD222" i="1"/>
  <c r="BB220" i="1"/>
  <c r="BC220" i="1"/>
  <c r="BB217" i="1"/>
  <c r="BD217" i="1" s="1"/>
  <c r="BC217" i="1"/>
  <c r="BD215" i="1"/>
  <c r="AR213" i="1"/>
  <c r="AS213" i="1" s="1"/>
  <c r="AV213" i="1" s="1"/>
  <c r="F213" i="1" s="1"/>
  <c r="I213" i="1"/>
  <c r="AR212" i="1"/>
  <c r="AS212" i="1" s="1"/>
  <c r="AV212" i="1" s="1"/>
  <c r="F212" i="1" s="1"/>
  <c r="AY212" i="1" s="1"/>
  <c r="G212" i="1" s="1"/>
  <c r="BB212" i="1"/>
  <c r="BD212" i="1" s="1"/>
  <c r="I212" i="1"/>
  <c r="AR210" i="1"/>
  <c r="AS210" i="1" s="1"/>
  <c r="AV210" i="1" s="1"/>
  <c r="F210" i="1" s="1"/>
  <c r="AY210" i="1" s="1"/>
  <c r="G210" i="1" s="1"/>
  <c r="I210" i="1"/>
  <c r="AR208" i="1"/>
  <c r="AS208" i="1" s="1"/>
  <c r="AV208" i="1" s="1"/>
  <c r="F208" i="1" s="1"/>
  <c r="AY208" i="1" s="1"/>
  <c r="G208" i="1" s="1"/>
  <c r="BB208" i="1"/>
  <c r="BD208" i="1" s="1"/>
  <c r="I208" i="1"/>
  <c r="AR207" i="1"/>
  <c r="AS207" i="1" s="1"/>
  <c r="AV207" i="1" s="1"/>
  <c r="F207" i="1" s="1"/>
  <c r="AY207" i="1" s="1"/>
  <c r="G207" i="1" s="1"/>
  <c r="I207" i="1"/>
  <c r="AR205" i="1"/>
  <c r="AS205" i="1" s="1"/>
  <c r="AV205" i="1" s="1"/>
  <c r="F205" i="1" s="1"/>
  <c r="AY205" i="1" s="1"/>
  <c r="G205" i="1" s="1"/>
  <c r="BB205" i="1"/>
  <c r="BD205" i="1" s="1"/>
  <c r="I205" i="1"/>
  <c r="AR203" i="1"/>
  <c r="AS203" i="1" s="1"/>
  <c r="AV203" i="1" s="1"/>
  <c r="F203" i="1" s="1"/>
  <c r="AY203" i="1" s="1"/>
  <c r="G203" i="1" s="1"/>
  <c r="I203" i="1"/>
  <c r="AR202" i="1"/>
  <c r="AS202" i="1" s="1"/>
  <c r="AV202" i="1" s="1"/>
  <c r="F202" i="1" s="1"/>
  <c r="AY202" i="1" s="1"/>
  <c r="G202" i="1" s="1"/>
  <c r="BB202" i="1"/>
  <c r="BD202" i="1" s="1"/>
  <c r="I202" i="1"/>
  <c r="AR200" i="1"/>
  <c r="AS200" i="1" s="1"/>
  <c r="AV200" i="1" s="1"/>
  <c r="F200" i="1" s="1"/>
  <c r="AY200" i="1" s="1"/>
  <c r="G200" i="1" s="1"/>
  <c r="I200" i="1"/>
  <c r="AR198" i="1"/>
  <c r="AS198" i="1" s="1"/>
  <c r="AV198" i="1" s="1"/>
  <c r="F198" i="1" s="1"/>
  <c r="AY198" i="1" s="1"/>
  <c r="G198" i="1" s="1"/>
  <c r="BB198" i="1"/>
  <c r="BD198" i="1" s="1"/>
  <c r="I198" i="1"/>
  <c r="AR197" i="1"/>
  <c r="AS197" i="1" s="1"/>
  <c r="AV197" i="1" s="1"/>
  <c r="F197" i="1" s="1"/>
  <c r="AY197" i="1" s="1"/>
  <c r="G197" i="1" s="1"/>
  <c r="I197" i="1"/>
  <c r="AR195" i="1"/>
  <c r="AS195" i="1" s="1"/>
  <c r="AV195" i="1" s="1"/>
  <c r="F195" i="1" s="1"/>
  <c r="AY195" i="1" s="1"/>
  <c r="G195" i="1" s="1"/>
  <c r="BB195" i="1"/>
  <c r="BD195" i="1" s="1"/>
  <c r="I195" i="1"/>
  <c r="AR193" i="1"/>
  <c r="AS193" i="1" s="1"/>
  <c r="AV193" i="1" s="1"/>
  <c r="F193" i="1" s="1"/>
  <c r="AY193" i="1" s="1"/>
  <c r="G193" i="1" s="1"/>
  <c r="I193" i="1"/>
  <c r="AR192" i="1"/>
  <c r="AS192" i="1" s="1"/>
  <c r="AV192" i="1" s="1"/>
  <c r="F192" i="1" s="1"/>
  <c r="AY192" i="1" s="1"/>
  <c r="G192" i="1" s="1"/>
  <c r="BB192" i="1"/>
  <c r="BD192" i="1" s="1"/>
  <c r="I192" i="1"/>
  <c r="AR190" i="1"/>
  <c r="AS190" i="1" s="1"/>
  <c r="AV190" i="1" s="1"/>
  <c r="F190" i="1" s="1"/>
  <c r="AY190" i="1" s="1"/>
  <c r="G190" i="1" s="1"/>
  <c r="I190" i="1"/>
  <c r="AR188" i="1"/>
  <c r="AS188" i="1" s="1"/>
  <c r="AV188" i="1" s="1"/>
  <c r="F188" i="1" s="1"/>
  <c r="AY188" i="1" s="1"/>
  <c r="G188" i="1" s="1"/>
  <c r="BB188" i="1"/>
  <c r="BD188" i="1" s="1"/>
  <c r="I188" i="1"/>
  <c r="AR187" i="1"/>
  <c r="AS187" i="1" s="1"/>
  <c r="AV187" i="1" s="1"/>
  <c r="F187" i="1" s="1"/>
  <c r="AY187" i="1" s="1"/>
  <c r="G187" i="1" s="1"/>
  <c r="I187" i="1"/>
  <c r="AR185" i="1"/>
  <c r="AS185" i="1" s="1"/>
  <c r="AV185" i="1" s="1"/>
  <c r="F185" i="1" s="1"/>
  <c r="AY185" i="1" s="1"/>
  <c r="G185" i="1" s="1"/>
  <c r="BB185" i="1"/>
  <c r="BD185" i="1" s="1"/>
  <c r="I185" i="1"/>
  <c r="AR183" i="1"/>
  <c r="AS183" i="1" s="1"/>
  <c r="AV183" i="1" s="1"/>
  <c r="F183" i="1" s="1"/>
  <c r="AY183" i="1" s="1"/>
  <c r="G183" i="1" s="1"/>
  <c r="I183" i="1"/>
  <c r="AR182" i="1"/>
  <c r="AS182" i="1" s="1"/>
  <c r="AV182" i="1" s="1"/>
  <c r="F182" i="1" s="1"/>
  <c r="AY182" i="1" s="1"/>
  <c r="G182" i="1" s="1"/>
  <c r="BB182" i="1"/>
  <c r="BD182" i="1" s="1"/>
  <c r="I182" i="1"/>
  <c r="AR180" i="1"/>
  <c r="AS180" i="1" s="1"/>
  <c r="AV180" i="1" s="1"/>
  <c r="F180" i="1" s="1"/>
  <c r="AY180" i="1" s="1"/>
  <c r="G180" i="1" s="1"/>
  <c r="I180" i="1"/>
  <c r="AR178" i="1"/>
  <c r="AS178" i="1" s="1"/>
  <c r="AV178" i="1" s="1"/>
  <c r="F178" i="1" s="1"/>
  <c r="AY178" i="1" s="1"/>
  <c r="G178" i="1" s="1"/>
  <c r="BB178" i="1"/>
  <c r="BD178" i="1" s="1"/>
  <c r="I178" i="1"/>
  <c r="AR177" i="1"/>
  <c r="AS177" i="1" s="1"/>
  <c r="AV177" i="1" s="1"/>
  <c r="F177" i="1" s="1"/>
  <c r="AY177" i="1" s="1"/>
  <c r="G177" i="1" s="1"/>
  <c r="I177" i="1"/>
  <c r="AR175" i="1"/>
  <c r="AS175" i="1" s="1"/>
  <c r="AV175" i="1" s="1"/>
  <c r="F175" i="1" s="1"/>
  <c r="AY175" i="1" s="1"/>
  <c r="G175" i="1" s="1"/>
  <c r="BB175" i="1"/>
  <c r="BD175" i="1" s="1"/>
  <c r="I175" i="1"/>
  <c r="AR173" i="1"/>
  <c r="AS173" i="1" s="1"/>
  <c r="AV173" i="1" s="1"/>
  <c r="F173" i="1" s="1"/>
  <c r="AY173" i="1" s="1"/>
  <c r="G173" i="1" s="1"/>
  <c r="I173" i="1"/>
  <c r="AR172" i="1"/>
  <c r="AS172" i="1" s="1"/>
  <c r="AV172" i="1" s="1"/>
  <c r="F172" i="1" s="1"/>
  <c r="AY172" i="1" s="1"/>
  <c r="G172" i="1" s="1"/>
  <c r="BB172" i="1"/>
  <c r="BD172" i="1" s="1"/>
  <c r="I172" i="1"/>
  <c r="AR170" i="1"/>
  <c r="AS170" i="1" s="1"/>
  <c r="AV170" i="1" s="1"/>
  <c r="F170" i="1" s="1"/>
  <c r="AY170" i="1" s="1"/>
  <c r="G170" i="1" s="1"/>
  <c r="I170" i="1"/>
  <c r="AR168" i="1"/>
  <c r="AS168" i="1" s="1"/>
  <c r="AV168" i="1" s="1"/>
  <c r="F168" i="1" s="1"/>
  <c r="AY168" i="1" s="1"/>
  <c r="G168" i="1" s="1"/>
  <c r="BB168" i="1"/>
  <c r="BD168" i="1" s="1"/>
  <c r="I168" i="1"/>
  <c r="AR167" i="1"/>
  <c r="AS167" i="1" s="1"/>
  <c r="AV167" i="1" s="1"/>
  <c r="F167" i="1" s="1"/>
  <c r="AY167" i="1" s="1"/>
  <c r="G167" i="1" s="1"/>
  <c r="I167" i="1"/>
  <c r="AR165" i="1"/>
  <c r="AS165" i="1" s="1"/>
  <c r="AV165" i="1" s="1"/>
  <c r="F165" i="1" s="1"/>
  <c r="AY165" i="1" s="1"/>
  <c r="G165" i="1" s="1"/>
  <c r="BB165" i="1"/>
  <c r="BD165" i="1" s="1"/>
  <c r="I165" i="1"/>
  <c r="AR163" i="1"/>
  <c r="AS163" i="1" s="1"/>
  <c r="AV163" i="1" s="1"/>
  <c r="F163" i="1" s="1"/>
  <c r="AY163" i="1" s="1"/>
  <c r="G163" i="1" s="1"/>
  <c r="I163" i="1"/>
  <c r="AR162" i="1"/>
  <c r="AS162" i="1" s="1"/>
  <c r="AV162" i="1" s="1"/>
  <c r="F162" i="1" s="1"/>
  <c r="AY162" i="1" s="1"/>
  <c r="G162" i="1" s="1"/>
  <c r="BB162" i="1"/>
  <c r="BD162" i="1" s="1"/>
  <c r="I162" i="1"/>
  <c r="AR160" i="1"/>
  <c r="AS160" i="1" s="1"/>
  <c r="AV160" i="1" s="1"/>
  <c r="F160" i="1" s="1"/>
  <c r="AY160" i="1" s="1"/>
  <c r="G160" i="1" s="1"/>
  <c r="I160" i="1"/>
  <c r="I158" i="1"/>
  <c r="BB158" i="1"/>
  <c r="BD158" i="1" s="1"/>
  <c r="AR158" i="1"/>
  <c r="AS158" i="1" s="1"/>
  <c r="AV158" i="1" s="1"/>
  <c r="F158" i="1" s="1"/>
  <c r="AY158" i="1" s="1"/>
  <c r="G158" i="1" s="1"/>
  <c r="I155" i="1"/>
  <c r="AR155" i="1"/>
  <c r="AS155" i="1" s="1"/>
  <c r="AV155" i="1" s="1"/>
  <c r="F155" i="1" s="1"/>
  <c r="AY155" i="1" s="1"/>
  <c r="G155" i="1" s="1"/>
  <c r="I152" i="1"/>
  <c r="AR152" i="1"/>
  <c r="AS152" i="1" s="1"/>
  <c r="AV152" i="1" s="1"/>
  <c r="F152" i="1" s="1"/>
  <c r="AY152" i="1" s="1"/>
  <c r="G152" i="1" s="1"/>
  <c r="I148" i="1"/>
  <c r="AR148" i="1"/>
  <c r="AS148" i="1" s="1"/>
  <c r="AV148" i="1" s="1"/>
  <c r="F148" i="1" s="1"/>
  <c r="AY148" i="1" s="1"/>
  <c r="G148" i="1" s="1"/>
  <c r="I145" i="1"/>
  <c r="AR145" i="1"/>
  <c r="AS145" i="1" s="1"/>
  <c r="AV145" i="1" s="1"/>
  <c r="F145" i="1" s="1"/>
  <c r="AY145" i="1" s="1"/>
  <c r="G145" i="1" s="1"/>
  <c r="BB155" i="1"/>
  <c r="BC155" i="1"/>
  <c r="BD153" i="1"/>
  <c r="BB152" i="1"/>
  <c r="BD152" i="1" s="1"/>
  <c r="BC152" i="1"/>
  <c r="BB148" i="1"/>
  <c r="BC148" i="1"/>
  <c r="BD147" i="1"/>
  <c r="BB145" i="1"/>
  <c r="BD145" i="1" s="1"/>
  <c r="BC145" i="1"/>
  <c r="AR142" i="1"/>
  <c r="AS142" i="1" s="1"/>
  <c r="AV142" i="1" s="1"/>
  <c r="F142" i="1" s="1"/>
  <c r="AY142" i="1" s="1"/>
  <c r="G142" i="1" s="1"/>
  <c r="BC140" i="1"/>
  <c r="BC138" i="1"/>
  <c r="BC137" i="1"/>
  <c r="BC135" i="1"/>
  <c r="BC133" i="1"/>
  <c r="BC132" i="1"/>
  <c r="BC130" i="1"/>
  <c r="BC128" i="1"/>
  <c r="BC127" i="1"/>
  <c r="BC125" i="1"/>
  <c r="BC123" i="1"/>
  <c r="BC122" i="1"/>
  <c r="BC120" i="1"/>
  <c r="BC118" i="1"/>
  <c r="BC117" i="1"/>
  <c r="BC115" i="1"/>
  <c r="BC113" i="1"/>
  <c r="BC112" i="1"/>
  <c r="BC110" i="1"/>
  <c r="BC108" i="1"/>
  <c r="BC107" i="1"/>
  <c r="BC105" i="1"/>
  <c r="BC103" i="1"/>
  <c r="I100" i="1"/>
  <c r="AR100" i="1"/>
  <c r="AS100" i="1" s="1"/>
  <c r="AV100" i="1" s="1"/>
  <c r="F100" i="1" s="1"/>
  <c r="AY100" i="1" s="1"/>
  <c r="G100" i="1" s="1"/>
  <c r="I97" i="1"/>
  <c r="AR97" i="1"/>
  <c r="AS97" i="1" s="1"/>
  <c r="AV97" i="1" s="1"/>
  <c r="F97" i="1" s="1"/>
  <c r="AY97" i="1" s="1"/>
  <c r="G97" i="1" s="1"/>
  <c r="I93" i="1"/>
  <c r="AR93" i="1"/>
  <c r="AS93" i="1" s="1"/>
  <c r="AV93" i="1" s="1"/>
  <c r="F93" i="1" s="1"/>
  <c r="AY93" i="1" s="1"/>
  <c r="G93" i="1" s="1"/>
  <c r="AR140" i="1"/>
  <c r="AS140" i="1" s="1"/>
  <c r="AV140" i="1" s="1"/>
  <c r="F140" i="1" s="1"/>
  <c r="AY140" i="1" s="1"/>
  <c r="G140" i="1" s="1"/>
  <c r="BB140" i="1"/>
  <c r="BD140" i="1" s="1"/>
  <c r="I140" i="1"/>
  <c r="AR138" i="1"/>
  <c r="AS138" i="1" s="1"/>
  <c r="AV138" i="1" s="1"/>
  <c r="F138" i="1" s="1"/>
  <c r="AY138" i="1" s="1"/>
  <c r="G138" i="1" s="1"/>
  <c r="I138" i="1"/>
  <c r="AR137" i="1"/>
  <c r="AS137" i="1" s="1"/>
  <c r="AV137" i="1" s="1"/>
  <c r="F137" i="1" s="1"/>
  <c r="AY137" i="1" s="1"/>
  <c r="G137" i="1" s="1"/>
  <c r="BB137" i="1"/>
  <c r="BD137" i="1" s="1"/>
  <c r="I137" i="1"/>
  <c r="AR135" i="1"/>
  <c r="AS135" i="1" s="1"/>
  <c r="AV135" i="1" s="1"/>
  <c r="F135" i="1" s="1"/>
  <c r="AY135" i="1" s="1"/>
  <c r="G135" i="1" s="1"/>
  <c r="I135" i="1"/>
  <c r="AR133" i="1"/>
  <c r="AS133" i="1" s="1"/>
  <c r="AV133" i="1" s="1"/>
  <c r="F133" i="1" s="1"/>
  <c r="AY133" i="1" s="1"/>
  <c r="G133" i="1" s="1"/>
  <c r="BB133" i="1"/>
  <c r="BD133" i="1" s="1"/>
  <c r="I133" i="1"/>
  <c r="AR132" i="1"/>
  <c r="AS132" i="1" s="1"/>
  <c r="AV132" i="1" s="1"/>
  <c r="F132" i="1" s="1"/>
  <c r="AY132" i="1" s="1"/>
  <c r="G132" i="1" s="1"/>
  <c r="I132" i="1"/>
  <c r="AR130" i="1"/>
  <c r="AS130" i="1" s="1"/>
  <c r="AV130" i="1" s="1"/>
  <c r="F130" i="1" s="1"/>
  <c r="AY130" i="1" s="1"/>
  <c r="G130" i="1" s="1"/>
  <c r="BB130" i="1"/>
  <c r="BD130" i="1" s="1"/>
  <c r="I130" i="1"/>
  <c r="AR128" i="1"/>
  <c r="AS128" i="1" s="1"/>
  <c r="AV128" i="1" s="1"/>
  <c r="F128" i="1" s="1"/>
  <c r="AY128" i="1" s="1"/>
  <c r="G128" i="1" s="1"/>
  <c r="I128" i="1"/>
  <c r="AR127" i="1"/>
  <c r="AS127" i="1" s="1"/>
  <c r="AV127" i="1" s="1"/>
  <c r="F127" i="1" s="1"/>
  <c r="AY127" i="1" s="1"/>
  <c r="G127" i="1" s="1"/>
  <c r="BB127" i="1"/>
  <c r="BD127" i="1" s="1"/>
  <c r="I127" i="1"/>
  <c r="AR125" i="1"/>
  <c r="AS125" i="1" s="1"/>
  <c r="AV125" i="1" s="1"/>
  <c r="F125" i="1" s="1"/>
  <c r="AY125" i="1" s="1"/>
  <c r="G125" i="1" s="1"/>
  <c r="I125" i="1"/>
  <c r="AR123" i="1"/>
  <c r="AS123" i="1" s="1"/>
  <c r="AV123" i="1" s="1"/>
  <c r="F123" i="1" s="1"/>
  <c r="AY123" i="1" s="1"/>
  <c r="G123" i="1" s="1"/>
  <c r="BB123" i="1"/>
  <c r="BD123" i="1" s="1"/>
  <c r="I123" i="1"/>
  <c r="AR122" i="1"/>
  <c r="AS122" i="1" s="1"/>
  <c r="AV122" i="1" s="1"/>
  <c r="F122" i="1" s="1"/>
  <c r="AY122" i="1" s="1"/>
  <c r="G122" i="1" s="1"/>
  <c r="I122" i="1"/>
  <c r="AR120" i="1"/>
  <c r="AS120" i="1" s="1"/>
  <c r="AV120" i="1" s="1"/>
  <c r="F120" i="1" s="1"/>
  <c r="AY120" i="1" s="1"/>
  <c r="G120" i="1" s="1"/>
  <c r="BB120" i="1"/>
  <c r="BD120" i="1" s="1"/>
  <c r="I120" i="1"/>
  <c r="AR118" i="1"/>
  <c r="AS118" i="1" s="1"/>
  <c r="AV118" i="1" s="1"/>
  <c r="F118" i="1" s="1"/>
  <c r="AY118" i="1" s="1"/>
  <c r="G118" i="1" s="1"/>
  <c r="I118" i="1"/>
  <c r="AR117" i="1"/>
  <c r="AS117" i="1" s="1"/>
  <c r="AV117" i="1" s="1"/>
  <c r="F117" i="1" s="1"/>
  <c r="AY117" i="1" s="1"/>
  <c r="G117" i="1" s="1"/>
  <c r="BB117" i="1"/>
  <c r="BD117" i="1" s="1"/>
  <c r="I117" i="1"/>
  <c r="AR115" i="1"/>
  <c r="AS115" i="1" s="1"/>
  <c r="AV115" i="1" s="1"/>
  <c r="F115" i="1" s="1"/>
  <c r="AY115" i="1" s="1"/>
  <c r="G115" i="1" s="1"/>
  <c r="I115" i="1"/>
  <c r="AR113" i="1"/>
  <c r="AS113" i="1" s="1"/>
  <c r="AV113" i="1" s="1"/>
  <c r="F113" i="1" s="1"/>
  <c r="AY113" i="1" s="1"/>
  <c r="G113" i="1" s="1"/>
  <c r="BB113" i="1"/>
  <c r="BD113" i="1" s="1"/>
  <c r="I113" i="1"/>
  <c r="AR112" i="1"/>
  <c r="AS112" i="1" s="1"/>
  <c r="AV112" i="1" s="1"/>
  <c r="F112" i="1" s="1"/>
  <c r="AY112" i="1" s="1"/>
  <c r="G112" i="1" s="1"/>
  <c r="I112" i="1"/>
  <c r="AR110" i="1"/>
  <c r="AS110" i="1" s="1"/>
  <c r="AV110" i="1" s="1"/>
  <c r="F110" i="1" s="1"/>
  <c r="AY110" i="1" s="1"/>
  <c r="G110" i="1" s="1"/>
  <c r="BB110" i="1"/>
  <c r="BD110" i="1" s="1"/>
  <c r="I110" i="1"/>
  <c r="AR108" i="1"/>
  <c r="AS108" i="1" s="1"/>
  <c r="AV108" i="1" s="1"/>
  <c r="F108" i="1" s="1"/>
  <c r="AY108" i="1" s="1"/>
  <c r="G108" i="1" s="1"/>
  <c r="I108" i="1"/>
  <c r="AR107" i="1"/>
  <c r="AS107" i="1" s="1"/>
  <c r="AV107" i="1" s="1"/>
  <c r="F107" i="1" s="1"/>
  <c r="AY107" i="1" s="1"/>
  <c r="G107" i="1" s="1"/>
  <c r="BB107" i="1"/>
  <c r="BD107" i="1" s="1"/>
  <c r="I107" i="1"/>
  <c r="AR105" i="1"/>
  <c r="AS105" i="1" s="1"/>
  <c r="AV105" i="1" s="1"/>
  <c r="F105" i="1" s="1"/>
  <c r="AY105" i="1" s="1"/>
  <c r="G105" i="1" s="1"/>
  <c r="I105" i="1"/>
  <c r="AR103" i="1"/>
  <c r="AS103" i="1" s="1"/>
  <c r="AV103" i="1" s="1"/>
  <c r="F103" i="1" s="1"/>
  <c r="AY103" i="1" s="1"/>
  <c r="G103" i="1" s="1"/>
  <c r="BB103" i="1"/>
  <c r="BD103" i="1" s="1"/>
  <c r="I103" i="1"/>
  <c r="I102" i="1"/>
  <c r="AR102" i="1"/>
  <c r="AS102" i="1" s="1"/>
  <c r="AV102" i="1" s="1"/>
  <c r="F102" i="1" s="1"/>
  <c r="AY102" i="1" s="1"/>
  <c r="G102" i="1" s="1"/>
  <c r="BB102" i="1"/>
  <c r="BD102" i="1" s="1"/>
  <c r="I98" i="1"/>
  <c r="AR98" i="1"/>
  <c r="AS98" i="1" s="1"/>
  <c r="AV98" i="1" s="1"/>
  <c r="F98" i="1" s="1"/>
  <c r="AY98" i="1" s="1"/>
  <c r="G98" i="1" s="1"/>
  <c r="I95" i="1"/>
  <c r="AR95" i="1"/>
  <c r="AS95" i="1" s="1"/>
  <c r="AV95" i="1" s="1"/>
  <c r="F95" i="1" s="1"/>
  <c r="AY95" i="1" s="1"/>
  <c r="G95" i="1" s="1"/>
  <c r="BB95" i="1"/>
  <c r="BB100" i="1"/>
  <c r="BC100" i="1"/>
  <c r="BB97" i="1"/>
  <c r="BD97" i="1" s="1"/>
  <c r="BC97" i="1"/>
  <c r="BD95" i="1"/>
  <c r="BB93" i="1"/>
  <c r="BC93" i="1"/>
  <c r="BD92" i="1"/>
  <c r="AZ92" i="1"/>
  <c r="I90" i="1"/>
  <c r="AR90" i="1"/>
  <c r="AS90" i="1" s="1"/>
  <c r="AV90" i="1" s="1"/>
  <c r="F90" i="1" s="1"/>
  <c r="AY90" i="1" s="1"/>
  <c r="G90" i="1" s="1"/>
  <c r="I88" i="1"/>
  <c r="AR88" i="1"/>
  <c r="AS88" i="1" s="1"/>
  <c r="AV88" i="1" s="1"/>
  <c r="F88" i="1" s="1"/>
  <c r="AY88" i="1" s="1"/>
  <c r="G88" i="1" s="1"/>
  <c r="BB88" i="1"/>
  <c r="BD88" i="1" s="1"/>
  <c r="I87" i="1"/>
  <c r="AR87" i="1"/>
  <c r="AS87" i="1" s="1"/>
  <c r="AV87" i="1" s="1"/>
  <c r="F87" i="1" s="1"/>
  <c r="AY87" i="1" s="1"/>
  <c r="G87" i="1" s="1"/>
  <c r="I85" i="1"/>
  <c r="AR85" i="1"/>
  <c r="AS85" i="1" s="1"/>
  <c r="AV85" i="1" s="1"/>
  <c r="F85" i="1" s="1"/>
  <c r="AY85" i="1" s="1"/>
  <c r="G85" i="1" s="1"/>
  <c r="BB85" i="1"/>
  <c r="BD85" i="1" s="1"/>
  <c r="I83" i="1"/>
  <c r="AR83" i="1"/>
  <c r="AS83" i="1" s="1"/>
  <c r="AV83" i="1" s="1"/>
  <c r="F83" i="1" s="1"/>
  <c r="AY83" i="1" s="1"/>
  <c r="G83" i="1" s="1"/>
  <c r="I82" i="1"/>
  <c r="AR82" i="1"/>
  <c r="AS82" i="1" s="1"/>
  <c r="AV82" i="1" s="1"/>
  <c r="F82" i="1" s="1"/>
  <c r="AY82" i="1" s="1"/>
  <c r="G82" i="1" s="1"/>
  <c r="BB82" i="1"/>
  <c r="BD82" i="1" s="1"/>
  <c r="I80" i="1"/>
  <c r="AR80" i="1"/>
  <c r="AS80" i="1" s="1"/>
  <c r="AV80" i="1" s="1"/>
  <c r="F80" i="1" s="1"/>
  <c r="AY80" i="1" s="1"/>
  <c r="G80" i="1" s="1"/>
  <c r="I78" i="1"/>
  <c r="AR78" i="1"/>
  <c r="AS78" i="1" s="1"/>
  <c r="AV78" i="1" s="1"/>
  <c r="F78" i="1" s="1"/>
  <c r="AY78" i="1" s="1"/>
  <c r="G78" i="1" s="1"/>
  <c r="BB78" i="1"/>
  <c r="BD78" i="1" s="1"/>
  <c r="I77" i="1"/>
  <c r="AR77" i="1"/>
  <c r="AS77" i="1" s="1"/>
  <c r="AV77" i="1" s="1"/>
  <c r="F77" i="1" s="1"/>
  <c r="AY77" i="1" s="1"/>
  <c r="G77" i="1" s="1"/>
  <c r="I75" i="1"/>
  <c r="AR75" i="1"/>
  <c r="AS75" i="1" s="1"/>
  <c r="AV75" i="1" s="1"/>
  <c r="F75" i="1" s="1"/>
  <c r="AY75" i="1" s="1"/>
  <c r="G75" i="1" s="1"/>
  <c r="BB75" i="1"/>
  <c r="BD75" i="1" s="1"/>
  <c r="I73" i="1"/>
  <c r="AR73" i="1"/>
  <c r="AS73" i="1" s="1"/>
  <c r="AV73" i="1" s="1"/>
  <c r="F73" i="1" s="1"/>
  <c r="AY73" i="1" s="1"/>
  <c r="G73" i="1" s="1"/>
  <c r="AR72" i="1"/>
  <c r="AS72" i="1" s="1"/>
  <c r="AV72" i="1" s="1"/>
  <c r="F72" i="1" s="1"/>
  <c r="AY72" i="1" s="1"/>
  <c r="I72" i="1"/>
  <c r="AR70" i="1"/>
  <c r="AS70" i="1" s="1"/>
  <c r="AV70" i="1" s="1"/>
  <c r="F70" i="1" s="1"/>
  <c r="AY70" i="1" s="1"/>
  <c r="G70" i="1" s="1"/>
  <c r="I70" i="1"/>
  <c r="BC90" i="1"/>
  <c r="BC88" i="1"/>
  <c r="BC87" i="1"/>
  <c r="BC85" i="1"/>
  <c r="BC83" i="1"/>
  <c r="BC82" i="1"/>
  <c r="BC80" i="1"/>
  <c r="BC78" i="1"/>
  <c r="BC77" i="1"/>
  <c r="BC75" i="1"/>
  <c r="BC73" i="1"/>
  <c r="AP69" i="1"/>
  <c r="J69" i="1" s="1"/>
  <c r="AQ69" i="1" s="1"/>
  <c r="AP63" i="1"/>
  <c r="J63" i="1" s="1"/>
  <c r="AQ63" i="1" s="1"/>
  <c r="AP59" i="1"/>
  <c r="J59" i="1" s="1"/>
  <c r="AQ59" i="1" s="1"/>
  <c r="AP56" i="1"/>
  <c r="J56" i="1" s="1"/>
  <c r="AQ56" i="1" s="1"/>
  <c r="AP53" i="1"/>
  <c r="J53" i="1" s="1"/>
  <c r="AQ53" i="1" s="1"/>
  <c r="I48" i="1"/>
  <c r="AR48" i="1"/>
  <c r="AS48" i="1" s="1"/>
  <c r="AV48" i="1" s="1"/>
  <c r="F48" i="1" s="1"/>
  <c r="AY48" i="1" s="1"/>
  <c r="G48" i="1" s="1"/>
  <c r="H72" i="1"/>
  <c r="E72" i="1"/>
  <c r="H70" i="1"/>
  <c r="BB70" i="1"/>
  <c r="E70" i="1"/>
  <c r="E69" i="1"/>
  <c r="AL69" i="1"/>
  <c r="BC66" i="1"/>
  <c r="BC63" i="1"/>
  <c r="BC61" i="1"/>
  <c r="BC59" i="1"/>
  <c r="BC58" i="1"/>
  <c r="BC56" i="1"/>
  <c r="BC54" i="1"/>
  <c r="BC53" i="1"/>
  <c r="BC51" i="1"/>
  <c r="I49" i="1"/>
  <c r="AR49" i="1"/>
  <c r="AS49" i="1" s="1"/>
  <c r="AV49" i="1" s="1"/>
  <c r="F49" i="1" s="1"/>
  <c r="AY49" i="1" s="1"/>
  <c r="G49" i="1" s="1"/>
  <c r="BB49" i="1"/>
  <c r="BD49" i="1" s="1"/>
  <c r="I46" i="1"/>
  <c r="AR46" i="1"/>
  <c r="AS46" i="1" s="1"/>
  <c r="AV46" i="1" s="1"/>
  <c r="F46" i="1" s="1"/>
  <c r="AY46" i="1" s="1"/>
  <c r="G46" i="1" s="1"/>
  <c r="AL66" i="1"/>
  <c r="AP66" i="1" s="1"/>
  <c r="J66" i="1" s="1"/>
  <c r="AQ66" i="1" s="1"/>
  <c r="AL63" i="1"/>
  <c r="AL61" i="1"/>
  <c r="AP61" i="1" s="1"/>
  <c r="J61" i="1" s="1"/>
  <c r="AQ61" i="1" s="1"/>
  <c r="AL59" i="1"/>
  <c r="AL58" i="1"/>
  <c r="AP58" i="1" s="1"/>
  <c r="J58" i="1" s="1"/>
  <c r="AQ58" i="1" s="1"/>
  <c r="AL56" i="1"/>
  <c r="AL54" i="1"/>
  <c r="AP54" i="1" s="1"/>
  <c r="J54" i="1" s="1"/>
  <c r="AQ54" i="1" s="1"/>
  <c r="AL53" i="1"/>
  <c r="AL51" i="1"/>
  <c r="AP51" i="1" s="1"/>
  <c r="J51" i="1" s="1"/>
  <c r="AQ51" i="1" s="1"/>
  <c r="BB48" i="1"/>
  <c r="BC48" i="1"/>
  <c r="I44" i="1"/>
  <c r="AR44" i="1"/>
  <c r="AS44" i="1" s="1"/>
  <c r="AV44" i="1" s="1"/>
  <c r="F44" i="1" s="1"/>
  <c r="I43" i="1"/>
  <c r="AR43" i="1"/>
  <c r="AS43" i="1" s="1"/>
  <c r="AV43" i="1" s="1"/>
  <c r="F43" i="1" s="1"/>
  <c r="AY43" i="1" s="1"/>
  <c r="G43" i="1" s="1"/>
  <c r="I41" i="1"/>
  <c r="AR41" i="1"/>
  <c r="AS41" i="1" s="1"/>
  <c r="AV41" i="1" s="1"/>
  <c r="F41" i="1" s="1"/>
  <c r="AY41" i="1" s="1"/>
  <c r="G41" i="1" s="1"/>
  <c r="BB41" i="1"/>
  <c r="BD41" i="1" s="1"/>
  <c r="I39" i="1"/>
  <c r="AR39" i="1"/>
  <c r="AS39" i="1" s="1"/>
  <c r="AV39" i="1" s="1"/>
  <c r="F39" i="1" s="1"/>
  <c r="AY39" i="1" s="1"/>
  <c r="G39" i="1" s="1"/>
  <c r="I38" i="1"/>
  <c r="AR38" i="1"/>
  <c r="AS38" i="1" s="1"/>
  <c r="AV38" i="1" s="1"/>
  <c r="F38" i="1" s="1"/>
  <c r="AY38" i="1" s="1"/>
  <c r="G38" i="1" s="1"/>
  <c r="BB38" i="1"/>
  <c r="BD38" i="1" s="1"/>
  <c r="I36" i="1"/>
  <c r="AR36" i="1"/>
  <c r="AS36" i="1" s="1"/>
  <c r="AV36" i="1" s="1"/>
  <c r="F36" i="1" s="1"/>
  <c r="AY36" i="1" s="1"/>
  <c r="G36" i="1" s="1"/>
  <c r="I34" i="1"/>
  <c r="AR34" i="1"/>
  <c r="AS34" i="1" s="1"/>
  <c r="AV34" i="1" s="1"/>
  <c r="F34" i="1" s="1"/>
  <c r="AY34" i="1" s="1"/>
  <c r="G34" i="1" s="1"/>
  <c r="BB34" i="1"/>
  <c r="BD34" i="1" s="1"/>
  <c r="I33" i="1"/>
  <c r="AR33" i="1"/>
  <c r="AS33" i="1" s="1"/>
  <c r="AV33" i="1" s="1"/>
  <c r="F33" i="1" s="1"/>
  <c r="AY33" i="1" s="1"/>
  <c r="G33" i="1" s="1"/>
  <c r="I31" i="1"/>
  <c r="AR31" i="1"/>
  <c r="AS31" i="1" s="1"/>
  <c r="AV31" i="1" s="1"/>
  <c r="F31" i="1" s="1"/>
  <c r="AY31" i="1" s="1"/>
  <c r="G31" i="1" s="1"/>
  <c r="BB31" i="1"/>
  <c r="BD31" i="1" s="1"/>
  <c r="I28" i="1"/>
  <c r="AR28" i="1"/>
  <c r="AS28" i="1" s="1"/>
  <c r="AV28" i="1" s="1"/>
  <c r="F28" i="1" s="1"/>
  <c r="AY28" i="1" s="1"/>
  <c r="G28" i="1" s="1"/>
  <c r="BC43" i="1"/>
  <c r="BC41" i="1"/>
  <c r="BC39" i="1"/>
  <c r="BC38" i="1"/>
  <c r="BC36" i="1"/>
  <c r="BC34" i="1"/>
  <c r="BC33" i="1"/>
  <c r="I29" i="1"/>
  <c r="AR29" i="1"/>
  <c r="AS29" i="1" s="1"/>
  <c r="AV29" i="1" s="1"/>
  <c r="F29" i="1" s="1"/>
  <c r="AY29" i="1" s="1"/>
  <c r="G29" i="1" s="1"/>
  <c r="BC24" i="1"/>
  <c r="BC23" i="1"/>
  <c r="BC21" i="1"/>
  <c r="BC19" i="1"/>
  <c r="BC18" i="1"/>
  <c r="BC16" i="1"/>
  <c r="BB29" i="1"/>
  <c r="BD29" i="1" s="1"/>
  <c r="BC29" i="1"/>
  <c r="I26" i="1"/>
  <c r="AR26" i="1"/>
  <c r="AS26" i="1" s="1"/>
  <c r="AV26" i="1" s="1"/>
  <c r="F26" i="1" s="1"/>
  <c r="AY26" i="1" s="1"/>
  <c r="G26" i="1" s="1"/>
  <c r="I24" i="1"/>
  <c r="AR24" i="1"/>
  <c r="AS24" i="1" s="1"/>
  <c r="AV24" i="1" s="1"/>
  <c r="F24" i="1" s="1"/>
  <c r="AY24" i="1" s="1"/>
  <c r="G24" i="1" s="1"/>
  <c r="BB24" i="1"/>
  <c r="BD24" i="1" s="1"/>
  <c r="I23" i="1"/>
  <c r="AR23" i="1"/>
  <c r="AS23" i="1" s="1"/>
  <c r="AV23" i="1" s="1"/>
  <c r="F23" i="1" s="1"/>
  <c r="AY23" i="1" s="1"/>
  <c r="G23" i="1" s="1"/>
  <c r="I21" i="1"/>
  <c r="AR21" i="1"/>
  <c r="AS21" i="1" s="1"/>
  <c r="AV21" i="1" s="1"/>
  <c r="F21" i="1" s="1"/>
  <c r="AY21" i="1" s="1"/>
  <c r="G21" i="1" s="1"/>
  <c r="BB21" i="1"/>
  <c r="BD21" i="1" s="1"/>
  <c r="I19" i="1"/>
  <c r="AR19" i="1"/>
  <c r="AS19" i="1" s="1"/>
  <c r="AV19" i="1" s="1"/>
  <c r="F19" i="1" s="1"/>
  <c r="AY19" i="1" s="1"/>
  <c r="G19" i="1" s="1"/>
  <c r="I18" i="1"/>
  <c r="AR18" i="1"/>
  <c r="AS18" i="1" s="1"/>
  <c r="AV18" i="1" s="1"/>
  <c r="F18" i="1" s="1"/>
  <c r="AY18" i="1" s="1"/>
  <c r="G18" i="1" s="1"/>
  <c r="BB18" i="1"/>
  <c r="BD18" i="1" s="1"/>
  <c r="AL16" i="1"/>
  <c r="AP16" i="1" s="1"/>
  <c r="J16" i="1" s="1"/>
  <c r="AQ16" i="1" s="1"/>
  <c r="I51" i="1" l="1"/>
  <c r="AR51" i="1"/>
  <c r="AS51" i="1" s="1"/>
  <c r="AV51" i="1" s="1"/>
  <c r="F51" i="1" s="1"/>
  <c r="AY51" i="1" s="1"/>
  <c r="G51" i="1" s="1"/>
  <c r="I54" i="1"/>
  <c r="AR54" i="1"/>
  <c r="AS54" i="1" s="1"/>
  <c r="AV54" i="1" s="1"/>
  <c r="F54" i="1" s="1"/>
  <c r="AY54" i="1" s="1"/>
  <c r="G54" i="1" s="1"/>
  <c r="I58" i="1"/>
  <c r="AR58" i="1"/>
  <c r="AS58" i="1" s="1"/>
  <c r="AV58" i="1" s="1"/>
  <c r="F58" i="1" s="1"/>
  <c r="AY58" i="1" s="1"/>
  <c r="G58" i="1" s="1"/>
  <c r="I61" i="1"/>
  <c r="AR61" i="1"/>
  <c r="AS61" i="1" s="1"/>
  <c r="AV61" i="1" s="1"/>
  <c r="F61" i="1" s="1"/>
  <c r="AY61" i="1" s="1"/>
  <c r="G61" i="1" s="1"/>
  <c r="I66" i="1"/>
  <c r="AR66" i="1"/>
  <c r="AS66" i="1" s="1"/>
  <c r="AV66" i="1" s="1"/>
  <c r="F66" i="1" s="1"/>
  <c r="AY66" i="1" s="1"/>
  <c r="G66" i="1" s="1"/>
  <c r="I16" i="1"/>
  <c r="AR16" i="1"/>
  <c r="AS16" i="1" s="1"/>
  <c r="AV16" i="1" s="1"/>
  <c r="F16" i="1" s="1"/>
  <c r="AY16" i="1" s="1"/>
  <c r="G16" i="1" s="1"/>
  <c r="BA19" i="1"/>
  <c r="AZ19" i="1"/>
  <c r="BA26" i="1"/>
  <c r="AZ26" i="1"/>
  <c r="BA28" i="1"/>
  <c r="AZ28" i="1"/>
  <c r="BA36" i="1"/>
  <c r="AZ36" i="1"/>
  <c r="BA43" i="1"/>
  <c r="AZ43" i="1"/>
  <c r="BA46" i="1"/>
  <c r="AZ46" i="1"/>
  <c r="I56" i="1"/>
  <c r="AR56" i="1"/>
  <c r="AS56" i="1" s="1"/>
  <c r="AV56" i="1" s="1"/>
  <c r="F56" i="1" s="1"/>
  <c r="AY56" i="1" s="1"/>
  <c r="G56" i="1" s="1"/>
  <c r="BA18" i="1"/>
  <c r="AZ18" i="1"/>
  <c r="BB19" i="1"/>
  <c r="BD19" i="1" s="1"/>
  <c r="BA21" i="1"/>
  <c r="AZ21" i="1"/>
  <c r="BB23" i="1"/>
  <c r="BD23" i="1" s="1"/>
  <c r="BA24" i="1"/>
  <c r="AZ24" i="1"/>
  <c r="BB26" i="1"/>
  <c r="BD26" i="1" s="1"/>
  <c r="BA29" i="1"/>
  <c r="AZ29" i="1"/>
  <c r="BB28" i="1"/>
  <c r="BD28" i="1" s="1"/>
  <c r="BA31" i="1"/>
  <c r="AZ31" i="1"/>
  <c r="BB33" i="1"/>
  <c r="BD33" i="1" s="1"/>
  <c r="BA34" i="1"/>
  <c r="AZ34" i="1"/>
  <c r="BB36" i="1"/>
  <c r="BD36" i="1" s="1"/>
  <c r="BA38" i="1"/>
  <c r="AZ38" i="1"/>
  <c r="BB39" i="1"/>
  <c r="BD39" i="1" s="1"/>
  <c r="BA41" i="1"/>
  <c r="AZ41" i="1"/>
  <c r="BB43" i="1"/>
  <c r="BD43" i="1" s="1"/>
  <c r="BD48" i="1"/>
  <c r="H53" i="1"/>
  <c r="H56" i="1"/>
  <c r="BB56" i="1"/>
  <c r="BD56" i="1" s="1"/>
  <c r="H59" i="1"/>
  <c r="H63" i="1"/>
  <c r="BB46" i="1"/>
  <c r="BD46" i="1" s="1"/>
  <c r="BA49" i="1"/>
  <c r="AZ49" i="1"/>
  <c r="H69" i="1"/>
  <c r="BC70" i="1"/>
  <c r="BD70" i="1" s="1"/>
  <c r="BB72" i="1"/>
  <c r="BA48" i="1"/>
  <c r="AZ48" i="1"/>
  <c r="BB73" i="1"/>
  <c r="BD73" i="1" s="1"/>
  <c r="BA75" i="1"/>
  <c r="AZ75" i="1"/>
  <c r="BB77" i="1"/>
  <c r="BD77" i="1" s="1"/>
  <c r="BA78" i="1"/>
  <c r="AZ78" i="1"/>
  <c r="BB80" i="1"/>
  <c r="BD80" i="1" s="1"/>
  <c r="BA82" i="1"/>
  <c r="AZ82" i="1"/>
  <c r="BB83" i="1"/>
  <c r="BD83" i="1" s="1"/>
  <c r="BA85" i="1"/>
  <c r="AZ85" i="1"/>
  <c r="BB87" i="1"/>
  <c r="BD87" i="1" s="1"/>
  <c r="BA88" i="1"/>
  <c r="AZ88" i="1"/>
  <c r="BB90" i="1"/>
  <c r="BD90" i="1" s="1"/>
  <c r="BD93" i="1"/>
  <c r="BD100" i="1"/>
  <c r="BA95" i="1"/>
  <c r="AZ95" i="1"/>
  <c r="BB98" i="1"/>
  <c r="BD98" i="1" s="1"/>
  <c r="AZ102" i="1"/>
  <c r="BA102" i="1"/>
  <c r="AZ103" i="1"/>
  <c r="BA103" i="1"/>
  <c r="BB105" i="1"/>
  <c r="BD105" i="1" s="1"/>
  <c r="AZ107" i="1"/>
  <c r="BA107" i="1"/>
  <c r="BB108" i="1"/>
  <c r="BD108" i="1" s="1"/>
  <c r="AZ110" i="1"/>
  <c r="BA110" i="1"/>
  <c r="BB112" i="1"/>
  <c r="BD112" i="1" s="1"/>
  <c r="AZ113" i="1"/>
  <c r="BA113" i="1"/>
  <c r="BB115" i="1"/>
  <c r="BD115" i="1" s="1"/>
  <c r="AZ117" i="1"/>
  <c r="BA117" i="1"/>
  <c r="BB118" i="1"/>
  <c r="BD118" i="1" s="1"/>
  <c r="AZ120" i="1"/>
  <c r="BA120" i="1"/>
  <c r="BB122" i="1"/>
  <c r="BD122" i="1" s="1"/>
  <c r="AZ123" i="1"/>
  <c r="BA123" i="1"/>
  <c r="BB125" i="1"/>
  <c r="BD125" i="1" s="1"/>
  <c r="AZ127" i="1"/>
  <c r="BA127" i="1"/>
  <c r="BB128" i="1"/>
  <c r="BD128" i="1" s="1"/>
  <c r="AZ130" i="1"/>
  <c r="BA130" i="1"/>
  <c r="BB132" i="1"/>
  <c r="BD132" i="1" s="1"/>
  <c r="AZ133" i="1"/>
  <c r="BA133" i="1"/>
  <c r="BB135" i="1"/>
  <c r="BD135" i="1" s="1"/>
  <c r="AZ137" i="1"/>
  <c r="BA137" i="1"/>
  <c r="BB138" i="1"/>
  <c r="BD138" i="1" s="1"/>
  <c r="AZ140" i="1"/>
  <c r="BA140" i="1"/>
  <c r="BB142" i="1"/>
  <c r="BD142" i="1" s="1"/>
  <c r="BD148" i="1"/>
  <c r="BD155" i="1"/>
  <c r="BA145" i="1"/>
  <c r="AZ145" i="1"/>
  <c r="BA148" i="1"/>
  <c r="AZ148" i="1"/>
  <c r="BA152" i="1"/>
  <c r="AZ152" i="1"/>
  <c r="BA155" i="1"/>
  <c r="AZ155" i="1"/>
  <c r="AZ158" i="1"/>
  <c r="BA158" i="1"/>
  <c r="BB160" i="1"/>
  <c r="BD160" i="1" s="1"/>
  <c r="AZ162" i="1"/>
  <c r="BA162" i="1"/>
  <c r="BB163" i="1"/>
  <c r="BD163" i="1" s="1"/>
  <c r="AZ165" i="1"/>
  <c r="BA165" i="1"/>
  <c r="BB167" i="1"/>
  <c r="BD167" i="1" s="1"/>
  <c r="AZ168" i="1"/>
  <c r="BA168" i="1"/>
  <c r="BB170" i="1"/>
  <c r="BD170" i="1" s="1"/>
  <c r="AZ172" i="1"/>
  <c r="BA172" i="1"/>
  <c r="BB173" i="1"/>
  <c r="BD173" i="1" s="1"/>
  <c r="AZ175" i="1"/>
  <c r="BA175" i="1"/>
  <c r="BB177" i="1"/>
  <c r="BD177" i="1" s="1"/>
  <c r="AZ178" i="1"/>
  <c r="BA178" i="1"/>
  <c r="BB180" i="1"/>
  <c r="BD180" i="1" s="1"/>
  <c r="AZ182" i="1"/>
  <c r="BA182" i="1"/>
  <c r="BB183" i="1"/>
  <c r="BD183" i="1" s="1"/>
  <c r="AZ185" i="1"/>
  <c r="BA185" i="1"/>
  <c r="BB187" i="1"/>
  <c r="BD187" i="1" s="1"/>
  <c r="AZ188" i="1"/>
  <c r="BA188" i="1"/>
  <c r="BB190" i="1"/>
  <c r="BD190" i="1" s="1"/>
  <c r="AZ192" i="1"/>
  <c r="BA192" i="1"/>
  <c r="BB193" i="1"/>
  <c r="BD193" i="1" s="1"/>
  <c r="AZ195" i="1"/>
  <c r="BA195" i="1"/>
  <c r="BB197" i="1"/>
  <c r="BD197" i="1" s="1"/>
  <c r="AZ198" i="1"/>
  <c r="BA198" i="1"/>
  <c r="BB200" i="1"/>
  <c r="BD200" i="1" s="1"/>
  <c r="AZ202" i="1"/>
  <c r="BA202" i="1"/>
  <c r="BB203" i="1"/>
  <c r="BD203" i="1" s="1"/>
  <c r="AZ205" i="1"/>
  <c r="BA205" i="1"/>
  <c r="BB207" i="1"/>
  <c r="BD207" i="1" s="1"/>
  <c r="AZ208" i="1"/>
  <c r="BA208" i="1"/>
  <c r="BB210" i="1"/>
  <c r="BD210" i="1" s="1"/>
  <c r="AZ212" i="1"/>
  <c r="BA212" i="1"/>
  <c r="AY213" i="1"/>
  <c r="G213" i="1" s="1"/>
  <c r="BB213" i="1"/>
  <c r="BD213" i="1" s="1"/>
  <c r="BD220" i="1"/>
  <c r="BD227" i="1"/>
  <c r="BB143" i="1"/>
  <c r="BD143" i="1" s="1"/>
  <c r="BA147" i="1"/>
  <c r="AZ147" i="1"/>
  <c r="BB150" i="1"/>
  <c r="BD150" i="1" s="1"/>
  <c r="BA153" i="1"/>
  <c r="AZ153" i="1"/>
  <c r="BB157" i="1"/>
  <c r="BD157" i="1" s="1"/>
  <c r="BA230" i="1"/>
  <c r="AZ230" i="1"/>
  <c r="BB232" i="1"/>
  <c r="BD232" i="1" s="1"/>
  <c r="BA233" i="1"/>
  <c r="AZ233" i="1"/>
  <c r="BB235" i="1"/>
  <c r="BD235" i="1" s="1"/>
  <c r="BA237" i="1"/>
  <c r="AZ237" i="1"/>
  <c r="BB238" i="1"/>
  <c r="BD238" i="1" s="1"/>
  <c r="BA240" i="1"/>
  <c r="AZ240" i="1"/>
  <c r="BB242" i="1"/>
  <c r="BD242" i="1" s="1"/>
  <c r="BA243" i="1"/>
  <c r="AZ243" i="1"/>
  <c r="BB245" i="1"/>
  <c r="BD245" i="1" s="1"/>
  <c r="BA247" i="1"/>
  <c r="AZ247" i="1"/>
  <c r="BB248" i="1"/>
  <c r="BD248" i="1" s="1"/>
  <c r="BA250" i="1"/>
  <c r="AZ250" i="1"/>
  <c r="BB252" i="1"/>
  <c r="BD252" i="1" s="1"/>
  <c r="BA253" i="1"/>
  <c r="AZ253" i="1"/>
  <c r="BB255" i="1"/>
  <c r="BD255" i="1" s="1"/>
  <c r="BB258" i="1"/>
  <c r="BD258" i="1" s="1"/>
  <c r="BA218" i="1"/>
  <c r="AZ218" i="1"/>
  <c r="BA225" i="1"/>
  <c r="AZ225" i="1"/>
  <c r="BA260" i="1"/>
  <c r="AZ260" i="1"/>
  <c r="BB257" i="1"/>
  <c r="BD257" i="1" s="1"/>
  <c r="BA262" i="1"/>
  <c r="AZ262" i="1"/>
  <c r="H16" i="1"/>
  <c r="BB16" i="1"/>
  <c r="BD16" i="1" s="1"/>
  <c r="BA23" i="1"/>
  <c r="AZ23" i="1"/>
  <c r="BA33" i="1"/>
  <c r="AZ33" i="1"/>
  <c r="BA39" i="1"/>
  <c r="AZ39" i="1"/>
  <c r="AY44" i="1"/>
  <c r="G44" i="1" s="1"/>
  <c r="BB44" i="1"/>
  <c r="BD44" i="1" s="1"/>
  <c r="H51" i="1"/>
  <c r="BB51" i="1"/>
  <c r="BD51" i="1" s="1"/>
  <c r="H54" i="1"/>
  <c r="BB54" i="1"/>
  <c r="BD54" i="1" s="1"/>
  <c r="H58" i="1"/>
  <c r="BB58" i="1"/>
  <c r="BD58" i="1" s="1"/>
  <c r="H61" i="1"/>
  <c r="BB61" i="1"/>
  <c r="BD61" i="1" s="1"/>
  <c r="H66" i="1"/>
  <c r="BB66" i="1"/>
  <c r="BD66" i="1" s="1"/>
  <c r="BC69" i="1"/>
  <c r="BD72" i="1"/>
  <c r="BC72" i="1"/>
  <c r="I53" i="1"/>
  <c r="AR53" i="1"/>
  <c r="AS53" i="1" s="1"/>
  <c r="AV53" i="1" s="1"/>
  <c r="F53" i="1" s="1"/>
  <c r="AY53" i="1" s="1"/>
  <c r="G53" i="1" s="1"/>
  <c r="I59" i="1"/>
  <c r="AR59" i="1"/>
  <c r="AS59" i="1" s="1"/>
  <c r="AV59" i="1" s="1"/>
  <c r="F59" i="1" s="1"/>
  <c r="AY59" i="1" s="1"/>
  <c r="G59" i="1" s="1"/>
  <c r="I63" i="1"/>
  <c r="AR63" i="1"/>
  <c r="AS63" i="1" s="1"/>
  <c r="AV63" i="1" s="1"/>
  <c r="F63" i="1" s="1"/>
  <c r="AY63" i="1" s="1"/>
  <c r="G63" i="1" s="1"/>
  <c r="I69" i="1"/>
  <c r="AR69" i="1"/>
  <c r="AS69" i="1" s="1"/>
  <c r="AV69" i="1" s="1"/>
  <c r="F69" i="1" s="1"/>
  <c r="AY69" i="1" s="1"/>
  <c r="G69" i="1" s="1"/>
  <c r="AZ70" i="1"/>
  <c r="BA70" i="1"/>
  <c r="G72" i="1"/>
  <c r="BA73" i="1"/>
  <c r="AZ73" i="1"/>
  <c r="BA77" i="1"/>
  <c r="AZ77" i="1"/>
  <c r="BA80" i="1"/>
  <c r="AZ80" i="1"/>
  <c r="BA83" i="1"/>
  <c r="AZ83" i="1"/>
  <c r="BA87" i="1"/>
  <c r="AZ87" i="1"/>
  <c r="BA90" i="1"/>
  <c r="AZ90" i="1"/>
  <c r="BA98" i="1"/>
  <c r="AZ98" i="1"/>
  <c r="AZ105" i="1"/>
  <c r="BA105" i="1"/>
  <c r="AZ108" i="1"/>
  <c r="BA108" i="1"/>
  <c r="AZ112" i="1"/>
  <c r="BA112" i="1"/>
  <c r="AZ115" i="1"/>
  <c r="BA115" i="1"/>
  <c r="AZ118" i="1"/>
  <c r="BA118" i="1"/>
  <c r="AZ122" i="1"/>
  <c r="BA122" i="1"/>
  <c r="AZ125" i="1"/>
  <c r="BA125" i="1"/>
  <c r="AZ128" i="1"/>
  <c r="BA128" i="1"/>
  <c r="AZ132" i="1"/>
  <c r="BA132" i="1"/>
  <c r="AZ135" i="1"/>
  <c r="BA135" i="1"/>
  <c r="AZ138" i="1"/>
  <c r="BA138" i="1"/>
  <c r="BA93" i="1"/>
  <c r="AZ93" i="1"/>
  <c r="BA97" i="1"/>
  <c r="AZ97" i="1"/>
  <c r="BA100" i="1"/>
  <c r="AZ100" i="1"/>
  <c r="BA142" i="1"/>
  <c r="AZ142" i="1"/>
  <c r="AZ160" i="1"/>
  <c r="BA160" i="1"/>
  <c r="AZ163" i="1"/>
  <c r="BA163" i="1"/>
  <c r="AZ167" i="1"/>
  <c r="BA167" i="1"/>
  <c r="AZ170" i="1"/>
  <c r="BA170" i="1"/>
  <c r="AZ173" i="1"/>
  <c r="BA173" i="1"/>
  <c r="AZ177" i="1"/>
  <c r="BA177" i="1"/>
  <c r="AZ180" i="1"/>
  <c r="BA180" i="1"/>
  <c r="AZ183" i="1"/>
  <c r="BA183" i="1"/>
  <c r="AZ187" i="1"/>
  <c r="BA187" i="1"/>
  <c r="AZ190" i="1"/>
  <c r="BA190" i="1"/>
  <c r="AZ193" i="1"/>
  <c r="BA193" i="1"/>
  <c r="AZ197" i="1"/>
  <c r="BA197" i="1"/>
  <c r="AZ200" i="1"/>
  <c r="BA200" i="1"/>
  <c r="AZ203" i="1"/>
  <c r="BA203" i="1"/>
  <c r="AZ207" i="1"/>
  <c r="BA207" i="1"/>
  <c r="AZ210" i="1"/>
  <c r="BA210" i="1"/>
  <c r="BA143" i="1"/>
  <c r="AZ143" i="1"/>
  <c r="BA150" i="1"/>
  <c r="AZ150" i="1"/>
  <c r="BA157" i="1"/>
  <c r="AZ157" i="1"/>
  <c r="BA217" i="1"/>
  <c r="AZ217" i="1"/>
  <c r="BA220" i="1"/>
  <c r="AZ220" i="1"/>
  <c r="BA223" i="1"/>
  <c r="AZ223" i="1"/>
  <c r="BA227" i="1"/>
  <c r="AZ227" i="1"/>
  <c r="BA232" i="1"/>
  <c r="AZ232" i="1"/>
  <c r="BA235" i="1"/>
  <c r="AZ235" i="1"/>
  <c r="BA238" i="1"/>
  <c r="AZ238" i="1"/>
  <c r="BA242" i="1"/>
  <c r="AZ242" i="1"/>
  <c r="BA245" i="1"/>
  <c r="AZ245" i="1"/>
  <c r="BA248" i="1"/>
  <c r="AZ248" i="1"/>
  <c r="BA252" i="1"/>
  <c r="AZ252" i="1"/>
  <c r="BA255" i="1"/>
  <c r="AZ255" i="1"/>
  <c r="BA258" i="1"/>
  <c r="AZ258" i="1"/>
  <c r="BA215" i="1"/>
  <c r="AZ215" i="1"/>
  <c r="BB218" i="1"/>
  <c r="BD218" i="1" s="1"/>
  <c r="BA222" i="1"/>
  <c r="AZ222" i="1"/>
  <c r="BB225" i="1"/>
  <c r="BD225" i="1" s="1"/>
  <c r="BA228" i="1"/>
  <c r="AZ228" i="1"/>
  <c r="BA257" i="1"/>
  <c r="AZ257" i="1"/>
  <c r="AZ72" i="1" l="1"/>
  <c r="BA72" i="1"/>
  <c r="BA44" i="1"/>
  <c r="AZ44" i="1"/>
  <c r="BB69" i="1"/>
  <c r="BD69" i="1" s="1"/>
  <c r="BA56" i="1"/>
  <c r="AZ56" i="1"/>
  <c r="BA16" i="1"/>
  <c r="AZ16" i="1"/>
  <c r="BA66" i="1"/>
  <c r="AZ66" i="1"/>
  <c r="BA61" i="1"/>
  <c r="AZ61" i="1"/>
  <c r="BA58" i="1"/>
  <c r="AZ58" i="1"/>
  <c r="BA54" i="1"/>
  <c r="AZ54" i="1"/>
  <c r="BA51" i="1"/>
  <c r="AZ51" i="1"/>
  <c r="AZ69" i="1"/>
  <c r="BA69" i="1"/>
  <c r="BA63" i="1"/>
  <c r="AZ63" i="1"/>
  <c r="BA59" i="1"/>
  <c r="AZ59" i="1"/>
  <c r="BA53" i="1"/>
  <c r="AZ53" i="1"/>
  <c r="BA213" i="1"/>
  <c r="AZ213" i="1"/>
  <c r="BB63" i="1"/>
  <c r="BD63" i="1" s="1"/>
  <c r="BB59" i="1"/>
  <c r="BD59" i="1" s="1"/>
  <c r="BB53" i="1"/>
  <c r="BD53" i="1" s="1"/>
</calcChain>
</file>

<file path=xl/sharedStrings.xml><?xml version="1.0" encoding="utf-8"?>
<sst xmlns="http://schemas.openxmlformats.org/spreadsheetml/2006/main" count="486" uniqueCount="324">
  <si>
    <t>OPEN 6.2.5</t>
  </si>
  <si>
    <t>Thr Apr 28 2016 11:33:58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</si>
  <si>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</si>
  <si>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</si>
  <si>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</si>
  <si>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</si>
  <si>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</si>
  <si>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</si>
  <si>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</si>
  <si>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</si>
  <si>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>plant no 4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</si>
  <si>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</si>
  <si>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</si>
  <si>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</si>
  <si>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</si>
  <si>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</si>
  <si>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</si>
  <si>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</si>
  <si>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</si>
  <si>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</si>
  <si>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</si>
  <si>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</si>
  <si>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</si>
  <si>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</si>
  <si>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</si>
  <si>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</si>
  <si>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</si>
  <si>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</si>
  <si>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</si>
  <si>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</si>
  <si>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</si>
  <si>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</si>
  <si>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</si>
  <si>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</si>
  <si>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</si>
  <si>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</si>
  <si>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</si>
  <si>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</si>
  <si>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</si>
  <si>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</si>
  <si>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</si>
  <si>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</si>
  <si>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</si>
  <si>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</si>
  <si>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</si>
  <si>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</si>
  <si>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</si>
  <si>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</si>
  <si>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</si>
  <si>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</si>
  <si>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</si>
  <si>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</si>
  <si>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</si>
  <si>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</si>
  <si>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</si>
  <si>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</si>
  <si>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</si>
  <si>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</si>
  <si>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</si>
  <si>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</si>
  <si>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</si>
  <si>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</si>
  <si>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</si>
  <si>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</si>
  <si>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</si>
  <si>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</si>
  <si>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</si>
  <si>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</si>
  <si>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</si>
  <si>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"11:38:30 Flow: Fixed -&gt; 500 umol/s"
</t>
  </si>
  <si>
    <t xml:space="preserve">"11:38:43 Launched AutoProg /User/Configs/AutoProgs/AutoLog"
</t>
  </si>
  <si>
    <t xml:space="preserve">"11:38:46 CO2 Mixer: CO2R -&gt; 400 uml"
</t>
  </si>
  <si>
    <t xml:space="preserve">"11:38:46 Coolers: Tblock -&gt; 26.00 C"
</t>
  </si>
  <si>
    <t xml:space="preserve">"11:38:46 Flow: Fixed -&gt; 500 umol/s"
</t>
  </si>
  <si>
    <t>11:48:46</t>
  </si>
  <si>
    <t xml:space="preserve">"11:54:02 Flow: Fixed -&gt; 500 umol/s"
</t>
  </si>
  <si>
    <t>11:58:46</t>
  </si>
  <si>
    <t>12:08:47</t>
  </si>
  <si>
    <t xml:space="preserve">"12:09:02 Flow: Fixed -&gt; 500 umol/s"
</t>
  </si>
  <si>
    <t>12:18:47</t>
  </si>
  <si>
    <t xml:space="preserve">"12:24:02 Flow: Fixed -&gt; 500 umol/s"
</t>
  </si>
  <si>
    <t>12:28:47</t>
  </si>
  <si>
    <t>12:38:47</t>
  </si>
  <si>
    <t xml:space="preserve">"12:39:03 Flow: Fixed -&gt; 500 umol/s"
</t>
  </si>
  <si>
    <t>12:48:47</t>
  </si>
  <si>
    <t xml:space="preserve">"12:54:03 Flow: Fixed -&gt; 500 umol/s"
</t>
  </si>
  <si>
    <t>12:58:47</t>
  </si>
  <si>
    <t>13:08:47</t>
  </si>
  <si>
    <t xml:space="preserve">"13:09:03 Flow: Fixed -&gt; 500 umol/s"
</t>
  </si>
  <si>
    <t>13:18:47</t>
  </si>
  <si>
    <t xml:space="preserve">"13:24:04 Flow: Fixed -&gt; 500 umol/s"
</t>
  </si>
  <si>
    <t>13:28:47</t>
  </si>
  <si>
    <t>13:38:47</t>
  </si>
  <si>
    <t xml:space="preserve">"13:39:04 Flow: Fixed -&gt; 500 umol/s"
</t>
  </si>
  <si>
    <t>13:48:47</t>
  </si>
  <si>
    <t xml:space="preserve">"13:54:04 Flow: Fixed -&gt; 500 umol/s"
</t>
  </si>
  <si>
    <t>13:58:47</t>
  </si>
  <si>
    <t>14:08:47</t>
  </si>
  <si>
    <t xml:space="preserve">"14:09:04 Flow: Fixed -&gt; 500 umol/s"
</t>
  </si>
  <si>
    <t>14:18:47</t>
  </si>
  <si>
    <t xml:space="preserve">"14:24:05 Flow: Fixed -&gt; 500 umol/s"
</t>
  </si>
  <si>
    <t>14:28:47</t>
  </si>
  <si>
    <t>14:38:48</t>
  </si>
  <si>
    <t xml:space="preserve">"14:39:05 Flow: Fixed -&gt; 500 umol/s"
</t>
  </si>
  <si>
    <t>14:48:48</t>
  </si>
  <si>
    <t xml:space="preserve">"14:54:05 Flow: Fixed -&gt; 500 umol/s"
</t>
  </si>
  <si>
    <t>14:58:48</t>
  </si>
  <si>
    <t>15:08:48</t>
  </si>
  <si>
    <t xml:space="preserve">"15:09:06 Flow: Fixed -&gt; 500 umol/s"
</t>
  </si>
  <si>
    <t>15:18:48</t>
  </si>
  <si>
    <t xml:space="preserve">"15:24:06 Flow: Fixed -&gt; 500 umol/s"
</t>
  </si>
  <si>
    <t>15:28:48</t>
  </si>
  <si>
    <t>15:38:48</t>
  </si>
  <si>
    <t xml:space="preserve">"15:39:06 Flow: Fixed -&gt; 500 umol/s"
</t>
  </si>
  <si>
    <t>15:48:48</t>
  </si>
  <si>
    <t xml:space="preserve">"15:54:07 Flow: Fixed -&gt; 500 umol/s"
</t>
  </si>
  <si>
    <t>15:58:48</t>
  </si>
  <si>
    <t>16:08:48</t>
  </si>
  <si>
    <t xml:space="preserve">"16:09:07 Flow: Fixed -&gt; 500 umol/s"
</t>
  </si>
  <si>
    <t>16:18:48</t>
  </si>
  <si>
    <t xml:space="preserve">"16:24:07 Flow: Fixed -&gt; 500 umol/s"
</t>
  </si>
  <si>
    <t>16:28:48</t>
  </si>
  <si>
    <t xml:space="preserve">"16:30:21 Flow: Fixed -&gt; 500 umol/s"
</t>
  </si>
  <si>
    <t xml:space="preserve">"16:30:48 Coolers: Tblock -&gt; 19.00 C"
</t>
  </si>
  <si>
    <t>16:38:48</t>
  </si>
  <si>
    <t xml:space="preserve">"16:39:06 Flow: Fixed -&gt; 500 umol/s"
</t>
  </si>
  <si>
    <t xml:space="preserve">"16:39:57 Flow: Fixed -&gt; 500 umol/s"
</t>
  </si>
  <si>
    <t>16:40:06</t>
  </si>
  <si>
    <t>16:48:48</t>
  </si>
  <si>
    <t xml:space="preserve">"16:54:08 Flow: Fixed -&gt; 500 umol/s"
</t>
  </si>
  <si>
    <t>16:58:48</t>
  </si>
  <si>
    <t>17:08:49</t>
  </si>
  <si>
    <t xml:space="preserve">"17:09:08 Flow: Fixed -&gt; 500 umol/s"
</t>
  </si>
  <si>
    <t>17:18:49</t>
  </si>
  <si>
    <t xml:space="preserve">"17:24:08 Flow: Fixed -&gt; 500 umol/s"
</t>
  </si>
  <si>
    <t>17:28:49</t>
  </si>
  <si>
    <t>17:38:49</t>
  </si>
  <si>
    <t xml:space="preserve">"17:39:09 Flow: Fixed -&gt; 500 umol/s"
</t>
  </si>
  <si>
    <t>17:48:49</t>
  </si>
  <si>
    <t xml:space="preserve">"17:54:09 Flow: Fixed -&gt; 500 umol/s"
</t>
  </si>
  <si>
    <t>17:58:49</t>
  </si>
  <si>
    <t>18:08:49</t>
  </si>
  <si>
    <t xml:space="preserve">"18:09:09 Flow: Fixed -&gt; 500 umol/s"
</t>
  </si>
  <si>
    <t>18:18:49</t>
  </si>
  <si>
    <t xml:space="preserve">"18:24:10 Flow: Fixed -&gt; 500 umol/s"
</t>
  </si>
  <si>
    <t>18:28:49</t>
  </si>
  <si>
    <t>18:38:49</t>
  </si>
  <si>
    <t xml:space="preserve">"18:39:10 Flow: Fixed -&gt; 500 umol/s"
</t>
  </si>
  <si>
    <t>18:48:49</t>
  </si>
  <si>
    <t xml:space="preserve">"18:54:10 Flow: Fixed -&gt; 500 umol/s"
</t>
  </si>
  <si>
    <t>18:58:49</t>
  </si>
  <si>
    <t>19:08:49</t>
  </si>
  <si>
    <t xml:space="preserve">"19:09:11 Flow: Fixed -&gt; 500 umol/s"
</t>
  </si>
  <si>
    <t>19:18:49</t>
  </si>
  <si>
    <t xml:space="preserve">"19:24:11 Flow: Fixed -&gt; 500 umol/s"
</t>
  </si>
  <si>
    <t>19:28:49</t>
  </si>
  <si>
    <t>19:38:49</t>
  </si>
  <si>
    <t xml:space="preserve">"19:39:11 Flow: Fixed -&gt; 500 umol/s"
</t>
  </si>
  <si>
    <t>19:48:49</t>
  </si>
  <si>
    <t xml:space="preserve">"19:54:12 Flow: Fixed -&gt; 500 umol/s"
</t>
  </si>
  <si>
    <t>19:58:49</t>
  </si>
  <si>
    <t>20:08:49</t>
  </si>
  <si>
    <t xml:space="preserve">"20:09:12 Flow: Fixed -&gt; 500 umol/s"
</t>
  </si>
  <si>
    <t>20:18:49</t>
  </si>
  <si>
    <t xml:space="preserve">"20:24:12 Flow: Fixed -&gt; 500 umol/s"
</t>
  </si>
  <si>
    <t>20:28:49</t>
  </si>
  <si>
    <t>20:38:50</t>
  </si>
  <si>
    <t xml:space="preserve">"20:39:13 Flow: Fixed -&gt; 500 umol/s"
</t>
  </si>
  <si>
    <t>20:48:50</t>
  </si>
  <si>
    <t xml:space="preserve">"20:54:12 Flow: Fixed -&gt; 500 umol/s"
</t>
  </si>
  <si>
    <t>20:58:50</t>
  </si>
  <si>
    <t>21:08:50</t>
  </si>
  <si>
    <t xml:space="preserve">"21:09:13 Flow: Fixed -&gt; 500 umol/s"
</t>
  </si>
  <si>
    <t>21:18:50</t>
  </si>
  <si>
    <t xml:space="preserve">"21:24:13 Flow: Fixed -&gt; 500 umol/s"
</t>
  </si>
  <si>
    <t>21:28:50</t>
  </si>
  <si>
    <t>21:38:50</t>
  </si>
  <si>
    <t xml:space="preserve">"21:39:14 Flow: Fixed -&gt; 500 umol/s"
</t>
  </si>
  <si>
    <t>21:48:50</t>
  </si>
  <si>
    <t xml:space="preserve">"21:54:14 Flow: Fixed -&gt; 500 umol/s"
</t>
  </si>
  <si>
    <t>21:58:50</t>
  </si>
  <si>
    <t>22:08:50</t>
  </si>
  <si>
    <t xml:space="preserve">"22:09:14 Flow: Fixed -&gt; 500 umol/s"
</t>
  </si>
  <si>
    <t>22:18:50</t>
  </si>
  <si>
    <t xml:space="preserve">"22:24:14 Flow: Fixed -&gt; 500 umol/s"
</t>
  </si>
  <si>
    <t>22:28:50</t>
  </si>
  <si>
    <t>22:38:50</t>
  </si>
  <si>
    <t xml:space="preserve">"22:39:15 Flow: Fixed -&gt; 500 umol/s"
</t>
  </si>
  <si>
    <t>22:48:50</t>
  </si>
  <si>
    <t xml:space="preserve">"22:54:15 Flow: Fixed -&gt; 500 umol/s"
</t>
  </si>
  <si>
    <t>22:58:50</t>
  </si>
  <si>
    <t>23:08:50</t>
  </si>
  <si>
    <t xml:space="preserve">"23:09:15 Flow: Fixed -&gt; 500 umol/s"
</t>
  </si>
  <si>
    <t>23:18:50</t>
  </si>
  <si>
    <t xml:space="preserve">"23:24:16 Flow: Fixed -&gt; 500 umol/s"
</t>
  </si>
  <si>
    <t>23:28:50</t>
  </si>
  <si>
    <t>23:38:51</t>
  </si>
  <si>
    <t xml:space="preserve">"23:39:16 Flow: Fixed -&gt; 500 umol/s"
</t>
  </si>
  <si>
    <t>23:48:51</t>
  </si>
  <si>
    <t xml:space="preserve">"23:54:16 Flow: Fixed -&gt; 500 umol/s"
</t>
  </si>
  <si>
    <t>23:58:51</t>
  </si>
  <si>
    <t>00:08:51</t>
  </si>
  <si>
    <t xml:space="preserve">"00:09:17 Flow: Fixed -&gt; 500 umol/s"
</t>
  </si>
  <si>
    <t>00:18:51</t>
  </si>
  <si>
    <t xml:space="preserve">"00:24:17 Flow: Fixed -&gt; 500 umol/s"
</t>
  </si>
  <si>
    <t>00:28:51</t>
  </si>
  <si>
    <t>00:38:51</t>
  </si>
  <si>
    <t xml:space="preserve">"00:39:16 Flow: Fixed -&gt; 500 umol/s"
</t>
  </si>
  <si>
    <t>00:48:51</t>
  </si>
  <si>
    <t xml:space="preserve">"00:54:18 Flow: Fixed -&gt; 500 umol/s"
</t>
  </si>
  <si>
    <t>00:58:51</t>
  </si>
  <si>
    <t>01:08:51</t>
  </si>
  <si>
    <t xml:space="preserve">"01:09:18 Flow: Fixed -&gt; 500 umol/s"
</t>
  </si>
  <si>
    <t>01:18:51</t>
  </si>
  <si>
    <t xml:space="preserve">"01:24:18 Flow: Fixed -&gt; 500 umol/s"
</t>
  </si>
  <si>
    <t>01:28:51</t>
  </si>
  <si>
    <t>01:38:51</t>
  </si>
  <si>
    <t xml:space="preserve">"01:39:19 Flow: Fixed -&gt; 500 umol/s"
</t>
  </si>
  <si>
    <t>01:48:51</t>
  </si>
  <si>
    <t xml:space="preserve">"01:54:19 Flow: Fixed -&gt; 500 umol/s"
</t>
  </si>
  <si>
    <t>01:58:51</t>
  </si>
  <si>
    <t>02:08:51</t>
  </si>
  <si>
    <t xml:space="preserve">"02:09:19 Flow: Fixed -&gt; 500 umol/s"
</t>
  </si>
  <si>
    <t>02:18:51</t>
  </si>
  <si>
    <t xml:space="preserve">"02:24:20 Flow: Fixed -&gt; 500 umol/s"
</t>
  </si>
  <si>
    <t>02:28:51</t>
  </si>
  <si>
    <t>02:38:51</t>
  </si>
  <si>
    <t xml:space="preserve">"02:39:20 Flow: Fixed -&gt; 500 umol/s"
</t>
  </si>
  <si>
    <t>02:48:51</t>
  </si>
  <si>
    <t xml:space="preserve">"02:54:20 Flow: Fixed -&gt; 500 umol/s"
</t>
  </si>
  <si>
    <t>02:58:51</t>
  </si>
  <si>
    <t>03:08:52</t>
  </si>
  <si>
    <t xml:space="preserve">"03:09:21 Flow: Fixed -&gt; 500 umol/s"
</t>
  </si>
  <si>
    <t>03:18:52</t>
  </si>
  <si>
    <t xml:space="preserve">"03:24:21 Flow: Fixed -&gt; 500 umol/s"
</t>
  </si>
  <si>
    <t>03:28:52</t>
  </si>
  <si>
    <t>03:38:52</t>
  </si>
  <si>
    <t xml:space="preserve">"03:39:21 Flow: Fixed -&gt; 500 umol/s"
</t>
  </si>
  <si>
    <t>03:48:52</t>
  </si>
  <si>
    <t xml:space="preserve">"03:54:22 Flow: Fixed -&gt; 500 umol/s"
</t>
  </si>
  <si>
    <t>03:58:52</t>
  </si>
  <si>
    <t>04:08:52</t>
  </si>
  <si>
    <t xml:space="preserve">"04:09:22 Flow: Fixed -&gt; 500 umol/s"
</t>
  </si>
  <si>
    <t>04:18:52</t>
  </si>
  <si>
    <t xml:space="preserve">"04:24:22 Flow: Fixed -&gt; 500 umol/s"
</t>
  </si>
  <si>
    <t>04:28:52</t>
  </si>
  <si>
    <t>04:38:52</t>
  </si>
  <si>
    <t xml:space="preserve">"04:39:22 Flow: Fixed -&gt; 500 umol/s"
</t>
  </si>
  <si>
    <t>04:48:52</t>
  </si>
  <si>
    <t xml:space="preserve">"04:54:23 Flow: Fixed -&gt; 500 umol/s"
</t>
  </si>
  <si>
    <t>04:58:52</t>
  </si>
  <si>
    <t>05:08:52</t>
  </si>
  <si>
    <t xml:space="preserve">"05:09:23 Flow: Fixed -&gt; 500 umol/s"
</t>
  </si>
  <si>
    <t>05:18:52</t>
  </si>
  <si>
    <t xml:space="preserve">"05:24:23 Flow: Fixed -&gt; 500 umol/s"
</t>
  </si>
  <si>
    <t>05:28:52</t>
  </si>
  <si>
    <t>05:38:52</t>
  </si>
  <si>
    <t xml:space="preserve">"05:39:24 Flow: Fixed -&gt; 500 umol/s"
</t>
  </si>
  <si>
    <t>05:48:52</t>
  </si>
  <si>
    <t xml:space="preserve">"05:54:24 Flow: Fixed -&gt; 500 umol/s"
</t>
  </si>
  <si>
    <t>05:58:53</t>
  </si>
  <si>
    <t>06:08:53</t>
  </si>
  <si>
    <t xml:space="preserve">"06:09:24 Flow: Fixed -&gt; 500 umol/s"
</t>
  </si>
  <si>
    <t>06:18:53</t>
  </si>
  <si>
    <t xml:space="preserve">"06:24:24 Flow: Fixed -&gt; 500 umol/s"
</t>
  </si>
  <si>
    <t>06:28:53</t>
  </si>
  <si>
    <t>06:38:53</t>
  </si>
  <si>
    <t xml:space="preserve">"06:39:25 Flow: Fixed -&gt; 500 umol/s"
</t>
  </si>
  <si>
    <t>06:48:53</t>
  </si>
  <si>
    <t xml:space="preserve">"06:54:25 Flow: Fixed -&gt; 500 umol/s"
</t>
  </si>
  <si>
    <t>06:58:53</t>
  </si>
  <si>
    <t>07:08:53</t>
  </si>
  <si>
    <t xml:space="preserve">"07:09:25 Flow: Fixed -&gt; 500 umol/s"
</t>
  </si>
  <si>
    <t>07:18:53</t>
  </si>
  <si>
    <t xml:space="preserve">"07:24:26 Flow: Fixed -&gt; 500 umol/s"
</t>
  </si>
  <si>
    <t>07:28:53</t>
  </si>
  <si>
    <t>07:38:53</t>
  </si>
  <si>
    <t xml:space="preserve">"07:39:26 Flow: Fixed -&gt; 500 umol/s"
</t>
  </si>
  <si>
    <t>07:48:53</t>
  </si>
  <si>
    <t xml:space="preserve">"07:53:11 Coolers: Tblock -&gt; 26.00 C"
</t>
  </si>
  <si>
    <t>07:58:53</t>
  </si>
  <si>
    <t>08:08:53</t>
  </si>
  <si>
    <t xml:space="preserve">"08:10:25 Flow: Fixed -&gt; 500 umol/s"
</t>
  </si>
  <si>
    <t>08:18:53</t>
  </si>
  <si>
    <t xml:space="preserve">"08:25:26 Flow: Fixed -&gt; 500 umol/s"
</t>
  </si>
  <si>
    <t>08:28:53</t>
  </si>
  <si>
    <t>08:38:53</t>
  </si>
  <si>
    <t xml:space="preserve">"08:40:26 Flow: Fixed -&gt; 500 umol/s"
</t>
  </si>
  <si>
    <t>08:48:53</t>
  </si>
  <si>
    <t xml:space="preserve">"08:55:26 Flow: Fixed -&gt; 500 umol/s"
</t>
  </si>
  <si>
    <t>08:58:53</t>
  </si>
  <si>
    <t>09:08:54</t>
  </si>
  <si>
    <t xml:space="preserve">"09:10:27 Flow: Fixed -&gt; 500 umol/s"
</t>
  </si>
  <si>
    <t>09:18:54</t>
  </si>
  <si>
    <t xml:space="preserve">"09:25:27 Flow: Fixed -&gt; 500 umol/s"
</t>
  </si>
  <si>
    <t>09:28:54</t>
  </si>
  <si>
    <t>09:38:54</t>
  </si>
  <si>
    <t xml:space="preserve">"09:40:27 Flow: Fixed -&gt; 500 umol/s"
</t>
  </si>
  <si>
    <t>09:48:54</t>
  </si>
  <si>
    <t xml:space="preserve">"09:55:27 Flow: Fixed -&gt; 500 umol/s"
</t>
  </si>
  <si>
    <t>09:58:54</t>
  </si>
  <si>
    <t>10:08:54</t>
  </si>
  <si>
    <t xml:space="preserve">"10:10:28 Flow: Fixed -&gt; 500 umol/s"
</t>
  </si>
  <si>
    <t>10:18:54</t>
  </si>
  <si>
    <t xml:space="preserve">"10:25:28 Flow: Fixed -&gt; 500 umol/s"
</t>
  </si>
  <si>
    <t>10:28:54</t>
  </si>
  <si>
    <t>10:38:54</t>
  </si>
  <si>
    <t xml:space="preserve">"10:40:28 Flow: Fixed -&gt; 500 umol/s"
</t>
  </si>
  <si>
    <t>10:48:54</t>
  </si>
  <si>
    <t xml:space="preserve">"10:55:29 Flow: Fixed -&gt; 500 umol/s"
</t>
  </si>
  <si>
    <t>10:58:54</t>
  </si>
  <si>
    <t>11:08:54</t>
  </si>
  <si>
    <t xml:space="preserve">"11:10:29 Flow: Fixed -&gt; 500 umol/s"
</t>
  </si>
  <si>
    <t>11:18:54</t>
  </si>
  <si>
    <t xml:space="preserve">"11:25:29 Flow: Fixed -&gt; 500 umol/s"
</t>
  </si>
  <si>
    <t>11:28:54</t>
  </si>
  <si>
    <t>11:38:54</t>
  </si>
  <si>
    <t xml:space="preserve">"11:40:30 Flow: Fixed -&gt; 500 umol/s"
</t>
  </si>
  <si>
    <t>11:48:54</t>
  </si>
  <si>
    <t xml:space="preserve">"11:55:30 Flow: Fixed -&gt; 500 umol/s"
</t>
  </si>
  <si>
    <t>11:56:49</t>
  </si>
  <si>
    <t xml:space="preserve">"11:56:54 CO2 Mixer: CO2R -&gt; 400 uml"
</t>
  </si>
  <si>
    <t xml:space="preserve">"11:56:54 Coolers: Tblock -&gt; 26.00 C"
</t>
  </si>
  <si>
    <t xml:space="preserve">"11:56:54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</si>
</sst>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5"/>
  <sheetViews>
    <sheetView tabSelected="1" topLeftCell="A238" workbookViewId="0"/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 t="s">
        <v>9</v>
      </c>
      <c r="B12" s="1" t="s">
        <v>70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 t="s">
        <v>9</v>
      </c>
      <c r="B15" s="1" t="s">
        <v>73</v>
      </c>
    </row>
    <row r="16" spans="1:56" x14ac:dyDescent="0.25">
      <c r="A16" s="1">
        <v>1</v>
      </c>
      <c r="B16" s="1" t="s">
        <v>74</v>
      </c>
      <c r="C16" s="1">
        <v>924.00000713020563</v>
      </c>
      <c r="D16" s="1">
        <v>0</v>
      </c>
      <c r="E16">
        <f>(R16-S16*(1000-T16)/(1000-U16))*AK16</f>
        <v>-0.10523451981080666</v>
      </c>
      <c r="F16">
        <f>IF(AV16&lt;&gt;0,1/(1/AV16-1/N16),0)</f>
        <v>1.0549723303740581E-3</v>
      </c>
      <c r="G16">
        <f>((AY16-AL16/2)*S16-E16)/(AY16+AL16/2)</f>
        <v>543.16324632328758</v>
      </c>
      <c r="H16">
        <f>AL16*1000</f>
        <v>2.2673277551127496E-2</v>
      </c>
      <c r="I16">
        <f>(AQ16-AW16)</f>
        <v>2.0547803157446625</v>
      </c>
      <c r="J16">
        <f>(P16+AP16*D16)</f>
        <v>27.971914291381836</v>
      </c>
      <c r="K16" s="1">
        <v>6</v>
      </c>
      <c r="L16">
        <f>(K16*AE16+AF16)</f>
        <v>1.4200000166893005</v>
      </c>
      <c r="M16" s="1">
        <v>1</v>
      </c>
      <c r="N16">
        <f>L16*(M16+1)*(M16+1)/(M16*M16+1)</f>
        <v>2.8400000333786011</v>
      </c>
      <c r="O16" s="1">
        <v>26.336444854736328</v>
      </c>
      <c r="P16" s="1">
        <v>27.971914291381836</v>
      </c>
      <c r="Q16" s="1">
        <v>26.1607666015625</v>
      </c>
      <c r="R16" s="1">
        <v>399.61224365234375</v>
      </c>
      <c r="S16" s="1">
        <v>399.72763061523437</v>
      </c>
      <c r="T16" s="1">
        <v>17.605663299560547</v>
      </c>
      <c r="U16" s="1">
        <v>17.632387161254883</v>
      </c>
      <c r="V16" s="1">
        <v>50.296680450439453</v>
      </c>
      <c r="W16" s="1">
        <v>50.373027801513672</v>
      </c>
      <c r="X16" s="1">
        <v>500.08102416992188</v>
      </c>
      <c r="Y16" s="1">
        <v>283.55810546875</v>
      </c>
      <c r="Z16" s="1">
        <v>282.7381591796875</v>
      </c>
      <c r="AA16" s="1">
        <v>98.333282470703125</v>
      </c>
      <c r="AB16" s="1">
        <v>-3.6357135772705078</v>
      </c>
      <c r="AC16" s="1">
        <v>0.15181779861450195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0.18999999761581421</v>
      </c>
      <c r="AJ16" s="1">
        <v>111115</v>
      </c>
      <c r="AK16">
        <f>X16*0.000001/(K16*0.0001)</f>
        <v>0.83346837361653625</v>
      </c>
      <c r="AL16">
        <f>(U16-T16)/(1000-U16)*AK16</f>
        <v>2.2673277551127495E-5</v>
      </c>
      <c r="AM16">
        <f>(P16+273.15)</f>
        <v>301.12191429138181</v>
      </c>
      <c r="AN16">
        <f>(O16+273.15)</f>
        <v>299.48644485473631</v>
      </c>
      <c r="AO16">
        <f>(Y16*AG16+Z16*AH16)*AI16</f>
        <v>53.876039363007294</v>
      </c>
      <c r="AP16">
        <f>((AO16+0.00000010773*(AN16^4-AM16^4))-AL16*44100)/(L16*51.4+0.00000043092*AM16^3)</f>
        <v>0.39867966806798588</v>
      </c>
      <c r="AQ16">
        <f>0.61365*EXP(17.502*J16/(240.97+J16))</f>
        <v>3.7886308231051378</v>
      </c>
      <c r="AR16">
        <f>AQ16*1000/AA16</f>
        <v>38.528468977265163</v>
      </c>
      <c r="AS16">
        <f>(AR16-U16)</f>
        <v>20.89608181601028</v>
      </c>
      <c r="AT16">
        <f>IF(D16,P16,(O16+P16)/2)</f>
        <v>27.154179573059082</v>
      </c>
      <c r="AU16">
        <f>0.61365*EXP(17.502*AT16/(240.97+AT16))</f>
        <v>3.6116986109769047</v>
      </c>
      <c r="AV16">
        <f>IF(AS16&lt;&gt;0,(1000-(AR16+U16)/2)/AS16*AL16,0)</f>
        <v>1.054580586245339E-3</v>
      </c>
      <c r="AW16">
        <f>U16*AA16/1000</f>
        <v>1.7338505073604755</v>
      </c>
      <c r="AX16">
        <f>(AU16-AW16)</f>
        <v>1.8778481036164292</v>
      </c>
      <c r="AY16">
        <f>1/(1.6/F16+1.37/N16)</f>
        <v>6.591480509737296E-4</v>
      </c>
      <c r="AZ16">
        <f>G16*AA16*0.001</f>
        <v>53.41102492841194</v>
      </c>
      <c r="BA16">
        <f>G16/S16</f>
        <v>1.3588333773356787</v>
      </c>
      <c r="BB16">
        <f>(1-AL16*AA16/AQ16/F16)*100</f>
        <v>44.218333659014888</v>
      </c>
      <c r="BC16">
        <f>(S16-E16/(N16/1.35))</f>
        <v>399.77765406596495</v>
      </c>
      <c r="BD16">
        <f>E16*BB16/100/BC16</f>
        <v>-1.1639707877901171E-4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>
        <v>2</v>
      </c>
      <c r="B18" s="1" t="s">
        <v>76</v>
      </c>
      <c r="C18" s="1">
        <v>1524.000014193356</v>
      </c>
      <c r="D18" s="1">
        <v>0</v>
      </c>
      <c r="E18">
        <f>(R18-S18*(1000-T18)/(1000-U18))*AK18</f>
        <v>-6.9197443056586511E-2</v>
      </c>
      <c r="F18">
        <f>IF(AV18&lt;&gt;0,1/(1/AV18-1/N18),0)</f>
        <v>8.5768289781232732E-4</v>
      </c>
      <c r="G18">
        <f>((AY18-AL18/2)*S18-E18)/(AY18+AL18/2)</f>
        <v>513.06093800951271</v>
      </c>
      <c r="H18">
        <f>AL18*1000</f>
        <v>1.8492471730415322E-2</v>
      </c>
      <c r="I18">
        <f>(AQ18-AW18)</f>
        <v>2.0610972110978887</v>
      </c>
      <c r="J18">
        <f>(P18+AP18*D18)</f>
        <v>27.992847442626953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26.341785430908203</v>
      </c>
      <c r="P18" s="1">
        <v>27.992847442626953</v>
      </c>
      <c r="Q18" s="1">
        <v>26.159902572631836</v>
      </c>
      <c r="R18" s="1">
        <v>399.61404418945312</v>
      </c>
      <c r="S18" s="1">
        <v>399.68820190429687</v>
      </c>
      <c r="T18" s="1">
        <v>17.594390869140625</v>
      </c>
      <c r="U18" s="1">
        <v>17.616188049316406</v>
      </c>
      <c r="V18" s="1">
        <v>50.245811462402344</v>
      </c>
      <c r="W18" s="1">
        <v>50.308059692382812</v>
      </c>
      <c r="X18" s="1">
        <v>500.06573486328125</v>
      </c>
      <c r="Y18" s="1">
        <v>283.56964111328125</v>
      </c>
      <c r="Z18" s="1">
        <v>282.6400146484375</v>
      </c>
      <c r="AA18" s="1">
        <v>98.327766418457031</v>
      </c>
      <c r="AB18" s="1">
        <v>-3.7397480010986328</v>
      </c>
      <c r="AC18" s="1">
        <v>0.14605951309204102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0.18999999761581421</v>
      </c>
      <c r="AJ18" s="1">
        <v>111115</v>
      </c>
      <c r="AK18">
        <f>X18*0.000001/(K18*0.0001)</f>
        <v>0.8334428914388019</v>
      </c>
      <c r="AL18">
        <f>(U18-T18)/(1000-U18)*AK18</f>
        <v>1.8492471730415322E-5</v>
      </c>
      <c r="AM18">
        <f>(P18+273.15)</f>
        <v>301.14284744262693</v>
      </c>
      <c r="AN18">
        <f>(O18+273.15)</f>
        <v>299.49178543090818</v>
      </c>
      <c r="AO18">
        <f>(Y18*AG18+Z18*AH18)*AI18</f>
        <v>53.878231135440728</v>
      </c>
      <c r="AP18">
        <f>((AO18+0.00000010773*(AN18^4-AM18^4))-AL18*44100)/(L18*51.4+0.00000043092*AM18^3)</f>
        <v>0.39869246429653693</v>
      </c>
      <c r="AQ18">
        <f>0.61365*EXP(17.502*J18/(240.97+J18))</f>
        <v>3.7932576347946867</v>
      </c>
      <c r="AR18">
        <f>AQ18*1000/AA18</f>
        <v>38.577685357476575</v>
      </c>
      <c r="AS18">
        <f>(AR18-U18)</f>
        <v>20.961497308160169</v>
      </c>
      <c r="AT18">
        <f>IF(D18,P18,(O18+P18)/2)</f>
        <v>27.167316436767578</v>
      </c>
      <c r="AU18">
        <f>0.61365*EXP(17.502*AT18/(240.97+AT18))</f>
        <v>3.6144829875205926</v>
      </c>
      <c r="AV18">
        <f>IF(AS18&lt;&gt;0,(1000-(AR18+U18)/2)/AS18*AL18,0)</f>
        <v>8.5742395490611106E-4</v>
      </c>
      <c r="AW18">
        <f>U18*AA18/1000</f>
        <v>1.7321604236967978</v>
      </c>
      <c r="AX18">
        <f>(AU18-AW18)</f>
        <v>1.8823225638237948</v>
      </c>
      <c r="AY18">
        <f>1/(1.6/F18+1.37/N18)</f>
        <v>5.359132302037011E-4</v>
      </c>
      <c r="AZ18">
        <f>G18*AA18*0.001</f>
        <v>50.448136071033829</v>
      </c>
      <c r="BA18">
        <f>G18/S18</f>
        <v>1.2836529463843476</v>
      </c>
      <c r="BB18">
        <f>(1-AL18*AA18/AQ18/F18)*100</f>
        <v>44.11026550501942</v>
      </c>
      <c r="BC18">
        <f>(S18-E18/(N18/1.35))</f>
        <v>399.72109505465903</v>
      </c>
      <c r="BD18">
        <f>E18*BB18/100/BC18</f>
        <v>-7.6361183416579772E-5</v>
      </c>
    </row>
    <row r="19" spans="1:56" x14ac:dyDescent="0.25">
      <c r="A19" s="1">
        <v>3</v>
      </c>
      <c r="B19" s="1" t="s">
        <v>77</v>
      </c>
      <c r="C19" s="1">
        <v>2124.5000007711351</v>
      </c>
      <c r="D19" s="1">
        <v>0</v>
      </c>
      <c r="E19">
        <f>(R19-S19*(1000-T19)/(1000-U19))*AK19</f>
        <v>3.8027806713299174E-3</v>
      </c>
      <c r="F19">
        <f>IF(AV19&lt;&gt;0,1/(1/AV19-1/N19),0)</f>
        <v>9.9696876327946978E-4</v>
      </c>
      <c r="G19">
        <f>((AY19-AL19/2)*S19-E19)/(AY19+AL19/2)</f>
        <v>379.93815332805093</v>
      </c>
      <c r="H19">
        <f>AL19*1000</f>
        <v>2.1607203623647635E-2</v>
      </c>
      <c r="I19">
        <f>(AQ19-AW19)</f>
        <v>2.0716672371712939</v>
      </c>
      <c r="J19">
        <f>(P19+AP19*D19)</f>
        <v>28.016551971435547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26.343511581420898</v>
      </c>
      <c r="P19" s="1">
        <v>28.016551971435547</v>
      </c>
      <c r="Q19" s="1">
        <v>26.158237457275391</v>
      </c>
      <c r="R19" s="1">
        <v>399.5771484375</v>
      </c>
      <c r="S19" s="1">
        <v>399.56222534179687</v>
      </c>
      <c r="T19" s="1">
        <v>17.538478851318359</v>
      </c>
      <c r="U19" s="1">
        <v>17.56395149230957</v>
      </c>
      <c r="V19" s="1">
        <v>50.075576782226563</v>
      </c>
      <c r="W19" s="1">
        <v>50.148303985595703</v>
      </c>
      <c r="X19" s="1">
        <v>500.01165771484375</v>
      </c>
      <c r="Y19" s="1">
        <v>283.61672973632812</v>
      </c>
      <c r="Z19" s="1">
        <v>282.6458740234375</v>
      </c>
      <c r="AA19" s="1">
        <v>98.317039489746094</v>
      </c>
      <c r="AB19" s="1">
        <v>-3.7397480010986328</v>
      </c>
      <c r="AC19" s="1">
        <v>0.14605951309204102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0.18999999761581421</v>
      </c>
      <c r="AJ19" s="1">
        <v>111115</v>
      </c>
      <c r="AK19">
        <f>X19*0.000001/(K19*0.0001)</f>
        <v>0.8333527628580728</v>
      </c>
      <c r="AL19">
        <f>(U19-T19)/(1000-U19)*AK19</f>
        <v>2.1607203623647635E-5</v>
      </c>
      <c r="AM19">
        <f>(P19+273.15)</f>
        <v>301.16655197143552</v>
      </c>
      <c r="AN19">
        <f>(O19+273.15)</f>
        <v>299.49351158142088</v>
      </c>
      <c r="AO19">
        <f>(Y19*AG19+Z19*AH19)*AI19</f>
        <v>53.887177973707367</v>
      </c>
      <c r="AP19">
        <f>((AO19+0.00000010773*(AN19^4-AM19^4))-AL19*44100)/(L19*51.4+0.00000043092*AM19^3)</f>
        <v>0.39410847886373374</v>
      </c>
      <c r="AQ19">
        <f>0.61365*EXP(17.502*J19/(240.97+J19))</f>
        <v>3.7985029496366787</v>
      </c>
      <c r="AR19">
        <f>AQ19*1000/AA19</f>
        <v>38.635245419822077</v>
      </c>
      <c r="AS19">
        <f>(AR19-U19)</f>
        <v>21.071293927512507</v>
      </c>
      <c r="AT19">
        <f>IF(D19,P19,(O19+P19)/2)</f>
        <v>27.180031776428223</v>
      </c>
      <c r="AU19">
        <f>0.61365*EXP(17.502*AT19/(240.97+AT19))</f>
        <v>3.6171798056742754</v>
      </c>
      <c r="AV19">
        <f>IF(AS19&lt;&gt;0,(1000-(AR19+U19)/2)/AS19*AL19,0)</f>
        <v>9.9661890486208837E-4</v>
      </c>
      <c r="AW19">
        <f>U19*AA19/1000</f>
        <v>1.7268357124653848</v>
      </c>
      <c r="AX19">
        <f>(AU19-AW19)</f>
        <v>1.8903440932088906</v>
      </c>
      <c r="AY19">
        <f>1/(1.6/F19+1.37/N19)</f>
        <v>6.229182386857415E-4</v>
      </c>
      <c r="AZ19">
        <f>G19*AA19*0.001</f>
        <v>37.35439442441519</v>
      </c>
      <c r="BA19">
        <f>G19/S19</f>
        <v>0.95088606787851637</v>
      </c>
      <c r="BB19">
        <f>(1-AL19*AA19/AQ19/F19)*100</f>
        <v>43.903813535081795</v>
      </c>
      <c r="BC19">
        <f>(S19-E19/(N19/1.35))</f>
        <v>399.56041768199196</v>
      </c>
      <c r="BD19">
        <f>E19*BB19/100/BC19</f>
        <v>4.1785063314695426E-6</v>
      </c>
    </row>
    <row r="20" spans="1:56" x14ac:dyDescent="0.25">
      <c r="A20" s="1" t="s">
        <v>9</v>
      </c>
      <c r="B20" s="1" t="s">
        <v>78</v>
      </c>
    </row>
    <row r="21" spans="1:56" x14ac:dyDescent="0.25">
      <c r="A21" s="1">
        <v>4</v>
      </c>
      <c r="B21" s="1" t="s">
        <v>79</v>
      </c>
      <c r="C21" s="1">
        <v>2724.5000074766576</v>
      </c>
      <c r="D21" s="1">
        <v>0</v>
      </c>
      <c r="E21">
        <f>(R21-S21*(1000-T21)/(1000-U21))*AK21</f>
        <v>-8.9745464496184396E-2</v>
      </c>
      <c r="F21">
        <f>IF(AV21&lt;&gt;0,1/(1/AV21-1/N21),0)</f>
        <v>1.2540307182320476E-3</v>
      </c>
      <c r="G21">
        <f>((AY21-AL21/2)*S21-E21)/(AY21+AL21/2)</f>
        <v>498.7267124556617</v>
      </c>
      <c r="H21">
        <f>AL21*1000</f>
        <v>2.7138461414711951E-2</v>
      </c>
      <c r="I21">
        <f>(AQ21-AW21)</f>
        <v>2.0690215327649781</v>
      </c>
      <c r="J21">
        <f>(P21+AP21*D21)</f>
        <v>27.957473754882813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26.336265563964844</v>
      </c>
      <c r="P21" s="1">
        <v>27.957473754882813</v>
      </c>
      <c r="Q21" s="1">
        <v>26.161657333374023</v>
      </c>
      <c r="R21" s="1">
        <v>399.64462280273437</v>
      </c>
      <c r="S21" s="1">
        <v>399.73928833007812</v>
      </c>
      <c r="T21" s="1">
        <v>17.426321029663086</v>
      </c>
      <c r="U21" s="1">
        <v>17.458314895629883</v>
      </c>
      <c r="V21" s="1">
        <v>49.775768280029297</v>
      </c>
      <c r="W21" s="1">
        <v>49.867153167724609</v>
      </c>
      <c r="X21" s="1">
        <v>500.05841064453125</v>
      </c>
      <c r="Y21" s="1">
        <v>283.6915283203125</v>
      </c>
      <c r="Z21" s="1">
        <v>282.84915161132812</v>
      </c>
      <c r="AA21" s="1">
        <v>98.315353393554688</v>
      </c>
      <c r="AB21" s="1">
        <v>-3.7369098663330078</v>
      </c>
      <c r="AC21" s="1">
        <v>0.14450311660766602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0.18999999761581421</v>
      </c>
      <c r="AJ21" s="1">
        <v>111115</v>
      </c>
      <c r="AK21">
        <f>X21*0.000001/(K21*0.0001)</f>
        <v>0.83343068440755197</v>
      </c>
      <c r="AL21">
        <f>(U21-T21)/(1000-U21)*AK21</f>
        <v>2.713846141471195E-5</v>
      </c>
      <c r="AM21">
        <f>(P21+273.15)</f>
        <v>301.10747375488279</v>
      </c>
      <c r="AN21">
        <f>(O21+273.15)</f>
        <v>299.48626556396482</v>
      </c>
      <c r="AO21">
        <f>(Y21*AG21+Z21*AH21)*AI21</f>
        <v>53.901389704486064</v>
      </c>
      <c r="AP21">
        <f>((AO21+0.00000010773*(AN21^4-AM21^4))-AL21*44100)/(L21*51.4+0.00000043092*AM21^3)</f>
        <v>0.39864342552438675</v>
      </c>
      <c r="AQ21">
        <f>0.61365*EXP(17.502*J21/(240.97+J21))</f>
        <v>3.7854419313847898</v>
      </c>
      <c r="AR21">
        <f>AQ21*1000/AA21</f>
        <v>38.503059804217251</v>
      </c>
      <c r="AS21">
        <f>(AR21-U21)</f>
        <v>21.044744908587369</v>
      </c>
      <c r="AT21">
        <f>IF(D21,P21,(O21+P21)/2)</f>
        <v>27.146869659423828</v>
      </c>
      <c r="AU21">
        <f>0.61365*EXP(17.502*AT21/(240.97+AT21))</f>
        <v>3.610150075481624</v>
      </c>
      <c r="AV21">
        <f>IF(AS21&lt;&gt;0,(1000-(AR21+U21)/2)/AS21*AL21,0)</f>
        <v>1.2534772326912292E-3</v>
      </c>
      <c r="AW21">
        <f>U21*AA21/1000</f>
        <v>1.7164203986198117</v>
      </c>
      <c r="AX21">
        <f>(AU21-AW21)</f>
        <v>1.8937296768618124</v>
      </c>
      <c r="AY21">
        <f>1/(1.6/F21+1.37/N21)</f>
        <v>7.8347297885452511E-4</v>
      </c>
      <c r="AZ21">
        <f>G21*AA21*0.001</f>
        <v>49.032492981884111</v>
      </c>
      <c r="BA21">
        <f>G21/S21</f>
        <v>1.2476299603651826</v>
      </c>
      <c r="BB21">
        <f>(1-AL21*AA21/AQ21/F21)*100</f>
        <v>43.794113330632911</v>
      </c>
      <c r="BC21">
        <f>(S21-E21/(N21/1.35))</f>
        <v>399.78194902572807</v>
      </c>
      <c r="BD21">
        <f>E21*BB21/100/BC21</f>
        <v>-9.8311668464132044E-5</v>
      </c>
    </row>
    <row r="22" spans="1:56" x14ac:dyDescent="0.25">
      <c r="A22" s="1" t="s">
        <v>9</v>
      </c>
      <c r="B22" s="1" t="s">
        <v>80</v>
      </c>
    </row>
    <row r="23" spans="1:56" x14ac:dyDescent="0.25">
      <c r="A23" s="1">
        <v>5</v>
      </c>
      <c r="B23" s="1" t="s">
        <v>81</v>
      </c>
      <c r="C23" s="1">
        <v>3324.5000141821802</v>
      </c>
      <c r="D23" s="1">
        <v>0</v>
      </c>
      <c r="E23">
        <f>(R23-S23*(1000-T23)/(1000-U23))*AK23</f>
        <v>-2.7909765977097305E-2</v>
      </c>
      <c r="F23">
        <f>IF(AV23&lt;&gt;0,1/(1/AV23-1/N23),0)</f>
        <v>1.0603405737925761E-3</v>
      </c>
      <c r="G23">
        <f>((AY23-AL23/2)*S23-E23)/(AY23+AL23/2)</f>
        <v>427.31802240539952</v>
      </c>
      <c r="H23">
        <f>AL23*1000</f>
        <v>2.3001924667198692E-2</v>
      </c>
      <c r="I23">
        <f>(AQ23-AW23)</f>
        <v>2.0736023329729574</v>
      </c>
      <c r="J23">
        <f>(P23+AP23*D23)</f>
        <v>27.957773208618164</v>
      </c>
      <c r="K23" s="1">
        <v>6</v>
      </c>
      <c r="L23">
        <f>(K23*AE23+AF23)</f>
        <v>1.4200000166893005</v>
      </c>
      <c r="M23" s="1">
        <v>1</v>
      </c>
      <c r="N23">
        <f>L23*(M23+1)*(M23+1)/(M23*M23+1)</f>
        <v>2.8400000333786011</v>
      </c>
      <c r="O23" s="1">
        <v>26.338319778442383</v>
      </c>
      <c r="P23" s="1">
        <v>27.957773208618164</v>
      </c>
      <c r="Q23" s="1">
        <v>26.159429550170898</v>
      </c>
      <c r="R23" s="1">
        <v>399.52194213867187</v>
      </c>
      <c r="S23" s="1">
        <v>399.54440307617187</v>
      </c>
      <c r="T23" s="1">
        <v>17.387683868408203</v>
      </c>
      <c r="U23" s="1">
        <v>17.414802551269531</v>
      </c>
      <c r="V23" s="1">
        <v>49.65252685546875</v>
      </c>
      <c r="W23" s="1">
        <v>49.729965209960938</v>
      </c>
      <c r="X23" s="1">
        <v>500.05416870117187</v>
      </c>
      <c r="Y23" s="1">
        <v>284.08416748046875</v>
      </c>
      <c r="Z23" s="1">
        <v>283.04150390625</v>
      </c>
      <c r="AA23" s="1">
        <v>98.3017578125</v>
      </c>
      <c r="AB23" s="1">
        <v>-3.8284320831298828</v>
      </c>
      <c r="AC23" s="1">
        <v>0.1455693244934082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0.18999999761581421</v>
      </c>
      <c r="AJ23" s="1">
        <v>111115</v>
      </c>
      <c r="AK23">
        <f>X23*0.000001/(K23*0.0001)</f>
        <v>0.83342361450195301</v>
      </c>
      <c r="AL23">
        <f>(U23-T23)/(1000-U23)*AK23</f>
        <v>2.3001924667198691E-5</v>
      </c>
      <c r="AM23">
        <f>(P23+273.15)</f>
        <v>301.10777320861814</v>
      </c>
      <c r="AN23">
        <f>(O23+273.15)</f>
        <v>299.48831977844236</v>
      </c>
      <c r="AO23">
        <f>(Y23*AG23+Z23*AH23)*AI23</f>
        <v>53.975991143979627</v>
      </c>
      <c r="AP23">
        <f>((AO23+0.00000010773*(AN23^4-AM23^4))-AL23*44100)/(L23*51.4+0.00000043092*AM23^3)</f>
        <v>0.40191489221025595</v>
      </c>
      <c r="AQ23">
        <f>0.61365*EXP(17.502*J23/(240.97+J23))</f>
        <v>3.7855080357203619</v>
      </c>
      <c r="AR23">
        <f>AQ23*1000/AA23</f>
        <v>38.509057416255061</v>
      </c>
      <c r="AS23">
        <f>(AR23-U23)</f>
        <v>21.09425486498553</v>
      </c>
      <c r="AT23">
        <f>IF(D23,P23,(O23+P23)/2)</f>
        <v>27.148046493530273</v>
      </c>
      <c r="AU23">
        <f>0.61365*EXP(17.502*AT23/(240.97+AT23))</f>
        <v>3.6103993374185275</v>
      </c>
      <c r="AV23">
        <f>IF(AS23&lt;&gt;0,(1000-(AR23+U23)/2)/AS23*AL23,0)</f>
        <v>1.0599448334757779E-3</v>
      </c>
      <c r="AW23">
        <f>U23*AA23/1000</f>
        <v>1.7119057027474045</v>
      </c>
      <c r="AX23">
        <f>(AU23-AW23)</f>
        <v>1.898493634671123</v>
      </c>
      <c r="AY23">
        <f>1/(1.6/F23+1.37/N23)</f>
        <v>6.6250106435360634E-4</v>
      </c>
      <c r="AZ23">
        <f>G23*AA23*0.001</f>
        <v>42.006112747412033</v>
      </c>
      <c r="BA23">
        <f>G23/S23</f>
        <v>1.0695132233498781</v>
      </c>
      <c r="BB23">
        <f>(1-AL23*AA23/AQ23/F23)*100</f>
        <v>43.667904318741435</v>
      </c>
      <c r="BC23">
        <f>(S23-E23/(N23/1.35))</f>
        <v>399.55767004223748</v>
      </c>
      <c r="BD23">
        <f>E23*BB23/100/BC23</f>
        <v>-3.0502755462497173E-5</v>
      </c>
    </row>
    <row r="24" spans="1:56" x14ac:dyDescent="0.25">
      <c r="A24" s="1">
        <v>6</v>
      </c>
      <c r="B24" s="1" t="s">
        <v>82</v>
      </c>
      <c r="C24" s="1">
        <v>3925.0000007599592</v>
      </c>
      <c r="D24" s="1">
        <v>0</v>
      </c>
      <c r="E24">
        <f>(R24-S24*(1000-T24)/(1000-U24))*AK24</f>
        <v>9.0412823261929592E-2</v>
      </c>
      <c r="F24">
        <f>IF(AV24&lt;&gt;0,1/(1/AV24-1/N24),0)</f>
        <v>8.4461359252056009E-4</v>
      </c>
      <c r="G24">
        <f>((AY24-AL24/2)*S24-E24)/(AY24+AL24/2)</f>
        <v>217.33686015979561</v>
      </c>
      <c r="H24">
        <f>AL24*1000</f>
        <v>1.842361435617831E-2</v>
      </c>
      <c r="I24">
        <f>(AQ24-AW24)</f>
        <v>2.0849696350075364</v>
      </c>
      <c r="J24">
        <f>(P24+AP24*D24)</f>
        <v>27.997846603393555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26.337827682495117</v>
      </c>
      <c r="P24" s="1">
        <v>27.997846603393555</v>
      </c>
      <c r="Q24" s="1">
        <v>26.159217834472656</v>
      </c>
      <c r="R24" s="1">
        <v>399.53741455078125</v>
      </c>
      <c r="S24" s="1">
        <v>399.42010498046875</v>
      </c>
      <c r="T24" s="1">
        <v>17.366605758666992</v>
      </c>
      <c r="U24" s="1">
        <v>17.388326644897461</v>
      </c>
      <c r="V24" s="1">
        <v>49.596401214599609</v>
      </c>
      <c r="W24" s="1">
        <v>49.658435821533203</v>
      </c>
      <c r="X24" s="1">
        <v>500.06961059570312</v>
      </c>
      <c r="Y24" s="1">
        <v>284.05490112304688</v>
      </c>
      <c r="Z24" s="1">
        <v>282.90850830078125</v>
      </c>
      <c r="AA24" s="1">
        <v>98.306968688964844</v>
      </c>
      <c r="AB24" s="1">
        <v>-3.8284320831298828</v>
      </c>
      <c r="AC24" s="1">
        <v>0.1455693244934082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0.18999999761581421</v>
      </c>
      <c r="AJ24" s="1">
        <v>111115</v>
      </c>
      <c r="AK24">
        <f>X24*0.000001/(K24*0.0001)</f>
        <v>0.83344935099283846</v>
      </c>
      <c r="AL24">
        <f>(U24-T24)/(1000-U24)*AK24</f>
        <v>1.8423614356178309E-5</v>
      </c>
      <c r="AM24">
        <f>(P24+273.15)</f>
        <v>301.14784660339353</v>
      </c>
      <c r="AN24">
        <f>(O24+273.15)</f>
        <v>299.48782768249509</v>
      </c>
      <c r="AO24">
        <f>(Y24*AG24+Z24*AH24)*AI24</f>
        <v>53.970430536139247</v>
      </c>
      <c r="AP24">
        <f>((AO24+0.00000010773*(AN24^4-AM24^4))-AL24*44100)/(L24*51.4+0.00000043092*AM24^3)</f>
        <v>0.39857867930501251</v>
      </c>
      <c r="AQ24">
        <f>0.61365*EXP(17.502*J24/(240.97+J24))</f>
        <v>3.7943633180409644</v>
      </c>
      <c r="AR24">
        <f>AQ24*1000/AA24</f>
        <v>38.597094068132826</v>
      </c>
      <c r="AS24">
        <f>(AR24-U24)</f>
        <v>21.208767423235365</v>
      </c>
      <c r="AT24">
        <f>IF(D24,P24,(O24+P24)/2)</f>
        <v>27.167837142944336</v>
      </c>
      <c r="AU24">
        <f>0.61365*EXP(17.502*AT24/(240.97+AT24))</f>
        <v>3.6145933905126921</v>
      </c>
      <c r="AV24">
        <f>IF(AS24&lt;&gt;0,(1000-(AR24+U24)/2)/AS24*AL24,0)</f>
        <v>8.4436247983777713E-4</v>
      </c>
      <c r="AW24">
        <f>U24*AA24/1000</f>
        <v>1.7093936830334278</v>
      </c>
      <c r="AX24">
        <f>(AU24-AW24)</f>
        <v>1.9051997074792644</v>
      </c>
      <c r="AY24">
        <f>1/(1.6/F24+1.37/N24)</f>
        <v>5.2774910506007717E-4</v>
      </c>
      <c r="AZ24">
        <f>G24*AA24*0.001</f>
        <v>21.365727906686956</v>
      </c>
      <c r="BA24">
        <f>G24/S24</f>
        <v>0.54413099753810135</v>
      </c>
      <c r="BB24">
        <f>(1-AL24*AA24/AQ24/F24)*100</f>
        <v>43.485204596022363</v>
      </c>
      <c r="BC24">
        <f>(S24-E24/(N24/1.35))</f>
        <v>399.37712705442328</v>
      </c>
      <c r="BD24">
        <f>E24*BB24/100/BC24</f>
        <v>9.8443797887134746E-5</v>
      </c>
    </row>
    <row r="25" spans="1:56" x14ac:dyDescent="0.25">
      <c r="A25" s="1" t="s">
        <v>9</v>
      </c>
      <c r="B25" s="1" t="s">
        <v>83</v>
      </c>
    </row>
    <row r="26" spans="1:56" x14ac:dyDescent="0.25">
      <c r="A26" s="1">
        <v>7</v>
      </c>
      <c r="B26" s="1" t="s">
        <v>84</v>
      </c>
      <c r="C26" s="1">
        <v>4524.5000074990094</v>
      </c>
      <c r="D26" s="1">
        <v>0</v>
      </c>
      <c r="E26">
        <f>(R26-S26*(1000-T26)/(1000-U26))*AK26</f>
        <v>0.1185497738278827</v>
      </c>
      <c r="F26">
        <f>IF(AV26&lt;&gt;0,1/(1/AV26-1/N26),0)</f>
        <v>1.1993845362995976E-3</v>
      </c>
      <c r="G26">
        <f>((AY26-AL26/2)*S26-E26)/(AY26+AL26/2)</f>
        <v>230.28634211267089</v>
      </c>
      <c r="H26">
        <f>AL26*1000</f>
        <v>2.6159970557760506E-2</v>
      </c>
      <c r="I26">
        <f>(AQ26-AW26)</f>
        <v>2.0848533290684998</v>
      </c>
      <c r="J26">
        <f>(P26+AP26*D26)</f>
        <v>27.987331390380859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26.338027954101563</v>
      </c>
      <c r="P26" s="1">
        <v>27.987331390380859</v>
      </c>
      <c r="Q26" s="1">
        <v>26.160337448120117</v>
      </c>
      <c r="R26" s="1">
        <v>399.63858032226562</v>
      </c>
      <c r="S26" s="1">
        <v>399.48379516601562</v>
      </c>
      <c r="T26" s="1">
        <v>17.336986541748047</v>
      </c>
      <c r="U26" s="1">
        <v>17.367830276489258</v>
      </c>
      <c r="V26" s="1">
        <v>49.505599975585938</v>
      </c>
      <c r="W26" s="1">
        <v>49.593677520751953</v>
      </c>
      <c r="X26" s="1">
        <v>500.0489501953125</v>
      </c>
      <c r="Y26" s="1">
        <v>283.60601806640625</v>
      </c>
      <c r="Z26" s="1">
        <v>282.4781494140625</v>
      </c>
      <c r="AA26" s="1">
        <v>98.295791625976562</v>
      </c>
      <c r="AB26" s="1">
        <v>-3.8450031280517578</v>
      </c>
      <c r="AC26" s="1">
        <v>0.15091943740844727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0.18999999761581421</v>
      </c>
      <c r="AJ26" s="1">
        <v>111115</v>
      </c>
      <c r="AK26">
        <f>X26*0.000001/(K26*0.0001)</f>
        <v>0.8334149169921875</v>
      </c>
      <c r="AL26">
        <f>(U26-T26)/(1000-U26)*AK26</f>
        <v>2.6159970557760504E-5</v>
      </c>
      <c r="AM26">
        <f>(P26+273.15)</f>
        <v>301.13733139038084</v>
      </c>
      <c r="AN26">
        <f>(O26+273.15)</f>
        <v>299.48802795410154</v>
      </c>
      <c r="AO26">
        <f>(Y26*AG26+Z26*AH26)*AI26</f>
        <v>53.885142756447749</v>
      </c>
      <c r="AP26">
        <f>((AO26+0.00000010773*(AN26^4-AM26^4))-AL26*44100)/(L26*51.4+0.00000043092*AM26^3)</f>
        <v>0.39504020818023633</v>
      </c>
      <c r="AQ26">
        <f>0.61365*EXP(17.502*J26/(240.97+J26))</f>
        <v>3.7920379549216148</v>
      </c>
      <c r="AR26">
        <f>AQ26*1000/AA26</f>
        <v>38.57782609199208</v>
      </c>
      <c r="AS26">
        <f>(AR26-U26)</f>
        <v>21.209995815502822</v>
      </c>
      <c r="AT26">
        <f>IF(D26,P26,(O26+P26)/2)</f>
        <v>27.162679672241211</v>
      </c>
      <c r="AU26">
        <f>0.61365*EXP(17.502*AT26/(240.97+AT26))</f>
        <v>3.6135000049553612</v>
      </c>
      <c r="AV26">
        <f>IF(AS26&lt;&gt;0,(1000-(AR26+U26)/2)/AS26*AL26,0)</f>
        <v>1.1988782278522412E-3</v>
      </c>
      <c r="AW26">
        <f>U26*AA26/1000</f>
        <v>1.7071846258531149</v>
      </c>
      <c r="AX26">
        <f>(AU26-AW26)</f>
        <v>1.9063153791022462</v>
      </c>
      <c r="AY26">
        <f>1/(1.6/F26+1.37/N26)</f>
        <v>7.4934436461400358E-4</v>
      </c>
      <c r="AZ26">
        <f>G26*AA26*0.001</f>
        <v>22.636178298615452</v>
      </c>
      <c r="BA26">
        <f>G26/S26</f>
        <v>0.5764597835989056</v>
      </c>
      <c r="BB26">
        <f>(1-AL26*AA26/AQ26/F26)*100</f>
        <v>43.461920167359992</v>
      </c>
      <c r="BC26">
        <f>(S26-E26/(N26/1.35))</f>
        <v>399.42744228123161</v>
      </c>
      <c r="BD26">
        <f>E26*BB26/100/BC26</f>
        <v>1.2899466237320477E-4</v>
      </c>
    </row>
    <row r="27" spans="1:56" x14ac:dyDescent="0.25">
      <c r="A27" s="1" t="s">
        <v>9</v>
      </c>
      <c r="B27" s="1" t="s">
        <v>85</v>
      </c>
    </row>
    <row r="28" spans="1:56" x14ac:dyDescent="0.25">
      <c r="A28" s="1">
        <v>8</v>
      </c>
      <c r="B28" s="1" t="s">
        <v>86</v>
      </c>
      <c r="C28" s="1">
        <v>5124.5000142045319</v>
      </c>
      <c r="D28" s="1">
        <v>0</v>
      </c>
      <c r="E28">
        <f>(R28-S28*(1000-T28)/(1000-U28))*AK28</f>
        <v>0.14746598608621295</v>
      </c>
      <c r="F28">
        <f>IF(AV28&lt;&gt;0,1/(1/AV28-1/N28),0)</f>
        <v>7.1786904626743172E-4</v>
      </c>
      <c r="G28">
        <f>((AY28-AL28/2)*S28-E28)/(AY28+AL28/2)</f>
        <v>62.608238367189699</v>
      </c>
      <c r="H28">
        <f>AL28*1000</f>
        <v>1.5787375861747863E-2</v>
      </c>
      <c r="I28">
        <f>(AQ28-AW28)</f>
        <v>2.1014794305201612</v>
      </c>
      <c r="J28">
        <f>(P28+AP28*D28)</f>
        <v>28.02076530456543</v>
      </c>
      <c r="K28" s="1">
        <v>6</v>
      </c>
      <c r="L28">
        <f>(K28*AE28+AF28)</f>
        <v>1.4200000166893005</v>
      </c>
      <c r="M28" s="1">
        <v>1</v>
      </c>
      <c r="N28">
        <f>L28*(M28+1)*(M28+1)/(M28*M28+1)</f>
        <v>2.8400000333786011</v>
      </c>
      <c r="O28" s="1">
        <v>26.341777801513672</v>
      </c>
      <c r="P28" s="1">
        <v>28.02076530456543</v>
      </c>
      <c r="Q28" s="1">
        <v>26.158632278442383</v>
      </c>
      <c r="R28" s="1">
        <v>399.67050170898437</v>
      </c>
      <c r="S28" s="1">
        <v>399.48599243164062</v>
      </c>
      <c r="T28" s="1">
        <v>17.257917404174805</v>
      </c>
      <c r="U28" s="1">
        <v>17.276533126831055</v>
      </c>
      <c r="V28" s="1">
        <v>49.261543273925781</v>
      </c>
      <c r="W28" s="1">
        <v>49.314682006835938</v>
      </c>
      <c r="X28" s="1">
        <v>500.049072265625</v>
      </c>
      <c r="Y28" s="1">
        <v>284.66598510742188</v>
      </c>
      <c r="Z28" s="1">
        <v>283.545654296875</v>
      </c>
      <c r="AA28" s="1">
        <v>98.281089782714844</v>
      </c>
      <c r="AB28" s="1">
        <v>-3.8067951202392578</v>
      </c>
      <c r="AC28" s="1">
        <v>0.14536142349243164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0.18999999761581421</v>
      </c>
      <c r="AJ28" s="1">
        <v>111115</v>
      </c>
      <c r="AK28">
        <f>X28*0.000001/(K28*0.0001)</f>
        <v>0.83341512044270816</v>
      </c>
      <c r="AL28">
        <f>(U28-T28)/(1000-U28)*AK28</f>
        <v>1.5787375861747863E-5</v>
      </c>
      <c r="AM28">
        <f>(P28+273.15)</f>
        <v>301.17076530456541</v>
      </c>
      <c r="AN28">
        <f>(O28+273.15)</f>
        <v>299.49177780151365</v>
      </c>
      <c r="AO28">
        <f>(Y28*AG28+Z28*AH28)*AI28</f>
        <v>54.086536491713559</v>
      </c>
      <c r="AP28">
        <f>((AO28+0.00000010773*(AN28^4-AM28^4))-AL28*44100)/(L28*51.4+0.00000043092*AM28^3)</f>
        <v>0.39866432384293887</v>
      </c>
      <c r="AQ28">
        <f>0.61365*EXP(17.502*J28/(240.97+J28))</f>
        <v>3.799435933892291</v>
      </c>
      <c r="AR28">
        <f>AQ28*1000/AA28</f>
        <v>38.658870615825379</v>
      </c>
      <c r="AS28">
        <f>(AR28-U28)</f>
        <v>21.382337488994324</v>
      </c>
      <c r="AT28">
        <f>IF(D28,P28,(O28+P28)/2)</f>
        <v>27.181271553039551</v>
      </c>
      <c r="AU28">
        <f>0.61365*EXP(17.502*AT28/(240.97+AT28))</f>
        <v>3.6174428459618682</v>
      </c>
      <c r="AV28">
        <f>IF(AS28&lt;&gt;0,(1000-(AR28+U28)/2)/AS28*AL28,0)</f>
        <v>7.1768763579821578E-4</v>
      </c>
      <c r="AW28">
        <f>U28*AA28/1000</f>
        <v>1.69795650337213</v>
      </c>
      <c r="AX28">
        <f>(AU28-AW28)</f>
        <v>1.9194863425897382</v>
      </c>
      <c r="AY28">
        <f>1/(1.6/F28+1.37/N28)</f>
        <v>4.4857106744390521E-4</v>
      </c>
      <c r="AZ28">
        <f>G28*AA28*0.001</f>
        <v>6.1532058961033824</v>
      </c>
      <c r="BA28">
        <f>G28/S28</f>
        <v>0.15672198663612247</v>
      </c>
      <c r="BB28">
        <f>(1-AL28*AA28/AQ28/F28)*100</f>
        <v>43.11266892740101</v>
      </c>
      <c r="BC28">
        <f>(S28-E28/(N28/1.35))</f>
        <v>399.41589416443054</v>
      </c>
      <c r="BD28">
        <f>E28*BB28/100/BC28</f>
        <v>1.5917374168315695E-4</v>
      </c>
    </row>
    <row r="29" spans="1:56" x14ac:dyDescent="0.25">
      <c r="A29" s="1">
        <v>9</v>
      </c>
      <c r="B29" s="1" t="s">
        <v>87</v>
      </c>
      <c r="C29" s="1">
        <v>5725.000000782311</v>
      </c>
      <c r="D29" s="1">
        <v>0</v>
      </c>
      <c r="E29">
        <f>(R29-S29*(1000-T29)/(1000-U29))*AK29</f>
        <v>-5.7371425219239457E-2</v>
      </c>
      <c r="F29">
        <f>IF(AV29&lt;&gt;0,1/(1/AV29-1/N29),0)</f>
        <v>1.3010662699319431E-3</v>
      </c>
      <c r="G29">
        <f>((AY29-AL29/2)*S29-E29)/(AY29+AL29/2)</f>
        <v>455.20643655758693</v>
      </c>
      <c r="H29">
        <f>AL29*1000</f>
        <v>2.8623375950494662E-2</v>
      </c>
      <c r="I29">
        <f>(AQ29-AW29)</f>
        <v>2.1027502260833417</v>
      </c>
      <c r="J29">
        <f>(P29+AP29*D29)</f>
        <v>28.007890701293945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26.341455459594727</v>
      </c>
      <c r="P29" s="1">
        <v>28.007890701293945</v>
      </c>
      <c r="Q29" s="1">
        <v>26.158435821533203</v>
      </c>
      <c r="R29" s="1">
        <v>399.62234497070312</v>
      </c>
      <c r="S29" s="1">
        <v>399.67745971679687</v>
      </c>
      <c r="T29" s="1">
        <v>17.200815200805664</v>
      </c>
      <c r="U29" s="1">
        <v>17.234569549560547</v>
      </c>
      <c r="V29" s="1">
        <v>49.099575042724609</v>
      </c>
      <c r="W29" s="1">
        <v>49.1959228515625</v>
      </c>
      <c r="X29" s="1">
        <v>500.02560424804687</v>
      </c>
      <c r="Y29" s="1">
        <v>284.36422729492187</v>
      </c>
      <c r="Z29" s="1">
        <v>283.36126708984375</v>
      </c>
      <c r="AA29" s="1">
        <v>98.281272888183594</v>
      </c>
      <c r="AB29" s="1">
        <v>-3.8067951202392578</v>
      </c>
      <c r="AC29" s="1">
        <v>0.14536142349243164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0.18999999761581421</v>
      </c>
      <c r="AJ29" s="1">
        <v>111115</v>
      </c>
      <c r="AK29">
        <f>X29*0.000001/(K29*0.0001)</f>
        <v>0.83337600708007797</v>
      </c>
      <c r="AL29">
        <f>(U29-T29)/(1000-U29)*AK29</f>
        <v>2.862337595049466E-5</v>
      </c>
      <c r="AM29">
        <f>(P29+273.15)</f>
        <v>301.15789070129392</v>
      </c>
      <c r="AN29">
        <f>(O29+273.15)</f>
        <v>299.4914554595947</v>
      </c>
      <c r="AO29">
        <f>(Y29*AG29+Z29*AH29)*AI29</f>
        <v>54.029202508058006</v>
      </c>
      <c r="AP29">
        <f>((AO29+0.00000010773*(AN29^4-AM29^4))-AL29*44100)/(L29*51.4+0.00000043092*AM29^3)</f>
        <v>0.3930602999006465</v>
      </c>
      <c r="AQ29">
        <f>0.61365*EXP(17.502*J29/(240.97+J29))</f>
        <v>3.7965856590940814</v>
      </c>
      <c r="AR29">
        <f>AQ29*1000/AA29</f>
        <v>38.62979739195611</v>
      </c>
      <c r="AS29">
        <f>(AR29-U29)</f>
        <v>21.395227842395563</v>
      </c>
      <c r="AT29">
        <f>IF(D29,P29,(O29+P29)/2)</f>
        <v>27.174673080444336</v>
      </c>
      <c r="AU29">
        <f>0.61365*EXP(17.502*AT29/(240.97+AT29))</f>
        <v>3.6160430566331674</v>
      </c>
      <c r="AV29">
        <f>IF(AS29&lt;&gt;0,(1000-(AR29+U29)/2)/AS29*AL29,0)</f>
        <v>1.3004704958906196E-3</v>
      </c>
      <c r="AW29">
        <f>U29*AA29/1000</f>
        <v>1.6938354330107395</v>
      </c>
      <c r="AX29">
        <f>(AU29-AW29)</f>
        <v>1.9222076236224279</v>
      </c>
      <c r="AY29">
        <f>1/(1.6/F29+1.37/N29)</f>
        <v>8.1284756551719243E-4</v>
      </c>
      <c r="AZ29">
        <f>G29*AA29*0.001</f>
        <v>44.738268011773833</v>
      </c>
      <c r="BA29">
        <f>G29/S29</f>
        <v>1.1389344720118486</v>
      </c>
      <c r="BB29">
        <f>(1-AL29*AA29/AQ29/F29)*100</f>
        <v>43.049307867794475</v>
      </c>
      <c r="BC29">
        <f>(S29-E29/(N29/1.35))</f>
        <v>399.70473134466152</v>
      </c>
      <c r="BD29">
        <f>E29*BB29/100/BC29</f>
        <v>-6.179061575699745E-5</v>
      </c>
    </row>
    <row r="30" spans="1:56" x14ac:dyDescent="0.25">
      <c r="A30" s="1" t="s">
        <v>9</v>
      </c>
      <c r="B30" s="1" t="s">
        <v>88</v>
      </c>
    </row>
    <row r="31" spans="1:56" x14ac:dyDescent="0.25">
      <c r="A31" s="1">
        <v>10</v>
      </c>
      <c r="B31" s="1" t="s">
        <v>89</v>
      </c>
      <c r="C31" s="1">
        <v>6325.0000074878335</v>
      </c>
      <c r="D31" s="1">
        <v>0</v>
      </c>
      <c r="E31">
        <f>(R31-S31*(1000-T31)/(1000-U31))*AK31</f>
        <v>-0.11399272260499754</v>
      </c>
      <c r="F31">
        <f>IF(AV31&lt;&gt;0,1/(1/AV31-1/N31),0)</f>
        <v>9.3792859911685398E-4</v>
      </c>
      <c r="G31">
        <f>((AY31-AL31/2)*S31-E31)/(AY31+AL31/2)</f>
        <v>577.11124406698616</v>
      </c>
      <c r="H31">
        <f>AL31*1000</f>
        <v>2.070537527916055E-2</v>
      </c>
      <c r="I31">
        <f>(AQ31-AW31)</f>
        <v>2.1096272947768306</v>
      </c>
      <c r="J31">
        <f>(P31+AP31*D31)</f>
        <v>28.026508331298828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26.343217849731445</v>
      </c>
      <c r="P31" s="1">
        <v>28.026508331298828</v>
      </c>
      <c r="Q31" s="1">
        <v>26.159543991088867</v>
      </c>
      <c r="R31" s="1">
        <v>399.7293701171875</v>
      </c>
      <c r="S31" s="1">
        <v>399.856201171875</v>
      </c>
      <c r="T31" s="1">
        <v>17.182712554931641</v>
      </c>
      <c r="U31" s="1">
        <v>17.207126617431641</v>
      </c>
      <c r="V31" s="1">
        <v>49.041130065917969</v>
      </c>
      <c r="W31" s="1">
        <v>49.110809326171875</v>
      </c>
      <c r="X31" s="1">
        <v>500.099365234375</v>
      </c>
      <c r="Y31" s="1">
        <v>283.55755615234375</v>
      </c>
      <c r="Z31" s="1">
        <v>282.4501953125</v>
      </c>
      <c r="AA31" s="1">
        <v>98.277923583984375</v>
      </c>
      <c r="AB31" s="1">
        <v>-3.6506671905517578</v>
      </c>
      <c r="AC31" s="1">
        <v>0.14625215530395508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0.18999999761581421</v>
      </c>
      <c r="AJ31" s="1">
        <v>111115</v>
      </c>
      <c r="AK31">
        <f>X31*0.000001/(K31*0.0001)</f>
        <v>0.83349894205729158</v>
      </c>
      <c r="AL31">
        <f>(U31-T31)/(1000-U31)*AK31</f>
        <v>2.070537527916055E-5</v>
      </c>
      <c r="AM31">
        <f>(P31+273.15)</f>
        <v>301.17650833129881</v>
      </c>
      <c r="AN31">
        <f>(O31+273.15)</f>
        <v>299.49321784973142</v>
      </c>
      <c r="AO31">
        <f>(Y31*AG31+Z31*AH31)*AI31</f>
        <v>53.875934992891416</v>
      </c>
      <c r="AP31">
        <f>((AO31+0.00000010773*(AN31^4-AM31^4))-AL31*44100)/(L31*51.4+0.00000043092*AM31^3)</f>
        <v>0.39301674362650718</v>
      </c>
      <c r="AQ31">
        <f>0.61365*EXP(17.502*J31/(240.97+J31))</f>
        <v>3.800707969584721</v>
      </c>
      <c r="AR31">
        <f>AQ31*1000/AA31</f>
        <v>38.673059329919482</v>
      </c>
      <c r="AS31">
        <f>(AR31-U31)</f>
        <v>21.465932712487842</v>
      </c>
      <c r="AT31">
        <f>IF(D31,P31,(O31+P31)/2)</f>
        <v>27.184863090515137</v>
      </c>
      <c r="AU31">
        <f>0.61365*EXP(17.502*AT31/(240.97+AT31))</f>
        <v>3.6182049476837679</v>
      </c>
      <c r="AV31">
        <f>IF(AS31&lt;&gt;0,(1000-(AR31+U31)/2)/AS31*AL31,0)</f>
        <v>9.3761894432367826E-4</v>
      </c>
      <c r="AW31">
        <f>U31*AA31/1000</f>
        <v>1.6910806748078904</v>
      </c>
      <c r="AX31">
        <f>(AU31-AW31)</f>
        <v>1.9271242728758775</v>
      </c>
      <c r="AY31">
        <f>1/(1.6/F31+1.37/N31)</f>
        <v>5.8603965288519253E-4</v>
      </c>
      <c r="AZ31">
        <f>G31*AA31*0.001</f>
        <v>56.717294743873417</v>
      </c>
      <c r="BA31">
        <f>G31/S31</f>
        <v>1.4432969712002028</v>
      </c>
      <c r="BB31">
        <f>(1-AL31*AA31/AQ31/F31)*100</f>
        <v>42.917261680607844</v>
      </c>
      <c r="BC31">
        <f>(S31-E31/(N31/1.35))</f>
        <v>399.91038785275811</v>
      </c>
      <c r="BD31">
        <f>E31*BB31/100/BC31</f>
        <v>-1.2233379412802066E-4</v>
      </c>
    </row>
    <row r="32" spans="1:56" x14ac:dyDescent="0.25">
      <c r="A32" s="1" t="s">
        <v>9</v>
      </c>
      <c r="B32" s="1" t="s">
        <v>90</v>
      </c>
    </row>
    <row r="33" spans="1:56" x14ac:dyDescent="0.25">
      <c r="A33" s="1">
        <v>11</v>
      </c>
      <c r="B33" s="1" t="s">
        <v>91</v>
      </c>
      <c r="C33" s="1">
        <v>6924.5000142268836</v>
      </c>
      <c r="D33" s="1">
        <v>0</v>
      </c>
      <c r="E33">
        <f>(R33-S33*(1000-T33)/(1000-U33))*AK33</f>
        <v>2.2846987924980296E-2</v>
      </c>
      <c r="F33">
        <f>IF(AV33&lt;&gt;0,1/(1/AV33-1/N33),0)</f>
        <v>1.3118586860862166E-3</v>
      </c>
      <c r="G33">
        <f>((AY33-AL33/2)*S33-E33)/(AY33+AL33/2)</f>
        <v>358.40120158871423</v>
      </c>
      <c r="H33">
        <f>AL33*1000</f>
        <v>2.8991077317998687E-2</v>
      </c>
      <c r="I33">
        <f>(AQ33-AW33)</f>
        <v>2.1121476334436853</v>
      </c>
      <c r="J33">
        <f>(P33+AP33*D33)</f>
        <v>28.052906036376953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26.346799850463867</v>
      </c>
      <c r="P33" s="1">
        <v>28.052906036376953</v>
      </c>
      <c r="Q33" s="1">
        <v>26.160964965820312</v>
      </c>
      <c r="R33" s="1">
        <v>399.72653198242187</v>
      </c>
      <c r="S33" s="1">
        <v>399.68521118164062</v>
      </c>
      <c r="T33" s="1">
        <v>17.20612907409668</v>
      </c>
      <c r="U33" s="1">
        <v>17.240318298339844</v>
      </c>
      <c r="V33" s="1">
        <v>49.099586486816406</v>
      </c>
      <c r="W33" s="1">
        <v>49.197151184082031</v>
      </c>
      <c r="X33" s="1">
        <v>500.00424194335937</v>
      </c>
      <c r="Y33" s="1">
        <v>283.5699462890625</v>
      </c>
      <c r="Z33" s="1">
        <v>282.30404663085937</v>
      </c>
      <c r="AA33" s="1">
        <v>98.281944274902344</v>
      </c>
      <c r="AB33" s="1">
        <v>-3.7065448760986328</v>
      </c>
      <c r="AC33" s="1">
        <v>0.14775705337524414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0.18999999761581421</v>
      </c>
      <c r="AJ33" s="1">
        <v>111115</v>
      </c>
      <c r="AK33">
        <f>X33*0.000001/(K33*0.0001)</f>
        <v>0.8333404032389321</v>
      </c>
      <c r="AL33">
        <f>(U33-T33)/(1000-U33)*AK33</f>
        <v>2.8991077317998687E-5</v>
      </c>
      <c r="AM33">
        <f>(P33+273.15)</f>
        <v>301.20290603637693</v>
      </c>
      <c r="AN33">
        <f>(O33+273.15)</f>
        <v>299.49679985046384</v>
      </c>
      <c r="AO33">
        <f>(Y33*AG33+Z33*AH33)*AI33</f>
        <v>53.878289118838438</v>
      </c>
      <c r="AP33">
        <f>((AO33+0.00000010773*(AN33^4-AM33^4))-AL33*44100)/(L33*51.4+0.00000043092*AM33^3)</f>
        <v>0.38554184304422845</v>
      </c>
      <c r="AQ33">
        <f>0.61365*EXP(17.502*J33/(240.97+J33))</f>
        <v>3.8065596357227007</v>
      </c>
      <c r="AR33">
        <f>AQ33*1000/AA33</f>
        <v>38.731016808900868</v>
      </c>
      <c r="AS33">
        <f>(AR33-U33)</f>
        <v>21.490698510561025</v>
      </c>
      <c r="AT33">
        <f>IF(D33,P33,(O33+P33)/2)</f>
        <v>27.19985294342041</v>
      </c>
      <c r="AU33">
        <f>0.61365*EXP(17.502*AT33/(240.97+AT33))</f>
        <v>3.6213872136527723</v>
      </c>
      <c r="AV33">
        <f>IF(AS33&lt;&gt;0,(1000-(AR33+U33)/2)/AS33*AL33,0)</f>
        <v>1.3112529893948165E-3</v>
      </c>
      <c r="AW33">
        <f>U33*AA33/1000</f>
        <v>1.6944120022790157</v>
      </c>
      <c r="AX33">
        <f>(AU33-AW33)</f>
        <v>1.9269752113737566</v>
      </c>
      <c r="AY33">
        <f>1/(1.6/F33+1.37/N33)</f>
        <v>8.1958751491891381E-4</v>
      </c>
      <c r="AZ33">
        <f>G33*AA33*0.001</f>
        <v>35.224366922600055</v>
      </c>
      <c r="BA33">
        <f>G33/S33</f>
        <v>0.89670868864306186</v>
      </c>
      <c r="BB33">
        <f>(1-AL33*AA33/AQ33/F33)*100</f>
        <v>42.941756208476633</v>
      </c>
      <c r="BC33">
        <f>(S33-E33/(N33/1.35))</f>
        <v>399.67435081778984</v>
      </c>
      <c r="BD33">
        <f>E33*BB33/100/BC33</f>
        <v>2.4547229102019329E-5</v>
      </c>
    </row>
    <row r="34" spans="1:56" x14ac:dyDescent="0.25">
      <c r="A34" s="1">
        <v>12</v>
      </c>
      <c r="B34" s="1" t="s">
        <v>92</v>
      </c>
      <c r="C34" s="1">
        <v>7525.0000008046627</v>
      </c>
      <c r="D34" s="1">
        <v>0</v>
      </c>
      <c r="E34">
        <f>(R34-S34*(1000-T34)/(1000-U34))*AK34</f>
        <v>-6.0634660583791751E-2</v>
      </c>
      <c r="F34">
        <f>IF(AV34&lt;&gt;0,1/(1/AV34-1/N34),0)</f>
        <v>1.1633397047592197E-3</v>
      </c>
      <c r="G34">
        <f>((AY34-AL34/2)*S34-E34)/(AY34+AL34/2)</f>
        <v>467.83886663027425</v>
      </c>
      <c r="H34">
        <f>AL34*1000</f>
        <v>2.5696385457465099E-2</v>
      </c>
      <c r="I34">
        <f>(AQ34-AW34)</f>
        <v>2.1110515418389673</v>
      </c>
      <c r="J34">
        <f>(P34+AP34*D34)</f>
        <v>28.058525085449219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26.343296051025391</v>
      </c>
      <c r="P34" s="1">
        <v>28.058525085449219</v>
      </c>
      <c r="Q34" s="1">
        <v>26.160646438598633</v>
      </c>
      <c r="R34" s="1">
        <v>399.691650390625</v>
      </c>
      <c r="S34" s="1">
        <v>399.7520751953125</v>
      </c>
      <c r="T34" s="1">
        <v>17.233190536499023</v>
      </c>
      <c r="U34" s="1">
        <v>17.26348876953125</v>
      </c>
      <c r="V34" s="1">
        <v>49.188880920410156</v>
      </c>
      <c r="W34" s="1">
        <v>49.275360107421875</v>
      </c>
      <c r="X34" s="1">
        <v>500.08413696289062</v>
      </c>
      <c r="Y34" s="1">
        <v>283.37197875976562</v>
      </c>
      <c r="Z34" s="1">
        <v>282.2218017578125</v>
      </c>
      <c r="AA34" s="1">
        <v>98.285736083984375</v>
      </c>
      <c r="AB34" s="1">
        <v>-3.7065448760986328</v>
      </c>
      <c r="AC34" s="1">
        <v>0.14775705337524414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0.18999999761581421</v>
      </c>
      <c r="AJ34" s="1">
        <v>111115</v>
      </c>
      <c r="AK34">
        <f>X34*0.000001/(K34*0.0001)</f>
        <v>0.83347356160481756</v>
      </c>
      <c r="AL34">
        <f>(U34-T34)/(1000-U34)*AK34</f>
        <v>2.5696385457465099E-5</v>
      </c>
      <c r="AM34">
        <f>(P34+273.15)</f>
        <v>301.2085250854492</v>
      </c>
      <c r="AN34">
        <f>(O34+273.15)</f>
        <v>299.49329605102537</v>
      </c>
      <c r="AO34">
        <f>(Y34*AG34+Z34*AH34)*AI34</f>
        <v>53.840675288744023</v>
      </c>
      <c r="AP34">
        <f>((AO34+0.00000010773*(AN34^4-AM34^4))-AL34*44100)/(L34*51.4+0.00000043092*AM34^3)</f>
        <v>0.38555009167175713</v>
      </c>
      <c r="AQ34">
        <f>0.61365*EXP(17.502*J34/(240.97+J34))</f>
        <v>3.807806242929944</v>
      </c>
      <c r="AR34">
        <f>AQ34*1000/AA34</f>
        <v>38.742206088543753</v>
      </c>
      <c r="AS34">
        <f>(AR34-U34)</f>
        <v>21.478717319012503</v>
      </c>
      <c r="AT34">
        <f>IF(D34,P34,(O34+P34)/2)</f>
        <v>27.200910568237305</v>
      </c>
      <c r="AU34">
        <f>0.61365*EXP(17.502*AT34/(240.97+AT34))</f>
        <v>3.6216118340039229</v>
      </c>
      <c r="AV34">
        <f>IF(AS34&lt;&gt;0,(1000-(AR34+U34)/2)/AS34*AL34,0)</f>
        <v>1.1628633649325522E-3</v>
      </c>
      <c r="AW34">
        <f>U34*AA34/1000</f>
        <v>1.6967547010909767</v>
      </c>
      <c r="AX34">
        <f>(AU34-AW34)</f>
        <v>1.9248571329129462</v>
      </c>
      <c r="AY34">
        <f>1/(1.6/F34+1.37/N34)</f>
        <v>7.2683238423396546E-4</v>
      </c>
      <c r="AZ34">
        <f>G34*AA34*0.001</f>
        <v>45.981887375453503</v>
      </c>
      <c r="BA34">
        <f>G34/S34</f>
        <v>1.170322546547621</v>
      </c>
      <c r="BB34">
        <f>(1-AL34*AA34/AQ34/F34)*100</f>
        <v>42.986048699282179</v>
      </c>
      <c r="BC34">
        <f>(S34-E34/(N34/1.35))</f>
        <v>399.78089800898363</v>
      </c>
      <c r="BD34">
        <f>E34*BB34/100/BC34</f>
        <v>-6.5196823702685951E-5</v>
      </c>
    </row>
    <row r="35" spans="1:56" x14ac:dyDescent="0.25">
      <c r="A35" s="1" t="s">
        <v>9</v>
      </c>
      <c r="B35" s="1" t="s">
        <v>93</v>
      </c>
    </row>
    <row r="36" spans="1:56" x14ac:dyDescent="0.25">
      <c r="A36" s="1">
        <v>13</v>
      </c>
      <c r="B36" s="1" t="s">
        <v>94</v>
      </c>
      <c r="C36" s="1">
        <v>8125.0000075101852</v>
      </c>
      <c r="D36" s="1">
        <v>0</v>
      </c>
      <c r="E36">
        <f>(R36-S36*(1000-T36)/(1000-U36))*AK36</f>
        <v>-0.12356852035214554</v>
      </c>
      <c r="F36">
        <f>IF(AV36&lt;&gt;0,1/(1/AV36-1/N36),0)</f>
        <v>9.9465811452838617E-4</v>
      </c>
      <c r="G36">
        <f>((AY36-AL36/2)*S36-E36)/(AY36+AL36/2)</f>
        <v>581.39090464226888</v>
      </c>
      <c r="H36">
        <f>AL36*1000</f>
        <v>2.1847080402686885E-2</v>
      </c>
      <c r="I36">
        <f>(AQ36-AW36)</f>
        <v>2.099012698523349</v>
      </c>
      <c r="J36">
        <f>(P36+AP36*D36)</f>
        <v>27.982152938842773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26.338468551635742</v>
      </c>
      <c r="P36" s="1">
        <v>27.982152938842773</v>
      </c>
      <c r="Q36" s="1">
        <v>26.158805847167969</v>
      </c>
      <c r="R36" s="1">
        <v>399.66836547851562</v>
      </c>
      <c r="S36" s="1">
        <v>399.80615234375</v>
      </c>
      <c r="T36" s="1">
        <v>17.190507888793945</v>
      </c>
      <c r="U36" s="1">
        <v>17.216270446777344</v>
      </c>
      <c r="V36" s="1">
        <v>49.074268341064453</v>
      </c>
      <c r="W36" s="1">
        <v>49.147811889648438</v>
      </c>
      <c r="X36" s="1">
        <v>500.05023193359375</v>
      </c>
      <c r="Y36" s="1">
        <v>283.44155883789062</v>
      </c>
      <c r="Z36" s="1">
        <v>282.16964721679687</v>
      </c>
      <c r="AA36" s="1">
        <v>98.272186279296875</v>
      </c>
      <c r="AB36" s="1">
        <v>-3.6653766632080078</v>
      </c>
      <c r="AC36" s="1">
        <v>0.14184427261352539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0.18999999761581421</v>
      </c>
      <c r="AJ36" s="1">
        <v>111115</v>
      </c>
      <c r="AK36">
        <f>X36*0.000001/(K36*0.0001)</f>
        <v>0.83341705322265602</v>
      </c>
      <c r="AL36">
        <f>(U36-T36)/(1000-U36)*AK36</f>
        <v>2.1847080402686885E-5</v>
      </c>
      <c r="AM36">
        <f>(P36+273.15)</f>
        <v>301.13215293884275</v>
      </c>
      <c r="AN36">
        <f>(O36+273.15)</f>
        <v>299.48846855163572</v>
      </c>
      <c r="AO36">
        <f>(Y36*AG36+Z36*AH36)*AI36</f>
        <v>53.853895503421882</v>
      </c>
      <c r="AP36">
        <f>((AO36+0.00000010773*(AN36^4-AM36^4))-AL36*44100)/(L36*51.4+0.00000043092*AM36^3)</f>
        <v>0.39769760512317787</v>
      </c>
      <c r="AQ36">
        <f>0.61365*EXP(17.502*J36/(240.97+J36))</f>
        <v>3.7908932349038058</v>
      </c>
      <c r="AR36">
        <f>AQ36*1000/AA36</f>
        <v>38.575444166163201</v>
      </c>
      <c r="AS36">
        <f>(AR36-U36)</f>
        <v>21.359173719385858</v>
      </c>
      <c r="AT36">
        <f>IF(D36,P36,(O36+P36)/2)</f>
        <v>27.160310745239258</v>
      </c>
      <c r="AU36">
        <f>0.61365*EXP(17.502*AT36/(240.97+AT36))</f>
        <v>3.6129978883784291</v>
      </c>
      <c r="AV36">
        <f>IF(AS36&lt;&gt;0,(1000-(AR36+U36)/2)/AS36*AL36,0)</f>
        <v>9.9430987566410402E-4</v>
      </c>
      <c r="AW36">
        <f>U36*AA36/1000</f>
        <v>1.6918805363804568</v>
      </c>
      <c r="AX36">
        <f>(AU36-AW36)</f>
        <v>1.9211173519979723</v>
      </c>
      <c r="AY36">
        <f>1/(1.6/F36+1.37/N36)</f>
        <v>6.2147494999578441E-4</v>
      </c>
      <c r="AZ36">
        <f>G36*AA36*0.001</f>
        <v>57.13455528209397</v>
      </c>
      <c r="BA36">
        <f>G36/S36</f>
        <v>1.4541819860300544</v>
      </c>
      <c r="BB36">
        <f>(1-AL36*AA36/AQ36/F36)*100</f>
        <v>43.061156521677255</v>
      </c>
      <c r="BC36">
        <f>(S36-E36/(N36/1.35))</f>
        <v>399.8648909002693</v>
      </c>
      <c r="BD36">
        <f>E36*BB36/100/BC36</f>
        <v>-1.3307003233156865E-4</v>
      </c>
    </row>
    <row r="37" spans="1:56" x14ac:dyDescent="0.25">
      <c r="A37" s="1" t="s">
        <v>9</v>
      </c>
      <c r="B37" s="1" t="s">
        <v>95</v>
      </c>
    </row>
    <row r="38" spans="1:56" x14ac:dyDescent="0.25">
      <c r="A38" s="1">
        <v>14</v>
      </c>
      <c r="B38" s="1" t="s">
        <v>96</v>
      </c>
      <c r="C38" s="1">
        <v>8724.5000142268836</v>
      </c>
      <c r="D38" s="1">
        <v>0</v>
      </c>
      <c r="E38">
        <f>(R38-S38*(1000-T38)/(1000-U38))*AK38</f>
        <v>9.3480761949138874E-3</v>
      </c>
      <c r="F38">
        <f>IF(AV38&lt;&gt;0,1/(1/AV38-1/N38),0)</f>
        <v>9.3583734465209172E-4</v>
      </c>
      <c r="G38">
        <f>((AY38-AL38/2)*S38-E38)/(AY38+AL38/2)</f>
        <v>370.19887840897809</v>
      </c>
      <c r="H38">
        <f>AL38*1000</f>
        <v>2.0641150941572605E-2</v>
      </c>
      <c r="I38">
        <f>(AQ38-AW38)</f>
        <v>2.1074385469415278</v>
      </c>
      <c r="J38">
        <f>(P38+AP38*D38)</f>
        <v>28.007936477661133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26.338394165039062</v>
      </c>
      <c r="P38" s="1">
        <v>28.007936477661133</v>
      </c>
      <c r="Q38" s="1">
        <v>26.160120010375977</v>
      </c>
      <c r="R38" s="1">
        <v>399.7969970703125</v>
      </c>
      <c r="S38" s="1">
        <v>399.77587890625</v>
      </c>
      <c r="T38" s="1">
        <v>17.166461944580078</v>
      </c>
      <c r="U38" s="1">
        <v>17.190803527832031</v>
      </c>
      <c r="V38" s="1">
        <v>48.999435424804688</v>
      </c>
      <c r="W38" s="1">
        <v>49.068916320800781</v>
      </c>
      <c r="X38" s="1">
        <v>500.04092407226562</v>
      </c>
      <c r="Y38" s="1">
        <v>284.18661499023437</v>
      </c>
      <c r="Z38" s="1">
        <v>283.198486328125</v>
      </c>
      <c r="AA38" s="1">
        <v>98.259353637695313</v>
      </c>
      <c r="AB38" s="1">
        <v>-3.7138996124267578</v>
      </c>
      <c r="AC38" s="1">
        <v>0.1465001106262207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0.18999999761581421</v>
      </c>
      <c r="AJ38" s="1">
        <v>111115</v>
      </c>
      <c r="AK38">
        <f>X38*0.000001/(K38*0.0001)</f>
        <v>0.83340154012044265</v>
      </c>
      <c r="AL38">
        <f>(U38-T38)/(1000-U38)*AK38</f>
        <v>2.0641150941572607E-5</v>
      </c>
      <c r="AM38">
        <f>(P38+273.15)</f>
        <v>301.15793647766111</v>
      </c>
      <c r="AN38">
        <f>(O38+273.15)</f>
        <v>299.48839416503904</v>
      </c>
      <c r="AO38">
        <f>(Y38*AG38+Z38*AH38)*AI38</f>
        <v>53.995456170590842</v>
      </c>
      <c r="AP38">
        <f>((AO38+0.00000010773*(AN38^4-AM38^4))-AL38*44100)/(L38*51.4+0.00000043092*AM38^3)</f>
        <v>0.39639086804727441</v>
      </c>
      <c r="AQ38">
        <f>0.61365*EXP(17.502*J38/(240.97+J38))</f>
        <v>3.7965957900989156</v>
      </c>
      <c r="AR38">
        <f>AQ38*1000/AA38</f>
        <v>38.638517856506887</v>
      </c>
      <c r="AS38">
        <f>(AR38-U38)</f>
        <v>21.447714328674856</v>
      </c>
      <c r="AT38">
        <f>IF(D38,P38,(O38+P38)/2)</f>
        <v>27.173165321350098</v>
      </c>
      <c r="AU38">
        <f>0.61365*EXP(17.502*AT38/(240.97+AT38))</f>
        <v>3.615723269417964</v>
      </c>
      <c r="AV38">
        <f>IF(AS38&lt;&gt;0,(1000-(AR38+U38)/2)/AS38*AL38,0)</f>
        <v>9.3552906893750397E-4</v>
      </c>
      <c r="AW38">
        <f>U38*AA38/1000</f>
        <v>1.6891572431573878</v>
      </c>
      <c r="AX38">
        <f>(AU38-AW38)</f>
        <v>1.9265660262605762</v>
      </c>
      <c r="AY38">
        <f>1/(1.6/F38+1.37/N38)</f>
        <v>5.847333569197219E-4</v>
      </c>
      <c r="AZ38">
        <f>G38*AA38*0.001</f>
        <v>36.375502509865946</v>
      </c>
      <c r="BA38">
        <f>G38/S38</f>
        <v>0.92601604534472703</v>
      </c>
      <c r="BB38">
        <f>(1-AL38*AA38/AQ38/F38)*100</f>
        <v>42.916173289032564</v>
      </c>
      <c r="BC38">
        <f>(S38-E38/(N38/1.35))</f>
        <v>399.77143527853354</v>
      </c>
      <c r="BD38">
        <f>E38*BB38/100/BC38</f>
        <v>1.003532575108792E-5</v>
      </c>
    </row>
    <row r="39" spans="1:56" x14ac:dyDescent="0.25">
      <c r="A39" s="1">
        <v>15</v>
      </c>
      <c r="B39" s="1" t="s">
        <v>97</v>
      </c>
      <c r="C39" s="1">
        <v>9325.0000008046627</v>
      </c>
      <c r="D39" s="1">
        <v>0</v>
      </c>
      <c r="E39">
        <f>(R39-S39*(1000-T39)/(1000-U39))*AK39</f>
        <v>-9.4825519857477558E-2</v>
      </c>
      <c r="F39">
        <f>IF(AV39&lt;&gt;0,1/(1/AV39-1/N39),0)</f>
        <v>9.5885039976865278E-4</v>
      </c>
      <c r="G39">
        <f>((AY39-AL39/2)*S39-E39)/(AY39+AL39/2)</f>
        <v>541.52878383021334</v>
      </c>
      <c r="H39">
        <f>AL39*1000</f>
        <v>2.1129118978502545E-2</v>
      </c>
      <c r="I39">
        <f>(AQ39-AW39)</f>
        <v>2.1055379010687352</v>
      </c>
      <c r="J39">
        <f>(P39+AP39*D39)</f>
        <v>27.996471405029297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26.337017059326172</v>
      </c>
      <c r="P39" s="1">
        <v>27.996471405029297</v>
      </c>
      <c r="Q39" s="1">
        <v>26.160438537597656</v>
      </c>
      <c r="R39" s="1">
        <v>399.74749755859375</v>
      </c>
      <c r="S39" s="1">
        <v>399.85113525390625</v>
      </c>
      <c r="T39" s="1">
        <v>17.159399032592773</v>
      </c>
      <c r="U39" s="1">
        <v>17.184314727783203</v>
      </c>
      <c r="V39" s="1">
        <v>48.983303070068359</v>
      </c>
      <c r="W39" s="1">
        <v>49.054428100585938</v>
      </c>
      <c r="X39" s="1">
        <v>500.071044921875</v>
      </c>
      <c r="Y39" s="1">
        <v>283.94522094726562</v>
      </c>
      <c r="Z39" s="1">
        <v>282.8160400390625</v>
      </c>
      <c r="AA39" s="1">
        <v>98.259445190429688</v>
      </c>
      <c r="AB39" s="1">
        <v>-3.7138996124267578</v>
      </c>
      <c r="AC39" s="1">
        <v>0.1465001106262207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0.18999999761581421</v>
      </c>
      <c r="AJ39" s="1">
        <v>111115</v>
      </c>
      <c r="AK39">
        <f>X39*0.000001/(K39*0.0001)</f>
        <v>0.83345174153645818</v>
      </c>
      <c r="AL39">
        <f>(U39-T39)/(1000-U39)*AK39</f>
        <v>2.1129118978502544E-5</v>
      </c>
      <c r="AM39">
        <f>(P39+273.15)</f>
        <v>301.14647140502927</v>
      </c>
      <c r="AN39">
        <f>(O39+273.15)</f>
        <v>299.48701705932615</v>
      </c>
      <c r="AO39">
        <f>(Y39*AG39+Z39*AH39)*AI39</f>
        <v>53.949591303002308</v>
      </c>
      <c r="AP39">
        <f>((AO39+0.00000010773*(AN39^4-AM39^4))-AL39*44100)/(L39*51.4+0.00000043092*AM39^3)</f>
        <v>0.39700610267033432</v>
      </c>
      <c r="AQ39">
        <f>0.61365*EXP(17.502*J39/(240.97+J39))</f>
        <v>3.7940591321984423</v>
      </c>
      <c r="AR39">
        <f>AQ39*1000/AA39</f>
        <v>38.612665936037438</v>
      </c>
      <c r="AS39">
        <f>(AR39-U39)</f>
        <v>21.428351208254234</v>
      </c>
      <c r="AT39">
        <f>IF(D39,P39,(O39+P39)/2)</f>
        <v>27.166744232177734</v>
      </c>
      <c r="AU39">
        <f>0.61365*EXP(17.502*AT39/(240.97+AT39))</f>
        <v>3.6143616689456373</v>
      </c>
      <c r="AV39">
        <f>IF(AS39&lt;&gt;0,(1000-(AR39+U39)/2)/AS39*AL39,0)</f>
        <v>9.5852677872141192E-4</v>
      </c>
      <c r="AW39">
        <f>U39*AA39/1000</f>
        <v>1.6885212311297073</v>
      </c>
      <c r="AX39">
        <f>(AU39-AW39)</f>
        <v>1.92584043781593</v>
      </c>
      <c r="AY39">
        <f>1/(1.6/F39+1.37/N39)</f>
        <v>5.9910830362638748E-4</v>
      </c>
      <c r="AZ39">
        <f>G39*AA39*0.001</f>
        <v>53.210317853804895</v>
      </c>
      <c r="BA39">
        <f>G39/S39</f>
        <v>1.3543259880613856</v>
      </c>
      <c r="BB39">
        <f>(1-AL39*AA39/AQ39/F39)*100</f>
        <v>42.930936308994958</v>
      </c>
      <c r="BC39">
        <f>(S39-E39/(N39/1.35))</f>
        <v>399.89621076457632</v>
      </c>
      <c r="BD39">
        <f>E39*BB39/100/BC39</f>
        <v>-1.018001232291076E-4</v>
      </c>
    </row>
    <row r="40" spans="1:56" x14ac:dyDescent="0.25">
      <c r="A40" s="1" t="s">
        <v>9</v>
      </c>
      <c r="B40" s="1" t="s">
        <v>98</v>
      </c>
    </row>
    <row r="41" spans="1:56" x14ac:dyDescent="0.25">
      <c r="A41" s="1">
        <v>16</v>
      </c>
      <c r="B41" s="1" t="s">
        <v>99</v>
      </c>
      <c r="C41" s="1">
        <v>9925.5000074990094</v>
      </c>
      <c r="D41" s="1">
        <v>0</v>
      </c>
      <c r="E41">
        <f>(R41-S41*(1000-T41)/(1000-U41))*AK41</f>
        <v>7.5632762793345881E-2</v>
      </c>
      <c r="F41">
        <f>IF(AV41&lt;&gt;0,1/(1/AV41-1/N41),0)</f>
        <v>9.1078527294906504E-4</v>
      </c>
      <c r="G41">
        <f>((AY41-AL41/2)*S41-E41)/(AY41+AL41/2)</f>
        <v>255.33758085261343</v>
      </c>
      <c r="H41">
        <f>AL41*1000</f>
        <v>2.0111469116356338E-2</v>
      </c>
      <c r="I41">
        <f>(AQ41-AW41)</f>
        <v>2.1094292215050716</v>
      </c>
      <c r="J41">
        <f>(P41+AP41*D41)</f>
        <v>28.045465469360352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26.342613220214844</v>
      </c>
      <c r="P41" s="1">
        <v>28.045465469360352</v>
      </c>
      <c r="Q41" s="1">
        <v>26.159557342529297</v>
      </c>
      <c r="R41" s="1">
        <v>399.91708374023437</v>
      </c>
      <c r="S41" s="1">
        <v>399.81668090820312</v>
      </c>
      <c r="T41" s="1">
        <v>17.233257293701172</v>
      </c>
      <c r="U41" s="1">
        <v>17.256973266601563</v>
      </c>
      <c r="V41" s="1">
        <v>49.17266845703125</v>
      </c>
      <c r="W41" s="1">
        <v>49.240337371826172</v>
      </c>
      <c r="X41" s="1">
        <v>500.0277099609375</v>
      </c>
      <c r="Y41" s="1">
        <v>283.45538330078125</v>
      </c>
      <c r="Z41" s="1">
        <v>282.44601440429687</v>
      </c>
      <c r="AA41" s="1">
        <v>98.248992919921875</v>
      </c>
      <c r="AB41" s="1">
        <v>-3.6610431671142578</v>
      </c>
      <c r="AC41" s="1">
        <v>0.14562654495239258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0.18999999761581421</v>
      </c>
      <c r="AJ41" s="1">
        <v>111115</v>
      </c>
      <c r="AK41">
        <f>X41*0.000001/(K41*0.0001)</f>
        <v>0.8333795166015624</v>
      </c>
      <c r="AL41">
        <f>(U41-T41)/(1000-U41)*AK41</f>
        <v>2.0111469116356337E-5</v>
      </c>
      <c r="AM41">
        <f>(P41+273.15)</f>
        <v>301.19546546936033</v>
      </c>
      <c r="AN41">
        <f>(O41+273.15)</f>
        <v>299.49261322021482</v>
      </c>
      <c r="AO41">
        <f>(Y41*AG41+Z41*AH41)*AI41</f>
        <v>53.85652215133814</v>
      </c>
      <c r="AP41">
        <f>((AO41+0.00000010773*(AN41^4-AM41^4))-AL41*44100)/(L41*51.4+0.00000043092*AM41^3)</f>
        <v>0.39037071543818069</v>
      </c>
      <c r="AQ41">
        <f>0.61365*EXP(17.502*J41/(240.97+J41))</f>
        <v>3.8049094657946894</v>
      </c>
      <c r="AR41">
        <f>AQ41*1000/AA41</f>
        <v>38.727210862058321</v>
      </c>
      <c r="AS41">
        <f>(AR41-U41)</f>
        <v>21.470237595456759</v>
      </c>
      <c r="AT41">
        <f>IF(D41,P41,(O41+P41)/2)</f>
        <v>27.194039344787598</v>
      </c>
      <c r="AU41">
        <f>0.61365*EXP(17.502*AT41/(240.97+AT41))</f>
        <v>3.6201527277349692</v>
      </c>
      <c r="AV41">
        <f>IF(AS41&lt;&gt;0,(1000-(AR41+U41)/2)/AS41*AL41,0)</f>
        <v>9.1049327863232182E-4</v>
      </c>
      <c r="AW41">
        <f>U41*AA41/1000</f>
        <v>1.695480244289618</v>
      </c>
      <c r="AX41">
        <f>(AU41-AW41)</f>
        <v>1.9246724834453512</v>
      </c>
      <c r="AY41">
        <f>1/(1.6/F41+1.37/N41)</f>
        <v>5.6908452580779246E-4</v>
      </c>
      <c r="AZ41">
        <f>G41*AA41*0.001</f>
        <v>25.086660173378398</v>
      </c>
      <c r="BA41">
        <f>G41/S41</f>
        <v>0.63863663785263192</v>
      </c>
      <c r="BB41">
        <f>(1-AL41*AA41/AQ41/F41)*100</f>
        <v>42.982052916238231</v>
      </c>
      <c r="BC41">
        <f>(S41-E41/(N41/1.35))</f>
        <v>399.78072871504435</v>
      </c>
      <c r="BD41">
        <f>E41*BB41/100/BC41</f>
        <v>8.1315860897888056E-5</v>
      </c>
    </row>
    <row r="42" spans="1:56" x14ac:dyDescent="0.25">
      <c r="A42" s="1" t="s">
        <v>9</v>
      </c>
      <c r="B42" s="1" t="s">
        <v>100</v>
      </c>
    </row>
    <row r="43" spans="1:56" x14ac:dyDescent="0.25">
      <c r="A43" s="1">
        <v>17</v>
      </c>
      <c r="B43" s="1" t="s">
        <v>101</v>
      </c>
      <c r="C43" s="1">
        <v>10525.00001423806</v>
      </c>
      <c r="D43" s="1">
        <v>0</v>
      </c>
      <c r="E43">
        <f>(R43-S43*(1000-T43)/(1000-U43))*AK43</f>
        <v>-7.2904702601585738E-3</v>
      </c>
      <c r="F43">
        <f>IF(AV43&lt;&gt;0,1/(1/AV43-1/N43),0)</f>
        <v>4.863917178349122E-4</v>
      </c>
      <c r="G43">
        <f>((AY43-AL43/2)*S43-E43)/(AY43+AL43/2)</f>
        <v>409.47997330008673</v>
      </c>
      <c r="H43">
        <f>AL43*1000</f>
        <v>1.0729206574852906E-2</v>
      </c>
      <c r="I43">
        <f>(AQ43-AW43)</f>
        <v>2.1068746829512843</v>
      </c>
      <c r="J43">
        <f>(P43+AP43*D43)</f>
        <v>28.041721343994141</v>
      </c>
      <c r="K43" s="1">
        <v>6</v>
      </c>
      <c r="L43">
        <f>(K43*AE43+AF43)</f>
        <v>1.4200000166893005</v>
      </c>
      <c r="M43" s="1">
        <v>1</v>
      </c>
      <c r="N43">
        <f>L43*(M43+1)*(M43+1)/(M43*M43+1)</f>
        <v>2.8400000333786011</v>
      </c>
      <c r="O43" s="1">
        <v>26.34283447265625</v>
      </c>
      <c r="P43" s="1">
        <v>28.041721343994141</v>
      </c>
      <c r="Q43" s="1">
        <v>26.162588119506836</v>
      </c>
      <c r="R43" s="1">
        <v>399.77371215820312</v>
      </c>
      <c r="S43" s="1">
        <v>399.77731323242187</v>
      </c>
      <c r="T43" s="1">
        <v>17.262374877929688</v>
      </c>
      <c r="U43" s="1">
        <v>17.275026321411133</v>
      </c>
      <c r="V43" s="1">
        <v>49.253673553466797</v>
      </c>
      <c r="W43" s="1">
        <v>49.289772033691406</v>
      </c>
      <c r="X43" s="1">
        <v>500.04693603515625</v>
      </c>
      <c r="Y43" s="1">
        <v>283.42431640625</v>
      </c>
      <c r="Z43" s="1">
        <v>282.4345703125</v>
      </c>
      <c r="AA43" s="1">
        <v>98.246139526367188</v>
      </c>
      <c r="AB43" s="1">
        <v>-3.7743549346923828</v>
      </c>
      <c r="AC43" s="1">
        <v>0.13971757888793945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0.18999999761581421</v>
      </c>
      <c r="AJ43" s="1">
        <v>111115</v>
      </c>
      <c r="AK43">
        <f>X43*0.000001/(K43*0.0001)</f>
        <v>0.83341156005859374</v>
      </c>
      <c r="AL43">
        <f>(U43-T43)/(1000-U43)*AK43</f>
        <v>1.0729206574852906E-5</v>
      </c>
      <c r="AM43">
        <f>(P43+273.15)</f>
        <v>301.19172134399412</v>
      </c>
      <c r="AN43">
        <f>(O43+273.15)</f>
        <v>299.49283447265623</v>
      </c>
      <c r="AO43">
        <f>(Y43*AG43+Z43*AH43)*AI43</f>
        <v>53.850619441451272</v>
      </c>
      <c r="AP43">
        <f>((AO43+0.00000010773*(AN43^4-AM43^4))-AL43*44100)/(L43*51.4+0.00000043092*AM43^3)</f>
        <v>0.39573481436421087</v>
      </c>
      <c r="AQ43">
        <f>0.61365*EXP(17.502*J43/(240.97+J43))</f>
        <v>3.8040793292463082</v>
      </c>
      <c r="AR43">
        <f>AQ43*1000/AA43</f>
        <v>38.719886069674764</v>
      </c>
      <c r="AS43">
        <f>(AR43-U43)</f>
        <v>21.444859748263632</v>
      </c>
      <c r="AT43">
        <f>IF(D43,P43,(O43+P43)/2)</f>
        <v>27.192277908325195</v>
      </c>
      <c r="AU43">
        <f>0.61365*EXP(17.502*AT43/(240.97+AT43))</f>
        <v>3.6197787688334522</v>
      </c>
      <c r="AV43">
        <f>IF(AS43&lt;&gt;0,(1000-(AR43+U43)/2)/AS43*AL43,0)</f>
        <v>4.8630843037362098E-4</v>
      </c>
      <c r="AW43">
        <f>U43*AA43/1000</f>
        <v>1.6972046462950239</v>
      </c>
      <c r="AX43">
        <f>(AU43-AW43)</f>
        <v>1.9225741225384283</v>
      </c>
      <c r="AY43">
        <f>1/(1.6/F43+1.37/N43)</f>
        <v>3.039502507441978E-4</v>
      </c>
      <c r="AZ43">
        <f>G43*AA43*0.001</f>
        <v>40.229826590093431</v>
      </c>
      <c r="BA43">
        <f>G43/S43</f>
        <v>1.0242701617788499</v>
      </c>
      <c r="BB43">
        <f>(1-AL43*AA43/AQ43/F43)*100</f>
        <v>43.029849723951429</v>
      </c>
      <c r="BC43">
        <f>(S43-E43/(N43/1.35))</f>
        <v>399.78077877282169</v>
      </c>
      <c r="BD43">
        <f>E43*BB43/100/BC43</f>
        <v>-7.8469965633297058E-6</v>
      </c>
    </row>
    <row r="44" spans="1:56" x14ac:dyDescent="0.25">
      <c r="A44" s="1">
        <v>18</v>
      </c>
      <c r="B44" s="1" t="s">
        <v>102</v>
      </c>
      <c r="C44" s="1">
        <v>11125.500000815839</v>
      </c>
      <c r="D44" s="1">
        <v>0</v>
      </c>
      <c r="E44">
        <f>(R44-S44*(1000-T44)/(1000-U44))*AK44</f>
        <v>-7.0877014217236736E-4</v>
      </c>
      <c r="F44">
        <f>IF(AV44&lt;&gt;0,1/(1/AV44-1/N44),0)</f>
        <v>3.4335939009755067E-4</v>
      </c>
      <c r="G44">
        <f>((AY44-AL44/2)*S44-E44)/(AY44+AL44/2)</f>
        <v>389.10343045794184</v>
      </c>
      <c r="H44">
        <f>AL44*1000</f>
        <v>7.564025775818958E-3</v>
      </c>
      <c r="I44">
        <f>(AQ44-AW44)</f>
        <v>2.1038748874519695</v>
      </c>
      <c r="J44">
        <f>(P44+AP44*D44)</f>
        <v>28.024236679077148</v>
      </c>
      <c r="K44" s="1">
        <v>6</v>
      </c>
      <c r="L44">
        <f>(K44*AE44+AF44)</f>
        <v>1.4200000166893005</v>
      </c>
      <c r="M44" s="1">
        <v>1</v>
      </c>
      <c r="N44">
        <f>L44*(M44+1)*(M44+1)/(M44*M44+1)</f>
        <v>2.8400000333786011</v>
      </c>
      <c r="O44" s="1">
        <v>26.340835571289063</v>
      </c>
      <c r="P44" s="1">
        <v>28.024236679077148</v>
      </c>
      <c r="Q44" s="1">
        <v>26.159019470214844</v>
      </c>
      <c r="R44" s="1">
        <v>399.70614624023437</v>
      </c>
      <c r="S44" s="1">
        <v>399.703369140625</v>
      </c>
      <c r="T44" s="1">
        <v>17.258377075195313</v>
      </c>
      <c r="U44" s="1">
        <v>17.267295837402344</v>
      </c>
      <c r="V44" s="1">
        <v>49.244731903076172</v>
      </c>
      <c r="W44" s="1">
        <v>49.270179748535156</v>
      </c>
      <c r="X44" s="1">
        <v>500.07492065429687</v>
      </c>
      <c r="Y44" s="1">
        <v>283.17425537109375</v>
      </c>
      <c r="Z44" s="1">
        <v>282.26678466796875</v>
      </c>
      <c r="AA44" s="1">
        <v>98.239463806152344</v>
      </c>
      <c r="AB44" s="1">
        <v>-3.7743549346923828</v>
      </c>
      <c r="AC44" s="1">
        <v>0.13971757888793945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0.18999999761581421</v>
      </c>
      <c r="AJ44" s="1">
        <v>111115</v>
      </c>
      <c r="AK44">
        <f>X44*0.000001/(K44*0.0001)</f>
        <v>0.83345820109049462</v>
      </c>
      <c r="AL44">
        <f>(U44-T44)/(1000-U44)*AK44</f>
        <v>7.564025775818958E-6</v>
      </c>
      <c r="AM44">
        <f>(P44+273.15)</f>
        <v>301.17423667907713</v>
      </c>
      <c r="AN44">
        <f>(O44+273.15)</f>
        <v>299.49083557128904</v>
      </c>
      <c r="AO44">
        <f>(Y44*AG44+Z44*AH44)*AI44</f>
        <v>53.803107845367776</v>
      </c>
      <c r="AP44">
        <f>((AO44+0.00000010773*(AN44^4-AM44^4))-AL44*44100)/(L44*51.4+0.00000043092*AM44^3)</f>
        <v>0.39898626213963928</v>
      </c>
      <c r="AQ44">
        <f>0.61365*EXP(17.502*J44/(240.97+J44))</f>
        <v>3.800204771900582</v>
      </c>
      <c r="AR44">
        <f>AQ44*1000/AA44</f>
        <v>38.683077295690516</v>
      </c>
      <c r="AS44">
        <f>(AR44-U44)</f>
        <v>21.415781458288173</v>
      </c>
      <c r="AT44">
        <f>IF(D44,P44,(O44+P44)/2)</f>
        <v>27.182536125183105</v>
      </c>
      <c r="AU44">
        <f>0.61365*EXP(17.502*AT44/(240.97+AT44))</f>
        <v>3.6177111642550961</v>
      </c>
      <c r="AV44">
        <f>IF(AS44&lt;&gt;0,(1000-(AR44+U44)/2)/AS44*AL44,0)</f>
        <v>3.4331788255622016E-4</v>
      </c>
      <c r="AW44">
        <f>U44*AA44/1000</f>
        <v>1.6963298844486125</v>
      </c>
      <c r="AX44">
        <f>(AU44-AW44)</f>
        <v>1.9213812798064835</v>
      </c>
      <c r="AY44">
        <f>1/(1.6/F44+1.37/N44)</f>
        <v>2.1457740540479172E-4</v>
      </c>
      <c r="AZ44">
        <f>G44*AA44*0.001</f>
        <v>38.225312373322687</v>
      </c>
      <c r="BA44">
        <f>G44/S44</f>
        <v>0.97348048702848478</v>
      </c>
      <c r="BB44">
        <f>(1-AL44*AA44/AQ44/F44)*100</f>
        <v>43.051399518786482</v>
      </c>
      <c r="BC44">
        <f>(S44-E44/(N44/1.35))</f>
        <v>399.7037060560055</v>
      </c>
      <c r="BD44">
        <f>E44*BB44/100/BC44</f>
        <v>-7.634041440029631E-7</v>
      </c>
    </row>
    <row r="45" spans="1:56" x14ac:dyDescent="0.25">
      <c r="A45" s="1" t="s">
        <v>9</v>
      </c>
      <c r="B45" s="1" t="s">
        <v>103</v>
      </c>
    </row>
    <row r="46" spans="1:56" x14ac:dyDescent="0.25">
      <c r="A46" s="1">
        <v>19</v>
      </c>
      <c r="B46" s="1" t="s">
        <v>104</v>
      </c>
      <c r="C46" s="1">
        <v>11725.500007521361</v>
      </c>
      <c r="D46" s="1">
        <v>0</v>
      </c>
      <c r="E46">
        <f>(R46-S46*(1000-T46)/(1000-U46))*AK46</f>
        <v>-0.18736057531618169</v>
      </c>
      <c r="F46">
        <f>IF(AV46&lt;&gt;0,1/(1/AV46-1/N46),0)</f>
        <v>1.1569571679593362E-3</v>
      </c>
      <c r="G46">
        <f>((AY46-AL46/2)*S46-E46)/(AY46+AL46/2)</f>
        <v>640.82327775642466</v>
      </c>
      <c r="H46">
        <f>AL46*1000</f>
        <v>2.5408415809779619E-2</v>
      </c>
      <c r="I46">
        <f>(AQ46-AW46)</f>
        <v>2.0977853142078464</v>
      </c>
      <c r="J46">
        <f>(P46+AP46*D46)</f>
        <v>28.019754409790039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26.337682723999023</v>
      </c>
      <c r="P46" s="1">
        <v>28.019754409790039</v>
      </c>
      <c r="Q46" s="1">
        <v>26.159631729125977</v>
      </c>
      <c r="R46" s="1">
        <v>399.7034912109375</v>
      </c>
      <c r="S46" s="1">
        <v>399.91610717773437</v>
      </c>
      <c r="T46" s="1">
        <v>17.290388107299805</v>
      </c>
      <c r="U46" s="1">
        <v>17.320346832275391</v>
      </c>
      <c r="V46" s="1">
        <v>49.341922760009766</v>
      </c>
      <c r="W46" s="1">
        <v>49.427413940429688</v>
      </c>
      <c r="X46" s="1">
        <v>500.05465698242187</v>
      </c>
      <c r="Y46" s="1">
        <v>283.749755859375</v>
      </c>
      <c r="Z46" s="1">
        <v>282.52093505859375</v>
      </c>
      <c r="AA46" s="1">
        <v>98.232833862304688</v>
      </c>
      <c r="AB46" s="1">
        <v>-3.6688556671142578</v>
      </c>
      <c r="AC46" s="1">
        <v>0.1472172737121582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0.18999999761581421</v>
      </c>
      <c r="AJ46" s="1">
        <v>111115</v>
      </c>
      <c r="AK46">
        <f>X46*0.000001/(K46*0.0001)</f>
        <v>0.83342442830403629</v>
      </c>
      <c r="AL46">
        <f>(U46-T46)/(1000-U46)*AK46</f>
        <v>2.5408415809779618E-5</v>
      </c>
      <c r="AM46">
        <f>(P46+273.15)</f>
        <v>301.16975440979002</v>
      </c>
      <c r="AN46">
        <f>(O46+273.15)</f>
        <v>299.487682723999</v>
      </c>
      <c r="AO46">
        <f>(Y46*AG46+Z46*AH46)*AI46</f>
        <v>53.912452936769114</v>
      </c>
      <c r="AP46">
        <f>((AO46+0.00000010773*(AN46^4-AM46^4))-AL46*44100)/(L46*51.4+0.00000043092*AM46^3)</f>
        <v>0.39118637196985262</v>
      </c>
      <c r="AQ46">
        <f>0.61365*EXP(17.502*J46/(240.97+J46))</f>
        <v>3.79921206702025</v>
      </c>
      <c r="AR46">
        <f>AQ46*1000/AA46</f>
        <v>38.675582467117827</v>
      </c>
      <c r="AS46">
        <f>(AR46-U46)</f>
        <v>21.355235634842437</v>
      </c>
      <c r="AT46">
        <f>IF(D46,P46,(O46+P46)/2)</f>
        <v>27.178718566894531</v>
      </c>
      <c r="AU46">
        <f>0.61365*EXP(17.502*AT46/(240.97+AT46))</f>
        <v>3.616901203515416</v>
      </c>
      <c r="AV46">
        <f>IF(AS46&lt;&gt;0,(1000-(AR46+U46)/2)/AS46*AL46,0)</f>
        <v>1.1564860395095722E-3</v>
      </c>
      <c r="AW46">
        <f>U46*AA46/1000</f>
        <v>1.7014267528124036</v>
      </c>
      <c r="AX46">
        <f>(AU46-AW46)</f>
        <v>1.9154744507030124</v>
      </c>
      <c r="AY46">
        <f>1/(1.6/F46+1.37/N46)</f>
        <v>7.2284608788051826E-4</v>
      </c>
      <c r="AZ46">
        <f>G46*AA46*0.001</f>
        <v>62.949886578944394</v>
      </c>
      <c r="BA46">
        <f>G46/S46</f>
        <v>1.6023942678348388</v>
      </c>
      <c r="BB46">
        <f>(1-AL46*AA46/AQ46/F46)*100</f>
        <v>43.216331855669829</v>
      </c>
      <c r="BC46">
        <f>(S46-E46/(N46/1.35))</f>
        <v>400.00516942199636</v>
      </c>
      <c r="BD46">
        <f>E46*BB46/100/BC46</f>
        <v>-2.0242330395963307E-4</v>
      </c>
    </row>
    <row r="47" spans="1:56" x14ac:dyDescent="0.25">
      <c r="A47" s="1" t="s">
        <v>9</v>
      </c>
      <c r="B47" s="1" t="s">
        <v>105</v>
      </c>
    </row>
    <row r="48" spans="1:56" x14ac:dyDescent="0.25">
      <c r="A48" s="1">
        <v>20</v>
      </c>
      <c r="B48" s="1" t="s">
        <v>106</v>
      </c>
      <c r="C48" s="1">
        <v>12325.00001423806</v>
      </c>
      <c r="D48" s="1">
        <v>0</v>
      </c>
      <c r="E48">
        <f>(R48-S48*(1000-T48)/(1000-U48))*AK48</f>
        <v>0.11933689519495452</v>
      </c>
      <c r="F48">
        <f>IF(AV48&lt;&gt;0,1/(1/AV48-1/N48),0)</f>
        <v>9.22661678202186E-4</v>
      </c>
      <c r="G48">
        <f>((AY48-AL48/2)*S48-E48)/(AY48+AL48/2)</f>
        <v>182.29816609739146</v>
      </c>
      <c r="H48">
        <f>AL48*1000</f>
        <v>2.0323986182169896E-2</v>
      </c>
      <c r="I48">
        <f>(AQ48-AW48)</f>
        <v>2.1035578080882393</v>
      </c>
      <c r="J48">
        <f>(P48+AP48*D48)</f>
        <v>28.05143928527832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26.343305587768555</v>
      </c>
      <c r="P48" s="1">
        <v>28.05143928527832</v>
      </c>
      <c r="Q48" s="1">
        <v>26.160011291503906</v>
      </c>
      <c r="R48" s="1">
        <v>399.70867919921875</v>
      </c>
      <c r="S48" s="1">
        <v>399.55575561523437</v>
      </c>
      <c r="T48" s="1">
        <v>17.311359405517578</v>
      </c>
      <c r="U48" s="1">
        <v>17.335321426391602</v>
      </c>
      <c r="V48" s="1">
        <v>49.378955841064453</v>
      </c>
      <c r="W48" s="1">
        <v>49.447307586669922</v>
      </c>
      <c r="X48" s="1">
        <v>500.08294677734375</v>
      </c>
      <c r="Y48" s="1">
        <v>283.22457885742187</v>
      </c>
      <c r="Z48" s="1">
        <v>281.69839477539062</v>
      </c>
      <c r="AA48" s="1">
        <v>98.220069885253906</v>
      </c>
      <c r="AB48" s="1">
        <v>-3.9316730499267578</v>
      </c>
      <c r="AC48" s="1">
        <v>0.13992929458618164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0.18999999761581421</v>
      </c>
      <c r="AJ48" s="1">
        <v>111115</v>
      </c>
      <c r="AK48">
        <f>X48*0.000001/(K48*0.0001)</f>
        <v>0.83347157796223947</v>
      </c>
      <c r="AL48">
        <f>(U48-T48)/(1000-U48)*AK48</f>
        <v>2.0323986182169894E-5</v>
      </c>
      <c r="AM48">
        <f>(P48+273.15)</f>
        <v>301.2014392852783</v>
      </c>
      <c r="AN48">
        <f>(O48+273.15)</f>
        <v>299.49330558776853</v>
      </c>
      <c r="AO48">
        <f>(Y48*AG48+Z48*AH48)*AI48</f>
        <v>53.81266930765014</v>
      </c>
      <c r="AP48">
        <f>((AO48+0.00000010773*(AN48^4-AM48^4))-AL48*44100)/(L48*51.4+0.00000043092*AM48^3)</f>
        <v>0.38900427041357349</v>
      </c>
      <c r="AQ48">
        <f>0.61365*EXP(17.502*J48/(240.97+J48))</f>
        <v>3.8062342900717616</v>
      </c>
      <c r="AR48">
        <f>AQ48*1000/AA48</f>
        <v>38.752103256680783</v>
      </c>
      <c r="AS48">
        <f>(AR48-U48)</f>
        <v>21.416781830289182</v>
      </c>
      <c r="AT48">
        <f>IF(D48,P48,(O48+P48)/2)</f>
        <v>27.197372436523437</v>
      </c>
      <c r="AU48">
        <f>0.61365*EXP(17.502*AT48/(240.97+AT48))</f>
        <v>3.6208604466272654</v>
      </c>
      <c r="AV48">
        <f>IF(AS48&lt;&gt;0,(1000-(AR48+U48)/2)/AS48*AL48,0)</f>
        <v>9.2236202042765233E-4</v>
      </c>
      <c r="AW48">
        <f>U48*AA48/1000</f>
        <v>1.7026764819835225</v>
      </c>
      <c r="AX48">
        <f>(AU48-AW48)</f>
        <v>1.9181839646437429</v>
      </c>
      <c r="AY48">
        <f>1/(1.6/F48+1.37/N48)</f>
        <v>5.7650317765829944E-4</v>
      </c>
      <c r="AZ48">
        <f>G48*AA48*0.001</f>
        <v>17.905338614039415</v>
      </c>
      <c r="BA48">
        <f>G48/S48</f>
        <v>0.4562521338647455</v>
      </c>
      <c r="BB48">
        <f>(1-AL48*AA48/AQ48/F48)*100</f>
        <v>43.157767156187212</v>
      </c>
      <c r="BC48">
        <f>(S48-E48/(N48/1.35))</f>
        <v>399.49902857064995</v>
      </c>
      <c r="BD48">
        <f>E48*BB48/100/BC48</f>
        <v>1.2891931062744373E-4</v>
      </c>
    </row>
    <row r="49" spans="1:56" x14ac:dyDescent="0.25">
      <c r="A49" s="1">
        <v>21</v>
      </c>
      <c r="B49" s="1" t="s">
        <v>107</v>
      </c>
      <c r="C49" s="1">
        <v>12925.500000815839</v>
      </c>
      <c r="D49" s="1">
        <v>0</v>
      </c>
      <c r="E49">
        <f>(R49-S49*(1000-T49)/(1000-U49))*AK49</f>
        <v>0.198568225896225</v>
      </c>
      <c r="F49">
        <f>IF(AV49&lt;&gt;0,1/(1/AV49-1/N49),0)</f>
        <v>1.0180152094921237E-3</v>
      </c>
      <c r="G49">
        <f>((AY49-AL49/2)*S49-E49)/(AY49+AL49/2)</f>
        <v>78.852304347367976</v>
      </c>
      <c r="H49">
        <f>AL49*1000</f>
        <v>2.2371615708845626E-2</v>
      </c>
      <c r="I49">
        <f>(AQ49-AW49)</f>
        <v>2.0986430413806141</v>
      </c>
      <c r="J49">
        <f>(P49+AP49*D49)</f>
        <v>28.039096832275391</v>
      </c>
      <c r="K49" s="1">
        <v>6</v>
      </c>
      <c r="L49">
        <f>(K49*AE49+AF49)</f>
        <v>1.4200000166893005</v>
      </c>
      <c r="M49" s="1">
        <v>1</v>
      </c>
      <c r="N49">
        <f>L49*(M49+1)*(M49+1)/(M49*M49+1)</f>
        <v>2.8400000333786011</v>
      </c>
      <c r="O49" s="1">
        <v>26.343244552612305</v>
      </c>
      <c r="P49" s="1">
        <v>28.039096832275391</v>
      </c>
      <c r="Q49" s="1">
        <v>26.159574508666992</v>
      </c>
      <c r="R49" s="1">
        <v>399.69528198242187</v>
      </c>
      <c r="S49" s="1">
        <v>399.4462890625</v>
      </c>
      <c r="T49" s="1">
        <v>17.331443786621094</v>
      </c>
      <c r="U49" s="1">
        <v>17.357822418212891</v>
      </c>
      <c r="V49" s="1">
        <v>49.435493469238281</v>
      </c>
      <c r="W49" s="1">
        <v>49.510734558105469</v>
      </c>
      <c r="X49" s="1">
        <v>500.0250244140625</v>
      </c>
      <c r="Y49" s="1">
        <v>283.00592041015625</v>
      </c>
      <c r="Z49" s="1">
        <v>281.76065063476562</v>
      </c>
      <c r="AA49" s="1">
        <v>98.218223571777344</v>
      </c>
      <c r="AB49" s="1">
        <v>-3.9316730499267578</v>
      </c>
      <c r="AC49" s="1">
        <v>0.13992929458618164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0.18999999761581421</v>
      </c>
      <c r="AJ49" s="1">
        <v>111115</v>
      </c>
      <c r="AK49">
        <f>X49*0.000001/(K49*0.0001)</f>
        <v>0.83337504069010393</v>
      </c>
      <c r="AL49">
        <f>(U49-T49)/(1000-U49)*AK49</f>
        <v>2.2371615708845626E-5</v>
      </c>
      <c r="AM49">
        <f>(P49+273.15)</f>
        <v>301.18909683227537</v>
      </c>
      <c r="AN49">
        <f>(O49+273.15)</f>
        <v>299.49324455261228</v>
      </c>
      <c r="AO49">
        <f>(Y49*AG49+Z49*AH49)*AI49</f>
        <v>53.771124203190993</v>
      </c>
      <c r="AP49">
        <f>((AO49+0.00000010773*(AN49^4-AM49^4))-AL49*44100)/(L49*51.4+0.00000043092*AM49^3)</f>
        <v>0.38916161404068544</v>
      </c>
      <c r="AQ49">
        <f>0.61365*EXP(17.502*J49/(240.97+J49))</f>
        <v>3.8034975243718567</v>
      </c>
      <c r="AR49">
        <f>AQ49*1000/AA49</f>
        <v>38.724967588039114</v>
      </c>
      <c r="AS49">
        <f>(AR49-U49)</f>
        <v>21.367145169826223</v>
      </c>
      <c r="AT49">
        <f>IF(D49,P49,(O49+P49)/2)</f>
        <v>27.191170692443848</v>
      </c>
      <c r="AU49">
        <f>0.61365*EXP(17.502*AT49/(240.97+AT49))</f>
        <v>3.6195437204263761</v>
      </c>
      <c r="AV49">
        <f>IF(AS49&lt;&gt;0,(1000-(AR49+U49)/2)/AS49*AL49,0)</f>
        <v>1.0176504265343835E-3</v>
      </c>
      <c r="AW49">
        <f>U49*AA49/1000</f>
        <v>1.7048544829912426</v>
      </c>
      <c r="AX49">
        <f>(AU49-AW49)</f>
        <v>1.9146892374351334</v>
      </c>
      <c r="AY49">
        <f>1/(1.6/F49+1.37/N49)</f>
        <v>6.3606427999684037E-4</v>
      </c>
      <c r="AZ49">
        <f>G49*AA49*0.001</f>
        <v>7.7447332575396191</v>
      </c>
      <c r="BA49">
        <f>G49/S49</f>
        <v>0.19740402278472594</v>
      </c>
      <c r="BB49">
        <f>(1-AL49*AA49/AQ49/F49)*100</f>
        <v>43.25180909261006</v>
      </c>
      <c r="BC49">
        <f>(S49-E49/(N49/1.35))</f>
        <v>399.35189923791927</v>
      </c>
      <c r="BD49">
        <f>E49*BB49/100/BC49</f>
        <v>2.1505932523949552E-4</v>
      </c>
    </row>
    <row r="50" spans="1:56" x14ac:dyDescent="0.25">
      <c r="A50" s="1" t="s">
        <v>9</v>
      </c>
      <c r="B50" s="1" t="s">
        <v>108</v>
      </c>
    </row>
    <row r="51" spans="1:56" x14ac:dyDescent="0.25">
      <c r="A51" s="1">
        <v>22</v>
      </c>
      <c r="B51" s="1" t="s">
        <v>109</v>
      </c>
      <c r="C51" s="1">
        <v>13525.500007543713</v>
      </c>
      <c r="D51" s="1">
        <v>0</v>
      </c>
      <c r="E51">
        <f>(R51-S51*(1000-T51)/(1000-U51))*AK51</f>
        <v>3.550639854084444E-2</v>
      </c>
      <c r="F51">
        <f>IF(AV51&lt;&gt;0,1/(1/AV51-1/N51),0)</f>
        <v>8.4955193301832193E-4</v>
      </c>
      <c r="G51">
        <f>((AY51-AL51/2)*S51-E51)/(AY51+AL51/2)</f>
        <v>320.19840559794244</v>
      </c>
      <c r="H51">
        <f>AL51*1000</f>
        <v>1.8642405657779478E-2</v>
      </c>
      <c r="I51">
        <f>(AQ51-AW51)</f>
        <v>2.0955624171683143</v>
      </c>
      <c r="J51">
        <f>(P51+AP51*D51)</f>
        <v>27.983579635620117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26.337108612060547</v>
      </c>
      <c r="P51" s="1">
        <v>27.983579635620117</v>
      </c>
      <c r="Q51" s="1">
        <v>26.159517288208008</v>
      </c>
      <c r="R51" s="1">
        <v>399.77947998046875</v>
      </c>
      <c r="S51" s="1">
        <v>399.72793579101562</v>
      </c>
      <c r="T51" s="1">
        <v>17.243247985839844</v>
      </c>
      <c r="U51" s="1">
        <v>17.265230178833008</v>
      </c>
      <c r="V51" s="1">
        <v>49.198436737060547</v>
      </c>
      <c r="W51" s="1">
        <v>49.261154174804688</v>
      </c>
      <c r="X51" s="1">
        <v>500.05584716796875</v>
      </c>
      <c r="Y51" s="1">
        <v>283.09286499023437</v>
      </c>
      <c r="Z51" s="1">
        <v>281.8975830078125</v>
      </c>
      <c r="AA51" s="1">
        <v>98.211616516113281</v>
      </c>
      <c r="AB51" s="1">
        <v>-3.7713336944580078</v>
      </c>
      <c r="AC51" s="1">
        <v>0.14267396926879883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0.18999999761581421</v>
      </c>
      <c r="AJ51" s="1">
        <v>111115</v>
      </c>
      <c r="AK51">
        <f>X51*0.000001/(K51*0.0001)</f>
        <v>0.83342641194661449</v>
      </c>
      <c r="AL51">
        <f>(U51-T51)/(1000-U51)*AK51</f>
        <v>1.8642405657779478E-5</v>
      </c>
      <c r="AM51">
        <f>(P51+273.15)</f>
        <v>301.13357963562009</v>
      </c>
      <c r="AN51">
        <f>(O51+273.15)</f>
        <v>299.48710861206052</v>
      </c>
      <c r="AO51">
        <f>(Y51*AG51+Z51*AH51)*AI51</f>
        <v>53.787643673198545</v>
      </c>
      <c r="AP51">
        <f>((AO51+0.00000010773*(AN51^4-AM51^4))-AL51*44100)/(L51*51.4+0.00000043092*AM51^3)</f>
        <v>0.39819878824088101</v>
      </c>
      <c r="AQ51">
        <f>0.61365*EXP(17.502*J51/(240.97+J51))</f>
        <v>3.7912085825542876</v>
      </c>
      <c r="AR51">
        <f>AQ51*1000/AA51</f>
        <v>38.602445586793451</v>
      </c>
      <c r="AS51">
        <f>(AR51-U51)</f>
        <v>21.337215407960443</v>
      </c>
      <c r="AT51">
        <f>IF(D51,P51,(O51+P51)/2)</f>
        <v>27.160344123840332</v>
      </c>
      <c r="AU51">
        <f>0.61365*EXP(17.502*AT51/(240.97+AT51))</f>
        <v>3.6130049628669147</v>
      </c>
      <c r="AV51">
        <f>IF(AS51&lt;&gt;0,(1000-(AR51+U51)/2)/AS51*AL51,0)</f>
        <v>8.492978757494589E-4</v>
      </c>
      <c r="AW51">
        <f>U51*AA51/1000</f>
        <v>1.6956461653859733</v>
      </c>
      <c r="AX51">
        <f>(AU51-AW51)</f>
        <v>1.9173587974809414</v>
      </c>
      <c r="AY51">
        <f>1/(1.6/F51+1.37/N51)</f>
        <v>5.3083399195621593E-4</v>
      </c>
      <c r="AZ51">
        <f>G51*AA51*0.001</f>
        <v>31.447203019656023</v>
      </c>
      <c r="BA51">
        <f>G51/S51</f>
        <v>0.8010408503581482</v>
      </c>
      <c r="BB51">
        <f>(1-AL51*AA51/AQ51/F51)*100</f>
        <v>43.154354538108421</v>
      </c>
      <c r="BC51">
        <f>(S51-E51/(N51/1.35))</f>
        <v>399.71105774965406</v>
      </c>
      <c r="BD51">
        <f>E51*BB51/100/BC51</f>
        <v>3.8334083616036827E-5</v>
      </c>
    </row>
    <row r="52" spans="1:56" x14ac:dyDescent="0.25">
      <c r="A52" s="1" t="s">
        <v>9</v>
      </c>
      <c r="B52" s="1" t="s">
        <v>110</v>
      </c>
    </row>
    <row r="53" spans="1:56" x14ac:dyDescent="0.25">
      <c r="A53" s="1">
        <v>23</v>
      </c>
      <c r="B53" s="1" t="s">
        <v>111</v>
      </c>
      <c r="C53" s="1">
        <v>14125.500014249235</v>
      </c>
      <c r="D53" s="1">
        <v>0</v>
      </c>
      <c r="E53">
        <f>(R53-S53*(1000-T53)/(1000-U53))*AK53</f>
        <v>-8.9337997503688663E-2</v>
      </c>
      <c r="F53">
        <f>IF(AV53&lt;&gt;0,1/(1/AV53-1/N53),0)</f>
        <v>8.8590540867758893E-4</v>
      </c>
      <c r="G53">
        <f>((AY53-AL53/2)*S53-E53)/(AY53+AL53/2)</f>
        <v>544.53091743468212</v>
      </c>
      <c r="H53">
        <f>AL53*1000</f>
        <v>1.9516468471067468E-2</v>
      </c>
      <c r="I53">
        <f>(AQ53-AW53)</f>
        <v>2.1033593038382747</v>
      </c>
      <c r="J53">
        <f>(P53+AP53*D53)</f>
        <v>28.028121948242187</v>
      </c>
      <c r="K53" s="1">
        <v>6</v>
      </c>
      <c r="L53">
        <f>(K53*AE53+AF53)</f>
        <v>1.4200000166893005</v>
      </c>
      <c r="M53" s="1">
        <v>1</v>
      </c>
      <c r="N53">
        <f>L53*(M53+1)*(M53+1)/(M53*M53+1)</f>
        <v>2.8400000333786011</v>
      </c>
      <c r="O53" s="1">
        <v>26.343914031982422</v>
      </c>
      <c r="P53" s="1">
        <v>28.028121948242187</v>
      </c>
      <c r="Q53" s="1">
        <v>26.158147811889648</v>
      </c>
      <c r="R53" s="1">
        <v>399.68707275390625</v>
      </c>
      <c r="S53" s="1">
        <v>399.784912109375</v>
      </c>
      <c r="T53" s="1">
        <v>17.265800476074219</v>
      </c>
      <c r="U53" s="1">
        <v>17.288814544677734</v>
      </c>
      <c r="V53" s="1">
        <v>49.235565185546875</v>
      </c>
      <c r="W53" s="1">
        <v>49.301193237304688</v>
      </c>
      <c r="X53" s="1">
        <v>500.01724243164062</v>
      </c>
      <c r="Y53" s="1">
        <v>283.70449829101562</v>
      </c>
      <c r="Z53" s="1">
        <v>282.7557373046875</v>
      </c>
      <c r="AA53" s="1">
        <v>98.196792602539063</v>
      </c>
      <c r="AB53" s="1">
        <v>-3.7330646514892578</v>
      </c>
      <c r="AC53" s="1">
        <v>0.13965845108032227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0.18999999761581421</v>
      </c>
      <c r="AJ53" s="1">
        <v>111115</v>
      </c>
      <c r="AK53">
        <f>X53*0.000001/(K53*0.0001)</f>
        <v>0.83336207071940094</v>
      </c>
      <c r="AL53">
        <f>(U53-T53)/(1000-U53)*AK53</f>
        <v>1.9516468471067468E-5</v>
      </c>
      <c r="AM53">
        <f>(P53+273.15)</f>
        <v>301.17812194824216</v>
      </c>
      <c r="AN53">
        <f>(O53+273.15)</f>
        <v>299.4939140319824</v>
      </c>
      <c r="AO53">
        <f>(Y53*AG53+Z53*AH53)*AI53</f>
        <v>53.903853998888735</v>
      </c>
      <c r="AP53">
        <f>((AO53+0.00000010773*(AN53^4-AM53^4))-AL53*44100)/(L53*51.4+0.00000043092*AM53^3)</f>
        <v>0.39383479462680132</v>
      </c>
      <c r="AQ53">
        <f>0.61365*EXP(17.502*J53/(240.97+J53))</f>
        <v>3.8010654400257553</v>
      </c>
      <c r="AR53">
        <f>AQ53*1000/AA53</f>
        <v>38.708651670639917</v>
      </c>
      <c r="AS53">
        <f>(AR53-U53)</f>
        <v>21.419837125962182</v>
      </c>
      <c r="AT53">
        <f>IF(D53,P53,(O53+P53)/2)</f>
        <v>27.186017990112305</v>
      </c>
      <c r="AU53">
        <f>0.61365*EXP(17.502*AT53/(240.97+AT53))</f>
        <v>3.6184500399083239</v>
      </c>
      <c r="AV53">
        <f>IF(AS53&lt;&gt;0,(1000-(AR53+U53)/2)/AS53*AL53,0)</f>
        <v>8.8562914683180038E-4</v>
      </c>
      <c r="AW53">
        <f>U53*AA53/1000</f>
        <v>1.6977061361874803</v>
      </c>
      <c r="AX53">
        <f>(AU53-AW53)</f>
        <v>1.9207439037208436</v>
      </c>
      <c r="AY53">
        <f>1/(1.6/F53+1.37/N53)</f>
        <v>5.5354303054238967E-4</v>
      </c>
      <c r="AZ53">
        <f>G53*AA53*0.001</f>
        <v>53.471189565003804</v>
      </c>
      <c r="BA53">
        <f>G53/S53</f>
        <v>1.3620596999561274</v>
      </c>
      <c r="BB53">
        <f>(1-AL53*AA53/AQ53/F53)*100</f>
        <v>43.087739298683772</v>
      </c>
      <c r="BC53">
        <f>(S53-E53/(N53/1.35))</f>
        <v>399.82737911473151</v>
      </c>
      <c r="BD53">
        <f>E53*BB53/100/BC53</f>
        <v>-9.6275856706671691E-5</v>
      </c>
    </row>
    <row r="54" spans="1:56" x14ac:dyDescent="0.25">
      <c r="A54" s="1">
        <v>24</v>
      </c>
      <c r="B54" s="1" t="s">
        <v>112</v>
      </c>
      <c r="C54" s="1">
        <v>14726.000000827014</v>
      </c>
      <c r="D54" s="1">
        <v>0</v>
      </c>
      <c r="E54">
        <f>(R54-S54*(1000-T54)/(1000-U54))*AK54</f>
        <v>4.4192531053517885E-2</v>
      </c>
      <c r="F54">
        <f>IF(AV54&lt;&gt;0,1/(1/AV54-1/N54),0)</f>
        <v>8.9439044987472006E-4</v>
      </c>
      <c r="G54">
        <f>((AY54-AL54/2)*S54-E54)/(AY54+AL54/2)</f>
        <v>308.19065250825702</v>
      </c>
      <c r="H54">
        <f>AL54*1000</f>
        <v>1.9689567390789746E-2</v>
      </c>
      <c r="I54">
        <f>(AQ54-AW54)</f>
        <v>2.1018414588821432</v>
      </c>
      <c r="J54">
        <f>(P54+AP54*D54)</f>
        <v>28.027885437011719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26.341619491577148</v>
      </c>
      <c r="P54" s="1">
        <v>28.027885437011719</v>
      </c>
      <c r="Q54" s="1">
        <v>26.159833908081055</v>
      </c>
      <c r="R54" s="1">
        <v>399.8028564453125</v>
      </c>
      <c r="S54" s="1">
        <v>399.74038696289062</v>
      </c>
      <c r="T54" s="1">
        <v>17.280782699584961</v>
      </c>
      <c r="U54" s="1">
        <v>17.303998947143555</v>
      </c>
      <c r="V54" s="1">
        <v>49.284221649169922</v>
      </c>
      <c r="W54" s="1">
        <v>49.350437164306641</v>
      </c>
      <c r="X54" s="1">
        <v>500.05133056640625</v>
      </c>
      <c r="Y54" s="1">
        <v>283.86114501953125</v>
      </c>
      <c r="Z54" s="1">
        <v>282.49032592773437</v>
      </c>
      <c r="AA54" s="1">
        <v>98.1953125</v>
      </c>
      <c r="AB54" s="1">
        <v>-3.7330646514892578</v>
      </c>
      <c r="AC54" s="1">
        <v>0.13965845108032227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0.18999999761581421</v>
      </c>
      <c r="AJ54" s="1">
        <v>111115</v>
      </c>
      <c r="AK54">
        <f>X54*0.000001/(K54*0.0001)</f>
        <v>0.83341888427734367</v>
      </c>
      <c r="AL54">
        <f>(U54-T54)/(1000-U54)*AK54</f>
        <v>1.9689567390789745E-5</v>
      </c>
      <c r="AM54">
        <f>(P54+273.15)</f>
        <v>301.1778854370117</v>
      </c>
      <c r="AN54">
        <f>(O54+273.15)</f>
        <v>299.49161949157713</v>
      </c>
      <c r="AO54">
        <f>(Y54*AG54+Z54*AH54)*AI54</f>
        <v>53.933616876933229</v>
      </c>
      <c r="AP54">
        <f>((AO54+0.00000010773*(AN54^4-AM54^4))-AL54*44100)/(L54*51.4+0.00000043092*AM54^3)</f>
        <v>0.39381548168549424</v>
      </c>
      <c r="AQ54">
        <f>0.61365*EXP(17.502*J54/(240.97+J54))</f>
        <v>3.8010130429965754</v>
      </c>
      <c r="AR54">
        <f>AQ54*1000/AA54</f>
        <v>38.70870152785119</v>
      </c>
      <c r="AS54">
        <f>(AR54-U54)</f>
        <v>21.404702580707635</v>
      </c>
      <c r="AT54">
        <f>IF(D54,P54,(O54+P54)/2)</f>
        <v>27.184752464294434</v>
      </c>
      <c r="AU54">
        <f>0.61365*EXP(17.502*AT54/(240.97+AT54))</f>
        <v>3.6181814714020986</v>
      </c>
      <c r="AV54">
        <f>IF(AS54&lt;&gt;0,(1000-(AR54+U54)/2)/AS54*AL54,0)</f>
        <v>8.9410887155554097E-4</v>
      </c>
      <c r="AW54">
        <f>U54*AA54/1000</f>
        <v>1.6991715841144324</v>
      </c>
      <c r="AX54">
        <f>(AU54-AW54)</f>
        <v>1.9190098872876662</v>
      </c>
      <c r="AY54">
        <f>1/(1.6/F54+1.37/N54)</f>
        <v>5.5884333595440519E-4</v>
      </c>
      <c r="AZ54">
        <f>G54*AA54*0.001</f>
        <v>30.262877432627207</v>
      </c>
      <c r="BA54">
        <f>G54/S54</f>
        <v>0.77097702048521677</v>
      </c>
      <c r="BB54">
        <f>(1-AL54*AA54/AQ54/F54)*100</f>
        <v>43.127749043538365</v>
      </c>
      <c r="BC54">
        <f>(S54-E54/(N54/1.35))</f>
        <v>399.71937995013673</v>
      </c>
      <c r="BD54">
        <f>E54*BB54/100/BC54</f>
        <v>4.7681560726744136E-5</v>
      </c>
    </row>
    <row r="55" spans="1:56" x14ac:dyDescent="0.25">
      <c r="A55" s="1" t="s">
        <v>9</v>
      </c>
      <c r="B55" s="1" t="s">
        <v>113</v>
      </c>
    </row>
    <row r="56" spans="1:56" x14ac:dyDescent="0.25">
      <c r="A56" s="1">
        <v>25</v>
      </c>
      <c r="B56" s="1" t="s">
        <v>114</v>
      </c>
      <c r="C56" s="1">
        <v>15325.500007543713</v>
      </c>
      <c r="D56" s="1">
        <v>0</v>
      </c>
      <c r="E56">
        <f>(R56-S56*(1000-T56)/(1000-U56))*AK56</f>
        <v>3.263331314208328E-2</v>
      </c>
      <c r="F56">
        <f>IF(AV56&lt;&gt;0,1/(1/AV56-1/N56),0)</f>
        <v>5.1654862585305463E-4</v>
      </c>
      <c r="G56">
        <f>((AY56-AL56/2)*S56-E56)/(AY56+AL56/2)</f>
        <v>286.47510944631694</v>
      </c>
      <c r="H56">
        <f>AL56*1000</f>
        <v>1.1377670443769992E-2</v>
      </c>
      <c r="I56">
        <f>(AQ56-AW56)</f>
        <v>2.1023833112228019</v>
      </c>
      <c r="J56">
        <f>(P56+AP56*D56)</f>
        <v>28.051250457763672</v>
      </c>
      <c r="K56" s="1">
        <v>6</v>
      </c>
      <c r="L56">
        <f>(K56*AE56+AF56)</f>
        <v>1.4200000166893005</v>
      </c>
      <c r="M56" s="1">
        <v>1</v>
      </c>
      <c r="N56">
        <f>L56*(M56+1)*(M56+1)/(M56*M56+1)</f>
        <v>2.8400000333786011</v>
      </c>
      <c r="O56" s="1">
        <v>26.341892242431641</v>
      </c>
      <c r="P56" s="1">
        <v>28.051250457763672</v>
      </c>
      <c r="Q56" s="1">
        <v>26.158323287963867</v>
      </c>
      <c r="R56" s="1">
        <v>399.70895385742187</v>
      </c>
      <c r="S56" s="1">
        <v>399.66433715820312</v>
      </c>
      <c r="T56" s="1">
        <v>17.339405059814453</v>
      </c>
      <c r="U56" s="1">
        <v>17.352821350097656</v>
      </c>
      <c r="V56" s="1">
        <v>49.446067810058594</v>
      </c>
      <c r="W56" s="1">
        <v>49.484325408935547</v>
      </c>
      <c r="X56" s="1">
        <v>499.99972534179687</v>
      </c>
      <c r="Y56" s="1">
        <v>283.747802734375</v>
      </c>
      <c r="Z56" s="1">
        <v>282.57968139648438</v>
      </c>
      <c r="AA56" s="1">
        <v>98.186286926269531</v>
      </c>
      <c r="AB56" s="1">
        <v>-3.8928546905517578</v>
      </c>
      <c r="AC56" s="1">
        <v>0.13746500015258789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0.18999999761581421</v>
      </c>
      <c r="AJ56" s="1">
        <v>111115</v>
      </c>
      <c r="AK56">
        <f>X56*0.000001/(K56*0.0001)</f>
        <v>0.83333287556966129</v>
      </c>
      <c r="AL56">
        <f>(U56-T56)/(1000-U56)*AK56</f>
        <v>1.1377670443769993E-5</v>
      </c>
      <c r="AM56">
        <f>(P56+273.15)</f>
        <v>301.20125045776365</v>
      </c>
      <c r="AN56">
        <f>(O56+273.15)</f>
        <v>299.49189224243162</v>
      </c>
      <c r="AO56">
        <f>(Y56*AG56+Z56*AH56)*AI56</f>
        <v>53.91208184302377</v>
      </c>
      <c r="AP56">
        <f>((AO56+0.00000010773*(AN56^4-AM56^4))-AL56*44100)/(L56*51.4+0.00000043092*AM56^3)</f>
        <v>0.39466494155343373</v>
      </c>
      <c r="AQ56">
        <f>0.61365*EXP(17.502*J56/(240.97+J56))</f>
        <v>3.8061924072837865</v>
      </c>
      <c r="AR56">
        <f>AQ56*1000/AA56</f>
        <v>38.765010129591204</v>
      </c>
      <c r="AS56">
        <f>(AR56-U56)</f>
        <v>21.412188779493547</v>
      </c>
      <c r="AT56">
        <f>IF(D56,P56,(O56+P56)/2)</f>
        <v>27.196571350097656</v>
      </c>
      <c r="AU56">
        <f>0.61365*EXP(17.502*AT56/(240.97+AT56))</f>
        <v>3.6206903400763188</v>
      </c>
      <c r="AV56">
        <f>IF(AS56&lt;&gt;0,(1000-(AR56+U56)/2)/AS56*AL56,0)</f>
        <v>5.1645469136080027E-4</v>
      </c>
      <c r="AW56">
        <f>U56*AA56/1000</f>
        <v>1.7038090960609844</v>
      </c>
      <c r="AX56">
        <f>(AU56-AW56)</f>
        <v>1.9168812440153344</v>
      </c>
      <c r="AY56">
        <f>1/(1.6/F56+1.37/N56)</f>
        <v>3.2279262021340729E-4</v>
      </c>
      <c r="AZ56">
        <f>G56*AA56*0.001</f>
        <v>28.12792729333054</v>
      </c>
      <c r="BA56">
        <f>G56/S56</f>
        <v>0.71678927242617252</v>
      </c>
      <c r="BB56">
        <f>(1-AL56*AA56/AQ56/F56)*100</f>
        <v>43.179868058957794</v>
      </c>
      <c r="BC56">
        <f>(S56-E56/(N56/1.35))</f>
        <v>399.64882484403972</v>
      </c>
      <c r="BD56">
        <f>E56*BB56/100/BC56</f>
        <v>3.5258508675753077E-5</v>
      </c>
    </row>
    <row r="57" spans="1:56" x14ac:dyDescent="0.25">
      <c r="A57" s="1" t="s">
        <v>9</v>
      </c>
      <c r="B57" s="1" t="s">
        <v>115</v>
      </c>
    </row>
    <row r="58" spans="1:56" x14ac:dyDescent="0.25">
      <c r="A58" s="1">
        <v>26</v>
      </c>
      <c r="B58" s="1" t="s">
        <v>116</v>
      </c>
      <c r="C58" s="1">
        <v>15925.500014271587</v>
      </c>
      <c r="D58" s="1">
        <v>0</v>
      </c>
      <c r="E58">
        <f>(R58-S58*(1000-T58)/(1000-U58))*AK58</f>
        <v>-4.2750651336395502E-2</v>
      </c>
      <c r="F58">
        <f>IF(AV58&lt;&gt;0,1/(1/AV58-1/N58),0)</f>
        <v>1.0948017407054486E-3</v>
      </c>
      <c r="G58">
        <f>((AY58-AL58/2)*S58-E58)/(AY58+AL58/2)</f>
        <v>447.45946686048808</v>
      </c>
      <c r="H58">
        <f>AL58*1000</f>
        <v>2.4036024826250876E-2</v>
      </c>
      <c r="I58">
        <f>(AQ58-AW58)</f>
        <v>2.0960891559196142</v>
      </c>
      <c r="J58">
        <f>(P58+AP58*D58)</f>
        <v>28.036352157592773</v>
      </c>
      <c r="K58" s="1">
        <v>6</v>
      </c>
      <c r="L58">
        <f>(K58*AE58+AF58)</f>
        <v>1.4200000166893005</v>
      </c>
      <c r="M58" s="1">
        <v>1</v>
      </c>
      <c r="N58">
        <f>L58*(M58+1)*(M58+1)/(M58*M58+1)</f>
        <v>2.8400000333786011</v>
      </c>
      <c r="O58" s="1">
        <v>26.344406127929687</v>
      </c>
      <c r="P58" s="1">
        <v>28.036352157592773</v>
      </c>
      <c r="Q58" s="1">
        <v>26.159076690673828</v>
      </c>
      <c r="R58" s="1">
        <v>399.807861328125</v>
      </c>
      <c r="S58" s="1">
        <v>399.84762573242187</v>
      </c>
      <c r="T58" s="1">
        <v>17.354021072387695</v>
      </c>
      <c r="U58" s="1">
        <v>17.382360458374023</v>
      </c>
      <c r="V58" s="1">
        <v>49.4830322265625</v>
      </c>
      <c r="W58" s="1">
        <v>49.563835144042969</v>
      </c>
      <c r="X58" s="1">
        <v>500.04376220703125</v>
      </c>
      <c r="Y58" s="1">
        <v>283.72113037109375</v>
      </c>
      <c r="Z58" s="1">
        <v>282.84173583984375</v>
      </c>
      <c r="AA58" s="1">
        <v>98.191497802734375</v>
      </c>
      <c r="AB58" s="1">
        <v>-3.6597614288330078</v>
      </c>
      <c r="AC58" s="1">
        <v>0.14463663101196289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0.18999999761581421</v>
      </c>
      <c r="AJ58" s="1">
        <v>111115</v>
      </c>
      <c r="AK58">
        <f>X58*0.000001/(K58*0.0001)</f>
        <v>0.83340627034505199</v>
      </c>
      <c r="AL58">
        <f>(U58-T58)/(1000-U58)*AK58</f>
        <v>2.4036024826250876E-5</v>
      </c>
      <c r="AM58">
        <f>(P58+273.15)</f>
        <v>301.18635215759275</v>
      </c>
      <c r="AN58">
        <f>(O58+273.15)</f>
        <v>299.49440612792966</v>
      </c>
      <c r="AO58">
        <f>(Y58*AG58+Z58*AH58)*AI58</f>
        <v>53.907014094063925</v>
      </c>
      <c r="AP58">
        <f>((AO58+0.00000010773*(AN58^4-AM58^4))-AL58*44100)/(L58*51.4+0.00000043092*AM58^3)</f>
        <v>0.3904402122851558</v>
      </c>
      <c r="AQ58">
        <f>0.61365*EXP(17.502*J58/(240.97+J58))</f>
        <v>3.8028891646743843</v>
      </c>
      <c r="AR58">
        <f>AQ58*1000/AA58</f>
        <v>38.7293121071882</v>
      </c>
      <c r="AS58">
        <f>(AR58-U58)</f>
        <v>21.346951648814176</v>
      </c>
      <c r="AT58">
        <f>IF(D58,P58,(O58+P58)/2)</f>
        <v>27.19037914276123</v>
      </c>
      <c r="AU58">
        <f>0.61365*EXP(17.502*AT58/(240.97+AT58))</f>
        <v>3.6193756922637363</v>
      </c>
      <c r="AV58">
        <f>IF(AS58&lt;&gt;0,(1000-(AR58+U58)/2)/AS58*AL58,0)</f>
        <v>1.0943798643088443E-3</v>
      </c>
      <c r="AW58">
        <f>U58*AA58/1000</f>
        <v>1.7068000087547699</v>
      </c>
      <c r="AX58">
        <f>(AU58-AW58)</f>
        <v>1.9125756835089665</v>
      </c>
      <c r="AY58">
        <f>1/(1.6/F58+1.37/N58)</f>
        <v>6.8402530564369796E-4</v>
      </c>
      <c r="AZ58">
        <f>G58*AA58*0.001</f>
        <v>43.936715257044305</v>
      </c>
      <c r="BA58">
        <f>G58/S58</f>
        <v>1.1190749627207441</v>
      </c>
      <c r="BB58">
        <f>(1-AL58*AA58/AQ58/F58)*100</f>
        <v>43.312489956473932</v>
      </c>
      <c r="BC58">
        <f>(S58-E58/(N58/1.35))</f>
        <v>399.86794734461409</v>
      </c>
      <c r="BD58">
        <f>E58*BB58/100/BC58</f>
        <v>-4.6306216062988702E-5</v>
      </c>
    </row>
    <row r="59" spans="1:56" x14ac:dyDescent="0.25">
      <c r="A59" s="1">
        <v>27</v>
      </c>
      <c r="B59" s="1" t="s">
        <v>117</v>
      </c>
      <c r="C59" s="1">
        <v>16526.000000849366</v>
      </c>
      <c r="D59" s="1">
        <v>0</v>
      </c>
      <c r="E59">
        <f>(R59-S59*(1000-T59)/(1000-U59))*AK59</f>
        <v>-0.20729755192895249</v>
      </c>
      <c r="F59">
        <f>IF(AV59&lt;&gt;0,1/(1/AV59-1/N59),0)</f>
        <v>9.2831253187702944E-4</v>
      </c>
      <c r="G59">
        <f>((AY59-AL59/2)*S59-E59)/(AY59+AL59/2)</f>
        <v>737.28985447887078</v>
      </c>
      <c r="H59">
        <f>AL59*1000</f>
        <v>2.0470966525379844E-2</v>
      </c>
      <c r="I59">
        <f>(AQ59-AW59)</f>
        <v>2.1054179057832227</v>
      </c>
      <c r="J59">
        <f>(P59+AP59*D59)</f>
        <v>28.052160263061523</v>
      </c>
      <c r="K59" s="1">
        <v>6</v>
      </c>
      <c r="L59">
        <f>(K59*AE59+AF59)</f>
        <v>1.4200000166893005</v>
      </c>
      <c r="M59" s="1">
        <v>1</v>
      </c>
      <c r="N59">
        <f>L59*(M59+1)*(M59+1)/(M59*M59+1)</f>
        <v>2.8400000333786011</v>
      </c>
      <c r="O59" s="1">
        <v>26.342782974243164</v>
      </c>
      <c r="P59" s="1">
        <v>28.052160263061523</v>
      </c>
      <c r="Q59" s="1">
        <v>26.160070419311523</v>
      </c>
      <c r="R59" s="1">
        <v>399.730224609375</v>
      </c>
      <c r="S59" s="1">
        <v>399.9691162109375</v>
      </c>
      <c r="T59" s="1">
        <v>17.297683715820313</v>
      </c>
      <c r="U59" s="1">
        <v>17.321819305419922</v>
      </c>
      <c r="V59" s="1">
        <v>49.330623626708984</v>
      </c>
      <c r="W59" s="1">
        <v>49.399459838867188</v>
      </c>
      <c r="X59" s="1">
        <v>500.08404541015625</v>
      </c>
      <c r="Y59" s="1">
        <v>283.97540283203125</v>
      </c>
      <c r="Z59" s="1">
        <v>283.04965209960937</v>
      </c>
      <c r="AA59" s="1">
        <v>98.198478698730469</v>
      </c>
      <c r="AB59" s="1">
        <v>-3.6597614288330078</v>
      </c>
      <c r="AC59" s="1">
        <v>0.14463663101196289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0.18999999761581421</v>
      </c>
      <c r="AJ59" s="1">
        <v>111115</v>
      </c>
      <c r="AK59">
        <f>X59*0.000001/(K59*0.0001)</f>
        <v>0.83347340901692701</v>
      </c>
      <c r="AL59">
        <f>(U59-T59)/(1000-U59)*AK59</f>
        <v>2.0470966525379844E-5</v>
      </c>
      <c r="AM59">
        <f>(P59+273.15)</f>
        <v>301.2021602630615</v>
      </c>
      <c r="AN59">
        <f>(O59+273.15)</f>
        <v>299.49278297424314</v>
      </c>
      <c r="AO59">
        <f>(Y59*AG59+Z59*AH59)*AI59</f>
        <v>53.955325861035817</v>
      </c>
      <c r="AP59">
        <f>((AO59+0.00000010773*(AN59^4-AM59^4))-AL59*44100)/(L59*51.4+0.00000043092*AM59^3)</f>
        <v>0.39043888230788276</v>
      </c>
      <c r="AQ59">
        <f>0.61365*EXP(17.502*J59/(240.97+J59))</f>
        <v>3.806394209869759</v>
      </c>
      <c r="AR59">
        <f>AQ59*1000/AA59</f>
        <v>38.762252331297766</v>
      </c>
      <c r="AS59">
        <f>(AR59-U59)</f>
        <v>21.440433025877844</v>
      </c>
      <c r="AT59">
        <f>IF(D59,P59,(O59+P59)/2)</f>
        <v>27.197471618652344</v>
      </c>
      <c r="AU59">
        <f>0.61365*EXP(17.502*AT59/(240.97+AT59))</f>
        <v>3.6208815079236123</v>
      </c>
      <c r="AV59">
        <f>IF(AS59&lt;&gt;0,(1000-(AR59+U59)/2)/AS59*AL59,0)</f>
        <v>9.2800919294978043E-4</v>
      </c>
      <c r="AW59">
        <f>U59*AA59/1000</f>
        <v>1.7009763040865364</v>
      </c>
      <c r="AX59">
        <f>(AU59-AW59)</f>
        <v>1.9199052038370759</v>
      </c>
      <c r="AY59">
        <f>1/(1.6/F59+1.37/N59)</f>
        <v>5.8003299107481181E-4</v>
      </c>
      <c r="AZ59">
        <f>G59*AA59*0.001</f>
        <v>72.40074206983347</v>
      </c>
      <c r="BA59">
        <f>G59/S59</f>
        <v>1.8433669615881931</v>
      </c>
      <c r="BB59">
        <f>(1-AL59*AA59/AQ59/F59)*100</f>
        <v>43.110105229450802</v>
      </c>
      <c r="BC59">
        <f>(S59-E59/(N59/1.35))</f>
        <v>400.06765553904137</v>
      </c>
      <c r="BD59">
        <f>E59*BB59/100/BC59</f>
        <v>-2.233777000898436E-4</v>
      </c>
    </row>
    <row r="60" spans="1:56" x14ac:dyDescent="0.25">
      <c r="A60" s="1" t="s">
        <v>9</v>
      </c>
      <c r="B60" s="1" t="s">
        <v>118</v>
      </c>
    </row>
    <row r="61" spans="1:56" x14ac:dyDescent="0.25">
      <c r="A61" s="1">
        <v>28</v>
      </c>
      <c r="B61" s="1" t="s">
        <v>119</v>
      </c>
      <c r="C61" s="1">
        <v>17126.000007554889</v>
      </c>
      <c r="D61" s="1">
        <v>0</v>
      </c>
      <c r="E61">
        <f>(R61-S61*(1000-T61)/(1000-U61))*AK61</f>
        <v>0.13565804446019911</v>
      </c>
      <c r="F61">
        <f>IF(AV61&lt;&gt;0,1/(1/AV61-1/N61),0)</f>
        <v>8.757685334343752E-4</v>
      </c>
      <c r="G61">
        <f>((AY61-AL61/2)*S61-E61)/(AY61+AL61/2)</f>
        <v>142.23452110639158</v>
      </c>
      <c r="H61">
        <f>AL61*1000</f>
        <v>1.9183260983634789E-2</v>
      </c>
      <c r="I61">
        <f>(AQ61-AW61)</f>
        <v>2.091682192240147</v>
      </c>
      <c r="J61">
        <f>(P61+AP61*D61)</f>
        <v>27.969722747802734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26.336675643920898</v>
      </c>
      <c r="P61" s="1">
        <v>27.969722747802734</v>
      </c>
      <c r="Q61" s="1">
        <v>26.159513473510742</v>
      </c>
      <c r="R61" s="1">
        <v>399.81277465820312</v>
      </c>
      <c r="S61" s="1">
        <v>399.64080810546875</v>
      </c>
      <c r="T61" s="1">
        <v>17.252300262451172</v>
      </c>
      <c r="U61" s="1">
        <v>17.274919509887695</v>
      </c>
      <c r="V61" s="1">
        <v>49.221656799316406</v>
      </c>
      <c r="W61" s="1">
        <v>49.286190032958984</v>
      </c>
      <c r="X61" s="1">
        <v>500.0662841796875</v>
      </c>
      <c r="Y61" s="1">
        <v>283.97122192382812</v>
      </c>
      <c r="Z61" s="1">
        <v>282.912353515625</v>
      </c>
      <c r="AA61" s="1">
        <v>98.203903198242188</v>
      </c>
      <c r="AB61" s="1">
        <v>-3.7926654815673828</v>
      </c>
      <c r="AC61" s="1">
        <v>0.14859437942504883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0.18999999761581421</v>
      </c>
      <c r="AJ61" s="1">
        <v>111115</v>
      </c>
      <c r="AK61">
        <f>X61*0.000001/(K61*0.0001)</f>
        <v>0.83344380696614573</v>
      </c>
      <c r="AL61">
        <f>(U61-T61)/(1000-U61)*AK61</f>
        <v>1.9183260983634788E-5</v>
      </c>
      <c r="AM61">
        <f>(P61+273.15)</f>
        <v>301.11972274780271</v>
      </c>
      <c r="AN61">
        <f>(O61+273.15)</f>
        <v>299.48667564392088</v>
      </c>
      <c r="AO61">
        <f>(Y61*AG61+Z61*AH61)*AI61</f>
        <v>53.954531488487191</v>
      </c>
      <c r="AP61">
        <f>((AO61+0.00000010773*(AN61^4-AM61^4))-AL61*44100)/(L61*51.4+0.00000043092*AM61^3)</f>
        <v>0.40175872081817882</v>
      </c>
      <c r="AQ61">
        <f>0.61365*EXP(17.502*J61/(240.97+J61))</f>
        <v>3.7881467155465836</v>
      </c>
      <c r="AR61">
        <f>AQ61*1000/AA61</f>
        <v>38.574298904388044</v>
      </c>
      <c r="AS61">
        <f>(AR61-U61)</f>
        <v>21.299379394500349</v>
      </c>
      <c r="AT61">
        <f>IF(D61,P61,(O61+P61)/2)</f>
        <v>27.153199195861816</v>
      </c>
      <c r="AU61">
        <f>0.61365*EXP(17.502*AT61/(240.97+AT61))</f>
        <v>3.611490893758396</v>
      </c>
      <c r="AV61">
        <f>IF(AS61&lt;&gt;0,(1000-(AR61+U61)/2)/AS61*AL61,0)</f>
        <v>8.7549855664635883E-4</v>
      </c>
      <c r="AW61">
        <f>U61*AA61/1000</f>
        <v>1.6964645233064366</v>
      </c>
      <c r="AX61">
        <f>(AU61-AW61)</f>
        <v>1.9150263704519594</v>
      </c>
      <c r="AY61">
        <f>1/(1.6/F61+1.37/N61)</f>
        <v>5.4721084722820362E-4</v>
      </c>
      <c r="AZ61">
        <f>G61*AA61*0.001</f>
        <v>13.967985142180414</v>
      </c>
      <c r="BA61">
        <f>G61/S61</f>
        <v>0.35590589905136671</v>
      </c>
      <c r="BB61">
        <f>(1-AL61*AA61/AQ61/F61)*100</f>
        <v>43.21481342484882</v>
      </c>
      <c r="BC61">
        <f>(S61-E61/(N61/1.35))</f>
        <v>399.57632276819101</v>
      </c>
      <c r="BD61">
        <f>E61*BB61/100/BC61</f>
        <v>1.4671632794239332E-4</v>
      </c>
    </row>
    <row r="62" spans="1:56" x14ac:dyDescent="0.25">
      <c r="A62" s="1" t="s">
        <v>9</v>
      </c>
      <c r="B62" s="1" t="s">
        <v>120</v>
      </c>
    </row>
    <row r="63" spans="1:56" x14ac:dyDescent="0.25">
      <c r="A63" s="1">
        <v>29</v>
      </c>
      <c r="B63" s="1" t="s">
        <v>121</v>
      </c>
      <c r="C63" s="1">
        <v>17725.500014271587</v>
      </c>
      <c r="D63" s="1">
        <v>0</v>
      </c>
      <c r="E63">
        <f>(R63-S63*(1000-T63)/(1000-U63))*AK63</f>
        <v>-9.0671783527685387E-3</v>
      </c>
      <c r="F63">
        <f>IF(AV63&lt;&gt;0,1/(1/AV63-1/N63),0)</f>
        <v>7.3115516899614568E-4</v>
      </c>
      <c r="G63">
        <f>((AY63-AL63/2)*S63-E63)/(AY63+AL63/2)</f>
        <v>405.39098340214088</v>
      </c>
      <c r="H63">
        <f>AL63*1000</f>
        <v>1.6128925412962597E-2</v>
      </c>
      <c r="I63">
        <f>(AQ63-AW63)</f>
        <v>2.1063025638427071</v>
      </c>
      <c r="J63">
        <f>(P63+AP63*D63)</f>
        <v>28.024806976318359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26.340042114257813</v>
      </c>
      <c r="P63" s="1">
        <v>28.024806976318359</v>
      </c>
      <c r="Q63" s="1">
        <v>26.160383224487305</v>
      </c>
      <c r="R63" s="1">
        <v>399.753662109375</v>
      </c>
      <c r="S63" s="1">
        <v>399.75680541992187</v>
      </c>
      <c r="T63" s="1">
        <v>17.230840682983398</v>
      </c>
      <c r="U63" s="1">
        <v>17.249860763549805</v>
      </c>
      <c r="V63" s="1">
        <v>49.151382446289063</v>
      </c>
      <c r="W63" s="1">
        <v>49.205638885498047</v>
      </c>
      <c r="X63" s="1">
        <v>500.02008056640625</v>
      </c>
      <c r="Y63" s="1">
        <v>284.076416015625</v>
      </c>
      <c r="Z63" s="1">
        <v>283.20413208007812</v>
      </c>
      <c r="AA63" s="1">
        <v>98.205345153808594</v>
      </c>
      <c r="AB63" s="1">
        <v>-3.7425251007080078</v>
      </c>
      <c r="AC63" s="1">
        <v>0.1407628059387207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0.18999999761581421</v>
      </c>
      <c r="AJ63" s="1">
        <v>111115</v>
      </c>
      <c r="AK63">
        <f>X63*0.000001/(K63*0.0001)</f>
        <v>0.83336680094401028</v>
      </c>
      <c r="AL63">
        <f>(U63-T63)/(1000-U63)*AK63</f>
        <v>1.6128925412962598E-5</v>
      </c>
      <c r="AM63">
        <f>(P63+273.15)</f>
        <v>301.17480697631834</v>
      </c>
      <c r="AN63">
        <f>(O63+273.15)</f>
        <v>299.49004211425779</v>
      </c>
      <c r="AO63">
        <f>(Y63*AG63+Z63*AH63)*AI63</f>
        <v>53.974518365677795</v>
      </c>
      <c r="AP63">
        <f>((AO63+0.00000010773*(AN63^4-AM63^4))-AL63*44100)/(L63*51.4+0.00000043092*AM63^3)</f>
        <v>0.3963644309896846</v>
      </c>
      <c r="AQ63">
        <f>0.61365*EXP(17.502*J63/(240.97+J63))</f>
        <v>3.8003310939822561</v>
      </c>
      <c r="AR63">
        <f>AQ63*1000/AA63</f>
        <v>38.697802935575467</v>
      </c>
      <c r="AS63">
        <f>(AR63-U63)</f>
        <v>21.447942172025662</v>
      </c>
      <c r="AT63">
        <f>IF(D63,P63,(O63+P63)/2)</f>
        <v>27.182424545288086</v>
      </c>
      <c r="AU63">
        <f>0.61365*EXP(17.502*AT63/(240.97+AT63))</f>
        <v>3.6176874884128378</v>
      </c>
      <c r="AV63">
        <f>IF(AS63&lt;&gt;0,(1000-(AR63+U63)/2)/AS63*AL63,0)</f>
        <v>7.3096698227742161E-4</v>
      </c>
      <c r="AW63">
        <f>U63*AA63/1000</f>
        <v>1.6940285301395488</v>
      </c>
      <c r="AX63">
        <f>(AU63-AW63)</f>
        <v>1.923658958273289</v>
      </c>
      <c r="AY63">
        <f>1/(1.6/F63+1.37/N63)</f>
        <v>4.5687126759764101E-4</v>
      </c>
      <c r="AZ63">
        <f>G63*AA63*0.001</f>
        <v>39.81156144724914</v>
      </c>
      <c r="BA63">
        <f>G63/S63</f>
        <v>1.0140940139250427</v>
      </c>
      <c r="BB63">
        <f>(1-AL63*AA63/AQ63/F63)*100</f>
        <v>42.995443625015803</v>
      </c>
      <c r="BC63">
        <f>(S63-E63/(N63/1.35))</f>
        <v>399.76111552225723</v>
      </c>
      <c r="BD63">
        <f>E63*BB63/100/BC63</f>
        <v>-9.7520079008964567E-6</v>
      </c>
    </row>
    <row r="64" spans="1:56" x14ac:dyDescent="0.25">
      <c r="A64" s="1" t="s">
        <v>9</v>
      </c>
      <c r="B64" s="1" t="s">
        <v>122</v>
      </c>
    </row>
    <row r="65" spans="1:56" x14ac:dyDescent="0.25">
      <c r="A65" s="1" t="s">
        <v>9</v>
      </c>
      <c r="B65" s="1" t="s">
        <v>123</v>
      </c>
    </row>
    <row r="66" spans="1:56" x14ac:dyDescent="0.25">
      <c r="A66" s="1">
        <v>30</v>
      </c>
      <c r="B66" s="1" t="s">
        <v>124</v>
      </c>
      <c r="C66" s="1">
        <v>18326.000009208918</v>
      </c>
      <c r="D66" s="1">
        <v>0</v>
      </c>
      <c r="E66">
        <f>(R66-S66*(1000-T66)/(1000-U66))*AK66</f>
        <v>2.6024984394143642E-2</v>
      </c>
      <c r="F66">
        <f>IF(AV66&lt;&gt;0,1/(1/AV66-1/N66),0)</f>
        <v>-1.1803573357311145E-3</v>
      </c>
      <c r="G66">
        <f>((AY66-AL66/2)*S66-E66)/(AY66+AL66/2)</f>
        <v>421.49496452213327</v>
      </c>
      <c r="H66">
        <f>AL66*1000</f>
        <v>-2.3271794834332976E-2</v>
      </c>
      <c r="I66">
        <f>(AQ66-AW66)</f>
        <v>1.8834561884027341</v>
      </c>
      <c r="J66">
        <f>(P66+AP66*D66)</f>
        <v>27.000158309936523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19.935867309570313</v>
      </c>
      <c r="P66" s="1">
        <v>27.000158309936523</v>
      </c>
      <c r="Q66" s="1">
        <v>19.117088317871094</v>
      </c>
      <c r="R66" s="1">
        <v>399.18966674804687</v>
      </c>
      <c r="S66" s="1">
        <v>399.16958618164062</v>
      </c>
      <c r="T66" s="1">
        <v>17.294397354125977</v>
      </c>
      <c r="U66" s="1">
        <v>17.266956329345703</v>
      </c>
      <c r="V66" s="1">
        <v>72.666091918945313</v>
      </c>
      <c r="W66" s="1">
        <v>72.550796508789063</v>
      </c>
      <c r="X66" s="1">
        <v>500.05337524414062</v>
      </c>
      <c r="Y66" s="1">
        <v>283.92425537109375</v>
      </c>
      <c r="Z66" s="1">
        <v>282.99423217773438</v>
      </c>
      <c r="AA66" s="1">
        <v>98.207046508789063</v>
      </c>
      <c r="AB66" s="1">
        <v>-3.7796649932861328</v>
      </c>
      <c r="AC66" s="1">
        <v>0.1380009651184082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0.18999999761581421</v>
      </c>
      <c r="AJ66" s="1">
        <v>111115</v>
      </c>
      <c r="AK66">
        <f>X66*0.000001/(K66*0.0001)</f>
        <v>0.83342229207356766</v>
      </c>
      <c r="AL66">
        <f>(U66-T66)/(1000-U66)*AK66</f>
        <v>-2.3271794834332976E-5</v>
      </c>
      <c r="AM66">
        <f>(P66+273.15)</f>
        <v>300.1501583099365</v>
      </c>
      <c r="AN66">
        <f>(O66+273.15)</f>
        <v>293.08586730957029</v>
      </c>
      <c r="AO66">
        <f>(Y66*AG66+Z66*AH66)*AI66</f>
        <v>53.945607843579637</v>
      </c>
      <c r="AP66">
        <f>((AO66+0.00000010773*(AN66^4-AM66^4))-AL66*44100)/(L66*51.4+0.00000043092*AM66^3)</f>
        <v>-0.28925653994558109</v>
      </c>
      <c r="AQ66">
        <f>0.61365*EXP(17.502*J66/(240.97+J66))</f>
        <v>3.5791929717040172</v>
      </c>
      <c r="AR66">
        <f>AQ66*1000/AA66</f>
        <v>36.445378401474443</v>
      </c>
      <c r="AS66">
        <f>(AR66-U66)</f>
        <v>19.17842207212874</v>
      </c>
      <c r="AT66">
        <f>IF(D66,P66,(O66+P66)/2)</f>
        <v>23.468012809753418</v>
      </c>
      <c r="AU66">
        <f>0.61365*EXP(17.502*AT66/(240.97+AT66))</f>
        <v>2.9005923642418878</v>
      </c>
      <c r="AV66">
        <f>IF(AS66&lt;&gt;0,(1000-(AR66+U66)/2)/AS66*AL66,0)</f>
        <v>-1.1808481183798935E-3</v>
      </c>
      <c r="AW66">
        <f>U66*AA66/1000</f>
        <v>1.6957367833012831</v>
      </c>
      <c r="AX66">
        <f>(AU66-AW66)</f>
        <v>1.2048555809406047</v>
      </c>
      <c r="AY66">
        <f>1/(1.6/F66+1.37/N66)</f>
        <v>-7.3798596453644413E-4</v>
      </c>
      <c r="AZ66">
        <f>G66*AA66*0.001</f>
        <v>41.393775584045535</v>
      </c>
      <c r="BA66">
        <f>G66/S66</f>
        <v>1.0559295575448315</v>
      </c>
      <c r="BB66">
        <f>(1-AL66*AA66/AQ66/F66)*100</f>
        <v>45.902908976866009</v>
      </c>
      <c r="BC66">
        <f>(S66-E66/(N66/1.35))</f>
        <v>399.15721515047193</v>
      </c>
      <c r="BD66">
        <f>E66*BB66/100/BC66</f>
        <v>2.9928620714481945E-5</v>
      </c>
    </row>
    <row r="67" spans="1:56" x14ac:dyDescent="0.25">
      <c r="A67" s="1" t="s">
        <v>9</v>
      </c>
      <c r="B67" s="1" t="s">
        <v>125</v>
      </c>
    </row>
    <row r="68" spans="1:56" x14ac:dyDescent="0.25">
      <c r="A68" s="1" t="s">
        <v>9</v>
      </c>
      <c r="B68" s="1" t="s">
        <v>126</v>
      </c>
    </row>
    <row r="69" spans="1:56" x14ac:dyDescent="0.25">
      <c r="A69" s="1">
        <v>31</v>
      </c>
      <c r="B69" s="1" t="s">
        <v>127</v>
      </c>
      <c r="C69" s="1">
        <v>18404.000020340085</v>
      </c>
      <c r="D69" s="1">
        <v>0</v>
      </c>
      <c r="E69">
        <f>(R69-S69*(1000-T69)/(1000-U69))*AK69</f>
        <v>-7.5523643223277079E-2</v>
      </c>
      <c r="F69">
        <f>IF(AV69&lt;&gt;0,1/(1/AV69-1/N69),0)</f>
        <v>-1.4036827575020989E-3</v>
      </c>
      <c r="G69">
        <f>((AY69-AL69/2)*S69-E69)/(AY69+AL69/2)</f>
        <v>302.52556128721056</v>
      </c>
      <c r="H69">
        <f>AL69*1000</f>
        <v>-2.6800925609499968E-2</v>
      </c>
      <c r="I69">
        <f>(AQ69-AW69)</f>
        <v>1.8245037139117255</v>
      </c>
      <c r="J69">
        <f>(P69+AP69*D69)</f>
        <v>26.720008850097656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19.906675338745117</v>
      </c>
      <c r="P69" s="1">
        <v>26.720008850097656</v>
      </c>
      <c r="Q69" s="1">
        <v>19.119415283203125</v>
      </c>
      <c r="R69" s="1">
        <v>399.18740844726562</v>
      </c>
      <c r="S69" s="1">
        <v>399.29086303710937</v>
      </c>
      <c r="T69" s="1">
        <v>17.302413940429688</v>
      </c>
      <c r="U69" s="1">
        <v>17.27081298828125</v>
      </c>
      <c r="V69" s="1">
        <v>72.835838317871094</v>
      </c>
      <c r="W69" s="1">
        <v>72.702804565429687</v>
      </c>
      <c r="X69" s="1">
        <v>500.07452392578125</v>
      </c>
      <c r="Y69" s="1">
        <v>277.99652099609375</v>
      </c>
      <c r="Z69" s="1">
        <v>279.54022216796875</v>
      </c>
      <c r="AA69" s="1">
        <v>98.213035583496094</v>
      </c>
      <c r="AB69" s="1">
        <v>-3.7820758819580078</v>
      </c>
      <c r="AC69" s="1">
        <v>0.12671899795532227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0.18999999761581421</v>
      </c>
      <c r="AJ69" s="1">
        <v>111115</v>
      </c>
      <c r="AK69">
        <f>X69*0.000001/(K69*0.0001)</f>
        <v>0.833457539876302</v>
      </c>
      <c r="AL69">
        <f>(U69-T69)/(1000-U69)*AK69</f>
        <v>-2.6800925609499967E-5</v>
      </c>
      <c r="AM69">
        <f>(P69+273.15)</f>
        <v>299.87000885009763</v>
      </c>
      <c r="AN69">
        <f>(O69+273.15)</f>
        <v>293.05667533874509</v>
      </c>
      <c r="AO69">
        <f>(Y69*AG69+Z69*AH69)*AI69</f>
        <v>52.819338326462457</v>
      </c>
      <c r="AP69">
        <f>((AO69+0.00000010773*(AN69^4-AM69^4))-AL69*44100)/(L69*51.4+0.00000043092*AM69^3)</f>
        <v>-0.26605405387002268</v>
      </c>
      <c r="AQ69">
        <f>0.61365*EXP(17.502*J69/(240.97+J69))</f>
        <v>3.5207226844856985</v>
      </c>
      <c r="AR69">
        <f>AQ69*1000/AA69</f>
        <v>35.847814534686144</v>
      </c>
      <c r="AS69">
        <f>(AR69-U69)</f>
        <v>18.577001546404894</v>
      </c>
      <c r="AT69">
        <f>IF(D69,P69,(O69+P69)/2)</f>
        <v>23.313342094421387</v>
      </c>
      <c r="AU69">
        <f>0.61365*EXP(17.502*AT69/(240.97+AT69))</f>
        <v>2.8736443658718107</v>
      </c>
      <c r="AV69">
        <f>IF(AS69&lt;&gt;0,(1000-(AR69+U69)/2)/AS69*AL69,0)</f>
        <v>-1.4043768770740054E-3</v>
      </c>
      <c r="AW69">
        <f>U69*AA69/1000</f>
        <v>1.696218970573973</v>
      </c>
      <c r="AX69">
        <f>(AU69-AW69)</f>
        <v>1.1774253952978377</v>
      </c>
      <c r="AY69">
        <f>1/(1.6/F69+1.37/N69)</f>
        <v>-8.7767315946272637E-4</v>
      </c>
      <c r="AZ69">
        <f>G69*AA69*0.001</f>
        <v>29.711953715617941</v>
      </c>
      <c r="BA69">
        <f>G69/S69</f>
        <v>0.7576571098725452</v>
      </c>
      <c r="BB69">
        <f>(1-AL69*AA69/AQ69/F69)*100</f>
        <v>46.737917360015956</v>
      </c>
      <c r="BC69">
        <f>(S69-E69/(N69/1.35))</f>
        <v>399.32676336005062</v>
      </c>
      <c r="BD69">
        <f>E69*BB69/100/BC69</f>
        <v>-8.8394220462358893E-5</v>
      </c>
    </row>
    <row r="70" spans="1:56" x14ac:dyDescent="0.25">
      <c r="A70" s="1">
        <v>32</v>
      </c>
      <c r="B70" s="1" t="s">
        <v>128</v>
      </c>
      <c r="C70" s="1">
        <v>18926.5000086613</v>
      </c>
      <c r="D70" s="1">
        <v>0</v>
      </c>
      <c r="E70">
        <f>(R70-S70*(1000-T70)/(1000-U70))*AK70</f>
        <v>-6.2202774261048761E-2</v>
      </c>
      <c r="F70">
        <f>IF(AV70&lt;&gt;0,1/(1/AV70-1/N70),0)</f>
        <v>-8.8390623525099832E-4</v>
      </c>
      <c r="G70">
        <f>((AY70-AL70/2)*S70-E70)/(AY70+AL70/2)</f>
        <v>277.35209599730268</v>
      </c>
      <c r="H70">
        <f>AL70*1000</f>
        <v>-1.5265963269236339E-2</v>
      </c>
      <c r="I70">
        <f>(AQ70-AW70)</f>
        <v>1.652185789077647</v>
      </c>
      <c r="J70">
        <f>(P70+AP70*D70)</f>
        <v>25.900810241699219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19.823205947875977</v>
      </c>
      <c r="P70" s="1">
        <v>25.900810241699219</v>
      </c>
      <c r="Q70" s="1">
        <v>19.121320724487305</v>
      </c>
      <c r="R70" s="1">
        <v>399.1824951171875</v>
      </c>
      <c r="S70" s="1">
        <v>399.26443481445312</v>
      </c>
      <c r="T70" s="1">
        <v>17.349597930908203</v>
      </c>
      <c r="U70" s="1">
        <v>17.331600189208984</v>
      </c>
      <c r="V70" s="1">
        <v>73.418922424316406</v>
      </c>
      <c r="W70" s="1">
        <v>73.342758178710938</v>
      </c>
      <c r="X70" s="1">
        <v>500.10873413085937</v>
      </c>
      <c r="Y70" s="1">
        <v>283.75155639648437</v>
      </c>
      <c r="Z70" s="1">
        <v>282.87744140625</v>
      </c>
      <c r="AA70" s="1">
        <v>98.220504760742188</v>
      </c>
      <c r="AB70" s="1">
        <v>-3.7820758819580078</v>
      </c>
      <c r="AC70" s="1">
        <v>0.12671899795532227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0.18999999761581421</v>
      </c>
      <c r="AJ70" s="1">
        <v>111115</v>
      </c>
      <c r="AK70">
        <f>X70*0.000001/(K70*0.0001)</f>
        <v>0.8335145568847655</v>
      </c>
      <c r="AL70">
        <f>(U70-T70)/(1000-U70)*AK70</f>
        <v>-1.5265963269236339E-5</v>
      </c>
      <c r="AM70">
        <f>(P70+273.15)</f>
        <v>299.0508102416992</v>
      </c>
      <c r="AN70">
        <f>(O70+273.15)</f>
        <v>292.97320594787595</v>
      </c>
      <c r="AO70">
        <f>(Y70*AG70+Z70*AH70)*AI70</f>
        <v>53.912795038815602</v>
      </c>
      <c r="AP70">
        <f>((AO70+0.00000010773*(AN70^4-AM70^4))-AL70*44100)/(L70*51.4+0.00000043092*AM70^3)</f>
        <v>-0.15796932092154109</v>
      </c>
      <c r="AQ70">
        <f>0.61365*EXP(17.502*J70/(240.97+J70))</f>
        <v>3.3545043079731283</v>
      </c>
      <c r="AR70">
        <f>AQ70*1000/AA70</f>
        <v>34.15279035822968</v>
      </c>
      <c r="AS70">
        <f>(AR70-U70)</f>
        <v>16.821190169020696</v>
      </c>
      <c r="AT70">
        <f>IF(D70,P70,(O70+P70)/2)</f>
        <v>22.862008094787598</v>
      </c>
      <c r="AU70">
        <f>0.61365*EXP(17.502*AT70/(240.97+AT70))</f>
        <v>2.7962570161177229</v>
      </c>
      <c r="AV70">
        <f>IF(AS70&lt;&gt;0,(1000-(AR70+U70)/2)/AS70*AL70,0)</f>
        <v>-8.8418142309035642E-4</v>
      </c>
      <c r="AW70">
        <f>U70*AA70/1000</f>
        <v>1.7023185188954812</v>
      </c>
      <c r="AX70">
        <f>(AU70-AW70)</f>
        <v>1.0939384972222417</v>
      </c>
      <c r="AY70">
        <f>1/(1.6/F70+1.37/N70)</f>
        <v>-5.5258865893348592E-4</v>
      </c>
      <c r="AZ70">
        <f>G70*AA70*0.001</f>
        <v>27.241662865304896</v>
      </c>
      <c r="BA70">
        <f>G70/S70</f>
        <v>0.69465765496041298</v>
      </c>
      <c r="BB70">
        <f>(1-AL70*AA70/AQ70/F70)*100</f>
        <v>49.430131615742653</v>
      </c>
      <c r="BC70">
        <f>(S70-E70/(N70/1.35))</f>
        <v>399.2940030342649</v>
      </c>
      <c r="BD70">
        <f>E70*BB70/100/BC70</f>
        <v>-7.7003193016252715E-5</v>
      </c>
    </row>
    <row r="71" spans="1:56" x14ac:dyDescent="0.25">
      <c r="A71" s="1" t="s">
        <v>9</v>
      </c>
      <c r="B71" s="1" t="s">
        <v>129</v>
      </c>
    </row>
    <row r="72" spans="1:56" x14ac:dyDescent="0.25">
      <c r="A72" s="1">
        <v>33</v>
      </c>
      <c r="B72" s="1" t="s">
        <v>130</v>
      </c>
      <c r="C72" s="1">
        <v>19526.000014282763</v>
      </c>
      <c r="D72" s="1">
        <v>0</v>
      </c>
      <c r="E72">
        <f>(R72-S72*(1000-T72)/(1000-U72))*AK72</f>
        <v>1.1320356601476098E-2</v>
      </c>
      <c r="F72">
        <f>IF(AV72&lt;&gt;0,1/(1/AV72-1/N72),0)</f>
        <v>-6.3644321673124676E-4</v>
      </c>
      <c r="G72">
        <f>((AY72-AL72/2)*S72-E72)/(AY72+AL72/2)</f>
        <v>416.6119846630416</v>
      </c>
      <c r="H72">
        <f>AL72*1000</f>
        <v>-1.0771969719651955E-2</v>
      </c>
      <c r="I72">
        <f>(AQ72-AW72)</f>
        <v>1.6196474645947068</v>
      </c>
      <c r="J72">
        <f>(P72+AP72*D72)</f>
        <v>25.708503723144531</v>
      </c>
      <c r="K72" s="1">
        <v>6</v>
      </c>
      <c r="L72">
        <f>(K72*AE72+AF72)</f>
        <v>1.4200000166893005</v>
      </c>
      <c r="M72" s="1">
        <v>1</v>
      </c>
      <c r="N72">
        <f>L72*(M72+1)*(M72+1)/(M72*M72+1)</f>
        <v>2.8400000333786011</v>
      </c>
      <c r="O72" s="1">
        <v>19.8006591796875</v>
      </c>
      <c r="P72" s="1">
        <v>25.708503723144531</v>
      </c>
      <c r="Q72" s="1">
        <v>19.119522094726563</v>
      </c>
      <c r="R72" s="1">
        <v>399.21099853515625</v>
      </c>
      <c r="S72" s="1">
        <v>399.20257568359375</v>
      </c>
      <c r="T72" s="1">
        <v>17.288284301757812</v>
      </c>
      <c r="U72" s="1">
        <v>17.275583267211914</v>
      </c>
      <c r="V72" s="1">
        <v>73.263084411621094</v>
      </c>
      <c r="W72" s="1">
        <v>73.209259033203125</v>
      </c>
      <c r="X72" s="1">
        <v>500.0794677734375</v>
      </c>
      <c r="Y72" s="1">
        <v>283.72344970703125</v>
      </c>
      <c r="Z72" s="1">
        <v>283.2664794921875</v>
      </c>
      <c r="AA72" s="1">
        <v>98.222190856933594</v>
      </c>
      <c r="AB72" s="1">
        <v>-3.8532428741455078</v>
      </c>
      <c r="AC72" s="1">
        <v>0.13052225112915039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0.18999999761581421</v>
      </c>
      <c r="AJ72" s="1">
        <v>111115</v>
      </c>
      <c r="AK72">
        <f>X72*0.000001/(K72*0.0001)</f>
        <v>0.83346577962239565</v>
      </c>
      <c r="AL72">
        <f>(U72-T72)/(1000-U72)*AK72</f>
        <v>-1.0771969719651955E-5</v>
      </c>
      <c r="AM72">
        <f>(P72+273.15)</f>
        <v>298.85850372314451</v>
      </c>
      <c r="AN72">
        <f>(O72+273.15)</f>
        <v>292.95065917968748</v>
      </c>
      <c r="AO72">
        <f>(Y72*AG72+Z72*AH72)*AI72</f>
        <v>53.90745476788652</v>
      </c>
      <c r="AP72">
        <f>((AO72+0.00000010773*(AN72^4-AM72^4))-AL72*44100)/(L72*51.4+0.00000043092*AM72^3)</f>
        <v>-0.13710523390661555</v>
      </c>
      <c r="AQ72">
        <f>0.61365*EXP(17.502*J72/(240.97+J72))</f>
        <v>3.3164931014316439</v>
      </c>
      <c r="AR72">
        <f>AQ72*1000/AA72</f>
        <v>33.765212041159941</v>
      </c>
      <c r="AS72">
        <f>(AR72-U72)</f>
        <v>16.489628773948027</v>
      </c>
      <c r="AT72">
        <f>IF(D72,P72,(O72+P72)/2)</f>
        <v>22.754581451416016</v>
      </c>
      <c r="AU72">
        <f>0.61365*EXP(17.502*AT72/(240.97+AT72))</f>
        <v>2.7781081934648948</v>
      </c>
      <c r="AV72">
        <f>IF(AS72&lt;&gt;0,(1000-(AR72+U72)/2)/AS72*AL72,0)</f>
        <v>-6.3658587544868843E-4</v>
      </c>
      <c r="AW72">
        <f>U72*AA72/1000</f>
        <v>1.6968456368369371</v>
      </c>
      <c r="AX72">
        <f>(AU72-AW72)</f>
        <v>1.0812625566279577</v>
      </c>
      <c r="AY72">
        <f>1/(1.6/F72+1.37/N72)</f>
        <v>-3.9785335270141922E-4</v>
      </c>
      <c r="AZ72">
        <f>G72*AA72*0.001</f>
        <v>40.920541870859161</v>
      </c>
      <c r="BA72">
        <f>G72/S72</f>
        <v>1.043610462556851</v>
      </c>
      <c r="BB72">
        <f>(1-AL72*AA72/AQ72/F72)*100</f>
        <v>49.873661741661756</v>
      </c>
      <c r="BC72">
        <f>(S72-E72/(N72/1.35))</f>
        <v>399.19719452823023</v>
      </c>
      <c r="BD72">
        <f>E72*BB72/100/BC72</f>
        <v>1.414307624591987E-5</v>
      </c>
    </row>
    <row r="73" spans="1:56" x14ac:dyDescent="0.25">
      <c r="A73" s="1">
        <v>34</v>
      </c>
      <c r="B73" s="1" t="s">
        <v>131</v>
      </c>
      <c r="C73" s="1">
        <v>20126.500000860542</v>
      </c>
      <c r="D73" s="1">
        <v>0</v>
      </c>
      <c r="E73">
        <f>(R73-S73*(1000-T73)/(1000-U73))*AK73</f>
        <v>-9.7574894593081107E-2</v>
      </c>
      <c r="F73">
        <f>IF(AV73&lt;&gt;0,1/(1/AV73-1/N73),0)</f>
        <v>-5.6014091596719672E-4</v>
      </c>
      <c r="G73">
        <f>((AY73-AL73/2)*S73-E73)/(AY73+AL73/2)</f>
        <v>113.72505760671707</v>
      </c>
      <c r="H73">
        <f>AL73*1000</f>
        <v>-9.4815886425726418E-3</v>
      </c>
      <c r="I73">
        <f>(AQ73-AW73)</f>
        <v>1.6197958796792251</v>
      </c>
      <c r="J73">
        <f>(P73+AP73*D73)</f>
        <v>25.728858947753906</v>
      </c>
      <c r="K73" s="1">
        <v>6</v>
      </c>
      <c r="L73">
        <f>(K73*AE73+AF73)</f>
        <v>1.4200000166893005</v>
      </c>
      <c r="M73" s="1">
        <v>1</v>
      </c>
      <c r="N73">
        <f>L73*(M73+1)*(M73+1)/(M73*M73+1)</f>
        <v>2.8400000333786011</v>
      </c>
      <c r="O73" s="1">
        <v>19.797571182250977</v>
      </c>
      <c r="P73" s="1">
        <v>25.728858947753906</v>
      </c>
      <c r="Q73" s="1">
        <v>19.120481491088867</v>
      </c>
      <c r="R73" s="1">
        <v>399.21826171875</v>
      </c>
      <c r="S73" s="1">
        <v>399.33987426757812</v>
      </c>
      <c r="T73" s="1">
        <v>17.32612419128418</v>
      </c>
      <c r="U73" s="1">
        <v>17.314945220947266</v>
      </c>
      <c r="V73" s="1">
        <v>73.437103271484375</v>
      </c>
      <c r="W73" s="1">
        <v>73.389724731445312</v>
      </c>
      <c r="X73" s="1">
        <v>500.08624267578125</v>
      </c>
      <c r="Y73" s="1">
        <v>283.43426513671875</v>
      </c>
      <c r="Z73" s="1">
        <v>282.9727783203125</v>
      </c>
      <c r="AA73" s="1">
        <v>98.221664428710938</v>
      </c>
      <c r="AB73" s="1">
        <v>-3.8532428741455078</v>
      </c>
      <c r="AC73" s="1">
        <v>0.13052225112915039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0.18999999761581421</v>
      </c>
      <c r="AJ73" s="1">
        <v>111115</v>
      </c>
      <c r="AK73">
        <f>X73*0.000001/(K73*0.0001)</f>
        <v>0.83347707112630198</v>
      </c>
      <c r="AL73">
        <f>(U73-T73)/(1000-U73)*AK73</f>
        <v>-9.4815886425726426E-6</v>
      </c>
      <c r="AM73">
        <f>(P73+273.15)</f>
        <v>298.87885894775388</v>
      </c>
      <c r="AN73">
        <f>(O73+273.15)</f>
        <v>292.94757118225095</v>
      </c>
      <c r="AO73">
        <f>(Y73*AG73+Z73*AH73)*AI73</f>
        <v>53.852509700216615</v>
      </c>
      <c r="AP73">
        <f>((AO73+0.00000010773*(AN73^4-AM73^4))-AL73*44100)/(L73*51.4+0.00000043092*AM73^3)</f>
        <v>-0.14159251526508068</v>
      </c>
      <c r="AQ73">
        <f>0.61365*EXP(17.502*J73/(240.97+J73))</f>
        <v>3.3204986187726195</v>
      </c>
      <c r="AR73">
        <f>AQ73*1000/AA73</f>
        <v>33.806173394492106</v>
      </c>
      <c r="AS73">
        <f>(AR73-U73)</f>
        <v>16.49122817354484</v>
      </c>
      <c r="AT73">
        <f>IF(D73,P73,(O73+P73)/2)</f>
        <v>22.763215065002441</v>
      </c>
      <c r="AU73">
        <f>0.61365*EXP(17.502*AT73/(240.97+AT73))</f>
        <v>2.779562951160202</v>
      </c>
      <c r="AV73">
        <f>IF(AS73&lt;&gt;0,(1000-(AR73+U73)/2)/AS73*AL73,0)</f>
        <v>-5.6025141587479239E-4</v>
      </c>
      <c r="AW73">
        <f>U73*AA73/1000</f>
        <v>1.7007027390933944</v>
      </c>
      <c r="AX73">
        <f>(AU73-AW73)</f>
        <v>1.0788602120668076</v>
      </c>
      <c r="AY73">
        <f>1/(1.6/F73+1.37/N73)</f>
        <v>-3.5014720551878952E-4</v>
      </c>
      <c r="AZ73">
        <f>G73*AA73*0.001</f>
        <v>11.170264445382786</v>
      </c>
      <c r="BA73">
        <f>G73/S73</f>
        <v>0.28478262486384087</v>
      </c>
      <c r="BB73">
        <f>(1-AL73*AA73/AQ73/F73)*100</f>
        <v>49.928823299254155</v>
      </c>
      <c r="BC73">
        <f>(S73-E73/(N73/1.35))</f>
        <v>399.38625669932196</v>
      </c>
      <c r="BD73">
        <f>E73*BB73/100/BC73</f>
        <v>-1.2198215609229218E-4</v>
      </c>
    </row>
    <row r="74" spans="1:56" x14ac:dyDescent="0.25">
      <c r="A74" s="1" t="s">
        <v>9</v>
      </c>
      <c r="B74" s="1" t="s">
        <v>132</v>
      </c>
    </row>
    <row r="75" spans="1:56" x14ac:dyDescent="0.25">
      <c r="A75" s="1">
        <v>35</v>
      </c>
      <c r="B75" s="1" t="s">
        <v>133</v>
      </c>
      <c r="C75" s="1">
        <v>20726.500007566065</v>
      </c>
      <c r="D75" s="1">
        <v>0</v>
      </c>
      <c r="E75">
        <f>(R75-S75*(1000-T75)/(1000-U75))*AK75</f>
        <v>8.3661645994584213E-2</v>
      </c>
      <c r="F75">
        <f>IF(AV75&lt;&gt;0,1/(1/AV75-1/N75),0)</f>
        <v>-6.1695095794777851E-4</v>
      </c>
      <c r="G75">
        <f>((AY75-AL75/2)*S75-E75)/(AY75+AL75/2)</f>
        <v>602.54846484544009</v>
      </c>
      <c r="H75">
        <f>AL75*1000</f>
        <v>-1.0492196836541129E-2</v>
      </c>
      <c r="I75">
        <f>(AQ75-AW75)</f>
        <v>1.6272368806040998</v>
      </c>
      <c r="J75">
        <f>(P75+AP75*D75)</f>
        <v>25.748029708862305</v>
      </c>
      <c r="K75" s="1">
        <v>6</v>
      </c>
      <c r="L75">
        <f>(K75*AE75+AF75)</f>
        <v>1.4200000166893005</v>
      </c>
      <c r="M75" s="1">
        <v>1</v>
      </c>
      <c r="N75">
        <f>L75*(M75+1)*(M75+1)/(M75*M75+1)</f>
        <v>2.8400000333786011</v>
      </c>
      <c r="O75" s="1">
        <v>19.796520233154297</v>
      </c>
      <c r="P75" s="1">
        <v>25.748029708862305</v>
      </c>
      <c r="Q75" s="1">
        <v>19.121801376342773</v>
      </c>
      <c r="R75" s="1">
        <v>399.34326171875</v>
      </c>
      <c r="S75" s="1">
        <v>399.2479248046875</v>
      </c>
      <c r="T75" s="1">
        <v>17.291265487670898</v>
      </c>
      <c r="U75" s="1">
        <v>17.278896331787109</v>
      </c>
      <c r="V75" s="1">
        <v>73.288787841796875</v>
      </c>
      <c r="W75" s="1">
        <v>73.236358642578125</v>
      </c>
      <c r="X75" s="1">
        <v>500.15878295898437</v>
      </c>
      <c r="Y75" s="1">
        <v>283.75576782226562</v>
      </c>
      <c r="Z75" s="1">
        <v>283.35440063476562</v>
      </c>
      <c r="AA75" s="1">
        <v>98.214492797851563</v>
      </c>
      <c r="AB75" s="1">
        <v>-3.8496112823486328</v>
      </c>
      <c r="AC75" s="1">
        <v>0.12817049026489258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0.18999999761581421</v>
      </c>
      <c r="AJ75" s="1">
        <v>111115</v>
      </c>
      <c r="AK75">
        <f>X75*0.000001/(K75*0.0001)</f>
        <v>0.83359797159830717</v>
      </c>
      <c r="AL75">
        <f>(U75-T75)/(1000-U75)*AK75</f>
        <v>-1.0492196836541128E-5</v>
      </c>
      <c r="AM75">
        <f>(P75+273.15)</f>
        <v>298.89802970886228</v>
      </c>
      <c r="AN75">
        <f>(O75+273.15)</f>
        <v>292.94652023315427</v>
      </c>
      <c r="AO75">
        <f>(Y75*AG75+Z75*AH75)*AI75</f>
        <v>53.913595209703999</v>
      </c>
      <c r="AP75">
        <f>((AO75+0.00000010773*(AN75^4-AM75^4))-AL75*44100)/(L75*51.4+0.00000043092*AM75^3)</f>
        <v>-0.14308369192732717</v>
      </c>
      <c r="AQ75">
        <f>0.61365*EXP(17.502*J75/(240.97+J75))</f>
        <v>3.3242749199372286</v>
      </c>
      <c r="AR75">
        <f>AQ75*1000/AA75</f>
        <v>33.847091455019431</v>
      </c>
      <c r="AS75">
        <f>(AR75-U75)</f>
        <v>16.568195123232321</v>
      </c>
      <c r="AT75">
        <f>IF(D75,P75,(O75+P75)/2)</f>
        <v>22.772274971008301</v>
      </c>
      <c r="AU75">
        <f>0.61365*EXP(17.502*AT75/(240.97+AT75))</f>
        <v>2.781090255466911</v>
      </c>
      <c r="AV75">
        <f>IF(AS75&lt;&gt;0,(1000-(AR75+U75)/2)/AS75*AL75,0)</f>
        <v>-6.170850111816902E-4</v>
      </c>
      <c r="AW75">
        <f>U75*AA75/1000</f>
        <v>1.6970380393331288</v>
      </c>
      <c r="AX75">
        <f>(AU75-AW75)</f>
        <v>1.0840522161337822</v>
      </c>
      <c r="AY75">
        <f>1/(1.6/F75+1.37/N75)</f>
        <v>-3.8566608590264725E-4</v>
      </c>
      <c r="AZ75">
        <f>G75*AA75*0.001</f>
        <v>59.178991860918991</v>
      </c>
      <c r="BA75">
        <f>G75/S75</f>
        <v>1.5092087582927511</v>
      </c>
      <c r="BB75">
        <f>(1-AL75*AA75/AQ75/F75)*100</f>
        <v>49.754817071536451</v>
      </c>
      <c r="BC75">
        <f>(S75-E75/(N75/1.35))</f>
        <v>399.20815606498144</v>
      </c>
      <c r="BD75">
        <f>E75*BB75/100/BC75</f>
        <v>1.04270662538433E-4</v>
      </c>
    </row>
    <row r="76" spans="1:56" x14ac:dyDescent="0.25">
      <c r="A76" s="1" t="s">
        <v>9</v>
      </c>
      <c r="B76" s="1" t="s">
        <v>134</v>
      </c>
    </row>
    <row r="77" spans="1:56" x14ac:dyDescent="0.25">
      <c r="A77" s="1">
        <v>36</v>
      </c>
      <c r="B77" s="1" t="s">
        <v>135</v>
      </c>
      <c r="C77" s="1">
        <v>21326.500014271587</v>
      </c>
      <c r="D77" s="1">
        <v>0</v>
      </c>
      <c r="E77">
        <f>(R77-S77*(1000-T77)/(1000-U77))*AK77</f>
        <v>7.2605237233834982E-2</v>
      </c>
      <c r="F77">
        <f>IF(AV77&lt;&gt;0,1/(1/AV77-1/N77),0)</f>
        <v>2.2346620269342781E-5</v>
      </c>
      <c r="G77">
        <f>((AY77-AL77/2)*S77-E77)/(AY77+AL77/2)</f>
        <v>-4740.4260690225119</v>
      </c>
      <c r="H77">
        <f>AL77*1000</f>
        <v>3.7858936130768221E-4</v>
      </c>
      <c r="I77">
        <f>(AQ77-AW77)</f>
        <v>1.6214627308592764</v>
      </c>
      <c r="J77">
        <f>(P77+AP77*D77)</f>
        <v>25.71617317199707</v>
      </c>
      <c r="K77" s="1">
        <v>6</v>
      </c>
      <c r="L77">
        <f>(K77*AE77+AF77)</f>
        <v>1.4200000166893005</v>
      </c>
      <c r="M77" s="1">
        <v>1</v>
      </c>
      <c r="N77">
        <f>L77*(M77+1)*(M77+1)/(M77*M77+1)</f>
        <v>2.8400000333786011</v>
      </c>
      <c r="O77" s="1">
        <v>19.790931701660156</v>
      </c>
      <c r="P77" s="1">
        <v>25.71617317199707</v>
      </c>
      <c r="Q77" s="1">
        <v>19.119026184082031</v>
      </c>
      <c r="R77" s="1">
        <v>399.33480834960937</v>
      </c>
      <c r="S77" s="1">
        <v>399.24752807617187</v>
      </c>
      <c r="T77" s="1">
        <v>17.273281097412109</v>
      </c>
      <c r="U77" s="1">
        <v>17.273727416992188</v>
      </c>
      <c r="V77" s="1">
        <v>73.238311767578125</v>
      </c>
      <c r="W77" s="1">
        <v>73.240203857421875</v>
      </c>
      <c r="X77" s="1">
        <v>500.15692138671875</v>
      </c>
      <c r="Y77" s="1">
        <v>284.44961547851562</v>
      </c>
      <c r="Z77" s="1">
        <v>284.08724975585937</v>
      </c>
      <c r="AA77" s="1">
        <v>98.214996337890625</v>
      </c>
      <c r="AB77" s="1">
        <v>-3.9251422882080078</v>
      </c>
      <c r="AC77" s="1">
        <v>0.13536691665649414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0.18999999761581421</v>
      </c>
      <c r="AJ77" s="1">
        <v>111115</v>
      </c>
      <c r="AK77">
        <f>X77*0.000001/(K77*0.0001)</f>
        <v>0.8335948689778645</v>
      </c>
      <c r="AL77">
        <f>(U77-T77)/(1000-U77)*AK77</f>
        <v>3.7858936130768219E-7</v>
      </c>
      <c r="AM77">
        <f>(P77+273.15)</f>
        <v>298.86617317199705</v>
      </c>
      <c r="AN77">
        <f>(O77+273.15)</f>
        <v>292.94093170166013</v>
      </c>
      <c r="AO77">
        <f>(Y77*AG77+Z77*AH77)*AI77</f>
        <v>54.045426262737237</v>
      </c>
      <c r="AP77">
        <f>((AO77+0.00000010773*(AN77^4-AM77^4))-AL77*44100)/(L77*51.4+0.00000043092*AM77^3)</f>
        <v>-0.1435822035136369</v>
      </c>
      <c r="AQ77">
        <f>0.61365*EXP(17.502*J77/(240.97+J77))</f>
        <v>3.3180018058608849</v>
      </c>
      <c r="AR77">
        <f>AQ77*1000/AA77</f>
        <v>33.783046679001139</v>
      </c>
      <c r="AS77">
        <f>(AR77-U77)</f>
        <v>16.509319262008951</v>
      </c>
      <c r="AT77">
        <f>IF(D77,P77,(O77+P77)/2)</f>
        <v>22.753552436828613</v>
      </c>
      <c r="AU77">
        <f>0.61365*EXP(17.502*AT77/(240.97+AT77))</f>
        <v>2.7779348496838181</v>
      </c>
      <c r="AV77">
        <f>IF(AS77&lt;&gt;0,(1000-(AR77+U77)/2)/AS77*AL77,0)</f>
        <v>2.2346444435715209E-5</v>
      </c>
      <c r="AW77">
        <f>U77*AA77/1000</f>
        <v>1.6965390750016085</v>
      </c>
      <c r="AX77">
        <f>(AU77-AW77)</f>
        <v>1.0813957746822096</v>
      </c>
      <c r="AY77">
        <f>1/(1.6/F77+1.37/N77)</f>
        <v>1.3966543569768047E-5</v>
      </c>
      <c r="AZ77">
        <f>G77*AA77*0.001</f>
        <v>-465.5809290090873</v>
      </c>
      <c r="BA77">
        <f>G77/S77</f>
        <v>-11.87340117511784</v>
      </c>
      <c r="BB77">
        <f>(1-AL77*AA77/AQ77/F77)*100</f>
        <v>49.851523558347019</v>
      </c>
      <c r="BC77">
        <f>(S77-E77/(N77/1.35))</f>
        <v>399.21301502366708</v>
      </c>
      <c r="BD77">
        <f>E77*BB77/100/BC77</f>
        <v>9.0665423175327083E-5</v>
      </c>
    </row>
    <row r="78" spans="1:56" x14ac:dyDescent="0.25">
      <c r="A78" s="1">
        <v>37</v>
      </c>
      <c r="B78" s="1" t="s">
        <v>136</v>
      </c>
      <c r="C78" s="1">
        <v>21927.000000849366</v>
      </c>
      <c r="D78" s="1">
        <v>0</v>
      </c>
      <c r="E78">
        <f>(R78-S78*(1000-T78)/(1000-U78))*AK78</f>
        <v>4.1016469371370323E-2</v>
      </c>
      <c r="F78">
        <f>IF(AV78&lt;&gt;0,1/(1/AV78-1/N78),0)</f>
        <v>-7.2757771249060908E-5</v>
      </c>
      <c r="G78">
        <f>((AY78-AL78/2)*S78-E78)/(AY78+AL78/2)</f>
        <v>1278.3863047200884</v>
      </c>
      <c r="H78">
        <f>AL78*1000</f>
        <v>-1.2423416315668575E-3</v>
      </c>
      <c r="I78">
        <f>(AQ78-AW78)</f>
        <v>1.6341573784010033</v>
      </c>
      <c r="J78">
        <f>(P78+AP78*D78)</f>
        <v>25.752325057983398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19.796379089355469</v>
      </c>
      <c r="P78" s="1">
        <v>25.752325057983398</v>
      </c>
      <c r="Q78" s="1">
        <v>19.121793746948242</v>
      </c>
      <c r="R78" s="1">
        <v>399.38790893554687</v>
      </c>
      <c r="S78" s="1">
        <v>399.33929443359375</v>
      </c>
      <c r="T78" s="1">
        <v>17.218435287475586</v>
      </c>
      <c r="U78" s="1">
        <v>17.216970443725586</v>
      </c>
      <c r="V78" s="1">
        <v>72.981086730957031</v>
      </c>
      <c r="W78" s="1">
        <v>72.974876403808594</v>
      </c>
      <c r="X78" s="1">
        <v>500.10205078125</v>
      </c>
      <c r="Y78" s="1">
        <v>284.59173583984375</v>
      </c>
      <c r="Z78" s="1">
        <v>284.36614990234375</v>
      </c>
      <c r="AA78" s="1">
        <v>98.2149658203125</v>
      </c>
      <c r="AB78" s="1">
        <v>-3.9251422882080078</v>
      </c>
      <c r="AC78" s="1">
        <v>0.13536691665649414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0.18999999761581421</v>
      </c>
      <c r="AJ78" s="1">
        <v>111115</v>
      </c>
      <c r="AK78">
        <f>X78*0.000001/(K78*0.0001)</f>
        <v>0.83350341796874983</v>
      </c>
      <c r="AL78">
        <f>(U78-T78)/(1000-U78)*AK78</f>
        <v>-1.2423416315668574E-6</v>
      </c>
      <c r="AM78">
        <f>(P78+273.15)</f>
        <v>298.90232505798338</v>
      </c>
      <c r="AN78">
        <f>(O78+273.15)</f>
        <v>292.94637908935545</v>
      </c>
      <c r="AO78">
        <f>(Y78*AG78+Z78*AH78)*AI78</f>
        <v>54.07242913105074</v>
      </c>
      <c r="AP78">
        <f>((AO78+0.00000010773*(AN78^4-AM78^4))-AL78*44100)/(L78*51.4+0.00000043092*AM78^3)</f>
        <v>-0.14663382768871233</v>
      </c>
      <c r="AQ78">
        <f>0.61365*EXP(17.502*J78/(240.97+J78))</f>
        <v>3.3251215420608422</v>
      </c>
      <c r="AR78">
        <f>AQ78*1000/AA78</f>
        <v>33.855548533654854</v>
      </c>
      <c r="AS78">
        <f>(AR78-U78)</f>
        <v>16.638578089929268</v>
      </c>
      <c r="AT78">
        <f>IF(D78,P78,(O78+P78)/2)</f>
        <v>22.774352073669434</v>
      </c>
      <c r="AU78">
        <f>0.61365*EXP(17.502*AT78/(240.97+AT78))</f>
        <v>2.7814405135230666</v>
      </c>
      <c r="AV78">
        <f>IF(AS78&lt;&gt;0,(1000-(AR78+U78)/2)/AS78*AL78,0)</f>
        <v>-7.2759635273299351E-5</v>
      </c>
      <c r="AW78">
        <f>U78*AA78/1000</f>
        <v>1.6909641636598389</v>
      </c>
      <c r="AX78">
        <f>(AU78-AW78)</f>
        <v>1.0904763498632277</v>
      </c>
      <c r="AY78">
        <f>1/(1.6/F78+1.37/N78)</f>
        <v>-4.5474604571210658E-5</v>
      </c>
      <c r="AZ78">
        <f>G78*AA78*0.001</f>
        <v>125.55666722323909</v>
      </c>
      <c r="BA78">
        <f>G78/S78</f>
        <v>3.2012534767791845</v>
      </c>
      <c r="BB78">
        <f>(1-AL78*AA78/AQ78/F78)*100</f>
        <v>49.565026481517535</v>
      </c>
      <c r="BC78">
        <f>(S78-E78/(N78/1.35))</f>
        <v>399.31979716845268</v>
      </c>
      <c r="BD78">
        <f>E78*BB78/100/BC78</f>
        <v>5.091113450888364E-5</v>
      </c>
    </row>
    <row r="79" spans="1:56" x14ac:dyDescent="0.25">
      <c r="A79" s="1" t="s">
        <v>9</v>
      </c>
      <c r="B79" s="1" t="s">
        <v>137</v>
      </c>
    </row>
    <row r="80" spans="1:56" x14ac:dyDescent="0.25">
      <c r="A80" s="1">
        <v>38</v>
      </c>
      <c r="B80" s="1" t="s">
        <v>138</v>
      </c>
      <c r="C80" s="1">
        <v>22526.500007588416</v>
      </c>
      <c r="D80" s="1">
        <v>0</v>
      </c>
      <c r="E80">
        <f>(R80-S80*(1000-T80)/(1000-U80))*AK80</f>
        <v>2.717441985976355E-2</v>
      </c>
      <c r="F80">
        <f>IF(AV80&lt;&gt;0,1/(1/AV80-1/N80),0)</f>
        <v>1.8046516323700333E-4</v>
      </c>
      <c r="G80">
        <f>((AY80-AL80/2)*S80-E80)/(AY80+AL80/2)</f>
        <v>150.82476636950111</v>
      </c>
      <c r="H80">
        <f>AL80*1000</f>
        <v>3.0958011793343451E-3</v>
      </c>
      <c r="I80">
        <f>(AQ80-AW80)</f>
        <v>1.6420007749782157</v>
      </c>
      <c r="J80">
        <f>(P80+AP80*D80)</f>
        <v>25.771303176879883</v>
      </c>
      <c r="K80" s="1">
        <v>6</v>
      </c>
      <c r="L80">
        <f>(K80*AE80+AF80)</f>
        <v>1.4200000166893005</v>
      </c>
      <c r="M80" s="1">
        <v>1</v>
      </c>
      <c r="N80">
        <f>L80*(M80+1)*(M80+1)/(M80*M80+1)</f>
        <v>2.8400000333786011</v>
      </c>
      <c r="O80" s="1">
        <v>19.796962738037109</v>
      </c>
      <c r="P80" s="1">
        <v>25.771303176879883</v>
      </c>
      <c r="Q80" s="1">
        <v>19.120882034301758</v>
      </c>
      <c r="R80" s="1">
        <v>399.35009765625</v>
      </c>
      <c r="S80" s="1">
        <v>399.31600952148437</v>
      </c>
      <c r="T80" s="1">
        <v>17.170724868774414</v>
      </c>
      <c r="U80" s="1">
        <v>17.174375534057617</v>
      </c>
      <c r="V80" s="1">
        <v>72.779800415039063</v>
      </c>
      <c r="W80" s="1">
        <v>72.795280456542969</v>
      </c>
      <c r="X80" s="1">
        <v>500.06765747070312</v>
      </c>
      <c r="Y80" s="1">
        <v>284.25924682617187</v>
      </c>
      <c r="Z80" s="1">
        <v>284.24136352539062</v>
      </c>
      <c r="AA80" s="1">
        <v>98.219795227050781</v>
      </c>
      <c r="AB80" s="1">
        <v>-4.0720233917236328</v>
      </c>
      <c r="AC80" s="1">
        <v>0.1417698860168457</v>
      </c>
      <c r="AD80" s="1">
        <v>0.66666668653488159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0.18999999761581421</v>
      </c>
      <c r="AJ80" s="1">
        <v>111115</v>
      </c>
      <c r="AK80">
        <f>X80*0.000001/(K80*0.0001)</f>
        <v>0.83344609578450501</v>
      </c>
      <c r="AL80">
        <f>(U80-T80)/(1000-U80)*AK80</f>
        <v>3.0958011793343453E-6</v>
      </c>
      <c r="AM80">
        <f>(P80+273.15)</f>
        <v>298.92130317687986</v>
      </c>
      <c r="AN80">
        <f>(O80+273.15)</f>
        <v>292.94696273803709</v>
      </c>
      <c r="AO80">
        <f>(Y80*AG80+Z80*AH80)*AI80</f>
        <v>54.009256219245799</v>
      </c>
      <c r="AP80">
        <f>((AO80+0.00000010773*(AN80^4-AM80^4))-AL80*44100)/(L80*51.4+0.00000043092*AM80^3)</f>
        <v>-0.15215177101158359</v>
      </c>
      <c r="AQ80">
        <f>0.61365*EXP(17.502*J80/(240.97+J80))</f>
        <v>3.3288644230858258</v>
      </c>
      <c r="AR80">
        <f>AQ80*1000/AA80</f>
        <v>33.891991073597971</v>
      </c>
      <c r="AS80">
        <f>(AR80-U80)</f>
        <v>16.717615539540354</v>
      </c>
      <c r="AT80">
        <f>IF(D80,P80,(O80+P80)/2)</f>
        <v>22.784132957458496</v>
      </c>
      <c r="AU80">
        <f>0.61365*EXP(17.502*AT80/(240.97+AT80))</f>
        <v>2.7830903650479795</v>
      </c>
      <c r="AV80">
        <f>IF(AS80&lt;&gt;0,(1000-(AR80+U80)/2)/AS80*AL80,0)</f>
        <v>1.8045369647453564E-4</v>
      </c>
      <c r="AW80">
        <f>U80*AA80/1000</f>
        <v>1.68686364810761</v>
      </c>
      <c r="AX80">
        <f>(AU80-AW80)</f>
        <v>1.0962267169403694</v>
      </c>
      <c r="AY80">
        <f>1/(1.6/F80+1.37/N80)</f>
        <v>1.1278459045747456E-4</v>
      </c>
      <c r="AZ80">
        <f>G80*AA80*0.001</f>
        <v>14.813977667980176</v>
      </c>
      <c r="BA80">
        <f>G80/S80</f>
        <v>0.37770778724910176</v>
      </c>
      <c r="BB80">
        <f>(1-AL80*AA80/AQ80/F80)*100</f>
        <v>49.384608624245828</v>
      </c>
      <c r="BC80">
        <f>(S80-E80/(N80/1.35))</f>
        <v>399.30309210374509</v>
      </c>
      <c r="BD80">
        <f>E80*BB80/100/BC80</f>
        <v>3.3608507319464596E-5</v>
      </c>
    </row>
    <row r="81" spans="1:56" x14ac:dyDescent="0.25">
      <c r="A81" s="1" t="s">
        <v>9</v>
      </c>
      <c r="B81" s="1" t="s">
        <v>139</v>
      </c>
    </row>
    <row r="82" spans="1:56" x14ac:dyDescent="0.25">
      <c r="A82" s="1">
        <v>39</v>
      </c>
      <c r="B82" s="1" t="s">
        <v>140</v>
      </c>
      <c r="C82" s="1">
        <v>23126.500014293939</v>
      </c>
      <c r="D82" s="1">
        <v>0</v>
      </c>
      <c r="E82">
        <f>(R82-S82*(1000-T82)/(1000-U82))*AK82</f>
        <v>-3.4176899371379528E-2</v>
      </c>
      <c r="F82">
        <f>IF(AV82&lt;&gt;0,1/(1/AV82-1/N82),0)</f>
        <v>3.5825355426837192E-4</v>
      </c>
      <c r="G82">
        <f>((AY82-AL82/2)*S82-E82)/(AY82+AL82/2)</f>
        <v>541.59532430964191</v>
      </c>
      <c r="H82">
        <f>AL82*1000</f>
        <v>4.8828190277217043E-3</v>
      </c>
      <c r="I82">
        <f>(AQ82-AW82)</f>
        <v>1.3071896293324652</v>
      </c>
      <c r="J82">
        <f>(P82+AP82*D82)</f>
        <v>23.935583114624023</v>
      </c>
      <c r="K82" s="1">
        <v>6</v>
      </c>
      <c r="L82">
        <f>(K82*AE82+AF82)</f>
        <v>1.4200000166893005</v>
      </c>
      <c r="M82" s="1">
        <v>1</v>
      </c>
      <c r="N82">
        <f>L82*(M82+1)*(M82+1)/(M82*M82+1)</f>
        <v>2.8400000333786011</v>
      </c>
      <c r="O82" s="1">
        <v>19.780393600463867</v>
      </c>
      <c r="P82" s="1">
        <v>23.935583114624023</v>
      </c>
      <c r="Q82" s="1">
        <v>19.119132995605469</v>
      </c>
      <c r="R82" s="1">
        <v>399.16152954101562</v>
      </c>
      <c r="S82" s="1">
        <v>399.2001953125</v>
      </c>
      <c r="T82" s="1">
        <v>17.059036254882813</v>
      </c>
      <c r="U82" s="1">
        <v>17.064794540405273</v>
      </c>
      <c r="V82" s="1">
        <v>72.385704040527344</v>
      </c>
      <c r="W82" s="1">
        <v>72.410133361816406</v>
      </c>
      <c r="X82" s="1">
        <v>500.09622192382812</v>
      </c>
      <c r="Y82" s="1">
        <v>-0.16528403759002686</v>
      </c>
      <c r="Z82" s="1">
        <v>5.9323236346244812E-2</v>
      </c>
      <c r="AA82" s="1">
        <v>98.226516723632813</v>
      </c>
      <c r="AB82" s="1">
        <v>-3.9605426788330078</v>
      </c>
      <c r="AC82" s="1">
        <v>0.14355897903442383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0.18999999761581421</v>
      </c>
      <c r="AJ82" s="1">
        <v>111115</v>
      </c>
      <c r="AK82">
        <f>X82*0.000001/(K82*0.0001)</f>
        <v>0.83349370320638005</v>
      </c>
      <c r="AL82">
        <f>(U82-T82)/(1000-U82)*AK82</f>
        <v>4.882819027721704E-6</v>
      </c>
      <c r="AM82">
        <f>(P82+273.15)</f>
        <v>297.085583114624</v>
      </c>
      <c r="AN82">
        <f>(O82+273.15)</f>
        <v>292.93039360046384</v>
      </c>
      <c r="AO82">
        <f>(Y82*AG82+Z82*AH82)*AI82</f>
        <v>-3.1403966748037249E-2</v>
      </c>
      <c r="AP82">
        <f>((AO82+0.00000010773*(AN82^4-AM82^4))-AL82*44100)/(L82*51.4+0.00000043092*AM82^3)</f>
        <v>-0.54837058185334386</v>
      </c>
      <c r="AQ82">
        <f>0.61365*EXP(17.502*J82/(240.97+J82))</f>
        <v>2.9834049556409417</v>
      </c>
      <c r="AR82">
        <f>AQ82*1000/AA82</f>
        <v>30.372704389334711</v>
      </c>
      <c r="AS82">
        <f>(AR82-U82)</f>
        <v>13.307909848929437</v>
      </c>
      <c r="AT82">
        <f>IF(D82,P82,(O82+P82)/2)</f>
        <v>21.857988357543945</v>
      </c>
      <c r="AU82">
        <f>0.61365*EXP(17.502*AT82/(240.97+AT82))</f>
        <v>2.6306120526943584</v>
      </c>
      <c r="AV82">
        <f>IF(AS82&lt;&gt;0,(1000-(AR82+U82)/2)/AS82*AL82,0)</f>
        <v>3.5820836785307482E-4</v>
      </c>
      <c r="AW82">
        <f>U82*AA82/1000</f>
        <v>1.6762153263084765</v>
      </c>
      <c r="AX82">
        <f>(AU82-AW82)</f>
        <v>0.95439672638588191</v>
      </c>
      <c r="AY82">
        <f>1/(1.6/F82+1.37/N82)</f>
        <v>2.2388428918671956E-4</v>
      </c>
      <c r="AZ82">
        <f>G82*AA82*0.001</f>
        <v>53.199022180742382</v>
      </c>
      <c r="BA82">
        <f>G82/S82</f>
        <v>1.3567010504232666</v>
      </c>
      <c r="BB82">
        <f>(1-AL82*AA82/AQ82/F82)*100</f>
        <v>55.125806402997171</v>
      </c>
      <c r="BC82">
        <f>(S82-E82/(N82/1.35))</f>
        <v>399.21644137362995</v>
      </c>
      <c r="BD82">
        <f>E82*BB82/100/BC82</f>
        <v>-4.7193175003484015E-5</v>
      </c>
    </row>
    <row r="83" spans="1:56" x14ac:dyDescent="0.25">
      <c r="A83" s="1">
        <v>40</v>
      </c>
      <c r="B83" s="1" t="s">
        <v>141</v>
      </c>
      <c r="C83" s="1">
        <v>23727.000000871718</v>
      </c>
      <c r="D83" s="1">
        <v>0</v>
      </c>
      <c r="E83">
        <f>(R83-S83*(1000-T83)/(1000-U83))*AK83</f>
        <v>-3.5831330928087969E-2</v>
      </c>
      <c r="F83">
        <f>IF(AV83&lt;&gt;0,1/(1/AV83-1/N83),0)</f>
        <v>7.300260166196856E-4</v>
      </c>
      <c r="G83">
        <f>((AY83-AL83/2)*S83-E83)/(AY83+AL83/2)</f>
        <v>469.4626483566426</v>
      </c>
      <c r="H83">
        <f>AL83*1000</f>
        <v>9.0704975217232552E-3</v>
      </c>
      <c r="I83">
        <f>(AQ83-AW83)</f>
        <v>1.1930830429813393</v>
      </c>
      <c r="J83">
        <f>(P83+AP83*D83)</f>
        <v>23.022151947021484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19.750213623046875</v>
      </c>
      <c r="P83" s="1">
        <v>23.022151947021484</v>
      </c>
      <c r="Q83" s="1">
        <v>19.122835159301758</v>
      </c>
      <c r="R83" s="1">
        <v>399.51495361328125</v>
      </c>
      <c r="S83" s="1">
        <v>399.5535888671875</v>
      </c>
      <c r="T83" s="1">
        <v>16.587997436523437</v>
      </c>
      <c r="U83" s="1">
        <v>16.598697662353516</v>
      </c>
      <c r="V83" s="1">
        <v>70.518409729003906</v>
      </c>
      <c r="W83" s="1">
        <v>70.563896179199219</v>
      </c>
      <c r="X83" s="1">
        <v>500.17294311523438</v>
      </c>
      <c r="Y83" s="1">
        <v>-2.9305299744009972E-2</v>
      </c>
      <c r="Z83" s="1">
        <v>0.11205355077981949</v>
      </c>
      <c r="AA83" s="1">
        <v>98.225868225097656</v>
      </c>
      <c r="AB83" s="1">
        <v>-3.9605426788330078</v>
      </c>
      <c r="AC83" s="1">
        <v>0.14355897903442383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0.18999999761581421</v>
      </c>
      <c r="AJ83" s="1">
        <v>111115</v>
      </c>
      <c r="AK83">
        <f>X83*0.000001/(K83*0.0001)</f>
        <v>0.83362157185872388</v>
      </c>
      <c r="AL83">
        <f>(U83-T83)/(1000-U83)*AK83</f>
        <v>9.0704975217232548E-6</v>
      </c>
      <c r="AM83">
        <f>(P83+273.15)</f>
        <v>296.17215194702146</v>
      </c>
      <c r="AN83">
        <f>(O83+273.15)</f>
        <v>292.90021362304685</v>
      </c>
      <c r="AO83">
        <f>(Y83*AG83+Z83*AH83)*AI83</f>
        <v>-5.5680068814926154E-3</v>
      </c>
      <c r="AP83">
        <f>((AO83+0.00000010773*(AN83^4-AM83^4))-AL83*44100)/(L83*51.4+0.00000043092*AM83^3)</f>
        <v>-0.43278059664866586</v>
      </c>
      <c r="AQ83">
        <f>0.61365*EXP(17.502*J83/(240.97+J83))</f>
        <v>2.8235045322719121</v>
      </c>
      <c r="AR83">
        <f>AQ83*1000/AA83</f>
        <v>28.745019853644617</v>
      </c>
      <c r="AS83">
        <f>(AR83-U83)</f>
        <v>12.146322191291102</v>
      </c>
      <c r="AT83">
        <f>IF(D83,P83,(O83+P83)/2)</f>
        <v>21.38618278503418</v>
      </c>
      <c r="AU83">
        <f>0.61365*EXP(17.502*AT83/(240.97+AT83))</f>
        <v>2.5557853737330056</v>
      </c>
      <c r="AV83">
        <f>IF(AS83&lt;&gt;0,(1000-(AR83+U83)/2)/AS83*AL83,0)</f>
        <v>7.2983841062622661E-4</v>
      </c>
      <c r="AW83">
        <f>U83*AA83/1000</f>
        <v>1.6304214892905728</v>
      </c>
      <c r="AX83">
        <f>(AU83-AW83)</f>
        <v>0.92536388444243278</v>
      </c>
      <c r="AY83">
        <f>1/(1.6/F83+1.37/N83)</f>
        <v>4.5616585815834307E-4</v>
      </c>
      <c r="AZ83">
        <f>G83*AA83*0.001</f>
        <v>46.113376234084939</v>
      </c>
      <c r="BA83">
        <f>G83/S83</f>
        <v>1.1749679177896035</v>
      </c>
      <c r="BB83">
        <f>(1-AL83*AA83/AQ83/F83)*100</f>
        <v>56.775482081105686</v>
      </c>
      <c r="BC83">
        <f>(S83-E83/(N83/1.35))</f>
        <v>399.57062136584398</v>
      </c>
      <c r="BD83">
        <f>E83*BB83/100/BC83</f>
        <v>-5.0913179755205233E-5</v>
      </c>
    </row>
    <row r="84" spans="1:56" x14ac:dyDescent="0.25">
      <c r="A84" s="1" t="s">
        <v>9</v>
      </c>
      <c r="B84" s="1" t="s">
        <v>142</v>
      </c>
    </row>
    <row r="85" spans="1:56" x14ac:dyDescent="0.25">
      <c r="A85" s="1">
        <v>41</v>
      </c>
      <c r="B85" s="1" t="s">
        <v>143</v>
      </c>
      <c r="C85" s="1">
        <v>24326.500007588416</v>
      </c>
      <c r="D85" s="1">
        <v>0</v>
      </c>
      <c r="E85">
        <f>(R85-S85*(1000-T85)/(1000-U85))*AK85</f>
        <v>-7.6487254200050953E-2</v>
      </c>
      <c r="F85">
        <f>IF(AV85&lt;&gt;0,1/(1/AV85-1/N85),0)</f>
        <v>6.4967610906410537E-4</v>
      </c>
      <c r="G85">
        <f>((AY85-AL85/2)*S85-E85)/(AY85+AL85/2)</f>
        <v>577.99166106259077</v>
      </c>
      <c r="H85">
        <f>AL85*1000</f>
        <v>8.2537800825417656E-3</v>
      </c>
      <c r="I85">
        <f>(AQ85-AW85)</f>
        <v>1.2198294525458258</v>
      </c>
      <c r="J85">
        <f>(P85+AP85*D85)</f>
        <v>23.176048278808594</v>
      </c>
      <c r="K85" s="1">
        <v>6</v>
      </c>
      <c r="L85">
        <f>(K85*AE85+AF85)</f>
        <v>1.4200000166893005</v>
      </c>
      <c r="M85" s="1">
        <v>1</v>
      </c>
      <c r="N85">
        <f>L85*(M85+1)*(M85+1)/(M85*M85+1)</f>
        <v>2.8400000333786011</v>
      </c>
      <c r="O85" s="1">
        <v>19.767982482910156</v>
      </c>
      <c r="P85" s="1">
        <v>23.176048278808594</v>
      </c>
      <c r="Q85" s="1">
        <v>19.122879028320313</v>
      </c>
      <c r="R85" s="1">
        <v>399.43374633789062</v>
      </c>
      <c r="S85" s="1">
        <v>399.52154541015625</v>
      </c>
      <c r="T85" s="1">
        <v>16.584104537963867</v>
      </c>
      <c r="U85" s="1">
        <v>16.593841552734375</v>
      </c>
      <c r="V85" s="1">
        <v>70.429962158203125</v>
      </c>
      <c r="W85" s="1">
        <v>70.4713134765625</v>
      </c>
      <c r="X85" s="1">
        <v>500.16262817382812</v>
      </c>
      <c r="Y85" s="1">
        <v>-0.13539434969425201</v>
      </c>
      <c r="Z85" s="1">
        <v>0.21202893555164337</v>
      </c>
      <c r="AA85" s="1">
        <v>98.233924865722656</v>
      </c>
      <c r="AB85" s="1">
        <v>-3.9043903350830078</v>
      </c>
      <c r="AC85" s="1">
        <v>0.14347314834594727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0.18999999761581421</v>
      </c>
      <c r="AJ85" s="1">
        <v>111115</v>
      </c>
      <c r="AK85">
        <f>X85*0.000001/(K85*0.0001)</f>
        <v>0.83360438028971351</v>
      </c>
      <c r="AL85">
        <f>(U85-T85)/(1000-U85)*AK85</f>
        <v>8.2537800825417657E-6</v>
      </c>
      <c r="AM85">
        <f>(P85+273.15)</f>
        <v>296.32604827880857</v>
      </c>
      <c r="AN85">
        <f>(O85+273.15)</f>
        <v>292.91798248291013</v>
      </c>
      <c r="AO85">
        <f>(Y85*AG85+Z85*AH85)*AI85</f>
        <v>-2.5724926119102598E-2</v>
      </c>
      <c r="AP85">
        <f>((AO85+0.00000010773*(AN85^4-AM85^4))-AL85*44100)/(L85*51.4+0.00000043092*AM85^3)</f>
        <v>-0.45069489357688652</v>
      </c>
      <c r="AQ85">
        <f>0.61365*EXP(17.502*J85/(240.97+J85))</f>
        <v>2.8499076368708409</v>
      </c>
      <c r="AR85">
        <f>AQ85*1000/AA85</f>
        <v>29.011440200179521</v>
      </c>
      <c r="AS85">
        <f>(AR85-U85)</f>
        <v>12.417598647445146</v>
      </c>
      <c r="AT85">
        <f>IF(D85,P85,(O85+P85)/2)</f>
        <v>21.472015380859375</v>
      </c>
      <c r="AU85">
        <f>0.61365*EXP(17.502*AT85/(240.97+AT85))</f>
        <v>2.5692577674479851</v>
      </c>
      <c r="AV85">
        <f>IF(AS85&lt;&gt;0,(1000-(AR85+U85)/2)/AS85*AL85,0)</f>
        <v>6.4952752367348902E-4</v>
      </c>
      <c r="AW85">
        <f>U85*AA85/1000</f>
        <v>1.6300781843250152</v>
      </c>
      <c r="AX85">
        <f>(AU85-AW85)</f>
        <v>0.9391795831229699</v>
      </c>
      <c r="AY85">
        <f>1/(1.6/F85+1.37/N85)</f>
        <v>4.059680491503029E-4</v>
      </c>
      <c r="AZ85">
        <f>G85*AA85*0.001</f>
        <v>56.778389405836776</v>
      </c>
      <c r="BA85">
        <f>G85/S85</f>
        <v>1.4467096147949012</v>
      </c>
      <c r="BB85">
        <f>(1-AL85*AA85/AQ85/F85)*100</f>
        <v>56.208813950218527</v>
      </c>
      <c r="BC85">
        <f>(S85-E85/(N85/1.35))</f>
        <v>399.55790378760571</v>
      </c>
      <c r="BD85">
        <f>E85*BB85/100/BC85</f>
        <v>-1.0760037031276212E-4</v>
      </c>
    </row>
    <row r="86" spans="1:56" x14ac:dyDescent="0.25">
      <c r="A86" s="1" t="s">
        <v>9</v>
      </c>
      <c r="B86" s="1" t="s">
        <v>144</v>
      </c>
    </row>
    <row r="87" spans="1:56" x14ac:dyDescent="0.25">
      <c r="A87" s="1">
        <v>42</v>
      </c>
      <c r="B87" s="1" t="s">
        <v>145</v>
      </c>
      <c r="C87" s="1">
        <v>24926.500014316291</v>
      </c>
      <c r="D87" s="1">
        <v>0</v>
      </c>
      <c r="E87">
        <f>(R87-S87*(1000-T87)/(1000-U87))*AK87</f>
        <v>2.1491762619937758E-2</v>
      </c>
      <c r="F87">
        <f>IF(AV87&lt;&gt;0,1/(1/AV87-1/N87),0)</f>
        <v>4.2724827605057235E-4</v>
      </c>
      <c r="G87">
        <f>((AY87-AL87/2)*S87-E87)/(AY87+AL87/2)</f>
        <v>311.78445024232531</v>
      </c>
      <c r="H87">
        <f>AL87*1000</f>
        <v>5.4178891647525445E-3</v>
      </c>
      <c r="I87">
        <f>(AQ87-AW87)</f>
        <v>1.217744091874414</v>
      </c>
      <c r="J87">
        <f>(P87+AP87*D87)</f>
        <v>23.056856155395508</v>
      </c>
      <c r="K87" s="1">
        <v>6</v>
      </c>
      <c r="L87">
        <f>(K87*AE87+AF87)</f>
        <v>1.4200000166893005</v>
      </c>
      <c r="M87" s="1">
        <v>1</v>
      </c>
      <c r="N87">
        <f>L87*(M87+1)*(M87+1)/(M87*M87+1)</f>
        <v>2.8400000333786011</v>
      </c>
      <c r="O87" s="1">
        <v>19.751419067382813</v>
      </c>
      <c r="P87" s="1">
        <v>23.056856155395508</v>
      </c>
      <c r="Q87" s="1">
        <v>19.12200927734375</v>
      </c>
      <c r="R87" s="1">
        <v>399.52426147460937</v>
      </c>
      <c r="S87" s="1">
        <v>399.49588012695312</v>
      </c>
      <c r="T87" s="1">
        <v>16.39997673034668</v>
      </c>
      <c r="U87" s="1">
        <v>16.406370162963867</v>
      </c>
      <c r="V87" s="1">
        <v>69.721054077148438</v>
      </c>
      <c r="W87" s="1">
        <v>69.748237609863281</v>
      </c>
      <c r="X87" s="1">
        <v>500.1070556640625</v>
      </c>
      <c r="Y87" s="1">
        <v>-0.14183634519577026</v>
      </c>
      <c r="Z87" s="1">
        <v>3.2956622540950775E-2</v>
      </c>
      <c r="AA87" s="1">
        <v>98.235969543457031</v>
      </c>
      <c r="AB87" s="1">
        <v>-4.0012226104736328</v>
      </c>
      <c r="AC87" s="1">
        <v>0.13985490798950195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0.18999999761581421</v>
      </c>
      <c r="AJ87" s="1">
        <v>111115</v>
      </c>
      <c r="AK87">
        <f>X87*0.000001/(K87*0.0001)</f>
        <v>0.83351175944010414</v>
      </c>
      <c r="AL87">
        <f>(U87-T87)/(1000-U87)*AK87</f>
        <v>5.4178891647525442E-6</v>
      </c>
      <c r="AM87">
        <f>(P87+273.15)</f>
        <v>296.20685615539549</v>
      </c>
      <c r="AN87">
        <f>(O87+273.15)</f>
        <v>292.90141906738279</v>
      </c>
      <c r="AO87">
        <f>(Y87*AG87+Z87*AH87)*AI87</f>
        <v>-2.6948905249032151E-2</v>
      </c>
      <c r="AP87">
        <f>((AO87+0.00000010773*(AN87^4-AM87^4))-AL87*44100)/(L87*51.4+0.00000043092*AM87^3)</f>
        <v>-0.43556167952784658</v>
      </c>
      <c r="AQ87">
        <f>0.61365*EXP(17.502*J87/(240.97+J87))</f>
        <v>2.8294397715220145</v>
      </c>
      <c r="AR87">
        <f>AQ87*1000/AA87</f>
        <v>28.802482274787788</v>
      </c>
      <c r="AS87">
        <f>(AR87-U87)</f>
        <v>12.396112111823921</v>
      </c>
      <c r="AT87">
        <f>IF(D87,P87,(O87+P87)/2)</f>
        <v>21.40413761138916</v>
      </c>
      <c r="AU87">
        <f>0.61365*EXP(17.502*AT87/(240.97+AT87))</f>
        <v>2.5585984584936106</v>
      </c>
      <c r="AV87">
        <f>IF(AS87&lt;&gt;0,(1000-(AR87+U87)/2)/AS87*AL87,0)</f>
        <v>4.2718401068790417E-4</v>
      </c>
      <c r="AW87">
        <f>U87*AA87/1000</f>
        <v>1.6116956796476005</v>
      </c>
      <c r="AX87">
        <f>(AU87-AW87)</f>
        <v>0.94690277884601004</v>
      </c>
      <c r="AY87">
        <f>1/(1.6/F87+1.37/N87)</f>
        <v>2.669957797774624E-4</v>
      </c>
      <c r="AZ87">
        <f>G87*AA87*0.001</f>
        <v>30.628447758128566</v>
      </c>
      <c r="BA87">
        <f>G87/S87</f>
        <v>0.78044471983852604</v>
      </c>
      <c r="BB87">
        <f>(1-AL87*AA87/AQ87/F87)*100</f>
        <v>55.972920356790077</v>
      </c>
      <c r="BC87">
        <f>(S87-E87/(N87/1.35))</f>
        <v>399.48566397230667</v>
      </c>
      <c r="BD87">
        <f>E87*BB87/100/BC87</f>
        <v>3.0112637972816118E-5</v>
      </c>
    </row>
    <row r="88" spans="1:56" x14ac:dyDescent="0.25">
      <c r="A88" s="1">
        <v>43</v>
      </c>
      <c r="B88" s="1" t="s">
        <v>146</v>
      </c>
      <c r="C88" s="1">
        <v>25527.00000089407</v>
      </c>
      <c r="D88" s="1">
        <v>0</v>
      </c>
      <c r="E88">
        <f>(R88-S88*(1000-T88)/(1000-U88))*AK88</f>
        <v>6.398106670014346E-2</v>
      </c>
      <c r="F88">
        <f>IF(AV88&lt;&gt;0,1/(1/AV88-1/N88),0)</f>
        <v>2.1378368746309093E-4</v>
      </c>
      <c r="G88">
        <f>((AY88-AL88/2)*S88-E88)/(AY88+AL88/2)</f>
        <v>-82.675344183359471</v>
      </c>
      <c r="H88">
        <f>AL88*1000</f>
        <v>2.7299257150132298E-3</v>
      </c>
      <c r="I88">
        <f>(AQ88-AW88)</f>
        <v>1.2262482545204534</v>
      </c>
      <c r="J88">
        <f>(P88+AP88*D88)</f>
        <v>23.063371658325195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19.752468109130859</v>
      </c>
      <c r="P88" s="1">
        <v>23.063371658325195</v>
      </c>
      <c r="Q88" s="1">
        <v>19.122730255126953</v>
      </c>
      <c r="R88" s="1">
        <v>399.51687622070312</v>
      </c>
      <c r="S88" s="1">
        <v>399.43881225585937</v>
      </c>
      <c r="T88" s="1">
        <v>16.327407836914062</v>
      </c>
      <c r="U88" s="1">
        <v>16.330629348754883</v>
      </c>
      <c r="V88" s="1">
        <v>69.410270690917969</v>
      </c>
      <c r="W88" s="1">
        <v>69.423965454101562</v>
      </c>
      <c r="X88" s="1">
        <v>500.139892578125</v>
      </c>
      <c r="Y88" s="1">
        <v>-3.4581027925014496E-2</v>
      </c>
      <c r="Z88" s="1">
        <v>0.2537740170955658</v>
      </c>
      <c r="AA88" s="1">
        <v>98.239143371582031</v>
      </c>
      <c r="AB88" s="1">
        <v>-4.0012226104736328</v>
      </c>
      <c r="AC88" s="1">
        <v>0.13985490798950195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0.18999999761581421</v>
      </c>
      <c r="AJ88" s="1">
        <v>111115</v>
      </c>
      <c r="AK88">
        <f>X88*0.000001/(K88*0.0001)</f>
        <v>0.83356648763020813</v>
      </c>
      <c r="AL88">
        <f>(U88-T88)/(1000-U88)*AK88</f>
        <v>2.7299257150132299E-6</v>
      </c>
      <c r="AM88">
        <f>(P88+273.15)</f>
        <v>296.21337165832517</v>
      </c>
      <c r="AN88">
        <f>(O88+273.15)</f>
        <v>292.90246810913084</v>
      </c>
      <c r="AO88">
        <f>(Y88*AG88+Z88*AH88)*AI88</f>
        <v>-6.5703952233051588E-3</v>
      </c>
      <c r="AP88">
        <f>((AO88+0.00000010773*(AN88^4-AM88^4))-AL88*44100)/(L88*51.4+0.00000043092*AM88^3)</f>
        <v>-0.4346395860390771</v>
      </c>
      <c r="AQ88">
        <f>0.61365*EXP(17.502*J88/(240.97+J88))</f>
        <v>2.8305552924609496</v>
      </c>
      <c r="AR88">
        <f>AQ88*1000/AA88</f>
        <v>28.812906905698384</v>
      </c>
      <c r="AS88">
        <f>(AR88-U88)</f>
        <v>12.482277556943501</v>
      </c>
      <c r="AT88">
        <f>IF(D88,P88,(O88+P88)/2)</f>
        <v>21.407919883728027</v>
      </c>
      <c r="AU88">
        <f>0.61365*EXP(17.502*AT88/(240.97+AT88))</f>
        <v>2.5591913941890785</v>
      </c>
      <c r="AV88">
        <f>IF(AS88&lt;&gt;0,(1000-(AR88+U88)/2)/AS88*AL88,0)</f>
        <v>2.1376759590521221E-4</v>
      </c>
      <c r="AW88">
        <f>U88*AA88/1000</f>
        <v>1.6043070379404962</v>
      </c>
      <c r="AX88">
        <f>(AU88-AW88)</f>
        <v>0.95488435624858226</v>
      </c>
      <c r="AY88">
        <f>1/(1.6/F88+1.37/N88)</f>
        <v>1.3360619307348248E-4</v>
      </c>
      <c r="AZ88">
        <f>G88*AA88*0.001</f>
        <v>-8.1219549905239425</v>
      </c>
      <c r="BA88">
        <f>G88/S88</f>
        <v>-0.2069787452962934</v>
      </c>
      <c r="BB88">
        <f>(1-AL88*AA88/AQ88/F88)*100</f>
        <v>55.681077850318175</v>
      </c>
      <c r="BC88">
        <f>(S88-E88/(N88/1.35))</f>
        <v>399.40839872098962</v>
      </c>
      <c r="BD88">
        <f>E88*BB88/100/BC88</f>
        <v>8.919528901458401E-5</v>
      </c>
    </row>
    <row r="89" spans="1:56" x14ac:dyDescent="0.25">
      <c r="A89" s="1" t="s">
        <v>9</v>
      </c>
      <c r="B89" s="1" t="s">
        <v>147</v>
      </c>
    </row>
    <row r="90" spans="1:56" x14ac:dyDescent="0.25">
      <c r="A90" s="1">
        <v>44</v>
      </c>
      <c r="B90" s="1" t="s">
        <v>148</v>
      </c>
      <c r="C90" s="1">
        <v>26127.000007599592</v>
      </c>
      <c r="D90" s="1">
        <v>0</v>
      </c>
      <c r="E90">
        <f>(R90-S90*(1000-T90)/(1000-U90))*AK90</f>
        <v>-6.0720682862785653E-2</v>
      </c>
      <c r="F90">
        <f>IF(AV90&lt;&gt;0,1/(1/AV90-1/N90),0)</f>
        <v>7.3757944688472067E-4</v>
      </c>
      <c r="G90">
        <f>((AY90-AL90/2)*S90-E90)/(AY90+AL90/2)</f>
        <v>521.85783058665299</v>
      </c>
      <c r="H90">
        <f>AL90*1000</f>
        <v>9.5402303366583993E-3</v>
      </c>
      <c r="I90">
        <f>(AQ90-AW90)</f>
        <v>1.2422346278212451</v>
      </c>
      <c r="J90">
        <f>(P90+AP90*D90)</f>
        <v>23.185268402099609</v>
      </c>
      <c r="K90" s="1">
        <v>6</v>
      </c>
      <c r="L90">
        <f>(K90*AE90+AF90)</f>
        <v>1.4200000166893005</v>
      </c>
      <c r="M90" s="1">
        <v>1</v>
      </c>
      <c r="N90">
        <f>L90*(M90+1)*(M90+1)/(M90*M90+1)</f>
        <v>2.8400000333786011</v>
      </c>
      <c r="O90" s="1">
        <v>19.76220703125</v>
      </c>
      <c r="P90" s="1">
        <v>23.185268402099609</v>
      </c>
      <c r="Q90" s="1">
        <v>19.123054504394531</v>
      </c>
      <c r="R90" s="1">
        <v>399.57894897460938</v>
      </c>
      <c r="S90" s="1">
        <v>399.647216796875</v>
      </c>
      <c r="T90" s="1">
        <v>16.368703842163086</v>
      </c>
      <c r="U90" s="1">
        <v>16.379961013793945</v>
      </c>
      <c r="V90" s="1">
        <v>69.548477172851563</v>
      </c>
      <c r="W90" s="1">
        <v>69.596305847167969</v>
      </c>
      <c r="X90" s="1">
        <v>500.15911865234375</v>
      </c>
      <c r="Y90" s="1">
        <v>-5.978446826338768E-2</v>
      </c>
      <c r="Z90" s="1">
        <v>0.17357796430587769</v>
      </c>
      <c r="AA90" s="1">
        <v>98.245758056640625</v>
      </c>
      <c r="AB90" s="1">
        <v>-3.7688922882080078</v>
      </c>
      <c r="AC90" s="1">
        <v>0.14555025100708008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0.18999999761581421</v>
      </c>
      <c r="AJ90" s="1">
        <v>111115</v>
      </c>
      <c r="AK90">
        <f>X90*0.000001/(K90*0.0001)</f>
        <v>0.83359853108723947</v>
      </c>
      <c r="AL90">
        <f>(U90-T90)/(1000-U90)*AK90</f>
        <v>9.5402303366583992E-6</v>
      </c>
      <c r="AM90">
        <f>(P90+273.15)</f>
        <v>296.33526840209959</v>
      </c>
      <c r="AN90">
        <f>(O90+273.15)</f>
        <v>292.91220703124998</v>
      </c>
      <c r="AO90">
        <f>(Y90*AG90+Z90*AH90)*AI90</f>
        <v>-1.1359048827506379E-2</v>
      </c>
      <c r="AP90">
        <f>((AO90+0.00000010773*(AN90^4-AM90^4))-AL90*44100)/(L90*51.4+0.00000043092*AM90^3)</f>
        <v>-0.45316311603247039</v>
      </c>
      <c r="AQ90">
        <f>0.61365*EXP(17.502*J90/(240.97+J90))</f>
        <v>2.8514963145596508</v>
      </c>
      <c r="AR90">
        <f>AQ90*1000/AA90</f>
        <v>29.024116368624348</v>
      </c>
      <c r="AS90">
        <f>(AR90-U90)</f>
        <v>12.644155354830403</v>
      </c>
      <c r="AT90">
        <f>IF(D90,P90,(O90+P90)/2)</f>
        <v>21.473737716674805</v>
      </c>
      <c r="AU90">
        <f>0.61365*EXP(17.502*AT90/(240.97+AT90))</f>
        <v>2.5695287426137527</v>
      </c>
      <c r="AV90">
        <f>IF(AS90&lt;&gt;0,(1000-(AR90+U90)/2)/AS90*AL90,0)</f>
        <v>7.3738793907421037E-4</v>
      </c>
      <c r="AW90">
        <f>U90*AA90/1000</f>
        <v>1.6092616867384057</v>
      </c>
      <c r="AX90">
        <f>(AU90-AW90)</f>
        <v>0.960267055875347</v>
      </c>
      <c r="AY90">
        <f>1/(1.6/F90+1.37/N90)</f>
        <v>4.6088466387590255E-4</v>
      </c>
      <c r="AZ90">
        <f>G90*AA90*0.001</f>
        <v>51.270318163779663</v>
      </c>
      <c r="BA90">
        <f>G90/S90</f>
        <v>1.3057962339117024</v>
      </c>
      <c r="BB90">
        <f>(1-AL90*AA90/AQ90/F90)*100</f>
        <v>55.43529383654122</v>
      </c>
      <c r="BC90">
        <f>(S90-E90/(N90/1.35))</f>
        <v>399.67608050141774</v>
      </c>
      <c r="BD90">
        <f>E90*BB90/100/BC90</f>
        <v>-8.4219923599906693E-5</v>
      </c>
    </row>
    <row r="91" spans="1:56" x14ac:dyDescent="0.25">
      <c r="A91" s="1" t="s">
        <v>9</v>
      </c>
      <c r="B91" s="1" t="s">
        <v>149</v>
      </c>
    </row>
    <row r="92" spans="1:56" x14ac:dyDescent="0.25">
      <c r="A92" s="1">
        <v>45</v>
      </c>
      <c r="B92" s="1" t="s">
        <v>150</v>
      </c>
      <c r="C92" s="1">
        <v>26726.500014316291</v>
      </c>
      <c r="D92" s="1">
        <v>0</v>
      </c>
      <c r="E92">
        <f>(R92-S92*(1000-T92)/(1000-U92))*AK92</f>
        <v>-0.12767070203180844</v>
      </c>
      <c r="F92">
        <f>IF(AV92&lt;&gt;0,1/(1/AV92-1/N92),0)</f>
        <v>1.0035407248167418E-3</v>
      </c>
      <c r="G92">
        <f>((AY92-AL92/2)*S92-E92)/(AY92+AL92/2)</f>
        <v>593.00246416289633</v>
      </c>
      <c r="H92">
        <f>AL92*1000</f>
        <v>1.2985304693792971E-2</v>
      </c>
      <c r="I92">
        <f>(AQ92-AW92)</f>
        <v>1.2430725251017096</v>
      </c>
      <c r="J92">
        <f>(P92+AP92*D92)</f>
        <v>23.186197280883789</v>
      </c>
      <c r="K92" s="1">
        <v>6</v>
      </c>
      <c r="L92">
        <f>(K92*AE92+AF92)</f>
        <v>1.4200000166893005</v>
      </c>
      <c r="M92" s="1">
        <v>1</v>
      </c>
      <c r="N92">
        <f>L92*(M92+1)*(M92+1)/(M92*M92+1)</f>
        <v>2.8400000333786011</v>
      </c>
      <c r="O92" s="1">
        <v>19.760948181152344</v>
      </c>
      <c r="P92" s="1">
        <v>23.186197280883789</v>
      </c>
      <c r="Q92" s="1">
        <v>19.120018005371094</v>
      </c>
      <c r="R92" s="1">
        <v>399.52035522460937</v>
      </c>
      <c r="S92" s="1">
        <v>399.66729736328125</v>
      </c>
      <c r="T92" s="1">
        <v>16.354646682739258</v>
      </c>
      <c r="U92" s="1">
        <v>16.369970321655273</v>
      </c>
      <c r="V92" s="1">
        <v>69.507308959960938</v>
      </c>
      <c r="W92" s="1">
        <v>69.572425842285156</v>
      </c>
      <c r="X92" s="1">
        <v>500.118896484375</v>
      </c>
      <c r="Y92" s="1">
        <v>-0.12894502282142639</v>
      </c>
      <c r="Z92" s="1">
        <v>0.14061808586120605</v>
      </c>
      <c r="AA92" s="1">
        <v>98.264312744140625</v>
      </c>
      <c r="AB92" s="1">
        <v>-3.9076557159423828</v>
      </c>
      <c r="AC92" s="1">
        <v>0.14593935012817383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0.18999999761581421</v>
      </c>
      <c r="AJ92" s="1">
        <v>111115</v>
      </c>
      <c r="AK92">
        <f>X92*0.000001/(K92*0.0001)</f>
        <v>0.83353149414062477</v>
      </c>
      <c r="AL92">
        <f>(U92-T92)/(1000-U92)*AK92</f>
        <v>1.2985304693792971E-5</v>
      </c>
      <c r="AM92">
        <f>(P92+273.15)</f>
        <v>296.33619728088377</v>
      </c>
      <c r="AN92">
        <f>(O92+273.15)</f>
        <v>292.91094818115232</v>
      </c>
      <c r="AO92">
        <f>(Y92*AG92+Z92*AH92)*AI92</f>
        <v>-2.4499554028642123E-2</v>
      </c>
      <c r="AP92">
        <f>((AO92+0.00000010773*(AN92^4-AM92^4))-AL92*44100)/(L92*51.4+0.00000043092*AM92^3)</f>
        <v>-0.45540854817188287</v>
      </c>
      <c r="AQ92">
        <f>0.61365*EXP(17.502*J92/(240.97+J92))</f>
        <v>2.8516564084011438</v>
      </c>
      <c r="AR92">
        <f>AQ92*1000/AA92</f>
        <v>29.020265127445107</v>
      </c>
      <c r="AS92">
        <f>(AR92-U92)</f>
        <v>12.650294805789834</v>
      </c>
      <c r="AT92">
        <f>IF(D92,P92,(O92+P92)/2)</f>
        <v>21.473572731018066</v>
      </c>
      <c r="AU92">
        <f>0.61365*EXP(17.502*AT92/(240.97+AT92))</f>
        <v>2.5695027843298646</v>
      </c>
      <c r="AV92">
        <f>IF(AS92&lt;&gt;0,(1000-(AR92+U92)/2)/AS92*AL92,0)</f>
        <v>1.003186239523043E-3</v>
      </c>
      <c r="AW92">
        <f>U92*AA92/1000</f>
        <v>1.6085838832994341</v>
      </c>
      <c r="AX92">
        <f>(AU92-AW92)</f>
        <v>0.96091890103043043</v>
      </c>
      <c r="AY92">
        <f>1/(1.6/F92+1.37/N92)</f>
        <v>6.2702323835677701E-4</v>
      </c>
      <c r="AZ92">
        <f>G92*AA92*0.001</f>
        <v>58.270979596548891</v>
      </c>
      <c r="BA92">
        <f>G92/S92</f>
        <v>1.4837402711582912</v>
      </c>
      <c r="BB92">
        <f>(1-AL92*AA92/AQ92/F92)*100</f>
        <v>55.412228436573272</v>
      </c>
      <c r="BC92">
        <f>(S92-E92/(N92/1.35))</f>
        <v>399.72798590050564</v>
      </c>
      <c r="BD92">
        <f>E92*BB92/100/BC92</f>
        <v>-1.7698330752866358E-4</v>
      </c>
    </row>
    <row r="93" spans="1:56" x14ac:dyDescent="0.25">
      <c r="A93" s="1">
        <v>46</v>
      </c>
      <c r="B93" s="1" t="s">
        <v>151</v>
      </c>
      <c r="C93" s="1">
        <v>27327.00000089407</v>
      </c>
      <c r="D93" s="1">
        <v>0</v>
      </c>
      <c r="E93">
        <f>(R93-S93*(1000-T93)/(1000-U93))*AK93</f>
        <v>4.4949500031105753E-2</v>
      </c>
      <c r="F93">
        <f>IF(AV93&lt;&gt;0,1/(1/AV93-1/N93),0)</f>
        <v>1.4505679766900303E-3</v>
      </c>
      <c r="G93">
        <f>((AY93-AL93/2)*S93-E93)/(AY93+AL93/2)</f>
        <v>342.23352811311571</v>
      </c>
      <c r="H93">
        <f>AL93*1000</f>
        <v>1.8704622842386873E-2</v>
      </c>
      <c r="I93">
        <f>(AQ93-AW93)</f>
        <v>1.2393116308018819</v>
      </c>
      <c r="J93">
        <f>(P93+AP93*D93)</f>
        <v>23.095279693603516</v>
      </c>
      <c r="K93" s="1">
        <v>6</v>
      </c>
      <c r="L93">
        <f>(K93*AE93+AF93)</f>
        <v>1.4200000166893005</v>
      </c>
      <c r="M93" s="1">
        <v>1</v>
      </c>
      <c r="N93">
        <f>L93*(M93+1)*(M93+1)/(M93*M93+1)</f>
        <v>2.8400000333786011</v>
      </c>
      <c r="O93" s="1">
        <v>19.746320724487305</v>
      </c>
      <c r="P93" s="1">
        <v>23.095279693603516</v>
      </c>
      <c r="Q93" s="1">
        <v>19.121912002563477</v>
      </c>
      <c r="R93" s="1">
        <v>399.55291748046875</v>
      </c>
      <c r="S93" s="1">
        <v>399.49002075195312</v>
      </c>
      <c r="T93" s="1">
        <v>16.224891662597656</v>
      </c>
      <c r="U93" s="1">
        <v>16.246969223022461</v>
      </c>
      <c r="V93" s="1">
        <v>69.027740478515625</v>
      </c>
      <c r="W93" s="1">
        <v>69.121665954589844</v>
      </c>
      <c r="X93" s="1">
        <v>500.0750732421875</v>
      </c>
      <c r="Y93" s="1">
        <v>-0.13538816571235657</v>
      </c>
      <c r="Z93" s="1">
        <v>1.6478180885314941E-2</v>
      </c>
      <c r="AA93" s="1">
        <v>98.277542114257813</v>
      </c>
      <c r="AB93" s="1">
        <v>-3.9076557159423828</v>
      </c>
      <c r="AC93" s="1">
        <v>0.14593935012817383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0.18999999761581421</v>
      </c>
      <c r="AJ93" s="1">
        <v>111115</v>
      </c>
      <c r="AK93">
        <f>X93*0.000001/(K93*0.0001)</f>
        <v>0.83345845540364571</v>
      </c>
      <c r="AL93">
        <f>(U93-T93)/(1000-U93)*AK93</f>
        <v>1.8704622842386874E-5</v>
      </c>
      <c r="AM93">
        <f>(P93+273.15)</f>
        <v>296.24527969360349</v>
      </c>
      <c r="AN93">
        <f>(O93+273.15)</f>
        <v>292.89632072448728</v>
      </c>
      <c r="AO93">
        <f>(Y93*AG93+Z93*AH93)*AI93</f>
        <v>-2.5723751162557207E-2</v>
      </c>
      <c r="AP93">
        <f>((AO93+0.00000010773*(AN93^4-AM93^4))-AL93*44100)/(L93*51.4+0.00000043092*AM93^3)</f>
        <v>-0.4482520208907671</v>
      </c>
      <c r="AQ93">
        <f>0.61365*EXP(17.502*J93/(240.97+J93))</f>
        <v>2.8360238328465224</v>
      </c>
      <c r="AR93">
        <f>AQ93*1000/AA93</f>
        <v>28.857293048185426</v>
      </c>
      <c r="AS93">
        <f>(AR93-U93)</f>
        <v>12.610323825162965</v>
      </c>
      <c r="AT93">
        <f>IF(D93,P93,(O93+P93)/2)</f>
        <v>21.42080020904541</v>
      </c>
      <c r="AU93">
        <f>0.61365*EXP(17.502*AT93/(240.97+AT93))</f>
        <v>2.5612115074400155</v>
      </c>
      <c r="AV93">
        <f>IF(AS93&lt;&gt;0,(1000-(AR93+U93)/2)/AS93*AL93,0)</f>
        <v>1.4498274579373921E-3</v>
      </c>
      <c r="AW93">
        <f>U93*AA93/1000</f>
        <v>1.5967122020446405</v>
      </c>
      <c r="AX93">
        <f>(AU93-AW93)</f>
        <v>0.96449930539537498</v>
      </c>
      <c r="AY93">
        <f>1/(1.6/F93+1.37/N93)</f>
        <v>9.0620866310853708E-4</v>
      </c>
      <c r="AZ93">
        <f>G93*AA93*0.001</f>
        <v>33.633869972047769</v>
      </c>
      <c r="BA93">
        <f>G93/S93</f>
        <v>0.85667603778671486</v>
      </c>
      <c r="BB93">
        <f>(1-AL93*AA93/AQ93/F93)*100</f>
        <v>55.315666940225739</v>
      </c>
      <c r="BC93">
        <f>(S93-E93/(N93/1.35))</f>
        <v>399.46865391240073</v>
      </c>
      <c r="BD93">
        <f>E93*BB93/100/BC93</f>
        <v>6.2242970718687633E-5</v>
      </c>
    </row>
    <row r="94" spans="1:56" x14ac:dyDescent="0.25">
      <c r="A94" s="1" t="s">
        <v>9</v>
      </c>
      <c r="B94" s="1" t="s">
        <v>152</v>
      </c>
    </row>
    <row r="95" spans="1:56" x14ac:dyDescent="0.25">
      <c r="A95" s="1">
        <v>47</v>
      </c>
      <c r="B95" s="1" t="s">
        <v>153</v>
      </c>
      <c r="C95" s="1">
        <v>27927.000007621944</v>
      </c>
      <c r="D95" s="1">
        <v>0</v>
      </c>
      <c r="E95">
        <f>(R95-S95*(1000-T95)/(1000-U95))*AK95</f>
        <v>-5.7289644327301645E-2</v>
      </c>
      <c r="F95">
        <f>IF(AV95&lt;&gt;0,1/(1/AV95-1/N95),0)</f>
        <v>3.8209293082775082E-4</v>
      </c>
      <c r="G95">
        <f>((AY95-AL95/2)*S95-E95)/(AY95+AL95/2)</f>
        <v>628.88704665720115</v>
      </c>
      <c r="H95">
        <f>AL95*1000</f>
        <v>4.9212021489644089E-3</v>
      </c>
      <c r="I95">
        <f>(AQ95-AW95)</f>
        <v>1.2373841777808452</v>
      </c>
      <c r="J95">
        <f>(P95+AP95*D95)</f>
        <v>23.137775421142578</v>
      </c>
      <c r="K95" s="1">
        <v>6</v>
      </c>
      <c r="L95">
        <f>(K95*AE95+AF95)</f>
        <v>1.4200000166893005</v>
      </c>
      <c r="M95" s="1">
        <v>1</v>
      </c>
      <c r="N95">
        <f>L95*(M95+1)*(M95+1)/(M95*M95+1)</f>
        <v>2.8400000333786011</v>
      </c>
      <c r="O95" s="1">
        <v>19.752666473388672</v>
      </c>
      <c r="P95" s="1">
        <v>23.137775421142578</v>
      </c>
      <c r="Q95" s="1">
        <v>19.121322631835938</v>
      </c>
      <c r="R95" s="1">
        <v>399.49276733398437</v>
      </c>
      <c r="S95" s="1">
        <v>399.55914306640625</v>
      </c>
      <c r="T95" s="1">
        <v>16.333799362182617</v>
      </c>
      <c r="U95" s="1">
        <v>16.339607238769531</v>
      </c>
      <c r="V95" s="1">
        <v>69.468948364257813</v>
      </c>
      <c r="W95" s="1">
        <v>69.493644714355469</v>
      </c>
      <c r="X95" s="1">
        <v>500.0924072265625</v>
      </c>
      <c r="Y95" s="1">
        <v>-1.6996681690216064E-2</v>
      </c>
      <c r="Z95" s="1">
        <v>0.14610567688941956</v>
      </c>
      <c r="AA95" s="1">
        <v>98.284927368164062</v>
      </c>
      <c r="AB95" s="1">
        <v>-3.9392414093017578</v>
      </c>
      <c r="AC95" s="1">
        <v>0.1396489143371582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0.18999999761581421</v>
      </c>
      <c r="AJ95" s="1">
        <v>111115</v>
      </c>
      <c r="AK95">
        <f>X95*0.000001/(K95*0.0001)</f>
        <v>0.83348734537760416</v>
      </c>
      <c r="AL95">
        <f>(U95-T95)/(1000-U95)*AK95</f>
        <v>4.921202148964409E-6</v>
      </c>
      <c r="AM95">
        <f>(P95+273.15)</f>
        <v>296.28777542114256</v>
      </c>
      <c r="AN95">
        <f>(O95+273.15)</f>
        <v>292.90266647338865</v>
      </c>
      <c r="AO95">
        <f>(Y95*AG95+Z95*AH95)*AI95</f>
        <v>-3.2293694806178053E-3</v>
      </c>
      <c r="AP95">
        <f>((AO95+0.00000010773*(AN95^4-AM95^4))-AL95*44100)/(L95*51.4+0.00000043092*AM95^3)</f>
        <v>-0.44557949297180555</v>
      </c>
      <c r="AQ95">
        <f>0.61365*EXP(17.502*J95/(240.97+J95))</f>
        <v>2.8433212884676364</v>
      </c>
      <c r="AR95">
        <f>AQ95*1000/AA95</f>
        <v>28.929372637341238</v>
      </c>
      <c r="AS95">
        <f>(AR95-U95)</f>
        <v>12.589765398571707</v>
      </c>
      <c r="AT95">
        <f>IF(D95,P95,(O95+P95)/2)</f>
        <v>21.445220947265625</v>
      </c>
      <c r="AU95">
        <f>0.61365*EXP(17.502*AT95/(240.97+AT95))</f>
        <v>2.5650454191895462</v>
      </c>
      <c r="AV95">
        <f>IF(AS95&lt;&gt;0,(1000-(AR95+U95)/2)/AS95*AL95,0)</f>
        <v>3.820415310507855E-4</v>
      </c>
      <c r="AW95">
        <f>U95*AA95/1000</f>
        <v>1.6059371106867912</v>
      </c>
      <c r="AX95">
        <f>(AU95-AW95)</f>
        <v>0.95910830850275497</v>
      </c>
      <c r="AY95">
        <f>1/(1.6/F95+1.37/N95)</f>
        <v>2.3878057432352774E-4</v>
      </c>
      <c r="AZ95">
        <f>G95*AA95*0.001</f>
        <v>61.81011770348222</v>
      </c>
      <c r="BA95">
        <f>G95/S95</f>
        <v>1.5739523361443413</v>
      </c>
      <c r="BB95">
        <f>(1-AL95*AA95/AQ95/F95)*100</f>
        <v>55.479176737905355</v>
      </c>
      <c r="BC95">
        <f>(S95-E95/(N95/1.35))</f>
        <v>399.58637581955162</v>
      </c>
      <c r="BD95">
        <f>E95*BB95/100/BC95</f>
        <v>-7.9541808610647519E-5</v>
      </c>
    </row>
    <row r="96" spans="1:56" x14ac:dyDescent="0.25">
      <c r="A96" s="1" t="s">
        <v>9</v>
      </c>
      <c r="B96" s="1" t="s">
        <v>154</v>
      </c>
    </row>
    <row r="97" spans="1:56" x14ac:dyDescent="0.25">
      <c r="A97" s="1">
        <v>48</v>
      </c>
      <c r="B97" s="1" t="s">
        <v>155</v>
      </c>
      <c r="C97" s="1">
        <v>28527.000014327466</v>
      </c>
      <c r="D97" s="1">
        <v>0</v>
      </c>
      <c r="E97">
        <f>(R97-S97*(1000-T97)/(1000-U97))*AK97</f>
        <v>-0.12362476941702082</v>
      </c>
      <c r="F97">
        <f>IF(AV97&lt;&gt;0,1/(1/AV97-1/N97),0)</f>
        <v>2.1880937459997543E-4</v>
      </c>
      <c r="G97">
        <f>((AY97-AL97/2)*S97-E97)/(AY97+AL97/2)</f>
        <v>1286.298515127701</v>
      </c>
      <c r="H97">
        <f>AL97*1000</f>
        <v>2.8092727767361106E-3</v>
      </c>
      <c r="I97">
        <f>(AQ97-AW97)</f>
        <v>1.2334615662346562</v>
      </c>
      <c r="J97">
        <f>(P97+AP97*D97)</f>
        <v>23.183206558227539</v>
      </c>
      <c r="K97" s="1">
        <v>6</v>
      </c>
      <c r="L97">
        <f>(K97*AE97+AF97)</f>
        <v>1.4200000166893005</v>
      </c>
      <c r="M97" s="1">
        <v>1</v>
      </c>
      <c r="N97">
        <f>L97*(M97+1)*(M97+1)/(M97*M97+1)</f>
        <v>2.8400000333786011</v>
      </c>
      <c r="O97" s="1">
        <v>19.760951995849609</v>
      </c>
      <c r="P97" s="1">
        <v>23.183206558227539</v>
      </c>
      <c r="Q97" s="1">
        <v>19.121999740600586</v>
      </c>
      <c r="R97" s="1">
        <v>399.42733764648437</v>
      </c>
      <c r="S97" s="1">
        <v>399.57431030273437</v>
      </c>
      <c r="T97" s="1">
        <v>16.453376770019531</v>
      </c>
      <c r="U97" s="1">
        <v>16.456691741943359</v>
      </c>
      <c r="V97" s="1">
        <v>69.951705932617188</v>
      </c>
      <c r="W97" s="1">
        <v>69.965805053710938</v>
      </c>
      <c r="X97" s="1">
        <v>500.10223388671875</v>
      </c>
      <c r="Y97" s="1">
        <v>-0.15531902015209198</v>
      </c>
      <c r="Z97" s="1">
        <v>7.3604241013526917E-2</v>
      </c>
      <c r="AA97" s="1">
        <v>98.299186706542969</v>
      </c>
      <c r="AB97" s="1">
        <v>-3.7738666534423828</v>
      </c>
      <c r="AC97" s="1">
        <v>0.13826990127563477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0.18999999761581421</v>
      </c>
      <c r="AJ97" s="1">
        <v>111115</v>
      </c>
      <c r="AK97">
        <f>X97*0.000001/(K97*0.0001)</f>
        <v>0.83350372314453103</v>
      </c>
      <c r="AL97">
        <f>(U97-T97)/(1000-U97)*AK97</f>
        <v>2.8092727767361105E-6</v>
      </c>
      <c r="AM97">
        <f>(P97+273.15)</f>
        <v>296.33320655822752</v>
      </c>
      <c r="AN97">
        <f>(O97+273.15)</f>
        <v>292.91095199584959</v>
      </c>
      <c r="AO97">
        <f>(Y97*AG97+Z97*AH97)*AI97</f>
        <v>-2.9510613458588075E-2</v>
      </c>
      <c r="AP97">
        <f>((AO97+0.00000010773*(AN97^4-AM97^4))-AL97*44100)/(L97*51.4+0.00000043092*AM97^3)</f>
        <v>-0.44974147740460457</v>
      </c>
      <c r="AQ97">
        <f>0.61365*EXP(17.502*J97/(240.97+J97))</f>
        <v>2.8511409803479704</v>
      </c>
      <c r="AR97">
        <f>AQ97*1000/AA97</f>
        <v>29.004726039693608</v>
      </c>
      <c r="AS97">
        <f>(AR97-U97)</f>
        <v>12.548034297750249</v>
      </c>
      <c r="AT97">
        <f>IF(D97,P97,(O97+P97)/2)</f>
        <v>21.472079277038574</v>
      </c>
      <c r="AU97">
        <f>0.61365*EXP(17.502*AT97/(240.97+AT97))</f>
        <v>2.5692678197896268</v>
      </c>
      <c r="AV97">
        <f>IF(AS97&lt;&gt;0,(1000-(AR97+U97)/2)/AS97*AL97,0)</f>
        <v>2.1879251760934773E-4</v>
      </c>
      <c r="AW97">
        <f>U97*AA97/1000</f>
        <v>1.6176794141133142</v>
      </c>
      <c r="AX97">
        <f>(AU97-AW97)</f>
        <v>0.95158840567631264</v>
      </c>
      <c r="AY97">
        <f>1/(1.6/F97+1.37/N97)</f>
        <v>1.3674683790118898E-4</v>
      </c>
      <c r="AZ97">
        <f>G97*AA97*0.001</f>
        <v>126.44209789888686</v>
      </c>
      <c r="BA97">
        <f>G97/S97</f>
        <v>3.2191722089269126</v>
      </c>
      <c r="BB97">
        <f>(1-AL97*AA97/AQ97/F97)*100</f>
        <v>55.73512745209468</v>
      </c>
      <c r="BC97">
        <f>(S97-E97/(N97/1.35))</f>
        <v>399.63307559736518</v>
      </c>
      <c r="BD97">
        <f>E97*BB97/100/BC97</f>
        <v>-1.7241421444894286E-4</v>
      </c>
    </row>
    <row r="98" spans="1:56" x14ac:dyDescent="0.25">
      <c r="A98" s="1">
        <v>49</v>
      </c>
      <c r="B98" s="1" t="s">
        <v>156</v>
      </c>
      <c r="C98" s="1">
        <v>29127.500000905246</v>
      </c>
      <c r="D98" s="1">
        <v>0</v>
      </c>
      <c r="E98">
        <f>(R98-S98*(1000-T98)/(1000-U98))*AK98</f>
        <v>-0.14124783347783304</v>
      </c>
      <c r="F98">
        <f>IF(AV98&lt;&gt;0,1/(1/AV98-1/N98),0)</f>
        <v>-3.2168799860496888E-5</v>
      </c>
      <c r="G98">
        <f>((AY98-AL98/2)*S98-E98)/(AY98+AL98/2)</f>
        <v>-6562.9812189092054</v>
      </c>
      <c r="H98">
        <f>AL98*1000</f>
        <v>-4.0900192178697773E-4</v>
      </c>
      <c r="I98">
        <f>(AQ98-AW98)</f>
        <v>1.2214760797769437</v>
      </c>
      <c r="J98">
        <f>(P98+AP98*D98)</f>
        <v>23.154468536376953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19.755664825439453</v>
      </c>
      <c r="P98" s="1">
        <v>23.154468536376953</v>
      </c>
      <c r="Q98" s="1">
        <v>19.121692657470703</v>
      </c>
      <c r="R98" s="1">
        <v>399.4244384765625</v>
      </c>
      <c r="S98" s="1">
        <v>399.59408569335937</v>
      </c>
      <c r="T98" s="1">
        <v>16.527275085449219</v>
      </c>
      <c r="U98" s="1">
        <v>16.526792526245117</v>
      </c>
      <c r="V98" s="1">
        <v>70.295257568359375</v>
      </c>
      <c r="W98" s="1">
        <v>70.293197631835938</v>
      </c>
      <c r="X98" s="1">
        <v>500.136474609375</v>
      </c>
      <c r="Y98" s="1">
        <v>-0.10784672200679779</v>
      </c>
      <c r="Z98" s="1">
        <v>1.7577553167939186E-2</v>
      </c>
      <c r="AA98" s="1">
        <v>98.308021545410156</v>
      </c>
      <c r="AB98" s="1">
        <v>-3.7738666534423828</v>
      </c>
      <c r="AC98" s="1">
        <v>0.13826990127563477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0.18999999761581421</v>
      </c>
      <c r="AJ98" s="1">
        <v>111115</v>
      </c>
      <c r="AK98">
        <f>X98*0.000001/(K98*0.0001)</f>
        <v>0.83356079101562497</v>
      </c>
      <c r="AL98">
        <f>(U98-T98)/(1000-U98)*AK98</f>
        <v>-4.0900192178697773E-7</v>
      </c>
      <c r="AM98">
        <f>(P98+273.15)</f>
        <v>296.30446853637693</v>
      </c>
      <c r="AN98">
        <f>(O98+273.15)</f>
        <v>292.90566482543943</v>
      </c>
      <c r="AO98">
        <f>(Y98*AG98+Z98*AH98)*AI98</f>
        <v>-2.0490876924164958E-2</v>
      </c>
      <c r="AP98">
        <f>((AO98+0.00000010773*(AN98^4-AM98^4))-AL98*44100)/(L98*51.4+0.00000043092*AM98^3)</f>
        <v>-0.44481942569247279</v>
      </c>
      <c r="AQ98">
        <f>0.61365*EXP(17.502*J98/(240.97+J98))</f>
        <v>2.8461923555235722</v>
      </c>
      <c r="AR98">
        <f>AQ98*1000/AA98</f>
        <v>28.951781459754709</v>
      </c>
      <c r="AS98">
        <f>(AR98-U98)</f>
        <v>12.424988933509592</v>
      </c>
      <c r="AT98">
        <f>IF(D98,P98,(O98+P98)/2)</f>
        <v>21.455066680908203</v>
      </c>
      <c r="AU98">
        <f>0.61365*EXP(17.502*AT98/(240.97+AT98))</f>
        <v>2.56659256200038</v>
      </c>
      <c r="AV98">
        <f>IF(AS98&lt;&gt;0,(1000-(AR98+U98)/2)/AS98*AL98,0)</f>
        <v>-3.2169164241973656E-5</v>
      </c>
      <c r="AW98">
        <f>U98*AA98/1000</f>
        <v>1.6247162757466285</v>
      </c>
      <c r="AX98">
        <f>(AU98-AW98)</f>
        <v>0.94187628625375153</v>
      </c>
      <c r="AY98">
        <f>1/(1.6/F98+1.37/N98)</f>
        <v>-2.0105694913517715E-5</v>
      </c>
      <c r="AZ98">
        <f>G98*AA98*0.001</f>
        <v>-645.19369907064845</v>
      </c>
      <c r="BA98">
        <f>G98/S98</f>
        <v>-16.424120010488615</v>
      </c>
      <c r="BB98">
        <f>(1-AL98*AA98/AQ98/F98)*100</f>
        <v>56.084766321372072</v>
      </c>
      <c r="BC98">
        <f>(S98-E98/(N98/1.35))</f>
        <v>399.66122814862484</v>
      </c>
      <c r="BD98">
        <f>E98*BB98/100/BC98</f>
        <v>-1.982141668007482E-4</v>
      </c>
    </row>
    <row r="99" spans="1:56" x14ac:dyDescent="0.25">
      <c r="A99" s="1" t="s">
        <v>9</v>
      </c>
      <c r="B99" s="1" t="s">
        <v>157</v>
      </c>
    </row>
    <row r="100" spans="1:56" x14ac:dyDescent="0.25">
      <c r="A100" s="1">
        <v>50</v>
      </c>
      <c r="B100" s="1" t="s">
        <v>158</v>
      </c>
      <c r="C100" s="1">
        <v>29727.000007621944</v>
      </c>
      <c r="D100" s="1">
        <v>0</v>
      </c>
      <c r="E100">
        <f>(R100-S100*(1000-T100)/(1000-U100))*AK100</f>
        <v>-2.2831756631589064E-2</v>
      </c>
      <c r="F100">
        <f>IF(AV100&lt;&gt;0,1/(1/AV100-1/N100),0)</f>
        <v>2.6417128360288987E-4</v>
      </c>
      <c r="G100">
        <f>((AY100-AL100/2)*S100-E100)/(AY100+AL100/2)</f>
        <v>528.36121342579486</v>
      </c>
      <c r="H100">
        <f>AL100*1000</f>
        <v>3.3513053736327135E-3</v>
      </c>
      <c r="I100">
        <f>(AQ100-AW100)</f>
        <v>1.2187898435156386</v>
      </c>
      <c r="J100">
        <f>(P100+AP100*D100)</f>
        <v>23.213489532470703</v>
      </c>
      <c r="K100" s="1">
        <v>6</v>
      </c>
      <c r="L100">
        <f>(K100*AE100+AF100)</f>
        <v>1.4200000166893005</v>
      </c>
      <c r="M100" s="1">
        <v>1</v>
      </c>
      <c r="N100">
        <f>L100*(M100+1)*(M100+1)/(M100*M100+1)</f>
        <v>2.8400000333786011</v>
      </c>
      <c r="O100" s="1">
        <v>19.762775421142578</v>
      </c>
      <c r="P100" s="1">
        <v>23.213489532470703</v>
      </c>
      <c r="Q100" s="1">
        <v>19.122209548950195</v>
      </c>
      <c r="R100" s="1">
        <v>399.45718383789062</v>
      </c>
      <c r="S100" s="1">
        <v>399.48297119140625</v>
      </c>
      <c r="T100" s="1">
        <v>16.653152465820313</v>
      </c>
      <c r="U100" s="1">
        <v>16.657106399536133</v>
      </c>
      <c r="V100" s="1">
        <v>70.801429748535156</v>
      </c>
      <c r="W100" s="1">
        <v>70.818244934082031</v>
      </c>
      <c r="X100" s="1">
        <v>500.08157348632812</v>
      </c>
      <c r="Y100" s="1">
        <v>-0.13656546175479889</v>
      </c>
      <c r="Z100" s="1">
        <v>0.13732330501079559</v>
      </c>
      <c r="AA100" s="1">
        <v>98.310829162597656</v>
      </c>
      <c r="AB100" s="1">
        <v>-3.7759113311767578</v>
      </c>
      <c r="AC100" s="1">
        <v>0.1364140510559082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0.18999999761581421</v>
      </c>
      <c r="AJ100" s="1">
        <v>111115</v>
      </c>
      <c r="AK100">
        <f>X100*0.000001/(K100*0.0001)</f>
        <v>0.83346928914388008</v>
      </c>
      <c r="AL100">
        <f>(U100-T100)/(1000-U100)*AK100</f>
        <v>3.3513053736327136E-6</v>
      </c>
      <c r="AM100">
        <f>(P100+273.15)</f>
        <v>296.36348953247068</v>
      </c>
      <c r="AN100">
        <f>(O100+273.15)</f>
        <v>292.91277542114256</v>
      </c>
      <c r="AO100">
        <f>(Y100*AG100+Z100*AH100)*AI100</f>
        <v>-2.5947437407814355E-2</v>
      </c>
      <c r="AP100">
        <f>((AO100+0.00000010773*(AN100^4-AM100^4))-AL100*44100)/(L100*51.4+0.00000043092*AM100^3)</f>
        <v>-0.45376351243492674</v>
      </c>
      <c r="AQ100">
        <f>0.61365*EXP(17.502*J100/(240.97+J100))</f>
        <v>2.8563637851036474</v>
      </c>
      <c r="AR100">
        <f>AQ100*1000/AA100</f>
        <v>29.054416582932763</v>
      </c>
      <c r="AS100">
        <f>(AR100-U100)</f>
        <v>12.39731018339663</v>
      </c>
      <c r="AT100">
        <f>IF(D100,P100,(O100+P100)/2)</f>
        <v>21.488132476806641</v>
      </c>
      <c r="AU100">
        <f>0.61365*EXP(17.502*AT100/(240.97+AT100))</f>
        <v>2.5717944494880598</v>
      </c>
      <c r="AV100">
        <f>IF(AS100&lt;&gt;0,(1000-(AR100+U100)/2)/AS100*AL100,0)</f>
        <v>2.6414671318899461E-4</v>
      </c>
      <c r="AW100">
        <f>U100*AA100/1000</f>
        <v>1.6375739415880088</v>
      </c>
      <c r="AX100">
        <f>(AU100-AW100)</f>
        <v>0.93422050790005096</v>
      </c>
      <c r="AY100">
        <f>1/(1.6/F100+1.37/N100)</f>
        <v>1.6509390306543905E-4</v>
      </c>
      <c r="AZ100">
        <f>G100*AA100*0.001</f>
        <v>51.943628989246122</v>
      </c>
      <c r="BA100">
        <f>G100/S100</f>
        <v>1.3226126056137661</v>
      </c>
      <c r="BB100">
        <f>(1-AL100*AA100/AQ100/F100)*100</f>
        <v>56.336732027660183</v>
      </c>
      <c r="BC100">
        <f>(S100-E100/(N100/1.35))</f>
        <v>399.4938243150296</v>
      </c>
      <c r="BD100">
        <f>E100*BB100/100/BC100</f>
        <v>-3.2197407739156258E-5</v>
      </c>
    </row>
    <row r="101" spans="1:56" x14ac:dyDescent="0.25">
      <c r="A101" s="1" t="s">
        <v>9</v>
      </c>
      <c r="B101" s="1" t="s">
        <v>159</v>
      </c>
    </row>
    <row r="102" spans="1:56" x14ac:dyDescent="0.25">
      <c r="A102" s="1">
        <v>51</v>
      </c>
      <c r="B102" s="1" t="s">
        <v>160</v>
      </c>
      <c r="C102" s="1">
        <v>30327.000014349818</v>
      </c>
      <c r="D102" s="1">
        <v>0</v>
      </c>
      <c r="E102">
        <f>(R102-S102*(1000-T102)/(1000-U102))*AK102</f>
        <v>-0.16361824060123167</v>
      </c>
      <c r="F102">
        <f>IF(AV102&lt;&gt;0,1/(1/AV102-1/N102),0)</f>
        <v>-2.4398821677492112E-4</v>
      </c>
      <c r="G102">
        <f>((AY102-AL102/2)*S102-E102)/(AY102+AL102/2)</f>
        <v>-670.52739669764139</v>
      </c>
      <c r="H102">
        <f>AL102*1000</f>
        <v>-3.074993965423514E-3</v>
      </c>
      <c r="I102">
        <f>(AQ102-AW102)</f>
        <v>1.2107895335605925</v>
      </c>
      <c r="J102">
        <f>(P102+AP102*D102)</f>
        <v>23.193851470947266</v>
      </c>
      <c r="K102" s="1">
        <v>6</v>
      </c>
      <c r="L102">
        <f>(K102*AE102+AF102)</f>
        <v>1.4200000166893005</v>
      </c>
      <c r="M102" s="1">
        <v>1</v>
      </c>
      <c r="N102">
        <f>L102*(M102+1)*(M102+1)/(M102*M102+1)</f>
        <v>2.8400000333786011</v>
      </c>
      <c r="O102" s="1">
        <v>19.758869171142578</v>
      </c>
      <c r="P102" s="1">
        <v>23.193851470947266</v>
      </c>
      <c r="Q102" s="1">
        <v>19.123723983764648</v>
      </c>
      <c r="R102" s="1">
        <v>399.42300415039063</v>
      </c>
      <c r="S102" s="1">
        <v>399.62078857421875</v>
      </c>
      <c r="T102" s="1">
        <v>16.704896926879883</v>
      </c>
      <c r="U102" s="1">
        <v>16.701269149780273</v>
      </c>
      <c r="V102" s="1">
        <v>71.05035400390625</v>
      </c>
      <c r="W102" s="1">
        <v>71.034927368164062</v>
      </c>
      <c r="X102" s="1">
        <v>500.0810546875</v>
      </c>
      <c r="Y102" s="1">
        <v>-4.864845797419548E-2</v>
      </c>
      <c r="Z102" s="1">
        <v>4.9437075853347778E-2</v>
      </c>
      <c r="AA102" s="1">
        <v>98.327041625976563</v>
      </c>
      <c r="AB102" s="1">
        <v>-3.7172565460205078</v>
      </c>
      <c r="AC102" s="1">
        <v>0.13326501846313477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0.18999999761581421</v>
      </c>
      <c r="AJ102" s="1">
        <v>111115</v>
      </c>
      <c r="AK102">
        <f>X102*0.000001/(K102*0.0001)</f>
        <v>0.83346842447916647</v>
      </c>
      <c r="AL102">
        <f>(U102-T102)/(1000-U102)*AK102</f>
        <v>-3.0749939654235142E-6</v>
      </c>
      <c r="AM102">
        <f>(P102+273.15)</f>
        <v>296.34385147094724</v>
      </c>
      <c r="AN102">
        <f>(O102+273.15)</f>
        <v>292.90886917114256</v>
      </c>
      <c r="AO102">
        <f>(Y102*AG102+Z102*AH102)*AI102</f>
        <v>-9.243206899110179E-3</v>
      </c>
      <c r="AP102">
        <f>((AO102+0.00000010773*(AN102^4-AM102^4))-AL102*44100)/(L102*51.4+0.00000043092*AM102^3)</f>
        <v>-0.44809806723199042</v>
      </c>
      <c r="AQ102">
        <f>0.61365*EXP(17.502*J102/(240.97+J102))</f>
        <v>2.8529759204576757</v>
      </c>
      <c r="AR102">
        <f>AQ102*1000/AA102</f>
        <v>29.015170936496084</v>
      </c>
      <c r="AS102">
        <f>(AR102-U102)</f>
        <v>12.31390178671581</v>
      </c>
      <c r="AT102">
        <f>IF(D102,P102,(O102+P102)/2)</f>
        <v>21.476360321044922</v>
      </c>
      <c r="AU102">
        <f>0.61365*EXP(17.502*AT102/(240.97+AT102))</f>
        <v>2.5699414051284593</v>
      </c>
      <c r="AV102">
        <f>IF(AS102&lt;&gt;0,(1000-(AR102+U102)/2)/AS102*AL102,0)</f>
        <v>-2.4400917993125506E-4</v>
      </c>
      <c r="AW102">
        <f>U102*AA102/1000</f>
        <v>1.6421863868970832</v>
      </c>
      <c r="AX102">
        <f>(AU102-AW102)</f>
        <v>0.92775501823137607</v>
      </c>
      <c r="AY102">
        <f>1/(1.6/F102+1.37/N102)</f>
        <v>-1.5250385390990081E-4</v>
      </c>
      <c r="AZ102">
        <f>G102*AA102*0.001</f>
        <v>-65.930975246446692</v>
      </c>
      <c r="BA102">
        <f>G102/S102</f>
        <v>-1.6779091975919793</v>
      </c>
      <c r="BB102">
        <f>(1-AL102*AA102/AQ102/F102)*100</f>
        <v>56.563954294563842</v>
      </c>
      <c r="BC102">
        <f>(S102-E102/(N102/1.35))</f>
        <v>399.6985648496468</v>
      </c>
      <c r="BD102">
        <f>E102*BB102/100/BC102</f>
        <v>-2.3154685798300025E-4</v>
      </c>
    </row>
    <row r="103" spans="1:56" x14ac:dyDescent="0.25">
      <c r="A103" s="1">
        <v>52</v>
      </c>
      <c r="B103" s="1" t="s">
        <v>161</v>
      </c>
      <c r="C103" s="1">
        <v>30927.500000927597</v>
      </c>
      <c r="D103" s="1">
        <v>0</v>
      </c>
      <c r="E103">
        <f>(R103-S103*(1000-T103)/(1000-U103))*AK103</f>
        <v>-9.2259910284098523E-2</v>
      </c>
      <c r="F103">
        <f>IF(AV103&lt;&gt;0,1/(1/AV103-1/N103),0)</f>
        <v>2.844768430208836E-4</v>
      </c>
      <c r="G103">
        <f>((AY103-AL103/2)*S103-E103)/(AY103+AL103/2)</f>
        <v>905.40182186255981</v>
      </c>
      <c r="H103">
        <f>AL103*1000</f>
        <v>3.5715108396592163E-3</v>
      </c>
      <c r="I103">
        <f>(AQ103-AW103)</f>
        <v>1.2065250482927481</v>
      </c>
      <c r="J103">
        <f>(P103+AP103*D103)</f>
        <v>23.181360244750977</v>
      </c>
      <c r="K103" s="1">
        <v>6</v>
      </c>
      <c r="L103">
        <f>(K103*AE103+AF103)</f>
        <v>1.4200000166893005</v>
      </c>
      <c r="M103" s="1">
        <v>1</v>
      </c>
      <c r="N103">
        <f>L103*(M103+1)*(M103+1)/(M103*M103+1)</f>
        <v>2.8400000333786011</v>
      </c>
      <c r="O103" s="1">
        <v>19.757106781005859</v>
      </c>
      <c r="P103" s="1">
        <v>23.181360244750977</v>
      </c>
      <c r="Q103" s="1">
        <v>19.122007369995117</v>
      </c>
      <c r="R103" s="1">
        <v>399.45327758789062</v>
      </c>
      <c r="S103" s="1">
        <v>399.562255859375</v>
      </c>
      <c r="T103" s="1">
        <v>16.716379165649414</v>
      </c>
      <c r="U103" s="1">
        <v>16.720592498779297</v>
      </c>
      <c r="V103" s="1">
        <v>71.116104125976563</v>
      </c>
      <c r="W103" s="1">
        <v>71.134033203125</v>
      </c>
      <c r="X103" s="1">
        <v>500.09713745117187</v>
      </c>
      <c r="Y103" s="1">
        <v>-0.10198394954204559</v>
      </c>
      <c r="Z103" s="1">
        <v>0.14281545579433441</v>
      </c>
      <c r="AA103" s="1">
        <v>98.339683532714844</v>
      </c>
      <c r="AB103" s="1">
        <v>-3.7172565460205078</v>
      </c>
      <c r="AC103" s="1">
        <v>0.13326501846313477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0.18999999761581421</v>
      </c>
      <c r="AJ103" s="1">
        <v>111115</v>
      </c>
      <c r="AK103">
        <f>X103*0.000001/(K103*0.0001)</f>
        <v>0.83349522908528639</v>
      </c>
      <c r="AL103">
        <f>(U103-T103)/(1000-U103)*AK103</f>
        <v>3.5715108396592162E-6</v>
      </c>
      <c r="AM103">
        <f>(P103+273.15)</f>
        <v>296.33136024475095</v>
      </c>
      <c r="AN103">
        <f>(O103+273.15)</f>
        <v>292.90710678100584</v>
      </c>
      <c r="AO103">
        <f>(Y103*AG103+Z103*AH103)*AI103</f>
        <v>-1.9376950169839979E-2</v>
      </c>
      <c r="AP103">
        <f>((AO103+0.00000010773*(AN103^4-AM103^4))-AL103*44100)/(L103*51.4+0.00000043092*AM103^3)</f>
        <v>-0.45027012176272663</v>
      </c>
      <c r="AQ103">
        <f>0.61365*EXP(17.502*J103/(240.97+J103))</f>
        <v>2.8508228231021899</v>
      </c>
      <c r="AR103">
        <f>AQ103*1000/AA103</f>
        <v>28.989546444430051</v>
      </c>
      <c r="AS103">
        <f>(AR103-U103)</f>
        <v>12.268953945650754</v>
      </c>
      <c r="AT103">
        <f>IF(D103,P103,(O103+P103)/2)</f>
        <v>21.469233512878418</v>
      </c>
      <c r="AU103">
        <f>0.61365*EXP(17.502*AT103/(240.97+AT103))</f>
        <v>2.5688201488834306</v>
      </c>
      <c r="AV103">
        <f>IF(AS103&lt;&gt;0,(1000-(AR103+U103)/2)/AS103*AL103,0)</f>
        <v>2.8444835042659456E-4</v>
      </c>
      <c r="AW103">
        <f>U103*AA103/1000</f>
        <v>1.6442977748094418</v>
      </c>
      <c r="AX103">
        <f>(AU103-AW103)</f>
        <v>0.92452237407398874</v>
      </c>
      <c r="AY103">
        <f>1/(1.6/F103+1.37/N103)</f>
        <v>1.7778277867860071E-4</v>
      </c>
      <c r="AZ103">
        <f>G103*AA103*0.001</f>
        <v>89.0369286319076</v>
      </c>
      <c r="BA103">
        <f>G103/S103</f>
        <v>2.2659843580951597</v>
      </c>
      <c r="BB103">
        <f>(1-AL103*AA103/AQ103/F103)*100</f>
        <v>56.692448334728866</v>
      </c>
      <c r="BC103">
        <f>(S103-E103/(N103/1.35))</f>
        <v>399.6061118021284</v>
      </c>
      <c r="BD103">
        <f>E103*BB103/100/BC103</f>
        <v>-1.308898948907447E-4</v>
      </c>
    </row>
    <row r="104" spans="1:56" x14ac:dyDescent="0.25">
      <c r="A104" s="1" t="s">
        <v>9</v>
      </c>
      <c r="B104" s="1" t="s">
        <v>162</v>
      </c>
    </row>
    <row r="105" spans="1:56" x14ac:dyDescent="0.25">
      <c r="A105" s="1">
        <v>53</v>
      </c>
      <c r="B105" s="1" t="s">
        <v>163</v>
      </c>
      <c r="C105" s="1">
        <v>31527.50000763312</v>
      </c>
      <c r="D105" s="1">
        <v>0</v>
      </c>
      <c r="E105">
        <f>(R105-S105*(1000-T105)/(1000-U105))*AK105</f>
        <v>-7.360289038553823E-2</v>
      </c>
      <c r="F105">
        <f>IF(AV105&lt;&gt;0,1/(1/AV105-1/N105),0)</f>
        <v>3.6869727534590902E-4</v>
      </c>
      <c r="G105">
        <f>((AY105-AL105/2)*S105-E105)/(AY105+AL105/2)</f>
        <v>707.83370488971627</v>
      </c>
      <c r="H105">
        <f>AL105*1000</f>
        <v>4.6085034480652367E-3</v>
      </c>
      <c r="I105">
        <f>(AQ105-AW105)</f>
        <v>1.201397860921851</v>
      </c>
      <c r="J105">
        <f>(P105+AP105*D105)</f>
        <v>23.179836273193359</v>
      </c>
      <c r="K105" s="1">
        <v>6</v>
      </c>
      <c r="L105">
        <f>(K105*AE105+AF105)</f>
        <v>1.4200000166893005</v>
      </c>
      <c r="M105" s="1">
        <v>1</v>
      </c>
      <c r="N105">
        <f>L105*(M105+1)*(M105+1)/(M105*M105+1)</f>
        <v>2.8400000333786011</v>
      </c>
      <c r="O105" s="1">
        <v>19.756790161132813</v>
      </c>
      <c r="P105" s="1">
        <v>23.179836273193359</v>
      </c>
      <c r="Q105" s="1">
        <v>19.122350692749023</v>
      </c>
      <c r="R105" s="1">
        <v>399.37844848632812</v>
      </c>
      <c r="S105" s="1">
        <v>399.46453857421875</v>
      </c>
      <c r="T105" s="1">
        <v>16.762243270874023</v>
      </c>
      <c r="U105" s="1">
        <v>16.767679214477539</v>
      </c>
      <c r="V105" s="1">
        <v>71.322746276855469</v>
      </c>
      <c r="W105" s="1">
        <v>71.345878601074219</v>
      </c>
      <c r="X105" s="1">
        <v>500.14089965820312</v>
      </c>
      <c r="Y105" s="1">
        <v>-2.989109605550766E-2</v>
      </c>
      <c r="Z105" s="1">
        <v>0.12193936854600906</v>
      </c>
      <c r="AA105" s="1">
        <v>98.353645324707031</v>
      </c>
      <c r="AB105" s="1">
        <v>-3.8075885772705078</v>
      </c>
      <c r="AC105" s="1">
        <v>0.13447999954223633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0.18999999761581421</v>
      </c>
      <c r="AJ105" s="1">
        <v>111115</v>
      </c>
      <c r="AK105">
        <f>X105*0.000001/(K105*0.0001)</f>
        <v>0.83356816609700513</v>
      </c>
      <c r="AL105">
        <f>(U105-T105)/(1000-U105)*AK105</f>
        <v>4.6085034480652366E-6</v>
      </c>
      <c r="AM105">
        <f>(P105+273.15)</f>
        <v>296.32983627319334</v>
      </c>
      <c r="AN105">
        <f>(O105+273.15)</f>
        <v>292.90679016113279</v>
      </c>
      <c r="AO105">
        <f>(Y105*AG105+Z105*AH105)*AI105</f>
        <v>-5.6793081792805289E-3</v>
      </c>
      <c r="AP105">
        <f>((AO105+0.00000010773*(AN105^4-AM105^4))-AL105*44100)/(L105*51.4+0.00000043092*AM105^3)</f>
        <v>-0.45048926186411525</v>
      </c>
      <c r="AQ105">
        <f>0.61365*EXP(17.502*J105/(240.97+J105))</f>
        <v>2.8505602353010371</v>
      </c>
      <c r="AR105">
        <f>AQ105*1000/AA105</f>
        <v>28.982761400354107</v>
      </c>
      <c r="AS105">
        <f>(AR105-U105)</f>
        <v>12.215082185876568</v>
      </c>
      <c r="AT105">
        <f>IF(D105,P105,(O105+P105)/2)</f>
        <v>21.468313217163086</v>
      </c>
      <c r="AU105">
        <f>0.61365*EXP(17.502*AT105/(240.97+AT105))</f>
        <v>2.5686753905678921</v>
      </c>
      <c r="AV105">
        <f>IF(AS105&lt;&gt;0,(1000-(AR105+U105)/2)/AS105*AL105,0)</f>
        <v>3.6864941617911127E-4</v>
      </c>
      <c r="AW105">
        <f>U105*AA105/1000</f>
        <v>1.6491623743791861</v>
      </c>
      <c r="AX105">
        <f>(AU105-AW105)</f>
        <v>0.91951301618870596</v>
      </c>
      <c r="AY105">
        <f>1/(1.6/F105+1.37/N105)</f>
        <v>2.3041018448103964E-4</v>
      </c>
      <c r="AZ105">
        <f>G105*AA105*0.001</f>
        <v>69.618025159596499</v>
      </c>
      <c r="BA105">
        <f>G105/S105</f>
        <v>1.7719562978384473</v>
      </c>
      <c r="BB105">
        <f>(1-AL105*AA105/AQ105/F105)*100</f>
        <v>56.872902858798092</v>
      </c>
      <c r="BC105">
        <f>(S105-E105/(N105/1.35))</f>
        <v>399.49952586325139</v>
      </c>
      <c r="BD105">
        <f>E105*BB105/100/BC105</f>
        <v>-1.0478135176701937E-4</v>
      </c>
    </row>
    <row r="106" spans="1:56" x14ac:dyDescent="0.25">
      <c r="A106" s="1" t="s">
        <v>9</v>
      </c>
      <c r="B106" s="1" t="s">
        <v>164</v>
      </c>
    </row>
    <row r="107" spans="1:56" x14ac:dyDescent="0.25">
      <c r="A107" s="1">
        <v>54</v>
      </c>
      <c r="B107" s="1" t="s">
        <v>165</v>
      </c>
      <c r="C107" s="1">
        <v>32127.000014349818</v>
      </c>
      <c r="D107" s="1">
        <v>0</v>
      </c>
      <c r="E107">
        <f>(R107-S107*(1000-T107)/(1000-U107))*AK107</f>
        <v>-0.15147333061435295</v>
      </c>
      <c r="F107">
        <f>IF(AV107&lt;&gt;0,1/(1/AV107-1/N107),0)</f>
        <v>-4.2629282498961698E-4</v>
      </c>
      <c r="G107">
        <f>((AY107-AL107/2)*S107-E107)/(AY107+AL107/2)</f>
        <v>-171.15795373923979</v>
      </c>
      <c r="H107">
        <f>AL107*1000</f>
        <v>-5.2921454980177631E-3</v>
      </c>
      <c r="I107">
        <f>(AQ107-AW107)</f>
        <v>1.1931425515900183</v>
      </c>
      <c r="J107">
        <f>(P107+AP107*D107)</f>
        <v>23.131017684936523</v>
      </c>
      <c r="K107" s="1">
        <v>6</v>
      </c>
      <c r="L107">
        <f>(K107*AE107+AF107)</f>
        <v>1.4200000166893005</v>
      </c>
      <c r="M107" s="1">
        <v>1</v>
      </c>
      <c r="N107">
        <f>L107*(M107+1)*(M107+1)/(M107*M107+1)</f>
        <v>2.8400000333786011</v>
      </c>
      <c r="O107" s="1">
        <v>19.752799987792969</v>
      </c>
      <c r="P107" s="1">
        <v>23.131017684936523</v>
      </c>
      <c r="Q107" s="1">
        <v>19.1217041015625</v>
      </c>
      <c r="R107" s="1">
        <v>399.37591552734375</v>
      </c>
      <c r="S107" s="1">
        <v>399.5601806640625</v>
      </c>
      <c r="T107" s="1">
        <v>16.769655227661133</v>
      </c>
      <c r="U107" s="1">
        <v>16.763412475585938</v>
      </c>
      <c r="V107" s="1">
        <v>71.383834838867188</v>
      </c>
      <c r="W107" s="1">
        <v>71.357254028320312</v>
      </c>
      <c r="X107" s="1">
        <v>500.10934448242187</v>
      </c>
      <c r="Y107" s="1">
        <v>-0.1119488850235939</v>
      </c>
      <c r="Z107" s="1">
        <v>4.2845014482736588E-2</v>
      </c>
      <c r="AA107" s="1">
        <v>98.370018005371094</v>
      </c>
      <c r="AB107" s="1">
        <v>-3.8486042022705078</v>
      </c>
      <c r="AC107" s="1">
        <v>0.13245058059692383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0.18999999761581421</v>
      </c>
      <c r="AJ107" s="1">
        <v>111115</v>
      </c>
      <c r="AK107">
        <f>X107*0.000001/(K107*0.0001)</f>
        <v>0.83351557413736965</v>
      </c>
      <c r="AL107">
        <f>(U107-T107)/(1000-U107)*AK107</f>
        <v>-5.2921454980177633E-6</v>
      </c>
      <c r="AM107">
        <f>(P107+273.15)</f>
        <v>296.2810176849365</v>
      </c>
      <c r="AN107">
        <f>(O107+273.15)</f>
        <v>292.90279998779295</v>
      </c>
      <c r="AO107">
        <f>(Y107*AG107+Z107*AH107)*AI107</f>
        <v>-2.12702878875759E-2</v>
      </c>
      <c r="AP107">
        <f>((AO107+0.00000010773*(AN107^4-AM107^4))-AL107*44100)/(L107*51.4+0.00000043092*AM107^3)</f>
        <v>-0.43953152533707646</v>
      </c>
      <c r="AQ107">
        <f>0.61365*EXP(17.502*J107/(240.97+J107))</f>
        <v>2.8421597386448694</v>
      </c>
      <c r="AR107">
        <f>AQ107*1000/AA107</f>
        <v>28.892540595953584</v>
      </c>
      <c r="AS107">
        <f>(AR107-U107)</f>
        <v>12.129128120367646</v>
      </c>
      <c r="AT107">
        <f>IF(D107,P107,(O107+P107)/2)</f>
        <v>21.441908836364746</v>
      </c>
      <c r="AU107">
        <f>0.61365*EXP(17.502*AT107/(240.97+AT107))</f>
        <v>2.5645251429698455</v>
      </c>
      <c r="AV107">
        <f>IF(AS107&lt;&gt;0,(1000-(AR107+U107)/2)/AS107*AL107,0)</f>
        <v>-4.2635682247277518E-4</v>
      </c>
      <c r="AW107">
        <f>U107*AA107/1000</f>
        <v>1.6490171870548511</v>
      </c>
      <c r="AX107">
        <f>(AU107-AW107)</f>
        <v>0.91550795591499434</v>
      </c>
      <c r="AY107">
        <f>1/(1.6/F107+1.37/N107)</f>
        <v>-2.664672635325178E-4</v>
      </c>
      <c r="AZ107">
        <f>G107*AA107*0.001</f>
        <v>-16.83681099109149</v>
      </c>
      <c r="BA107">
        <f>G107/S107</f>
        <v>-0.42836589335498365</v>
      </c>
      <c r="BB107">
        <f>(1-AL107*AA107/AQ107/F107)*100</f>
        <v>57.032704302994588</v>
      </c>
      <c r="BC107">
        <f>(S107-E107/(N107/1.35))</f>
        <v>399.63218383093783</v>
      </c>
      <c r="BD107">
        <f>E107*BB107/100/BC107</f>
        <v>-2.1617212087134561E-4</v>
      </c>
    </row>
    <row r="108" spans="1:56" x14ac:dyDescent="0.25">
      <c r="A108" s="1">
        <v>55</v>
      </c>
      <c r="B108" s="1" t="s">
        <v>166</v>
      </c>
      <c r="C108" s="1">
        <v>32727.500000927597</v>
      </c>
      <c r="D108" s="1">
        <v>0</v>
      </c>
      <c r="E108">
        <f>(R108-S108*(1000-T108)/(1000-U108))*AK108</f>
        <v>-5.4312459911912934E-2</v>
      </c>
      <c r="F108">
        <f>IF(AV108&lt;&gt;0,1/(1/AV108-1/N108),0)</f>
        <v>-2.1150574409673119E-4</v>
      </c>
      <c r="G108">
        <f>((AY108-AL108/2)*S108-E108)/(AY108+AL108/2)</f>
        <v>-15.223497170146151</v>
      </c>
      <c r="H108">
        <f>AL108*1000</f>
        <v>-2.6548023130617119E-3</v>
      </c>
      <c r="I108">
        <f>(AQ108-AW108)</f>
        <v>1.2064960468603274</v>
      </c>
      <c r="J108">
        <f>(P108+AP108*D108)</f>
        <v>23.206377029418945</v>
      </c>
      <c r="K108" s="1">
        <v>6</v>
      </c>
      <c r="L108">
        <f>(K108*AE108+AF108)</f>
        <v>1.4200000166893005</v>
      </c>
      <c r="M108" s="1">
        <v>1</v>
      </c>
      <c r="N108">
        <f>L108*(M108+1)*(M108+1)/(M108*M108+1)</f>
        <v>2.8400000333786011</v>
      </c>
      <c r="O108" s="1">
        <v>19.758834838867188</v>
      </c>
      <c r="P108" s="1">
        <v>23.206377029418945</v>
      </c>
      <c r="Q108" s="1">
        <v>19.123424530029297</v>
      </c>
      <c r="R108" s="1">
        <v>399.40530395507812</v>
      </c>
      <c r="S108" s="1">
        <v>399.47174072265625</v>
      </c>
      <c r="T108" s="1">
        <v>16.76109504699707</v>
      </c>
      <c r="U108" s="1">
        <v>16.757963180541992</v>
      </c>
      <c r="V108" s="1">
        <v>71.32757568359375</v>
      </c>
      <c r="W108" s="1">
        <v>71.314239501953125</v>
      </c>
      <c r="X108" s="1">
        <v>500.08132934570312</v>
      </c>
      <c r="Y108" s="1">
        <v>-0.23034261167049408</v>
      </c>
      <c r="Z108" s="1">
        <v>2.7464456856250763E-2</v>
      </c>
      <c r="AA108" s="1">
        <v>98.3795166015625</v>
      </c>
      <c r="AB108" s="1">
        <v>-3.8486042022705078</v>
      </c>
      <c r="AC108" s="1">
        <v>0.13245058059692383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0.18999999761581421</v>
      </c>
      <c r="AJ108" s="1">
        <v>111115</v>
      </c>
      <c r="AK108">
        <f>X108*0.000001/(K108*0.0001)</f>
        <v>0.83346888224283855</v>
      </c>
      <c r="AL108">
        <f>(U108-T108)/(1000-U108)*AK108</f>
        <v>-2.6548023130617121E-6</v>
      </c>
      <c r="AM108">
        <f>(P108+273.15)</f>
        <v>296.35637702941892</v>
      </c>
      <c r="AN108">
        <f>(O108+273.15)</f>
        <v>292.90883483886716</v>
      </c>
      <c r="AO108">
        <f>(Y108*AG108+Z108*AH108)*AI108</f>
        <v>-4.3765095668214293E-2</v>
      </c>
      <c r="AP108">
        <f>((AO108+0.00000010773*(AN108^4-AM108^4))-AL108*44100)/(L108*51.4+0.00000043092*AM108^3)</f>
        <v>-0.45039326750328057</v>
      </c>
      <c r="AQ108">
        <f>0.61365*EXP(17.502*J108/(240.97+J108))</f>
        <v>2.8551363637888314</v>
      </c>
      <c r="AR108">
        <f>AQ108*1000/AA108</f>
        <v>29.021654734817886</v>
      </c>
      <c r="AS108">
        <f>(AR108-U108)</f>
        <v>12.263691554275894</v>
      </c>
      <c r="AT108">
        <f>IF(D108,P108,(O108+P108)/2)</f>
        <v>21.482605934143066</v>
      </c>
      <c r="AU108">
        <f>0.61365*EXP(17.502*AT108/(240.97+AT108))</f>
        <v>2.5709243757886489</v>
      </c>
      <c r="AV108">
        <f>IF(AS108&lt;&gt;0,(1000-(AR108+U108)/2)/AS108*AL108,0)</f>
        <v>-2.1152149691753126E-4</v>
      </c>
      <c r="AW108">
        <f>U108*AA108/1000</f>
        <v>1.648640316928504</v>
      </c>
      <c r="AX108">
        <f>(AU108-AW108)</f>
        <v>0.92228405886014486</v>
      </c>
      <c r="AY108">
        <f>1/(1.6/F108+1.37/N108)</f>
        <v>-1.3219952019070681E-4</v>
      </c>
      <c r="AZ108">
        <f>G108*AA108*0.001</f>
        <v>-1.497680292584233</v>
      </c>
      <c r="BA108">
        <f>G108/S108</f>
        <v>-3.8109071601927065E-2</v>
      </c>
      <c r="BB108">
        <f>(1-AL108*AA108/AQ108/F108)*100</f>
        <v>56.749826919108379</v>
      </c>
      <c r="BC108">
        <f>(S108-E108/(N108/1.35))</f>
        <v>399.49755826491656</v>
      </c>
      <c r="BD108">
        <f>E108*BB108/100/BC108</f>
        <v>-7.7152479052404471E-5</v>
      </c>
    </row>
    <row r="109" spans="1:56" x14ac:dyDescent="0.25">
      <c r="A109" s="1" t="s">
        <v>9</v>
      </c>
      <c r="B109" s="1" t="s">
        <v>167</v>
      </c>
    </row>
    <row r="110" spans="1:56" x14ac:dyDescent="0.25">
      <c r="A110" s="1">
        <v>56</v>
      </c>
      <c r="B110" s="1" t="s">
        <v>168</v>
      </c>
      <c r="C110" s="1">
        <v>33327.500007655472</v>
      </c>
      <c r="D110" s="1">
        <v>0</v>
      </c>
      <c r="E110">
        <f>(R110-S110*(1000-T110)/(1000-U110))*AK110</f>
        <v>-4.9194343785499126E-2</v>
      </c>
      <c r="F110">
        <f>IF(AV110&lt;&gt;0,1/(1/AV110-1/N110),0)</f>
        <v>5.4303000127855388E-4</v>
      </c>
      <c r="G110">
        <f>((AY110-AL110/2)*S110-E110)/(AY110+AL110/2)</f>
        <v>535.03840912500505</v>
      </c>
      <c r="H110">
        <f>AL110*1000</f>
        <v>6.8150194217188936E-3</v>
      </c>
      <c r="I110">
        <f>(AQ110-AW110)</f>
        <v>1.2068100995707916</v>
      </c>
      <c r="J110">
        <f>(P110+AP110*D110)</f>
        <v>23.204874038696289</v>
      </c>
      <c r="K110" s="1">
        <v>6</v>
      </c>
      <c r="L110">
        <f>(K110*AE110+AF110)</f>
        <v>1.4200000166893005</v>
      </c>
      <c r="M110" s="1">
        <v>1</v>
      </c>
      <c r="N110">
        <f>L110*(M110+1)*(M110+1)/(M110*M110+1)</f>
        <v>2.8400000333786011</v>
      </c>
      <c r="O110" s="1">
        <v>19.756820678710937</v>
      </c>
      <c r="P110" s="1">
        <v>23.204874038696289</v>
      </c>
      <c r="Q110" s="1">
        <v>19.122005462646484</v>
      </c>
      <c r="R110" s="1">
        <v>399.39501953125</v>
      </c>
      <c r="S110" s="1">
        <v>399.45077514648437</v>
      </c>
      <c r="T110" s="1">
        <v>16.741739273071289</v>
      </c>
      <c r="U110" s="1">
        <v>16.749778747558594</v>
      </c>
      <c r="V110" s="1">
        <v>71.264129638671875</v>
      </c>
      <c r="W110" s="1">
        <v>71.298355102539062</v>
      </c>
      <c r="X110" s="1">
        <v>500.09756469726562</v>
      </c>
      <c r="Y110" s="1">
        <v>-0.13011576235294342</v>
      </c>
      <c r="Z110" s="1">
        <v>5.0534050911664963E-2</v>
      </c>
      <c r="AA110" s="1">
        <v>98.393356323242187</v>
      </c>
      <c r="AB110" s="1">
        <v>-3.7709980010986328</v>
      </c>
      <c r="AC110" s="1">
        <v>0.1401066780090332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0.18999999761581421</v>
      </c>
      <c r="AJ110" s="1">
        <v>111115</v>
      </c>
      <c r="AK110">
        <f>X110*0.000001/(K110*0.0001)</f>
        <v>0.83349594116210934</v>
      </c>
      <c r="AL110">
        <f>(U110-T110)/(1000-U110)*AK110</f>
        <v>6.8150194217188938E-6</v>
      </c>
      <c r="AM110">
        <f>(P110+273.15)</f>
        <v>296.35487403869627</v>
      </c>
      <c r="AN110">
        <f>(O110+273.15)</f>
        <v>292.90682067871091</v>
      </c>
      <c r="AO110">
        <f>(Y110*AG110+Z110*AH110)*AI110</f>
        <v>-2.4721994536839098E-2</v>
      </c>
      <c r="AP110">
        <f>((AO110+0.00000010773*(AN110^4-AM110^4))-AL110*44100)/(L110*51.4+0.00000043092*AM110^3)</f>
        <v>-0.45518647751047686</v>
      </c>
      <c r="AQ110">
        <f>0.61365*EXP(17.502*J110/(240.97+J110))</f>
        <v>2.8548770482147936</v>
      </c>
      <c r="AR110">
        <f>AQ110*1000/AA110</f>
        <v>29.014937134941729</v>
      </c>
      <c r="AS110">
        <f>(AR110-U110)</f>
        <v>12.265158387383135</v>
      </c>
      <c r="AT110">
        <f>IF(D110,P110,(O110+P110)/2)</f>
        <v>21.480847358703613</v>
      </c>
      <c r="AU110">
        <f>0.61365*EXP(17.502*AT110/(240.97+AT110))</f>
        <v>2.5706475677405196</v>
      </c>
      <c r="AV110">
        <f>IF(AS110&lt;&gt;0,(1000-(AR110+U110)/2)/AS110*AL110,0)</f>
        <v>5.4292618958631442E-4</v>
      </c>
      <c r="AW110">
        <f>U110*AA110/1000</f>
        <v>1.648066948644002</v>
      </c>
      <c r="AX110">
        <f>(AU110-AW110)</f>
        <v>0.92258061909651756</v>
      </c>
      <c r="AY110">
        <f>1/(1.6/F110+1.37/N110)</f>
        <v>3.3933819379641702E-4</v>
      </c>
      <c r="AZ110">
        <f>G110*AA110*0.001</f>
        <v>52.644224835657255</v>
      </c>
      <c r="BA110">
        <f>G110/S110</f>
        <v>1.339435150498328</v>
      </c>
      <c r="BB110">
        <f>(1-AL110*AA110/AQ110/F110)*100</f>
        <v>56.746461736946415</v>
      </c>
      <c r="BC110">
        <f>(S110-E110/(N110/1.35))</f>
        <v>399.47415978145966</v>
      </c>
      <c r="BD110">
        <f>E110*BB110/100/BC110</f>
        <v>-6.9881990585454068E-5</v>
      </c>
    </row>
    <row r="111" spans="1:56" x14ac:dyDescent="0.25">
      <c r="A111" s="1" t="s">
        <v>9</v>
      </c>
      <c r="B111" s="1" t="s">
        <v>169</v>
      </c>
    </row>
    <row r="112" spans="1:56" x14ac:dyDescent="0.25">
      <c r="A112" s="1">
        <v>57</v>
      </c>
      <c r="B112" s="1" t="s">
        <v>170</v>
      </c>
      <c r="C112" s="1">
        <v>33927.000014349818</v>
      </c>
      <c r="D112" s="1">
        <v>0</v>
      </c>
      <c r="E112">
        <f>(R112-S112*(1000-T112)/(1000-U112))*AK112</f>
        <v>-0.15229368366702067</v>
      </c>
      <c r="F112">
        <f>IF(AV112&lt;&gt;0,1/(1/AV112-1/N112),0)</f>
        <v>4.441328171432016E-4</v>
      </c>
      <c r="G112">
        <f>((AY112-AL112/2)*S112-E112)/(AY112+AL112/2)</f>
        <v>934.93750275614923</v>
      </c>
      <c r="H112">
        <f>AL112*1000</f>
        <v>5.567468298155495E-3</v>
      </c>
      <c r="I112">
        <f>(AQ112-AW112)</f>
        <v>1.2055389310430356</v>
      </c>
      <c r="J112">
        <f>(P112+AP112*D112)</f>
        <v>23.188823699951172</v>
      </c>
      <c r="K112" s="1">
        <v>6</v>
      </c>
      <c r="L112">
        <f>(K112*AE112+AF112)</f>
        <v>1.4200000166893005</v>
      </c>
      <c r="M112" s="1">
        <v>1</v>
      </c>
      <c r="N112">
        <f>L112*(M112+1)*(M112+1)/(M112*M112+1)</f>
        <v>2.8400000333786011</v>
      </c>
      <c r="O112" s="1">
        <v>19.756027221679688</v>
      </c>
      <c r="P112" s="1">
        <v>23.188823699951172</v>
      </c>
      <c r="Q112" s="1">
        <v>19.123039245605469</v>
      </c>
      <c r="R112" s="1">
        <v>399.42730712890625</v>
      </c>
      <c r="S112" s="1">
        <v>399.60733032226562</v>
      </c>
      <c r="T112" s="1">
        <v>16.726261138916016</v>
      </c>
      <c r="U112" s="1">
        <v>16.732828140258789</v>
      </c>
      <c r="V112" s="1">
        <v>71.209152221679687</v>
      </c>
      <c r="W112" s="1">
        <v>71.237106323242187</v>
      </c>
      <c r="X112" s="1">
        <v>500.1651611328125</v>
      </c>
      <c r="Y112" s="1">
        <v>-0.11077838391065598</v>
      </c>
      <c r="Z112" s="1">
        <v>5.493036936968565E-3</v>
      </c>
      <c r="AA112" s="1">
        <v>98.403579711914063</v>
      </c>
      <c r="AB112" s="1">
        <v>-3.8121356964111328</v>
      </c>
      <c r="AC112" s="1">
        <v>0.14279794692993164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0.18999999761581421</v>
      </c>
      <c r="AJ112" s="1">
        <v>111115</v>
      </c>
      <c r="AK112">
        <f>X112*0.000001/(K112*0.0001)</f>
        <v>0.83360860188802077</v>
      </c>
      <c r="AL112">
        <f>(U112-T112)/(1000-U112)*AK112</f>
        <v>5.5674682981554954E-6</v>
      </c>
      <c r="AM112">
        <f>(P112+273.15)</f>
        <v>296.33882369995115</v>
      </c>
      <c r="AN112">
        <f>(O112+273.15)</f>
        <v>292.90602722167966</v>
      </c>
      <c r="AO112">
        <f>(Y112*AG112+Z112*AH112)*AI112</f>
        <v>-2.1047892678908386E-2</v>
      </c>
      <c r="AP112">
        <f>((AO112+0.00000010773*(AN112^4-AM112^4))-AL112*44100)/(L112*51.4+0.00000043092*AM112^3)</f>
        <v>-0.45246358339470227</v>
      </c>
      <c r="AQ112">
        <f>0.61365*EXP(17.502*J112/(240.97+J112))</f>
        <v>2.8521091187487499</v>
      </c>
      <c r="AR112">
        <f>AQ112*1000/AA112</f>
        <v>28.983794360922374</v>
      </c>
      <c r="AS112">
        <f>(AR112-U112)</f>
        <v>12.250966220663585</v>
      </c>
      <c r="AT112">
        <f>IF(D112,P112,(O112+P112)/2)</f>
        <v>21.47242546081543</v>
      </c>
      <c r="AU112">
        <f>0.61365*EXP(17.502*AT112/(240.97+AT112))</f>
        <v>2.569322283075123</v>
      </c>
      <c r="AV112">
        <f>IF(AS112&lt;&gt;0,(1000-(AR112+U112)/2)/AS112*AL112,0)</f>
        <v>4.4406337238466306E-4</v>
      </c>
      <c r="AW112">
        <f>U112*AA112/1000</f>
        <v>1.6465701877057144</v>
      </c>
      <c r="AX112">
        <f>(AU112-AW112)</f>
        <v>0.92275209536940861</v>
      </c>
      <c r="AY112">
        <f>1/(1.6/F112+1.37/N112)</f>
        <v>2.775458460825974E-4</v>
      </c>
      <c r="AZ112">
        <f>G112*AA112*0.001</f>
        <v>92.001197078122601</v>
      </c>
      <c r="BA112">
        <f>G112/S112</f>
        <v>2.3396405216144647</v>
      </c>
      <c r="BB112">
        <f>(1-AL112*AA112/AQ112/F112)*100</f>
        <v>56.749647788906941</v>
      </c>
      <c r="BC112">
        <f>(S112-E112/(N112/1.35))</f>
        <v>399.67972344569313</v>
      </c>
      <c r="BD112">
        <f>E112*BB112/100/BC112</f>
        <v>-2.1623846298905269E-4</v>
      </c>
    </row>
    <row r="113" spans="1:56" x14ac:dyDescent="0.25">
      <c r="A113" s="1">
        <v>58</v>
      </c>
      <c r="B113" s="1" t="s">
        <v>171</v>
      </c>
      <c r="C113" s="1">
        <v>34527.500000927597</v>
      </c>
      <c r="D113" s="1">
        <v>0</v>
      </c>
      <c r="E113">
        <f>(R113-S113*(1000-T113)/(1000-U113))*AK113</f>
        <v>-0.11759620857476091</v>
      </c>
      <c r="F113">
        <f>IF(AV113&lt;&gt;0,1/(1/AV113-1/N113),0)</f>
        <v>7.1326299072368418E-4</v>
      </c>
      <c r="G113">
        <f>((AY113-AL113/2)*S113-E113)/(AY113+AL113/2)</f>
        <v>652.8445791897426</v>
      </c>
      <c r="H113">
        <f>AL113*1000</f>
        <v>8.8998802841834534E-3</v>
      </c>
      <c r="I113">
        <f>(AQ113-AW113)</f>
        <v>1.2001924389325527</v>
      </c>
      <c r="J113">
        <f>(P113+AP113*D113)</f>
        <v>23.166473388671875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19.751655578613281</v>
      </c>
      <c r="P113" s="1">
        <v>23.166473388671875</v>
      </c>
      <c r="Q113" s="1">
        <v>19.123407363891602</v>
      </c>
      <c r="R113" s="1">
        <v>399.36477661132812</v>
      </c>
      <c r="S113" s="1">
        <v>399.5015869140625</v>
      </c>
      <c r="T113" s="1">
        <v>16.73626708984375</v>
      </c>
      <c r="U113" s="1">
        <v>16.74676513671875</v>
      </c>
      <c r="V113" s="1">
        <v>71.276458740234375</v>
      </c>
      <c r="W113" s="1">
        <v>71.3211669921875</v>
      </c>
      <c r="X113" s="1">
        <v>500.14080810546875</v>
      </c>
      <c r="Y113" s="1">
        <v>-6.2127698212862015E-2</v>
      </c>
      <c r="Z113" s="1">
        <v>0.12963153421878815</v>
      </c>
      <c r="AA113" s="1">
        <v>98.411018371582031</v>
      </c>
      <c r="AB113" s="1">
        <v>-3.8121356964111328</v>
      </c>
      <c r="AC113" s="1">
        <v>0.14279794692993164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0.18999999761581421</v>
      </c>
      <c r="AJ113" s="1">
        <v>111115</v>
      </c>
      <c r="AK113">
        <f>X113*0.000001/(K113*0.0001)</f>
        <v>0.83356801350911458</v>
      </c>
      <c r="AL113">
        <f>(U113-T113)/(1000-U113)*AK113</f>
        <v>8.8998802841834531E-6</v>
      </c>
      <c r="AM113">
        <f>(P113+273.15)</f>
        <v>296.31647338867185</v>
      </c>
      <c r="AN113">
        <f>(O113+273.15)</f>
        <v>292.90165557861326</v>
      </c>
      <c r="AO113">
        <f>(Y113*AG113+Z113*AH113)*AI113</f>
        <v>-1.1804262512319807E-2</v>
      </c>
      <c r="AP113">
        <f>((AO113+0.00000010773*(AN113^4-AM113^4))-AL113*44100)/(L113*51.4+0.00000043092*AM113^3)</f>
        <v>-0.45169865469062603</v>
      </c>
      <c r="AQ113">
        <f>0.61365*EXP(17.502*J113/(240.97+J113))</f>
        <v>2.8482586504667511</v>
      </c>
      <c r="AR113">
        <f>AQ113*1000/AA113</f>
        <v>28.942477149380231</v>
      </c>
      <c r="AS113">
        <f>(AR113-U113)</f>
        <v>12.195712012661481</v>
      </c>
      <c r="AT113">
        <f>IF(D113,P113,(O113+P113)/2)</f>
        <v>21.459064483642578</v>
      </c>
      <c r="AU113">
        <f>0.61365*EXP(17.502*AT113/(240.97+AT113))</f>
        <v>2.5672210035122625</v>
      </c>
      <c r="AV113">
        <f>IF(AS113&lt;&gt;0,(1000-(AR113+U113)/2)/AS113*AL113,0)</f>
        <v>7.1308390045977531E-4</v>
      </c>
      <c r="AW113">
        <f>U113*AA113/1000</f>
        <v>1.6480662115341984</v>
      </c>
      <c r="AX113">
        <f>(AU113-AW113)</f>
        <v>0.91915479197806405</v>
      </c>
      <c r="AY113">
        <f>1/(1.6/F113+1.37/N113)</f>
        <v>4.4569352446887668E-4</v>
      </c>
      <c r="AZ113">
        <f>G113*AA113*0.001</f>
        <v>64.247099876429502</v>
      </c>
      <c r="BA113">
        <f>G113/S113</f>
        <v>1.634147649406402</v>
      </c>
      <c r="BB113">
        <f>(1-AL113*AA113/AQ113/F113)*100</f>
        <v>56.887939951782208</v>
      </c>
      <c r="BC113">
        <f>(S113-E113/(N113/1.35))</f>
        <v>399.55748651959419</v>
      </c>
      <c r="BD113">
        <f>E113*BB113/100/BC113</f>
        <v>-1.6743037679586032E-4</v>
      </c>
    </row>
    <row r="114" spans="1:56" x14ac:dyDescent="0.25">
      <c r="A114" s="1" t="s">
        <v>9</v>
      </c>
      <c r="B114" s="1" t="s">
        <v>172</v>
      </c>
    </row>
    <row r="115" spans="1:56" x14ac:dyDescent="0.25">
      <c r="A115" s="1">
        <v>59</v>
      </c>
      <c r="B115" s="1" t="s">
        <v>173</v>
      </c>
      <c r="C115" s="1">
        <v>35127.500007655472</v>
      </c>
      <c r="D115" s="1">
        <v>0</v>
      </c>
      <c r="E115">
        <f>(R115-S115*(1000-T115)/(1000-U115))*AK115</f>
        <v>-6.186642349716992E-2</v>
      </c>
      <c r="F115">
        <f>IF(AV115&lt;&gt;0,1/(1/AV115-1/N115),0)</f>
        <v>5.1469010347798632E-4</v>
      </c>
      <c r="G115">
        <f>((AY115-AL115/2)*S115-E115)/(AY115+AL115/2)</f>
        <v>582.04305602814145</v>
      </c>
      <c r="H115">
        <f>AL115*1000</f>
        <v>6.4320775230505365E-3</v>
      </c>
      <c r="I115">
        <f>(AQ115-AW115)</f>
        <v>1.2020824080751684</v>
      </c>
      <c r="J115">
        <f>(P115+AP115*D115)</f>
        <v>23.156211853027344</v>
      </c>
      <c r="K115" s="1">
        <v>6</v>
      </c>
      <c r="L115">
        <f>(K115*AE115+AF115)</f>
        <v>1.4200000166893005</v>
      </c>
      <c r="M115" s="1">
        <v>1</v>
      </c>
      <c r="N115">
        <f>L115*(M115+1)*(M115+1)/(M115*M115+1)</f>
        <v>2.8400000333786011</v>
      </c>
      <c r="O115" s="1">
        <v>19.750490188598633</v>
      </c>
      <c r="P115" s="1">
        <v>23.156211853027344</v>
      </c>
      <c r="Q115" s="1">
        <v>19.123218536376953</v>
      </c>
      <c r="R115" s="1">
        <v>399.43463134765625</v>
      </c>
      <c r="S115" s="1">
        <v>399.50576782226562</v>
      </c>
      <c r="T115" s="1">
        <v>16.700878143310547</v>
      </c>
      <c r="U115" s="1">
        <v>16.708465576171875</v>
      </c>
      <c r="V115" s="1">
        <v>71.135780334472656</v>
      </c>
      <c r="W115" s="1">
        <v>71.1680908203125</v>
      </c>
      <c r="X115" s="1">
        <v>500.13812255859375</v>
      </c>
      <c r="Y115" s="1">
        <v>-0.12718811631202698</v>
      </c>
      <c r="Z115" s="1">
        <v>0.20763373374938965</v>
      </c>
      <c r="AA115" s="1">
        <v>98.417770385742187</v>
      </c>
      <c r="AB115" s="1">
        <v>-3.8861713409423828</v>
      </c>
      <c r="AC115" s="1">
        <v>0.13829851150512695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0.18999999761581421</v>
      </c>
      <c r="AJ115" s="1">
        <v>111115</v>
      </c>
      <c r="AK115">
        <f>X115*0.000001/(K115*0.0001)</f>
        <v>0.83356353759765611</v>
      </c>
      <c r="AL115">
        <f>(U115-T115)/(1000-U115)*AK115</f>
        <v>6.4320775230505362E-6</v>
      </c>
      <c r="AM115">
        <f>(P115+273.15)</f>
        <v>296.30621185302732</v>
      </c>
      <c r="AN115">
        <f>(O115+273.15)</f>
        <v>292.90049018859861</v>
      </c>
      <c r="AO115">
        <f>(Y115*AG115+Z115*AH115)*AI115</f>
        <v>-2.4165741796045026E-2</v>
      </c>
      <c r="AP115">
        <f>((AO115+0.00000010773*(AN115^4-AM115^4))-AL115*44100)/(L115*51.4+0.00000043092*AM115^3)</f>
        <v>-0.44934273357071919</v>
      </c>
      <c r="AQ115">
        <f>0.61365*EXP(17.502*J115/(240.97+J115))</f>
        <v>2.8464923366489296</v>
      </c>
      <c r="AR115">
        <f>AQ115*1000/AA115</f>
        <v>28.922544429652127</v>
      </c>
      <c r="AS115">
        <f>(AR115-U115)</f>
        <v>12.214078853480252</v>
      </c>
      <c r="AT115">
        <f>IF(D115,P115,(O115+P115)/2)</f>
        <v>21.453351020812988</v>
      </c>
      <c r="AU115">
        <f>0.61365*EXP(17.502*AT115/(240.97+AT115))</f>
        <v>2.5663229071539146</v>
      </c>
      <c r="AV115">
        <f>IF(AS115&lt;&gt;0,(1000-(AR115+U115)/2)/AS115*AL115,0)</f>
        <v>5.1459684365418458E-4</v>
      </c>
      <c r="AW115">
        <f>U115*AA115/1000</f>
        <v>1.6444099285737612</v>
      </c>
      <c r="AX115">
        <f>(AU115-AW115)</f>
        <v>0.92191297858015342</v>
      </c>
      <c r="AY115">
        <f>1/(1.6/F115+1.37/N115)</f>
        <v>3.2163140479616069E-4</v>
      </c>
      <c r="AZ115">
        <f>G115*AA115*0.001</f>
        <v>57.283379842793302</v>
      </c>
      <c r="BA115">
        <f>G115/S115</f>
        <v>1.4569077668162329</v>
      </c>
      <c r="BB115">
        <f>(1-AL115*AA115/AQ115/F115)*100</f>
        <v>56.791523309899262</v>
      </c>
      <c r="BC115">
        <f>(S115-E115/(N115/1.35))</f>
        <v>399.53517615703311</v>
      </c>
      <c r="BD115">
        <f>E115*BB115/100/BC115</f>
        <v>-8.7939401630025312E-5</v>
      </c>
    </row>
    <row r="116" spans="1:56" x14ac:dyDescent="0.25">
      <c r="A116" s="1" t="s">
        <v>9</v>
      </c>
      <c r="B116" s="1" t="s">
        <v>174</v>
      </c>
    </row>
    <row r="117" spans="1:56" x14ac:dyDescent="0.25">
      <c r="A117" s="1">
        <v>60</v>
      </c>
      <c r="B117" s="1" t="s">
        <v>175</v>
      </c>
      <c r="C117" s="1">
        <v>35727.500014360994</v>
      </c>
      <c r="D117" s="1">
        <v>0</v>
      </c>
      <c r="E117">
        <f>(R117-S117*(1000-T117)/(1000-U117))*AK117</f>
        <v>-0.13969205667315937</v>
      </c>
      <c r="F117">
        <f>IF(AV117&lt;&gt;0,1/(1/AV117-1/N117),0)</f>
        <v>8.9884167199845574E-4</v>
      </c>
      <c r="G117">
        <f>((AY117-AL117/2)*S117-E117)/(AY117+AL117/2)</f>
        <v>637.80609847172809</v>
      </c>
      <c r="H117">
        <f>AL117*1000</f>
        <v>1.1285211080603055E-2</v>
      </c>
      <c r="I117">
        <f>(AQ117-AW117)</f>
        <v>1.2078769663271494</v>
      </c>
      <c r="J117">
        <f>(P117+AP117*D117)</f>
        <v>23.237236022949219</v>
      </c>
      <c r="K117" s="1">
        <v>6</v>
      </c>
      <c r="L117">
        <f>(K117*AE117+AF117)</f>
        <v>1.4200000166893005</v>
      </c>
      <c r="M117" s="1">
        <v>1</v>
      </c>
      <c r="N117">
        <f>L117*(M117+1)*(M117+1)/(M117*M117+1)</f>
        <v>2.8400000333786011</v>
      </c>
      <c r="O117" s="1">
        <v>19.762422561645508</v>
      </c>
      <c r="P117" s="1">
        <v>23.237236022949219</v>
      </c>
      <c r="Q117" s="1">
        <v>19.121986389160156</v>
      </c>
      <c r="R117" s="1">
        <v>399.3367919921875</v>
      </c>
      <c r="S117" s="1">
        <v>399.49899291992187</v>
      </c>
      <c r="T117" s="1">
        <v>16.776031494140625</v>
      </c>
      <c r="U117" s="1">
        <v>16.789344787597656</v>
      </c>
      <c r="V117" s="1">
        <v>71.412429809570313</v>
      </c>
      <c r="W117" s="1">
        <v>71.469108581542969</v>
      </c>
      <c r="X117" s="1">
        <v>500.05987548828125</v>
      </c>
      <c r="Y117" s="1">
        <v>-0.15356090664863586</v>
      </c>
      <c r="Z117" s="1">
        <v>0.17357443273067474</v>
      </c>
      <c r="AA117" s="1">
        <v>98.430770874023438</v>
      </c>
      <c r="AB117" s="1">
        <v>-3.7706012725830078</v>
      </c>
      <c r="AC117" s="1">
        <v>0.13839578628540039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0.18999999761581421</v>
      </c>
      <c r="AJ117" s="1">
        <v>111115</v>
      </c>
      <c r="AK117">
        <f>X117*0.000001/(K117*0.0001)</f>
        <v>0.83343312581380202</v>
      </c>
      <c r="AL117">
        <f>(U117-T117)/(1000-U117)*AK117</f>
        <v>1.1285211080603056E-5</v>
      </c>
      <c r="AM117">
        <f>(P117+273.15)</f>
        <v>296.3872360229492</v>
      </c>
      <c r="AN117">
        <f>(O117+273.15)</f>
        <v>292.91242256164549</v>
      </c>
      <c r="AO117">
        <f>(Y117*AG117+Z117*AH117)*AI117</f>
        <v>-2.9176571897123083E-2</v>
      </c>
      <c r="AP117">
        <f>((AO117+0.00000010773*(AN117^4-AM117^4))-AL117*44100)/(L117*51.4+0.00000043092*AM117^3)</f>
        <v>-0.46115126924585198</v>
      </c>
      <c r="AQ117">
        <f>0.61365*EXP(17.502*J117/(240.97+J117))</f>
        <v>2.860465116240154</v>
      </c>
      <c r="AR117">
        <f>AQ117*1000/AA117</f>
        <v>29.0606798142536</v>
      </c>
      <c r="AS117">
        <f>(AR117-U117)</f>
        <v>12.271335026655944</v>
      </c>
      <c r="AT117">
        <f>IF(D117,P117,(O117+P117)/2)</f>
        <v>21.499829292297363</v>
      </c>
      <c r="AU117">
        <f>0.61365*EXP(17.502*AT117/(240.97+AT117))</f>
        <v>2.5736367931232427</v>
      </c>
      <c r="AV117">
        <f>IF(AS117&lt;&gt;0,(1000-(AR117+U117)/2)/AS117*AL117,0)</f>
        <v>8.9855728442013818E-4</v>
      </c>
      <c r="AW117">
        <f>U117*AA117/1000</f>
        <v>1.6525881499130046</v>
      </c>
      <c r="AX117">
        <f>(AU117-AW117)</f>
        <v>0.92104864321023805</v>
      </c>
      <c r="AY117">
        <f>1/(1.6/F117+1.37/N117)</f>
        <v>5.6162384628684206E-4</v>
      </c>
      <c r="AZ117">
        <f>G117*AA117*0.001</f>
        <v>62.779745940725505</v>
      </c>
      <c r="BA117">
        <f>G117/S117</f>
        <v>1.5965149093619218</v>
      </c>
      <c r="BB117">
        <f>(1-AL117*AA117/AQ117/F117)*100</f>
        <v>56.796322239188655</v>
      </c>
      <c r="BC117">
        <f>(S117-E117/(N117/1.35))</f>
        <v>399.56539583340509</v>
      </c>
      <c r="BD117">
        <f>E117*BB117/100/BC117</f>
        <v>-1.9856562024134255E-4</v>
      </c>
    </row>
    <row r="118" spans="1:56" x14ac:dyDescent="0.25">
      <c r="A118" s="1">
        <v>61</v>
      </c>
      <c r="B118" s="1" t="s">
        <v>176</v>
      </c>
      <c r="C118" s="1">
        <v>36328.000000938773</v>
      </c>
      <c r="D118" s="1">
        <v>0</v>
      </c>
      <c r="E118">
        <f>(R118-S118*(1000-T118)/(1000-U118))*AK118</f>
        <v>-0.26015244409467675</v>
      </c>
      <c r="F118">
        <f>IF(AV118&lt;&gt;0,1/(1/AV118-1/N118),0)</f>
        <v>1.5077460496463313E-4</v>
      </c>
      <c r="G118">
        <f>((AY118-AL118/2)*S118-E118)/(AY118+AL118/2)</f>
        <v>3125.2955320244596</v>
      </c>
      <c r="H118">
        <f>AL118*1000</f>
        <v>1.8834975209992431E-3</v>
      </c>
      <c r="I118">
        <f>(AQ118-AW118)</f>
        <v>1.20175117391724</v>
      </c>
      <c r="J118">
        <f>(P118+AP118*D118)</f>
        <v>23.139541625976563</v>
      </c>
      <c r="K118" s="1">
        <v>6</v>
      </c>
      <c r="L118">
        <f>(K118*AE118+AF118)</f>
        <v>1.4200000166893005</v>
      </c>
      <c r="M118" s="1">
        <v>1</v>
      </c>
      <c r="N118">
        <f>L118*(M118+1)*(M118+1)/(M118*M118+1)</f>
        <v>2.8400000333786011</v>
      </c>
      <c r="O118" s="1">
        <v>19.753009796142578</v>
      </c>
      <c r="P118" s="1">
        <v>23.139541625976563</v>
      </c>
      <c r="Q118" s="1">
        <v>19.121332168579102</v>
      </c>
      <c r="R118" s="1">
        <v>399.3851318359375</v>
      </c>
      <c r="S118" s="1">
        <v>399.69635009765625</v>
      </c>
      <c r="T118" s="1">
        <v>16.677007675170898</v>
      </c>
      <c r="U118" s="1">
        <v>16.679229736328125</v>
      </c>
      <c r="V118" s="1">
        <v>71.037757873535156</v>
      </c>
      <c r="W118" s="1">
        <v>71.047225952148437</v>
      </c>
      <c r="X118" s="1">
        <v>500.09844970703125</v>
      </c>
      <c r="Y118" s="1">
        <v>-3.8097444921731949E-2</v>
      </c>
      <c r="Z118" s="1">
        <v>8.2393527030944824E-2</v>
      </c>
      <c r="AA118" s="1">
        <v>98.438224792480469</v>
      </c>
      <c r="AB118" s="1">
        <v>-3.7706012725830078</v>
      </c>
      <c r="AC118" s="1">
        <v>0.13839578628540039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0.18999999761581421</v>
      </c>
      <c r="AJ118" s="1">
        <v>111115</v>
      </c>
      <c r="AK118">
        <f>X118*0.000001/(K118*0.0001)</f>
        <v>0.83349741617838524</v>
      </c>
      <c r="AL118">
        <f>(U118-T118)/(1000-U118)*AK118</f>
        <v>1.8834975209992432E-6</v>
      </c>
      <c r="AM118">
        <f>(P118+273.15)</f>
        <v>296.28954162597654</v>
      </c>
      <c r="AN118">
        <f>(O118+273.15)</f>
        <v>292.90300979614256</v>
      </c>
      <c r="AO118">
        <f>(Y118*AG118+Z118*AH118)*AI118</f>
        <v>-7.2385144442976834E-3</v>
      </c>
      <c r="AP118">
        <f>((AO118+0.00000010773*(AN118^4-AM118^4))-AL118*44100)/(L118*51.4+0.00000043092*AM118^3)</f>
        <v>-0.44422593997472432</v>
      </c>
      <c r="AQ118">
        <f>0.61365*EXP(17.502*J118/(240.97+J118))</f>
        <v>2.8436249400673326</v>
      </c>
      <c r="AR118">
        <f>AQ118*1000/AA118</f>
        <v>28.887405741641864</v>
      </c>
      <c r="AS118">
        <f>(AR118-U118)</f>
        <v>12.208176005313739</v>
      </c>
      <c r="AT118">
        <f>IF(D118,P118,(O118+P118)/2)</f>
        <v>21.44627571105957</v>
      </c>
      <c r="AU118">
        <f>0.61365*EXP(17.502*AT118/(240.97+AT118))</f>
        <v>2.565211124019914</v>
      </c>
      <c r="AV118">
        <f>IF(AS118&lt;&gt;0,(1000-(AR118+U118)/2)/AS118*AL118,0)</f>
        <v>1.5076660081871302E-4</v>
      </c>
      <c r="AW118">
        <f>U118*AA118/1000</f>
        <v>1.6418737661500926</v>
      </c>
      <c r="AX118">
        <f>(AU118-AW118)</f>
        <v>0.92333735786982141</v>
      </c>
      <c r="AY118">
        <f>1/(1.6/F118+1.37/N118)</f>
        <v>9.4229844601492242E-5</v>
      </c>
      <c r="AZ118">
        <f>G118*AA118*0.001</f>
        <v>307.64854412435858</v>
      </c>
      <c r="BA118">
        <f>G118/S118</f>
        <v>7.8191745590393014</v>
      </c>
      <c r="BB118">
        <f>(1-AL118*AA118/AQ118/F118)*100</f>
        <v>56.755755689245937</v>
      </c>
      <c r="BC118">
        <f>(S118-E118/(N118/1.35))</f>
        <v>399.82001411012106</v>
      </c>
      <c r="BD118">
        <f>E118*BB118/100/BC118</f>
        <v>-3.6929488364559381E-4</v>
      </c>
    </row>
    <row r="119" spans="1:56" x14ac:dyDescent="0.25">
      <c r="A119" s="1" t="s">
        <v>9</v>
      </c>
      <c r="B119" s="1" t="s">
        <v>177</v>
      </c>
    </row>
    <row r="120" spans="1:56" x14ac:dyDescent="0.25">
      <c r="A120" s="1">
        <v>62</v>
      </c>
      <c r="B120" s="1" t="s">
        <v>178</v>
      </c>
      <c r="C120" s="1">
        <v>36927.500007677823</v>
      </c>
      <c r="D120" s="1">
        <v>0</v>
      </c>
      <c r="E120">
        <f>(R120-S120*(1000-T120)/(1000-U120))*AK120</f>
        <v>-0.11802315264085829</v>
      </c>
      <c r="F120">
        <f>IF(AV120&lt;&gt;0,1/(1/AV120-1/N120),0)</f>
        <v>-3.3289860129063863E-4</v>
      </c>
      <c r="G120">
        <f>((AY120-AL120/2)*S120-E120)/(AY120+AL120/2)</f>
        <v>-169.97728492211746</v>
      </c>
      <c r="H120">
        <f>AL120*1000</f>
        <v>-4.1763598517286287E-3</v>
      </c>
      <c r="I120">
        <f>(AQ120-AW120)</f>
        <v>1.2067764614258638</v>
      </c>
      <c r="J120">
        <f>(P120+AP120*D120)</f>
        <v>23.149152755737305</v>
      </c>
      <c r="K120" s="1">
        <v>6</v>
      </c>
      <c r="L120">
        <f>(K120*AE120+AF120)</f>
        <v>1.4200000166893005</v>
      </c>
      <c r="M120" s="1">
        <v>1</v>
      </c>
      <c r="N120">
        <f>L120*(M120+1)*(M120+1)/(M120*M120+1)</f>
        <v>2.8400000333786011</v>
      </c>
      <c r="O120" s="1">
        <v>19.749191284179687</v>
      </c>
      <c r="P120" s="1">
        <v>23.149152755737305</v>
      </c>
      <c r="Q120" s="1">
        <v>19.122203826904297</v>
      </c>
      <c r="R120" s="1">
        <v>399.37667846679687</v>
      </c>
      <c r="S120" s="1">
        <v>399.520263671875</v>
      </c>
      <c r="T120" s="1">
        <v>16.648651123046875</v>
      </c>
      <c r="U120" s="1">
        <v>16.64372444152832</v>
      </c>
      <c r="V120" s="1">
        <v>70.939079284667969</v>
      </c>
      <c r="W120" s="1">
        <v>70.918083190917969</v>
      </c>
      <c r="X120" s="1">
        <v>500.15609741210937</v>
      </c>
      <c r="Y120" s="1">
        <v>-0.10608130693435669</v>
      </c>
      <c r="Z120" s="1">
        <v>0.13292141258716583</v>
      </c>
      <c r="AA120" s="1">
        <v>98.445594787597656</v>
      </c>
      <c r="AB120" s="1">
        <v>-3.8190326690673828</v>
      </c>
      <c r="AC120" s="1">
        <v>0.13696146011352539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0.18999999761581421</v>
      </c>
      <c r="AJ120" s="1">
        <v>111115</v>
      </c>
      <c r="AK120">
        <f>X120*0.000001/(K120*0.0001)</f>
        <v>0.83359349568684893</v>
      </c>
      <c r="AL120">
        <f>(U120-T120)/(1000-U120)*AK120</f>
        <v>-4.1763598517286284E-6</v>
      </c>
      <c r="AM120">
        <f>(P120+273.15)</f>
        <v>296.29915275573728</v>
      </c>
      <c r="AN120">
        <f>(O120+273.15)</f>
        <v>292.89919128417966</v>
      </c>
      <c r="AO120">
        <f>(Y120*AG120+Z120*AH120)*AI120</f>
        <v>-2.0155448064610226E-2</v>
      </c>
      <c r="AP120">
        <f>((AO120+0.00000010773*(AN120^4-AM120^4))-AL120*44100)/(L120*51.4+0.00000043092*AM120^3)</f>
        <v>-0.44297022312735207</v>
      </c>
      <c r="AQ120">
        <f>0.61365*EXP(17.502*J120/(240.97+J120))</f>
        <v>2.8452778135529959</v>
      </c>
      <c r="AR120">
        <f>AQ120*1000/AA120</f>
        <v>28.902032840492819</v>
      </c>
      <c r="AS120">
        <f>(AR120-U120)</f>
        <v>12.258308398964498</v>
      </c>
      <c r="AT120">
        <f>IF(D120,P120,(O120+P120)/2)</f>
        <v>21.449172019958496</v>
      </c>
      <c r="AU120">
        <f>0.61365*EXP(17.502*AT120/(240.97+AT120))</f>
        <v>2.5656661863020465</v>
      </c>
      <c r="AV120">
        <f>IF(AS120&lt;&gt;0,(1000-(AR120+U120)/2)/AS120*AL120,0)</f>
        <v>-3.3293762751219255E-4</v>
      </c>
      <c r="AW120">
        <f>U120*AA120/1000</f>
        <v>1.6385013521271321</v>
      </c>
      <c r="AX120">
        <f>(AU120-AW120)</f>
        <v>0.92716483417491435</v>
      </c>
      <c r="AY120">
        <f>1/(1.6/F120+1.37/N120)</f>
        <v>-2.0808251058107664E-4</v>
      </c>
      <c r="AZ120">
        <f>G120*AA120*0.001</f>
        <v>-16.733514914538809</v>
      </c>
      <c r="BA120">
        <f>G120/S120</f>
        <v>-0.42545347602623579</v>
      </c>
      <c r="BB120">
        <f>(1-AL120*AA120/AQ120/F120)*100</f>
        <v>56.593221866594256</v>
      </c>
      <c r="BC120">
        <f>(S120-E120/(N120/1.35))</f>
        <v>399.57636622616815</v>
      </c>
      <c r="BD120">
        <f>E120*BB120/100/BC120</f>
        <v>-1.6715979791002931E-4</v>
      </c>
    </row>
    <row r="121" spans="1:56" x14ac:dyDescent="0.25">
      <c r="A121" s="1" t="s">
        <v>9</v>
      </c>
      <c r="B121" s="1" t="s">
        <v>179</v>
      </c>
    </row>
    <row r="122" spans="1:56" x14ac:dyDescent="0.25">
      <c r="A122" s="1">
        <v>63</v>
      </c>
      <c r="B122" s="1" t="s">
        <v>180</v>
      </c>
      <c r="C122" s="1">
        <v>37527.500014383346</v>
      </c>
      <c r="D122" s="1">
        <v>0</v>
      </c>
      <c r="E122">
        <f>(R122-S122*(1000-T122)/(1000-U122))*AK122</f>
        <v>-0.17338616988455743</v>
      </c>
      <c r="F122">
        <f>IF(AV122&lt;&gt;0,1/(1/AV122-1/N122),0)</f>
        <v>3.8267880314571764E-4</v>
      </c>
      <c r="G122">
        <f>((AY122-AL122/2)*S122-E122)/(AY122+AL122/2)</f>
        <v>1109.4511608749349</v>
      </c>
      <c r="H122">
        <f>AL122*1000</f>
        <v>4.8298414014198094E-3</v>
      </c>
      <c r="I122">
        <f>(AQ122-AW122)</f>
        <v>1.2143038107813693</v>
      </c>
      <c r="J122">
        <f>(P122+AP122*D122)</f>
        <v>23.240262985229492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19.761899948120117</v>
      </c>
      <c r="P122" s="1">
        <v>23.240262985229492</v>
      </c>
      <c r="Q122" s="1">
        <v>19.121772766113281</v>
      </c>
      <c r="R122" s="1">
        <v>399.46444702148437</v>
      </c>
      <c r="S122" s="1">
        <v>399.67013549804687</v>
      </c>
      <c r="T122" s="1">
        <v>16.719926834106445</v>
      </c>
      <c r="U122" s="1">
        <v>16.725624084472656</v>
      </c>
      <c r="V122" s="1">
        <v>71.191841125488281</v>
      </c>
      <c r="W122" s="1">
        <v>71.216102600097656</v>
      </c>
      <c r="X122" s="1">
        <v>500.14224243164062</v>
      </c>
      <c r="Y122" s="1">
        <v>-6.7989066243171692E-2</v>
      </c>
      <c r="Z122" s="1">
        <v>0.17577226459980011</v>
      </c>
      <c r="AA122" s="1">
        <v>98.452796936035156</v>
      </c>
      <c r="AB122" s="1">
        <v>-3.7520771026611328</v>
      </c>
      <c r="AC122" s="1">
        <v>0.14529085159301758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0.18999999761581421</v>
      </c>
      <c r="AJ122" s="1">
        <v>111115</v>
      </c>
      <c r="AK122">
        <f>X122*0.000001/(K122*0.0001)</f>
        <v>0.83357040405273419</v>
      </c>
      <c r="AL122">
        <f>(U122-T122)/(1000-U122)*AK122</f>
        <v>4.8298414014198095E-6</v>
      </c>
      <c r="AM122">
        <f>(P122+273.15)</f>
        <v>296.39026298522947</v>
      </c>
      <c r="AN122">
        <f>(O122+273.15)</f>
        <v>292.91189994812009</v>
      </c>
      <c r="AO122">
        <f>(Y122*AG122+Z122*AH122)*AI122</f>
        <v>-1.2917922424104056E-2</v>
      </c>
      <c r="AP122">
        <f>((AO122+0.00000010773*(AN122^4-AM122^4))-AL122*44100)/(L122*51.4+0.00000043092*AM122^3)</f>
        <v>-0.4580461245399049</v>
      </c>
      <c r="AQ122">
        <f>0.61365*EXP(17.502*J122/(240.97+J122))</f>
        <v>2.8609882823984147</v>
      </c>
      <c r="AR122">
        <f>AQ122*1000/AA122</f>
        <v>29.059492177324334</v>
      </c>
      <c r="AS122">
        <f>(AR122-U122)</f>
        <v>12.333868092851677</v>
      </c>
      <c r="AT122">
        <f>IF(D122,P122,(O122+P122)/2)</f>
        <v>21.501081466674805</v>
      </c>
      <c r="AU122">
        <f>0.61365*EXP(17.502*AT122/(240.97+AT122))</f>
        <v>2.5738340892335598</v>
      </c>
      <c r="AV122">
        <f>IF(AS122&lt;&gt;0,(1000-(AR122+U122)/2)/AS122*AL122,0)</f>
        <v>3.826272456335032E-4</v>
      </c>
      <c r="AW122">
        <f>U122*AA122/1000</f>
        <v>1.6466844716170455</v>
      </c>
      <c r="AX122">
        <f>(AU122-AW122)</f>
        <v>0.92714961761651438</v>
      </c>
      <c r="AY122">
        <f>1/(1.6/F122+1.37/N122)</f>
        <v>2.3914666010680218E-4</v>
      </c>
      <c r="AZ122">
        <f>G122*AA122*0.001</f>
        <v>109.22856985206845</v>
      </c>
      <c r="BA122">
        <f>G122/S122</f>
        <v>2.7759170934610813</v>
      </c>
      <c r="BB122">
        <f>(1-AL122*AA122/AQ122/F122)*100</f>
        <v>56.567938626909907</v>
      </c>
      <c r="BC122">
        <f>(S122-E122/(N122/1.35))</f>
        <v>399.75255497924161</v>
      </c>
      <c r="BD122">
        <f>E122*BB122/100/BC122</f>
        <v>-2.4535423462881771E-4</v>
      </c>
    </row>
    <row r="123" spans="1:56" x14ac:dyDescent="0.25">
      <c r="A123" s="1">
        <v>64</v>
      </c>
      <c r="B123" s="1" t="s">
        <v>181</v>
      </c>
      <c r="C123" s="1">
        <v>38128.000000961125</v>
      </c>
      <c r="D123" s="1">
        <v>0</v>
      </c>
      <c r="E123">
        <f>(R123-S123*(1000-T123)/(1000-U123))*AK123</f>
        <v>-0.24430078085913146</v>
      </c>
      <c r="F123">
        <f>IF(AV123&lt;&gt;0,1/(1/AV123-1/N123),0)</f>
        <v>7.1294684781791982E-4</v>
      </c>
      <c r="G123">
        <f>((AY123-AL123/2)*S123-E123)/(AY123+AL123/2)</f>
        <v>934.67492101613459</v>
      </c>
      <c r="H123">
        <f>AL123*1000</f>
        <v>8.9693721444813711E-3</v>
      </c>
      <c r="I123">
        <f>(AQ123-AW123)</f>
        <v>1.2105663929615453</v>
      </c>
      <c r="J123">
        <f>(P123+AP123*D123)</f>
        <v>23.249277114868164</v>
      </c>
      <c r="K123" s="1">
        <v>6</v>
      </c>
      <c r="L123">
        <f>(K123*AE123+AF123)</f>
        <v>1.4200000166893005</v>
      </c>
      <c r="M123" s="1">
        <v>1</v>
      </c>
      <c r="N123">
        <f>L123*(M123+1)*(M123+1)/(M123*M123+1)</f>
        <v>2.8400000333786011</v>
      </c>
      <c r="O123" s="1">
        <v>19.762630462646484</v>
      </c>
      <c r="P123" s="1">
        <v>23.249277114868164</v>
      </c>
      <c r="Q123" s="1">
        <v>19.121814727783203</v>
      </c>
      <c r="R123" s="1">
        <v>399.43994140625</v>
      </c>
      <c r="S123" s="1">
        <v>399.72872924804687</v>
      </c>
      <c r="T123" s="1">
        <v>16.768087387084961</v>
      </c>
      <c r="U123" s="1">
        <v>16.778667449951172</v>
      </c>
      <c r="V123" s="1">
        <v>71.396858215332031</v>
      </c>
      <c r="W123" s="1">
        <v>71.441902160644531</v>
      </c>
      <c r="X123" s="1">
        <v>500.1224365234375</v>
      </c>
      <c r="Y123" s="1">
        <v>-3.0478270724415779E-2</v>
      </c>
      <c r="Z123" s="1">
        <v>5.7126764208078384E-2</v>
      </c>
      <c r="AA123" s="1">
        <v>98.457183837890625</v>
      </c>
      <c r="AB123" s="1">
        <v>-3.7520771026611328</v>
      </c>
      <c r="AC123" s="1">
        <v>0.14529085159301758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0.18999999761581421</v>
      </c>
      <c r="AJ123" s="1">
        <v>111115</v>
      </c>
      <c r="AK123">
        <f>X123*0.000001/(K123*0.0001)</f>
        <v>0.83353739420572903</v>
      </c>
      <c r="AL123">
        <f>(U123-T123)/(1000-U123)*AK123</f>
        <v>8.9693721444813703E-6</v>
      </c>
      <c r="AM123">
        <f>(P123+273.15)</f>
        <v>296.39927711486814</v>
      </c>
      <c r="AN123">
        <f>(O123+273.15)</f>
        <v>292.91263046264646</v>
      </c>
      <c r="AO123">
        <f>(Y123*AG123+Z123*AH123)*AI123</f>
        <v>-5.790871364973138E-3</v>
      </c>
      <c r="AP123">
        <f>((AO123+0.00000010773*(AN123^4-AM123^4))-AL123*44100)/(L123*51.4+0.00000043092*AM123^3)</f>
        <v>-0.46123092217875106</v>
      </c>
      <c r="AQ123">
        <f>0.61365*EXP(17.502*J123/(240.97+J123))</f>
        <v>2.8625467386362193</v>
      </c>
      <c r="AR123">
        <f>AQ123*1000/AA123</f>
        <v>29.074026160949224</v>
      </c>
      <c r="AS123">
        <f>(AR123-U123)</f>
        <v>12.295358710998052</v>
      </c>
      <c r="AT123">
        <f>IF(D123,P123,(O123+P123)/2)</f>
        <v>21.505953788757324</v>
      </c>
      <c r="AU123">
        <f>0.61365*EXP(17.502*AT123/(240.97+AT123))</f>
        <v>2.5746019119962584</v>
      </c>
      <c r="AV123">
        <f>IF(AS123&lt;&gt;0,(1000-(AR123+U123)/2)/AS123*AL123,0)</f>
        <v>7.1276791625695204E-4</v>
      </c>
      <c r="AW123">
        <f>U123*AA123/1000</f>
        <v>1.651980345674674</v>
      </c>
      <c r="AX123">
        <f>(AU123-AW123)</f>
        <v>0.92262156632158443</v>
      </c>
      <c r="AY123">
        <f>1/(1.6/F123+1.37/N123)</f>
        <v>4.4549602008824192E-4</v>
      </c>
      <c r="AZ123">
        <f>G123*AA123*0.001</f>
        <v>92.025460527151466</v>
      </c>
      <c r="BA123">
        <f>G123/S123</f>
        <v>2.3382730652720567</v>
      </c>
      <c r="BB123">
        <f>(1-AL123*AA123/AQ123/F123)*100</f>
        <v>56.728722862414863</v>
      </c>
      <c r="BC123">
        <f>(S123-E123/(N123/1.35))</f>
        <v>399.84485813899181</v>
      </c>
      <c r="BD123">
        <f>E123*BB123/100/BC123</f>
        <v>-3.4660621514386643E-4</v>
      </c>
    </row>
    <row r="124" spans="1:56" x14ac:dyDescent="0.25">
      <c r="A124" s="1" t="s">
        <v>9</v>
      </c>
      <c r="B124" s="1" t="s">
        <v>182</v>
      </c>
    </row>
    <row r="125" spans="1:56" x14ac:dyDescent="0.25">
      <c r="A125" s="1">
        <v>65</v>
      </c>
      <c r="B125" s="1" t="s">
        <v>183</v>
      </c>
      <c r="C125" s="1">
        <v>38728.000007666647</v>
      </c>
      <c r="D125" s="1">
        <v>0</v>
      </c>
      <c r="E125">
        <f>(R125-S125*(1000-T125)/(1000-U125))*AK125</f>
        <v>-0.22211759101637368</v>
      </c>
      <c r="F125">
        <f>IF(AV125&lt;&gt;0,1/(1/AV125-1/N125),0)</f>
        <v>3.5569732300815433E-4</v>
      </c>
      <c r="G125">
        <f>((AY125-AL125/2)*S125-E125)/(AY125+AL125/2)</f>
        <v>1381.0716614493642</v>
      </c>
      <c r="H125">
        <f>AL125*1000</f>
        <v>4.4566504169920229E-3</v>
      </c>
      <c r="I125">
        <f>(AQ125-AW125)</f>
        <v>1.2056119894884543</v>
      </c>
      <c r="J125">
        <f>(P125+AP125*D125)</f>
        <v>23.198539733886719</v>
      </c>
      <c r="K125" s="1">
        <v>6</v>
      </c>
      <c r="L125">
        <f>(K125*AE125+AF125)</f>
        <v>1.4200000166893005</v>
      </c>
      <c r="M125" s="1">
        <v>1</v>
      </c>
      <c r="N125">
        <f>L125*(M125+1)*(M125+1)/(M125*M125+1)</f>
        <v>2.8400000333786011</v>
      </c>
      <c r="O125" s="1">
        <v>19.757963180541992</v>
      </c>
      <c r="P125" s="1">
        <v>23.198539733886719</v>
      </c>
      <c r="Q125" s="1">
        <v>19.121969223022461</v>
      </c>
      <c r="R125" s="1">
        <v>399.42068481445312</v>
      </c>
      <c r="S125" s="1">
        <v>399.68499755859375</v>
      </c>
      <c r="T125" s="1">
        <v>16.733901977539063</v>
      </c>
      <c r="U125" s="1">
        <v>16.739158630371094</v>
      </c>
      <c r="V125" s="1">
        <v>71.275474548339844</v>
      </c>
      <c r="W125" s="1">
        <v>71.297866821289062</v>
      </c>
      <c r="X125" s="1">
        <v>500.171875</v>
      </c>
      <c r="Y125" s="1">
        <v>-0.10022512823343277</v>
      </c>
      <c r="Z125" s="1">
        <v>1.8675779923796654E-2</v>
      </c>
      <c r="AA125" s="1">
        <v>98.462081909179688</v>
      </c>
      <c r="AB125" s="1">
        <v>-3.6871967315673828</v>
      </c>
      <c r="AC125" s="1">
        <v>0.13936853408813477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0.18999999761581421</v>
      </c>
      <c r="AJ125" s="1">
        <v>111115</v>
      </c>
      <c r="AK125">
        <f>X125*0.000001/(K125*0.0001)</f>
        <v>0.83361979166666655</v>
      </c>
      <c r="AL125">
        <f>(U125-T125)/(1000-U125)*AK125</f>
        <v>4.4566504169920227E-6</v>
      </c>
      <c r="AM125">
        <f>(P125+273.15)</f>
        <v>296.3485397338867</v>
      </c>
      <c r="AN125">
        <f>(O125+273.15)</f>
        <v>292.90796318054197</v>
      </c>
      <c r="AO125">
        <f>(Y125*AG125+Z125*AH125)*AI125</f>
        <v>-1.90427741253969E-2</v>
      </c>
      <c r="AP125">
        <f>((AO125+0.00000010773*(AN125^4-AM125^4))-AL125*44100)/(L125*51.4+0.00000043092*AM125^3)</f>
        <v>-0.45289712708692825</v>
      </c>
      <c r="AQ125">
        <f>0.61365*EXP(17.502*J125/(240.97+J125))</f>
        <v>2.853784397642805</v>
      </c>
      <c r="AR125">
        <f>AQ125*1000/AA125</f>
        <v>28.9835878168319</v>
      </c>
      <c r="AS125">
        <f>(AR125-U125)</f>
        <v>12.244429186460806</v>
      </c>
      <c r="AT125">
        <f>IF(D125,P125,(O125+P125)/2)</f>
        <v>21.478251457214355</v>
      </c>
      <c r="AU125">
        <f>0.61365*EXP(17.502*AT125/(240.97+AT125))</f>
        <v>2.5702390083214599</v>
      </c>
      <c r="AV125">
        <f>IF(AS125&lt;&gt;0,(1000-(AR125+U125)/2)/AS125*AL125,0)</f>
        <v>3.5565277908563517E-4</v>
      </c>
      <c r="AW125">
        <f>U125*AA125/1000</f>
        <v>1.6481724081543507</v>
      </c>
      <c r="AX125">
        <f>(AU125-AW125)</f>
        <v>0.92206660016710917</v>
      </c>
      <c r="AY125">
        <f>1/(1.6/F125+1.37/N125)</f>
        <v>2.2228698849242711E-4</v>
      </c>
      <c r="AZ125">
        <f>G125*AA125*0.001</f>
        <v>135.98319105207418</v>
      </c>
      <c r="BA125">
        <f>G125/S125</f>
        <v>3.4554003024516811</v>
      </c>
      <c r="BB125">
        <f>(1-AL125*AA125/AQ125/F125)*100</f>
        <v>56.770936472567278</v>
      </c>
      <c r="BC125">
        <f>(S125-E125/(N125/1.35))</f>
        <v>399.79058162350498</v>
      </c>
      <c r="BD125">
        <f>E125*BB125/100/BC125</f>
        <v>-3.1541072322972547E-4</v>
      </c>
    </row>
    <row r="126" spans="1:56" x14ac:dyDescent="0.25">
      <c r="A126" s="1" t="s">
        <v>9</v>
      </c>
      <c r="B126" s="1" t="s">
        <v>184</v>
      </c>
    </row>
    <row r="127" spans="1:56" x14ac:dyDescent="0.25">
      <c r="A127" s="1">
        <v>66</v>
      </c>
      <c r="B127" s="1" t="s">
        <v>185</v>
      </c>
      <c r="C127" s="1">
        <v>39328.00001437217</v>
      </c>
      <c r="D127" s="1">
        <v>0</v>
      </c>
      <c r="E127">
        <f>(R127-S127*(1000-T127)/(1000-U127))*AK127</f>
        <v>-0.29028791323746905</v>
      </c>
      <c r="F127">
        <f>IF(AV127&lt;&gt;0,1/(1/AV127-1/N127),0)</f>
        <v>3.0539872025676939E-4</v>
      </c>
      <c r="G127">
        <f>((AY127-AL127/2)*S127-E127)/(AY127+AL127/2)</f>
        <v>1897.7364029326163</v>
      </c>
      <c r="H127">
        <f>AL127*1000</f>
        <v>3.8168018978801919E-3</v>
      </c>
      <c r="I127">
        <f>(AQ127-AW127)</f>
        <v>1.2025586174657057</v>
      </c>
      <c r="J127">
        <f>(P127+AP127*D127)</f>
        <v>23.181907653808594</v>
      </c>
      <c r="K127" s="1">
        <v>6</v>
      </c>
      <c r="L127">
        <f>(K127*AE127+AF127)</f>
        <v>1.4200000166893005</v>
      </c>
      <c r="M127" s="1">
        <v>1</v>
      </c>
      <c r="N127">
        <f>L127*(M127+1)*(M127+1)/(M127*M127+1)</f>
        <v>2.8400000333786011</v>
      </c>
      <c r="O127" s="1">
        <v>19.757322311401367</v>
      </c>
      <c r="P127" s="1">
        <v>23.181907653808594</v>
      </c>
      <c r="Q127" s="1">
        <v>19.12165641784668</v>
      </c>
      <c r="R127" s="1">
        <v>399.388916015625</v>
      </c>
      <c r="S127" s="1">
        <v>399.73541259765625</v>
      </c>
      <c r="T127" s="1">
        <v>16.736700057983398</v>
      </c>
      <c r="U127" s="1">
        <v>16.741203308105469</v>
      </c>
      <c r="V127" s="1">
        <v>71.289566040039063</v>
      </c>
      <c r="W127" s="1">
        <v>71.308746337890625</v>
      </c>
      <c r="X127" s="1">
        <v>500.02606201171875</v>
      </c>
      <c r="Y127" s="1">
        <v>-0.16000424325466156</v>
      </c>
      <c r="Z127" s="1">
        <v>6.9208383560180664E-2</v>
      </c>
      <c r="AA127" s="1">
        <v>98.461174011230469</v>
      </c>
      <c r="AB127" s="1">
        <v>-3.7512226104736328</v>
      </c>
      <c r="AC127" s="1">
        <v>0.13632059097290039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0.18999999761581421</v>
      </c>
      <c r="AJ127" s="1">
        <v>111115</v>
      </c>
      <c r="AK127">
        <f>X127*0.000001/(K127*0.0001)</f>
        <v>0.83337677001953125</v>
      </c>
      <c r="AL127">
        <f>(U127-T127)/(1000-U127)*AK127</f>
        <v>3.8168018978801918E-6</v>
      </c>
      <c r="AM127">
        <f>(P127+273.15)</f>
        <v>296.33190765380857</v>
      </c>
      <c r="AN127">
        <f>(O127+273.15)</f>
        <v>292.90732231140134</v>
      </c>
      <c r="AO127">
        <f>(Y127*AG127+Z127*AH127)*AI127</f>
        <v>-3.0400805836905853E-2</v>
      </c>
      <c r="AP127">
        <f>((AO127+0.00000010773*(AN127^4-AM127^4))-AL127*44100)/(L127*51.4+0.00000043092*AM127^3)</f>
        <v>-0.45057436261221512</v>
      </c>
      <c r="AQ127">
        <f>0.61365*EXP(17.502*J127/(240.97+J127))</f>
        <v>2.8509171495424654</v>
      </c>
      <c r="AR127">
        <f>AQ127*1000/AA127</f>
        <v>28.954734474497432</v>
      </c>
      <c r="AS127">
        <f>(AR127-U127)</f>
        <v>12.213531166391963</v>
      </c>
      <c r="AT127">
        <f>IF(D127,P127,(O127+P127)/2)</f>
        <v>21.46961498260498</v>
      </c>
      <c r="AU127">
        <f>0.61365*EXP(17.502*AT127/(240.97+AT127))</f>
        <v>2.5688801544241979</v>
      </c>
      <c r="AV127">
        <f>IF(AS127&lt;&gt;0,(1000-(AR127+U127)/2)/AS127*AL127,0)</f>
        <v>3.0536588281003551E-4</v>
      </c>
      <c r="AW127">
        <f>U127*AA127/1000</f>
        <v>1.6483585320767598</v>
      </c>
      <c r="AX127">
        <f>(AU127-AW127)</f>
        <v>0.92052162234743817</v>
      </c>
      <c r="AY127">
        <f>1/(1.6/F127+1.37/N127)</f>
        <v>1.9085662672400406E-4</v>
      </c>
      <c r="AZ127">
        <f>G127*AA127*0.001</f>
        <v>186.85335419659492</v>
      </c>
      <c r="BA127">
        <f>G127/S127</f>
        <v>4.7474813167046968</v>
      </c>
      <c r="BB127">
        <f>(1-AL127*AA127/AQ127/F127)*100</f>
        <v>56.836880960214728</v>
      </c>
      <c r="BC127">
        <f>(S127-E127/(N127/1.35))</f>
        <v>399.8734015688762</v>
      </c>
      <c r="BD127">
        <f>E127*BB127/100/BC127</f>
        <v>-4.1260707774346152E-4</v>
      </c>
    </row>
    <row r="128" spans="1:56" x14ac:dyDescent="0.25">
      <c r="A128" s="1">
        <v>67</v>
      </c>
      <c r="B128" s="1" t="s">
        <v>186</v>
      </c>
      <c r="C128" s="1">
        <v>39928.500000949949</v>
      </c>
      <c r="D128" s="1">
        <v>0</v>
      </c>
      <c r="E128">
        <f>(R128-S128*(1000-T128)/(1000-U128))*AK128</f>
        <v>-0.18497633975128139</v>
      </c>
      <c r="F128">
        <f>IF(AV128&lt;&gt;0,1/(1/AV128-1/N128),0)</f>
        <v>6.6461823433538482E-4</v>
      </c>
      <c r="G128">
        <f>((AY128-AL128/2)*S128-E128)/(AY128+AL128/2)</f>
        <v>832.75481309075985</v>
      </c>
      <c r="H128">
        <f>AL128*1000</f>
        <v>8.3202101769280761E-3</v>
      </c>
      <c r="I128">
        <f>(AQ128-AW128)</f>
        <v>1.2048496054419204</v>
      </c>
      <c r="J128">
        <f>(P128+AP128*D128)</f>
        <v>23.1622314453125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19.751855850219727</v>
      </c>
      <c r="P128" s="1">
        <v>23.1622314453125</v>
      </c>
      <c r="Q128" s="1">
        <v>19.122894287109375</v>
      </c>
      <c r="R128" s="1">
        <v>399.481689453125</v>
      </c>
      <c r="S128" s="1">
        <v>399.69961547851562</v>
      </c>
      <c r="T128" s="1">
        <v>16.672893524169922</v>
      </c>
      <c r="U128" s="1">
        <v>16.682708740234375</v>
      </c>
      <c r="V128" s="1">
        <v>71.045318603515625</v>
      </c>
      <c r="W128" s="1">
        <v>71.087142944335938</v>
      </c>
      <c r="X128" s="1">
        <v>500.12591552734375</v>
      </c>
      <c r="Y128" s="1">
        <v>1.3480627909302711E-2</v>
      </c>
      <c r="Z128" s="1">
        <v>3.2957389485090971E-3</v>
      </c>
      <c r="AA128" s="1">
        <v>98.465950012207031</v>
      </c>
      <c r="AB128" s="1">
        <v>-3.7512226104736328</v>
      </c>
      <c r="AC128" s="1">
        <v>0.13632059097290039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0.18999999761581421</v>
      </c>
      <c r="AJ128" s="1">
        <v>111115</v>
      </c>
      <c r="AK128">
        <f>X128*0.000001/(K128*0.0001)</f>
        <v>0.83354319254557285</v>
      </c>
      <c r="AL128">
        <f>(U128-T128)/(1000-U128)*AK128</f>
        <v>8.3202101769280754E-6</v>
      </c>
      <c r="AM128">
        <f>(P128+273.15)</f>
        <v>296.31223144531248</v>
      </c>
      <c r="AN128">
        <f>(O128+273.15)</f>
        <v>292.9018558502197</v>
      </c>
      <c r="AO128">
        <f>(Y128*AG128+Z128*AH128)*AI128</f>
        <v>2.5613192706271937E-3</v>
      </c>
      <c r="AP128">
        <f>((AO128+0.00000010773*(AN128^4-AM128^4))-AL128*44100)/(L128*51.4+0.00000043092*AM128^3)</f>
        <v>-0.45063643673643189</v>
      </c>
      <c r="AQ128">
        <f>0.61365*EXP(17.502*J128/(240.97+J128))</f>
        <v>2.8475283703260477</v>
      </c>
      <c r="AR128">
        <f>AQ128*1000/AA128</f>
        <v>28.918914304620362</v>
      </c>
      <c r="AS128">
        <f>(AR128-U128)</f>
        <v>12.236205564385987</v>
      </c>
      <c r="AT128">
        <f>IF(D128,P128,(O128+P128)/2)</f>
        <v>21.457043647766113</v>
      </c>
      <c r="AU128">
        <f>0.61365*EXP(17.502*AT128/(240.97+AT128))</f>
        <v>2.5669033178864327</v>
      </c>
      <c r="AV128">
        <f>IF(AS128&lt;&gt;0,(1000-(AR128+U128)/2)/AS128*AL128,0)</f>
        <v>6.6446273643204728E-4</v>
      </c>
      <c r="AW128">
        <f>U128*AA128/1000</f>
        <v>1.6426787648841272</v>
      </c>
      <c r="AX128">
        <f>(AU128-AW128)</f>
        <v>0.92422455300230544</v>
      </c>
      <c r="AY128">
        <f>1/(1.6/F128+1.37/N128)</f>
        <v>4.1530317798593079E-4</v>
      </c>
      <c r="AZ128">
        <f>G128*AA128*0.001</f>
        <v>81.997993798219568</v>
      </c>
      <c r="BA128">
        <f>G128/S128</f>
        <v>2.083451624274884</v>
      </c>
      <c r="BB128">
        <f>(1-AL128*AA128/AQ128/F128)*100</f>
        <v>56.710750108421323</v>
      </c>
      <c r="BC128">
        <f>(S128-E128/(N128/1.35))</f>
        <v>399.78754437137803</v>
      </c>
      <c r="BD128">
        <f>E128*BB128/100/BC128</f>
        <v>-2.6239304168667791E-4</v>
      </c>
    </row>
    <row r="129" spans="1:56" x14ac:dyDescent="0.25">
      <c r="A129" s="1" t="s">
        <v>9</v>
      </c>
      <c r="B129" s="1" t="s">
        <v>187</v>
      </c>
    </row>
    <row r="130" spans="1:56" x14ac:dyDescent="0.25">
      <c r="A130" s="1">
        <v>68</v>
      </c>
      <c r="B130" s="1" t="s">
        <v>188</v>
      </c>
      <c r="C130" s="1">
        <v>40528.000007688999</v>
      </c>
      <c r="D130" s="1">
        <v>0</v>
      </c>
      <c r="E130">
        <f>(R130-S130*(1000-T130)/(1000-U130))*AK130</f>
        <v>-0.26681927672941413</v>
      </c>
      <c r="F130">
        <f>IF(AV130&lt;&gt;0,1/(1/AV130-1/N130),0)</f>
        <v>6.3775153071478233E-4</v>
      </c>
      <c r="G130">
        <f>((AY130-AL130/2)*S130-E130)/(AY130+AL130/2)</f>
        <v>1054.7325311051288</v>
      </c>
      <c r="H130">
        <f>AL130*1000</f>
        <v>8.0005290478393533E-3</v>
      </c>
      <c r="I130">
        <f>(AQ130-AW130)</f>
        <v>1.2074687058826181</v>
      </c>
      <c r="J130">
        <f>(P130+AP130*D130)</f>
        <v>23.129623413085938</v>
      </c>
      <c r="K130" s="1">
        <v>6</v>
      </c>
      <c r="L130">
        <f>(K130*AE130+AF130)</f>
        <v>1.4200000166893005</v>
      </c>
      <c r="M130" s="1">
        <v>1</v>
      </c>
      <c r="N130">
        <f>L130*(M130+1)*(M130+1)/(M130*M130+1)</f>
        <v>2.8400000333786011</v>
      </c>
      <c r="O130" s="1">
        <v>19.746883392333984</v>
      </c>
      <c r="P130" s="1">
        <v>23.129623413085938</v>
      </c>
      <c r="Q130" s="1">
        <v>19.120704650878906</v>
      </c>
      <c r="R130" s="1">
        <v>399.48800659179687</v>
      </c>
      <c r="S130" s="1">
        <v>399.80429077148437</v>
      </c>
      <c r="T130" s="1">
        <v>16.589311599731445</v>
      </c>
      <c r="U130" s="1">
        <v>16.598751068115234</v>
      </c>
      <c r="V130" s="1">
        <v>70.712699890136719</v>
      </c>
      <c r="W130" s="1">
        <v>70.752937316894531</v>
      </c>
      <c r="X130" s="1">
        <v>500.09576416015625</v>
      </c>
      <c r="Y130" s="1">
        <v>-0.15004372596740723</v>
      </c>
      <c r="Z130" s="1">
        <v>0.20213663578033447</v>
      </c>
      <c r="AA130" s="1">
        <v>98.468338012695313</v>
      </c>
      <c r="AB130" s="1">
        <v>-3.6169757843017578</v>
      </c>
      <c r="AC130" s="1">
        <v>0.14377832412719727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0.18999999761581421</v>
      </c>
      <c r="AJ130" s="1">
        <v>111115</v>
      </c>
      <c r="AK130">
        <f>X130*0.000001/(K130*0.0001)</f>
        <v>0.833492940266927</v>
      </c>
      <c r="AL130">
        <f>(U130-T130)/(1000-U130)*AK130</f>
        <v>8.0005290478393537E-6</v>
      </c>
      <c r="AM130">
        <f>(P130+273.15)</f>
        <v>296.27962341308591</v>
      </c>
      <c r="AN130">
        <f>(O130+273.15)</f>
        <v>292.89688339233396</v>
      </c>
      <c r="AO130">
        <f>(Y130*AG130+Z130*AH130)*AI130</f>
        <v>-2.8508307576075254E-2</v>
      </c>
      <c r="AP130">
        <f>((AO130+0.00000010773*(AN130^4-AM130^4))-AL130*44100)/(L130*51.4+0.00000043092*AM130^3)</f>
        <v>-0.44715610641214792</v>
      </c>
      <c r="AQ130">
        <f>0.61365*EXP(17.502*J130/(240.97+J130))</f>
        <v>2.8419201366463764</v>
      </c>
      <c r="AR130">
        <f>AQ130*1000/AA130</f>
        <v>28.861258288730063</v>
      </c>
      <c r="AS130">
        <f>(AR130-U130)</f>
        <v>12.262507220614829</v>
      </c>
      <c r="AT130">
        <f>IF(D130,P130,(O130+P130)/2)</f>
        <v>21.438253402709961</v>
      </c>
      <c r="AU130">
        <f>0.61365*EXP(17.502*AT130/(240.97+AT130))</f>
        <v>2.5639510438540745</v>
      </c>
      <c r="AV130">
        <f>IF(AS130&lt;&gt;0,(1000-(AR130+U130)/2)/AS130*AL130,0)</f>
        <v>6.3760834913172745E-4</v>
      </c>
      <c r="AW130">
        <f>U130*AA130/1000</f>
        <v>1.6344514307637583</v>
      </c>
      <c r="AX130">
        <f>(AU130-AW130)</f>
        <v>0.92949961309031615</v>
      </c>
      <c r="AY130">
        <f>1/(1.6/F130+1.37/N130)</f>
        <v>3.9851807970467558E-4</v>
      </c>
      <c r="AZ130">
        <f>G130*AA130*0.001</f>
        <v>103.8577593858455</v>
      </c>
      <c r="BA130">
        <f>G130/S130</f>
        <v>2.6381220898601634</v>
      </c>
      <c r="BB130">
        <f>(1-AL130*AA130/AQ130/F130)*100</f>
        <v>56.533773853745558</v>
      </c>
      <c r="BC130">
        <f>(S130-E130/(N130/1.35))</f>
        <v>399.93112387688973</v>
      </c>
      <c r="BD130">
        <f>E130*BB130/100/BC130</f>
        <v>-3.7717246170328151E-4</v>
      </c>
    </row>
    <row r="131" spans="1:56" x14ac:dyDescent="0.25">
      <c r="A131" s="1" t="s">
        <v>9</v>
      </c>
      <c r="B131" s="1" t="s">
        <v>189</v>
      </c>
    </row>
    <row r="132" spans="1:56" x14ac:dyDescent="0.25">
      <c r="A132" s="1">
        <v>69</v>
      </c>
      <c r="B132" s="1" t="s">
        <v>190</v>
      </c>
      <c r="C132" s="1">
        <v>41128.000014394522</v>
      </c>
      <c r="D132" s="1">
        <v>0</v>
      </c>
      <c r="E132">
        <f>(R132-S132*(1000-T132)/(1000-U132))*AK132</f>
        <v>-0.31342273259269776</v>
      </c>
      <c r="F132">
        <f>IF(AV132&lt;&gt;0,1/(1/AV132-1/N132),0)</f>
        <v>1.0794161786121261E-3</v>
      </c>
      <c r="G132">
        <f>((AY132-AL132/2)*S132-E132)/(AY132+AL132/2)</f>
        <v>851.91437814592416</v>
      </c>
      <c r="H132">
        <f>AL132*1000</f>
        <v>1.371301554581931E-2</v>
      </c>
      <c r="I132">
        <f>(AQ132-AW132)</f>
        <v>1.2230550676035497</v>
      </c>
      <c r="J132">
        <f>(P132+AP132*D132)</f>
        <v>23.202840805053711</v>
      </c>
      <c r="K132" s="1">
        <v>6</v>
      </c>
      <c r="L132">
        <f>(K132*AE132+AF132)</f>
        <v>1.4200000166893005</v>
      </c>
      <c r="M132" s="1">
        <v>1</v>
      </c>
      <c r="N132">
        <f>L132*(M132+1)*(M132+1)/(M132*M132+1)</f>
        <v>2.8400000333786011</v>
      </c>
      <c r="O132" s="1">
        <v>19.758955001831055</v>
      </c>
      <c r="P132" s="1">
        <v>23.202840805053711</v>
      </c>
      <c r="Q132" s="1">
        <v>19.124883651733398</v>
      </c>
      <c r="R132" s="1">
        <v>399.5394287109375</v>
      </c>
      <c r="S132" s="1">
        <v>399.90884399414062</v>
      </c>
      <c r="T132" s="1">
        <v>16.550537109375</v>
      </c>
      <c r="U132" s="1">
        <v>16.566715240478516</v>
      </c>
      <c r="V132" s="1">
        <v>70.502128601074219</v>
      </c>
      <c r="W132" s="1">
        <v>70.571052551269531</v>
      </c>
      <c r="X132" s="1">
        <v>500.15057373046875</v>
      </c>
      <c r="Y132" s="1">
        <v>-6.1541043221950531E-2</v>
      </c>
      <c r="Z132" s="1">
        <v>0.12853182852268219</v>
      </c>
      <c r="AA132" s="1">
        <v>98.478858947753906</v>
      </c>
      <c r="AB132" s="1">
        <v>-3.7015399932861328</v>
      </c>
      <c r="AC132" s="1">
        <v>0.14638185501098633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0.18999999761581421</v>
      </c>
      <c r="AJ132" s="1">
        <v>111115</v>
      </c>
      <c r="AK132">
        <f>X132*0.000001/(K132*0.0001)</f>
        <v>0.83358428955078112</v>
      </c>
      <c r="AL132">
        <f>(U132-T132)/(1000-U132)*AK132</f>
        <v>1.371301554581931E-5</v>
      </c>
      <c r="AM132">
        <f>(P132+273.15)</f>
        <v>296.35284080505369</v>
      </c>
      <c r="AN132">
        <f>(O132+273.15)</f>
        <v>292.90895500183103</v>
      </c>
      <c r="AO132">
        <f>(Y132*AG132+Z132*AH132)*AI132</f>
        <v>-1.169279806544532E-2</v>
      </c>
      <c r="AP132">
        <f>((AO132+0.00000010773*(AN132^4-AM132^4))-AL132*44100)/(L132*51.4+0.00000043092*AM132^3)</f>
        <v>-0.45810037302620588</v>
      </c>
      <c r="AQ132">
        <f>0.61365*EXP(17.502*J132/(240.97+J132))</f>
        <v>2.8545262809982384</v>
      </c>
      <c r="AR132">
        <f>AQ132*1000/AA132</f>
        <v>28.986183547401307</v>
      </c>
      <c r="AS132">
        <f>(AR132-U132)</f>
        <v>12.419468306922791</v>
      </c>
      <c r="AT132">
        <f>IF(D132,P132,(O132+P132)/2)</f>
        <v>21.480897903442383</v>
      </c>
      <c r="AU132">
        <f>0.61365*EXP(17.502*AT132/(240.97+AT132))</f>
        <v>2.5706555233559754</v>
      </c>
      <c r="AV132">
        <f>IF(AS132&lt;&gt;0,(1000-(AR132+U132)/2)/AS132*AL132,0)</f>
        <v>1.0790060741756482E-3</v>
      </c>
      <c r="AW132">
        <f>U132*AA132/1000</f>
        <v>1.6314712133946887</v>
      </c>
      <c r="AX132">
        <f>(AU132-AW132)</f>
        <v>0.93918430996128666</v>
      </c>
      <c r="AY132">
        <f>1/(1.6/F132+1.37/N132)</f>
        <v>6.7441562969319845E-4</v>
      </c>
      <c r="AZ132">
        <f>G132*AA132*0.001</f>
        <v>83.895555880995943</v>
      </c>
      <c r="BA132">
        <f>G132/S132</f>
        <v>2.1302714129483125</v>
      </c>
      <c r="BB132">
        <f>(1-AL132*AA132/AQ132/F132)*100</f>
        <v>56.171863324526726</v>
      </c>
      <c r="BC132">
        <f>(S132-E132/(N132/1.35))</f>
        <v>400.0578301504882</v>
      </c>
      <c r="BD132">
        <f>E132*BB132/100/BC132</f>
        <v>-4.4007484846313589E-4</v>
      </c>
    </row>
    <row r="133" spans="1:56" x14ac:dyDescent="0.25">
      <c r="A133" s="1">
        <v>70</v>
      </c>
      <c r="B133" s="1" t="s">
        <v>191</v>
      </c>
      <c r="C133" s="1">
        <v>41728.500000972301</v>
      </c>
      <c r="D133" s="1">
        <v>0</v>
      </c>
      <c r="E133">
        <f>(R133-S133*(1000-T133)/(1000-U133))*AK133</f>
        <v>-0.38260129631288037</v>
      </c>
      <c r="F133">
        <f>IF(AV133&lt;&gt;0,1/(1/AV133-1/N133),0)</f>
        <v>3.2668979808426059E-3</v>
      </c>
      <c r="G133">
        <f>((AY133-AL133/2)*S133-E133)/(AY133+AL133/2)</f>
        <v>579.16313426564943</v>
      </c>
      <c r="H133">
        <f>AL133*1000</f>
        <v>3.3390896035713276E-2</v>
      </c>
      <c r="I133">
        <f>(AQ133-AW133)</f>
        <v>0.98713820061744872</v>
      </c>
      <c r="J133">
        <f>(P133+AP133*D133)</f>
        <v>21.074676513671875</v>
      </c>
      <c r="K133" s="1">
        <v>6</v>
      </c>
      <c r="L133">
        <f>(K133*AE133+AF133)</f>
        <v>1.4200000166893005</v>
      </c>
      <c r="M133" s="1">
        <v>1</v>
      </c>
      <c r="N133">
        <f>L133*(M133+1)*(M133+1)/(M133*M133+1)</f>
        <v>2.8400000333786011</v>
      </c>
      <c r="O133" s="1">
        <v>19.545726776123047</v>
      </c>
      <c r="P133" s="1">
        <v>21.074676513671875</v>
      </c>
      <c r="Q133" s="1">
        <v>19.124767303466797</v>
      </c>
      <c r="R133" s="1">
        <v>399.16336059570312</v>
      </c>
      <c r="S133" s="1">
        <v>399.60635375976562</v>
      </c>
      <c r="T133" s="1">
        <v>15.397527694702148</v>
      </c>
      <c r="U133" s="1">
        <v>15.436967849731445</v>
      </c>
      <c r="V133" s="1">
        <v>66.467132568359375</v>
      </c>
      <c r="W133" s="1">
        <v>66.63739013671875</v>
      </c>
      <c r="X133" s="1">
        <v>500.13153076171875</v>
      </c>
      <c r="Y133" s="1">
        <v>-6.7990288138389587E-2</v>
      </c>
      <c r="Z133" s="1">
        <v>6.5915785729885101E-2</v>
      </c>
      <c r="AA133" s="1">
        <v>98.48248291015625</v>
      </c>
      <c r="AB133" s="1">
        <v>-3.7015399932861328</v>
      </c>
      <c r="AC133" s="1">
        <v>0.14638185501098633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0.18999999761581421</v>
      </c>
      <c r="AJ133" s="1">
        <v>111115</v>
      </c>
      <c r="AK133">
        <f>X133*0.000001/(K133*0.0001)</f>
        <v>0.83355255126953121</v>
      </c>
      <c r="AL133">
        <f>(U133-T133)/(1000-U133)*AK133</f>
        <v>3.3390896035713275E-5</v>
      </c>
      <c r="AM133">
        <f>(P133+273.15)</f>
        <v>294.22467651367185</v>
      </c>
      <c r="AN133">
        <f>(O133+273.15)</f>
        <v>292.69572677612302</v>
      </c>
      <c r="AO133">
        <f>(Y133*AG133+Z133*AH133)*AI133</f>
        <v>-1.2918154584192543E-2</v>
      </c>
      <c r="AP133">
        <f>((AO133+0.00000010773*(AN133^4-AM133^4))-AL133*44100)/(L133*51.4+0.00000043092*AM133^3)</f>
        <v>-0.21600348507703651</v>
      </c>
      <c r="AQ133">
        <f>0.61365*EXP(17.502*J133/(240.97+J133))</f>
        <v>2.5074091230632574</v>
      </c>
      <c r="AR133">
        <f>AQ133*1000/AA133</f>
        <v>25.460458032427152</v>
      </c>
      <c r="AS133">
        <f>(AR133-U133)</f>
        <v>10.023490182695706</v>
      </c>
      <c r="AT133">
        <f>IF(D133,P133,(O133+P133)/2)</f>
        <v>20.310201644897461</v>
      </c>
      <c r="AU133">
        <f>0.61365*EXP(17.502*AT133/(240.97+AT133))</f>
        <v>2.3920712835142366</v>
      </c>
      <c r="AV133">
        <f>IF(AS133&lt;&gt;0,(1000-(AR133+U133)/2)/AS133*AL133,0)</f>
        <v>3.2631443331285902E-3</v>
      </c>
      <c r="AW133">
        <f>U133*AA133/1000</f>
        <v>1.5202709224458086</v>
      </c>
      <c r="AX133">
        <f>(AU133-AW133)</f>
        <v>0.87180036106842795</v>
      </c>
      <c r="AY133">
        <f>1/(1.6/F133+1.37/N133)</f>
        <v>2.0398021181499536E-3</v>
      </c>
      <c r="AZ133">
        <f>G133*AA133*0.001</f>
        <v>57.037423472509353</v>
      </c>
      <c r="BA133">
        <f>G133/S133</f>
        <v>1.4493341480096418</v>
      </c>
      <c r="BB133">
        <f>(1-AL133*AA133/AQ133/F133)*100</f>
        <v>59.855478236863391</v>
      </c>
      <c r="BC133">
        <f>(S133-E133/(N133/1.35))</f>
        <v>399.78822409214303</v>
      </c>
      <c r="BD133">
        <f>E133*BB133/100/BC133</f>
        <v>-5.7282286432661826E-4</v>
      </c>
    </row>
    <row r="134" spans="1:56" x14ac:dyDescent="0.25">
      <c r="A134" s="1" t="s">
        <v>9</v>
      </c>
      <c r="B134" s="1" t="s">
        <v>192</v>
      </c>
    </row>
    <row r="135" spans="1:56" x14ac:dyDescent="0.25">
      <c r="A135" s="1">
        <v>71</v>
      </c>
      <c r="B135" s="1" t="s">
        <v>193</v>
      </c>
      <c r="C135" s="1">
        <v>42328.500007677823</v>
      </c>
      <c r="D135" s="1">
        <v>0</v>
      </c>
      <c r="E135">
        <f>(R135-S135*(1000-T135)/(1000-U135))*AK135</f>
        <v>-0.34525126628439168</v>
      </c>
      <c r="F135">
        <f>IF(AV135&lt;&gt;0,1/(1/AV135-1/N135),0)</f>
        <v>5.1228589476841457E-3</v>
      </c>
      <c r="G135">
        <f>((AY135-AL135/2)*S135-E135)/(AY135+AL135/2)</f>
        <v>501.60226536878508</v>
      </c>
      <c r="H135">
        <f>AL135*1000</f>
        <v>4.4924124372449116E-2</v>
      </c>
      <c r="I135">
        <f>(AQ135-AW135)</f>
        <v>0.84960628688470852</v>
      </c>
      <c r="J135">
        <f>(P135+AP135*D135)</f>
        <v>18.971567153930664</v>
      </c>
      <c r="K135" s="1">
        <v>6</v>
      </c>
      <c r="L135">
        <f>(K135*AE135+AF135)</f>
        <v>1.4200000166893005</v>
      </c>
      <c r="M135" s="1">
        <v>1</v>
      </c>
      <c r="N135">
        <f>L135*(M135+1)*(M135+1)/(M135*M135+1)</f>
        <v>2.8400000333786011</v>
      </c>
      <c r="O135" s="1">
        <v>19.330215454101563</v>
      </c>
      <c r="P135" s="1">
        <v>18.971567153930664</v>
      </c>
      <c r="Q135" s="1">
        <v>19.13153076171875</v>
      </c>
      <c r="R135" s="1">
        <v>399.54681396484375</v>
      </c>
      <c r="S135" s="1">
        <v>399.93942260742187</v>
      </c>
      <c r="T135" s="1">
        <v>13.671328544616699</v>
      </c>
      <c r="U135" s="1">
        <v>13.724479675292969</v>
      </c>
      <c r="V135" s="1">
        <v>59.813850402832031</v>
      </c>
      <c r="W135" s="1">
        <v>60.046390533447266</v>
      </c>
      <c r="X135" s="1">
        <v>500.1688232421875</v>
      </c>
      <c r="Y135" s="1">
        <v>-2.9890691861510277E-2</v>
      </c>
      <c r="Z135" s="1">
        <v>0.13512016832828522</v>
      </c>
      <c r="AA135" s="1">
        <v>98.485671997070312</v>
      </c>
      <c r="AB135" s="1">
        <v>-4.0401935577392578</v>
      </c>
      <c r="AC135" s="1">
        <v>0.15039205551147461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0.18999999761581421</v>
      </c>
      <c r="AJ135" s="1">
        <v>111115</v>
      </c>
      <c r="AK135">
        <f>X135*0.000001/(K135*0.0001)</f>
        <v>0.83361470540364568</v>
      </c>
      <c r="AL135">
        <f>(U135-T135)/(1000-U135)*AK135</f>
        <v>4.4924124372449113E-5</v>
      </c>
      <c r="AM135">
        <f>(P135+273.15)</f>
        <v>292.12156715393064</v>
      </c>
      <c r="AN135">
        <f>(O135+273.15)</f>
        <v>292.48021545410154</v>
      </c>
      <c r="AO135">
        <f>(Y135*AG135+Z135*AH135)*AI135</f>
        <v>-5.6792313824219898E-3</v>
      </c>
      <c r="AP135">
        <f>((AO135+0.00000010773*(AN135^4-AM135^4))-AL135*44100)/(L135*51.4+0.00000043092*AM135^3)</f>
        <v>2.2368176532081809E-2</v>
      </c>
      <c r="AQ135">
        <f>0.61365*EXP(17.502*J135/(240.97+J135))</f>
        <v>2.2012708905160698</v>
      </c>
      <c r="AR135">
        <f>AQ135*1000/AA135</f>
        <v>22.351179068784258</v>
      </c>
      <c r="AS135">
        <f>(AR135-U135)</f>
        <v>8.6266993934912897</v>
      </c>
      <c r="AT135">
        <f>IF(D135,P135,(O135+P135)/2)</f>
        <v>19.150891304016113</v>
      </c>
      <c r="AU135">
        <f>0.61365*EXP(17.502*AT135/(240.97+AT135))</f>
        <v>2.2260304567602209</v>
      </c>
      <c r="AV135">
        <f>IF(AS135&lt;&gt;0,(1000-(AR135+U135)/2)/AS135*AL135,0)</f>
        <v>5.1136348527008844E-3</v>
      </c>
      <c r="AW135">
        <f>U135*AA135/1000</f>
        <v>1.3516646036313613</v>
      </c>
      <c r="AX135">
        <f>(AU135-AW135)</f>
        <v>0.87436585312885962</v>
      </c>
      <c r="AY135">
        <f>1/(1.6/F135+1.37/N135)</f>
        <v>3.1968492322065208E-3</v>
      </c>
      <c r="AZ135">
        <f>G135*AA135*0.001</f>
        <v>49.400636180097585</v>
      </c>
      <c r="BA135">
        <f>G135/S135</f>
        <v>1.2541956031705201</v>
      </c>
      <c r="BB135">
        <f>(1-AL135*AA135/AQ135/F135)*100</f>
        <v>60.765620843462486</v>
      </c>
      <c r="BC135">
        <f>(S135-E135/(N135/1.35))</f>
        <v>400.10353852432536</v>
      </c>
      <c r="BD135">
        <f>E135*BB135/100/BC135</f>
        <v>-5.243494626450835E-4</v>
      </c>
    </row>
    <row r="136" spans="1:56" x14ac:dyDescent="0.25">
      <c r="A136" s="1" t="s">
        <v>9</v>
      </c>
      <c r="B136" s="1" t="s">
        <v>194</v>
      </c>
    </row>
    <row r="137" spans="1:56" x14ac:dyDescent="0.25">
      <c r="A137" s="1">
        <v>72</v>
      </c>
      <c r="B137" s="1" t="s">
        <v>195</v>
      </c>
      <c r="C137" s="1">
        <v>42928.000014416873</v>
      </c>
      <c r="D137" s="1">
        <v>0</v>
      </c>
      <c r="E137">
        <f>(R137-S137*(1000-T137)/(1000-U137))*AK137</f>
        <v>-0.28578835406507014</v>
      </c>
      <c r="F137">
        <f>IF(AV137&lt;&gt;0,1/(1/AV137-1/N137),0)</f>
        <v>4.6018708716054563E-3</v>
      </c>
      <c r="G137">
        <f>((AY137-AL137/2)*S137-E137)/(AY137+AL137/2)</f>
        <v>493.63213740183232</v>
      </c>
      <c r="H137">
        <f>AL137*1000</f>
        <v>4.212570827794835E-2</v>
      </c>
      <c r="I137">
        <f>(AQ137-AW137)</f>
        <v>0.88737605124214625</v>
      </c>
      <c r="J137">
        <f>(P137+AP137*D137)</f>
        <v>18.656538009643555</v>
      </c>
      <c r="K137" s="1">
        <v>6</v>
      </c>
      <c r="L137">
        <f>(K137*AE137+AF137)</f>
        <v>1.4200000166893005</v>
      </c>
      <c r="M137" s="1">
        <v>1</v>
      </c>
      <c r="N137">
        <f>L137*(M137+1)*(M137+1)/(M137*M137+1)</f>
        <v>2.8400000333786011</v>
      </c>
      <c r="O137" s="1">
        <v>19.297454833984375</v>
      </c>
      <c r="P137" s="1">
        <v>18.656538009643555</v>
      </c>
      <c r="Q137" s="1">
        <v>19.135932922363281</v>
      </c>
      <c r="R137" s="1">
        <v>400.36590576171875</v>
      </c>
      <c r="S137" s="1">
        <v>400.68844604492187</v>
      </c>
      <c r="T137" s="1">
        <v>12.854019165039063</v>
      </c>
      <c r="U137" s="1">
        <v>12.903894424438477</v>
      </c>
      <c r="V137" s="1">
        <v>56.358760833740234</v>
      </c>
      <c r="W137" s="1">
        <v>56.577438354492188</v>
      </c>
      <c r="X137" s="1">
        <v>500.23345947265625</v>
      </c>
      <c r="Y137" s="1">
        <v>-5.0405737012624741E-2</v>
      </c>
      <c r="Z137" s="1">
        <v>8.5689067840576172E-2</v>
      </c>
      <c r="AA137" s="1">
        <v>98.496040344238281</v>
      </c>
      <c r="AB137" s="1">
        <v>-4.2693805694580078</v>
      </c>
      <c r="AC137" s="1">
        <v>0.15577363967895508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0.18999999761581421</v>
      </c>
      <c r="AJ137" s="1">
        <v>111115</v>
      </c>
      <c r="AK137">
        <f>X137*0.000001/(K137*0.0001)</f>
        <v>0.8337224324544269</v>
      </c>
      <c r="AL137">
        <f>(U137-T137)/(1000-U137)*AK137</f>
        <v>4.212570827794835E-5</v>
      </c>
      <c r="AM137">
        <f>(P137+273.15)</f>
        <v>291.80653800964353</v>
      </c>
      <c r="AN137">
        <f>(O137+273.15)</f>
        <v>292.44745483398435</v>
      </c>
      <c r="AO137">
        <f>(Y137*AG137+Z137*AH137)*AI137</f>
        <v>-9.5770899122220587E-3</v>
      </c>
      <c r="AP137">
        <f>((AO137+0.00000010773*(AN137^4-AM137^4))-AL137*44100)/(L137*51.4+0.00000043092*AM137^3)</f>
        <v>5.9953603161786148E-2</v>
      </c>
      <c r="AQ137">
        <f>0.61365*EXP(17.502*J137/(240.97+J137))</f>
        <v>2.1583585570694299</v>
      </c>
      <c r="AR137">
        <f>AQ137*1000/AA137</f>
        <v>21.913150513727096</v>
      </c>
      <c r="AS137">
        <f>(AR137-U137)</f>
        <v>9.0092560892886198</v>
      </c>
      <c r="AT137">
        <f>IF(D137,P137,(O137+P137)/2)</f>
        <v>18.976996421813965</v>
      </c>
      <c r="AU137">
        <f>0.61365*EXP(17.502*AT137/(240.97+AT137))</f>
        <v>2.2020169586109777</v>
      </c>
      <c r="AV137">
        <f>IF(AS137&lt;&gt;0,(1000-(AR137+U137)/2)/AS137*AL137,0)</f>
        <v>4.5944261688907152E-3</v>
      </c>
      <c r="AW137">
        <f>U137*AA137/1000</f>
        <v>1.2709825058272837</v>
      </c>
      <c r="AX137">
        <f>(AU137-AW137)</f>
        <v>0.93103445278369401</v>
      </c>
      <c r="AY137">
        <f>1/(1.6/F137+1.37/N137)</f>
        <v>2.8721842888436229E-3</v>
      </c>
      <c r="AZ137">
        <f>G137*AA137*0.001</f>
        <v>48.620810920743452</v>
      </c>
      <c r="BA137">
        <f>G137/S137</f>
        <v>1.2319599985333503</v>
      </c>
      <c r="BB137">
        <f>(1-AL137*AA137/AQ137/F137)*100</f>
        <v>58.225816900328084</v>
      </c>
      <c r="BC137">
        <f>(S137-E137/(N137/1.35))</f>
        <v>400.82429614120826</v>
      </c>
      <c r="BD137">
        <f>E137*BB137/100/BC137</f>
        <v>-4.1515099100121992E-4</v>
      </c>
    </row>
    <row r="138" spans="1:56" x14ac:dyDescent="0.25">
      <c r="A138" s="1">
        <v>73</v>
      </c>
      <c r="B138" s="1" t="s">
        <v>196</v>
      </c>
      <c r="C138" s="1">
        <v>43528.500000994653</v>
      </c>
      <c r="D138" s="1">
        <v>0</v>
      </c>
      <c r="E138">
        <f>(R138-S138*(1000-T138)/(1000-U138))*AK138</f>
        <v>-0.24963987388629122</v>
      </c>
      <c r="F138">
        <f>IF(AV138&lt;&gt;0,1/(1/AV138-1/N138),0)</f>
        <v>3.0800172904166447E-3</v>
      </c>
      <c r="G138">
        <f>((AY138-AL138/2)*S138-E138)/(AY138+AL138/2)</f>
        <v>523.85131925526377</v>
      </c>
      <c r="H138">
        <f>AL138*1000</f>
        <v>2.8128517223836552E-2</v>
      </c>
      <c r="I138">
        <f>(AQ138-AW138)</f>
        <v>0.88492518949501209</v>
      </c>
      <c r="J138">
        <f>(P138+AP138*D138)</f>
        <v>18.576374053955078</v>
      </c>
      <c r="K138" s="1">
        <v>6</v>
      </c>
      <c r="L138">
        <f>(K138*AE138+AF138)</f>
        <v>1.4200000166893005</v>
      </c>
      <c r="M138" s="1">
        <v>1</v>
      </c>
      <c r="N138">
        <f>L138*(M138+1)*(M138+1)/(M138*M138+1)</f>
        <v>2.8400000333786011</v>
      </c>
      <c r="O138" s="1">
        <v>19.288898468017578</v>
      </c>
      <c r="P138" s="1">
        <v>18.576374053955078</v>
      </c>
      <c r="Q138" s="1">
        <v>19.135618209838867</v>
      </c>
      <c r="R138" s="1">
        <v>400.52450561523437</v>
      </c>
      <c r="S138" s="1">
        <v>400.81048583984375</v>
      </c>
      <c r="T138" s="1">
        <v>12.785579681396484</v>
      </c>
      <c r="U138" s="1">
        <v>12.818894386291504</v>
      </c>
      <c r="V138" s="1">
        <v>56.089496612548828</v>
      </c>
      <c r="W138" s="1">
        <v>56.235641479492188</v>
      </c>
      <c r="X138" s="1">
        <v>500.1024169921875</v>
      </c>
      <c r="Y138" s="1">
        <v>-7.6777622103691101E-2</v>
      </c>
      <c r="Z138" s="1">
        <v>3.8448616862297058E-2</v>
      </c>
      <c r="AA138" s="1">
        <v>98.497688293457031</v>
      </c>
      <c r="AB138" s="1">
        <v>-4.2693805694580078</v>
      </c>
      <c r="AC138" s="1">
        <v>0.15577363967895508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0.18999999761581421</v>
      </c>
      <c r="AJ138" s="1">
        <v>111115</v>
      </c>
      <c r="AK138">
        <f>X138*0.000001/(K138*0.0001)</f>
        <v>0.83350402832031245</v>
      </c>
      <c r="AL138">
        <f>(U138-T138)/(1000-U138)*AK138</f>
        <v>2.8128517223836551E-5</v>
      </c>
      <c r="AM138">
        <f>(P138+273.15)</f>
        <v>291.72637405395506</v>
      </c>
      <c r="AN138">
        <f>(O138+273.15)</f>
        <v>292.43889846801756</v>
      </c>
      <c r="AO138">
        <f>(Y138*AG138+Z138*AH138)*AI138</f>
        <v>-1.4587748016649194E-2</v>
      </c>
      <c r="AP138">
        <f>((AO138+0.00000010773*(AN138^4-AM138^4))-AL138*44100)/(L138*51.4+0.00000043092*AM138^3)</f>
        <v>7.642658800192105E-2</v>
      </c>
      <c r="AQ138">
        <f>0.61365*EXP(17.502*J138/(240.97+J138))</f>
        <v>2.1475566530226988</v>
      </c>
      <c r="AR138">
        <f>AQ138*1000/AA138</f>
        <v>21.80311731402691</v>
      </c>
      <c r="AS138">
        <f>(AR138-U138)</f>
        <v>8.9842229277354058</v>
      </c>
      <c r="AT138">
        <f>IF(D138,P138,(O138+P138)/2)</f>
        <v>18.932636260986328</v>
      </c>
      <c r="AU138">
        <f>0.61365*EXP(17.502*AT138/(240.97+AT138))</f>
        <v>2.1959276531114216</v>
      </c>
      <c r="AV138">
        <f>IF(AS138&lt;&gt;0,(1000-(AR138+U138)/2)/AS138*AL138,0)</f>
        <v>3.0766805899579172E-3</v>
      </c>
      <c r="AW138">
        <f>U138*AA138/1000</f>
        <v>1.2626314635276867</v>
      </c>
      <c r="AX138">
        <f>(AU138-AW138)</f>
        <v>0.93329618958373484</v>
      </c>
      <c r="AY138">
        <f>1/(1.6/F138+1.37/N138)</f>
        <v>1.9232248722822328E-3</v>
      </c>
      <c r="AZ138">
        <f>G138*AA138*0.001</f>
        <v>51.59814395612122</v>
      </c>
      <c r="BA138">
        <f>G138/S138</f>
        <v>1.3069800760267156</v>
      </c>
      <c r="BB138">
        <f>(1-AL138*AA138/AQ138/F138)*100</f>
        <v>58.113401572319802</v>
      </c>
      <c r="BC138">
        <f>(S138-E138/(N138/1.35))</f>
        <v>400.92915267990907</v>
      </c>
      <c r="BD138">
        <f>E138*BB138/100/BC138</f>
        <v>-3.6184503278562146E-4</v>
      </c>
    </row>
    <row r="139" spans="1:56" x14ac:dyDescent="0.25">
      <c r="A139" s="1" t="s">
        <v>9</v>
      </c>
      <c r="B139" s="1" t="s">
        <v>197</v>
      </c>
    </row>
    <row r="140" spans="1:56" x14ac:dyDescent="0.25">
      <c r="A140" s="1">
        <v>74</v>
      </c>
      <c r="B140" s="1" t="s">
        <v>198</v>
      </c>
      <c r="C140" s="1">
        <v>44128.500007700175</v>
      </c>
      <c r="D140" s="1">
        <v>0</v>
      </c>
      <c r="E140">
        <f>(R140-S140*(1000-T140)/(1000-U140))*AK140</f>
        <v>-0.23585495771179693</v>
      </c>
      <c r="F140">
        <f>IF(AV140&lt;&gt;0,1/(1/AV140-1/N140),0)</f>
        <v>1.3371406231312572E-3</v>
      </c>
      <c r="G140">
        <f>((AY140-AL140/2)*S140-E140)/(AY140+AL140/2)</f>
        <v>675.55084343216026</v>
      </c>
      <c r="H140">
        <f>AL140*1000</f>
        <v>1.2105919968772269E-2</v>
      </c>
      <c r="I140">
        <f>(AQ140-AW140)</f>
        <v>0.87673509421602747</v>
      </c>
      <c r="J140">
        <f>(P140+AP140*D140)</f>
        <v>18.565851211547852</v>
      </c>
      <c r="K140" s="1">
        <v>6</v>
      </c>
      <c r="L140">
        <f>(K140*AE140+AF140)</f>
        <v>1.4200000166893005</v>
      </c>
      <c r="M140" s="1">
        <v>1</v>
      </c>
      <c r="N140">
        <f>L140*(M140+1)*(M140+1)/(M140*M140+1)</f>
        <v>2.8400000333786011</v>
      </c>
      <c r="O140" s="1">
        <v>19.291202545166016</v>
      </c>
      <c r="P140" s="1">
        <v>18.565851211547852</v>
      </c>
      <c r="Q140" s="1">
        <v>19.137027740478516</v>
      </c>
      <c r="R140" s="1">
        <v>400.740478515625</v>
      </c>
      <c r="S140" s="1">
        <v>401.017578125</v>
      </c>
      <c r="T140" s="1">
        <v>12.872966766357422</v>
      </c>
      <c r="U140" s="1">
        <v>12.887301445007324</v>
      </c>
      <c r="V140" s="1">
        <v>56.4664306640625</v>
      </c>
      <c r="W140" s="1">
        <v>56.529312133789063</v>
      </c>
      <c r="X140" s="1">
        <v>500.18173217773437</v>
      </c>
      <c r="Y140" s="1">
        <v>-0.12249454110860825</v>
      </c>
      <c r="Z140" s="1">
        <v>0.10655932873487473</v>
      </c>
      <c r="AA140" s="1">
        <v>98.500617980957031</v>
      </c>
      <c r="AB140" s="1">
        <v>-4.2483844757080078</v>
      </c>
      <c r="AC140" s="1">
        <v>0.13124227523803711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0.18999999761581421</v>
      </c>
      <c r="AJ140" s="1">
        <v>111115</v>
      </c>
      <c r="AK140">
        <f>X140*0.000001/(K140*0.0001)</f>
        <v>0.83363622029622386</v>
      </c>
      <c r="AL140">
        <f>(U140-T140)/(1000-U140)*AK140</f>
        <v>1.2105919968772269E-5</v>
      </c>
      <c r="AM140">
        <f>(P140+273.15)</f>
        <v>291.71585121154783</v>
      </c>
      <c r="AN140">
        <f>(O140+273.15)</f>
        <v>292.44120254516599</v>
      </c>
      <c r="AO140">
        <f>(Y140*AG140+Z140*AH140)*AI140</f>
        <v>-2.3273962518585822E-2</v>
      </c>
      <c r="AP140">
        <f>((AO140+0.00000010773*(AN140^4-AM140^4))-AL140*44100)/(L140*51.4+0.00000043092*AM140^3)</f>
        <v>8.6409255117840394E-2</v>
      </c>
      <c r="AQ140">
        <f>0.61365*EXP(17.502*J140/(240.97+J140))</f>
        <v>2.1461422506561294</v>
      </c>
      <c r="AR140">
        <f>AQ140*1000/AA140</f>
        <v>21.788109502734692</v>
      </c>
      <c r="AS140">
        <f>(AR140-U140)</f>
        <v>8.9008080577273674</v>
      </c>
      <c r="AT140">
        <f>IF(D140,P140,(O140+P140)/2)</f>
        <v>18.928526878356934</v>
      </c>
      <c r="AU140">
        <f>0.61365*EXP(17.502*AT140/(240.97+AT140))</f>
        <v>2.1953643073254274</v>
      </c>
      <c r="AV140">
        <f>IF(AS140&lt;&gt;0,(1000-(AR140+U140)/2)/AS140*AL140,0)</f>
        <v>1.3365113612955318E-3</v>
      </c>
      <c r="AW140">
        <f>U140*AA140/1000</f>
        <v>1.2694071564401019</v>
      </c>
      <c r="AX140">
        <f>(AU140-AW140)</f>
        <v>0.92595715088532549</v>
      </c>
      <c r="AY140">
        <f>1/(1.6/F140+1.37/N140)</f>
        <v>8.3537611327014736E-4</v>
      </c>
      <c r="AZ140">
        <f>G140*AA140*0.001</f>
        <v>66.542175555624539</v>
      </c>
      <c r="BA140">
        <f>G140/S140</f>
        <v>1.6845915996769256</v>
      </c>
      <c r="BB140">
        <f>(1-AL140*AA140/AQ140/F140)*100</f>
        <v>58.447116528261823</v>
      </c>
      <c r="BC140">
        <f>(S140-E140/(N140/1.35))</f>
        <v>401.12969227611575</v>
      </c>
      <c r="BD140">
        <f>E140*BB140/100/BC140</f>
        <v>-3.4365549253982398E-4</v>
      </c>
    </row>
    <row r="141" spans="1:56" x14ac:dyDescent="0.25">
      <c r="A141" s="1" t="s">
        <v>9</v>
      </c>
      <c r="B141" s="1" t="s">
        <v>199</v>
      </c>
    </row>
    <row r="142" spans="1:56" x14ac:dyDescent="0.25">
      <c r="A142" s="1">
        <v>75</v>
      </c>
      <c r="B142" s="1" t="s">
        <v>200</v>
      </c>
      <c r="C142" s="1">
        <v>44728.500014405698</v>
      </c>
      <c r="D142" s="1">
        <v>0</v>
      </c>
      <c r="E142">
        <f>(R142-S142*(1000-T142)/(1000-U142))*AK142</f>
        <v>-0.33015651091162723</v>
      </c>
      <c r="F142">
        <f>IF(AV142&lt;&gt;0,1/(1/AV142-1/N142),0)</f>
        <v>6.9793024825021165E-4</v>
      </c>
      <c r="G142">
        <f>((AY142-AL142/2)*S142-E142)/(AY142+AL142/2)</f>
        <v>1147.0999042392566</v>
      </c>
      <c r="H142">
        <f>AL142*1000</f>
        <v>6.1807396498669209E-3</v>
      </c>
      <c r="I142">
        <f>(AQ142-AW142)</f>
        <v>0.85739823032334228</v>
      </c>
      <c r="J142">
        <f>(P142+AP142*D142)</f>
        <v>18.523576736450195</v>
      </c>
      <c r="K142" s="1">
        <v>6</v>
      </c>
      <c r="L142">
        <f>(K142*AE142+AF142)</f>
        <v>1.4200000166893005</v>
      </c>
      <c r="M142" s="1">
        <v>1</v>
      </c>
      <c r="N142">
        <f>L142*(M142+1)*(M142+1)/(M142*M142+1)</f>
        <v>2.8400000333786011</v>
      </c>
      <c r="O142" s="1">
        <v>19.288549423217773</v>
      </c>
      <c r="P142" s="1">
        <v>18.523576736450195</v>
      </c>
      <c r="Q142" s="1">
        <v>19.136259078979492</v>
      </c>
      <c r="R142" s="1">
        <v>400.63644409179687</v>
      </c>
      <c r="S142" s="1">
        <v>401.02951049804687</v>
      </c>
      <c r="T142" s="1">
        <v>13.018040657043457</v>
      </c>
      <c r="U142" s="1">
        <v>13.025358200073242</v>
      </c>
      <c r="V142" s="1">
        <v>57.115081787109375</v>
      </c>
      <c r="W142" s="1">
        <v>57.147186279296875</v>
      </c>
      <c r="X142" s="1">
        <v>500.18701171875</v>
      </c>
      <c r="Y142" s="1">
        <v>-8.9670881628990173E-2</v>
      </c>
      <c r="Z142" s="1">
        <v>0.10875382274389267</v>
      </c>
      <c r="AA142" s="1">
        <v>98.505546569824219</v>
      </c>
      <c r="AB142" s="1">
        <v>-4.1597614288330078</v>
      </c>
      <c r="AC142" s="1">
        <v>0.13025903701782227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0.18999999761581421</v>
      </c>
      <c r="AJ142" s="1">
        <v>111115</v>
      </c>
      <c r="AK142">
        <f>X142*0.000001/(K142*0.0001)</f>
        <v>0.83364501953124992</v>
      </c>
      <c r="AL142">
        <f>(U142-T142)/(1000-U142)*AK142</f>
        <v>6.1807396498669205E-6</v>
      </c>
      <c r="AM142">
        <f>(P142+273.15)</f>
        <v>291.67357673645017</v>
      </c>
      <c r="AN142">
        <f>(O142+273.15)</f>
        <v>292.43854942321775</v>
      </c>
      <c r="AO142">
        <f>(Y142*AG142+Z142*AH142)*AI142</f>
        <v>-1.7037467295716091E-2</v>
      </c>
      <c r="AP142">
        <f>((AO142+0.00000010773*(AN142^4-AM142^4))-AL142*44100)/(L142*51.4+0.00000043092*AM142^3)</f>
        <v>9.4672480615687588E-2</v>
      </c>
      <c r="AQ142">
        <f>0.61365*EXP(17.502*J142/(240.97+J142))</f>
        <v>2.1404682590892987</v>
      </c>
      <c r="AR142">
        <f>AQ142*1000/AA142</f>
        <v>21.729418633011278</v>
      </c>
      <c r="AS142">
        <f>(AR142-U142)</f>
        <v>8.7040604329380358</v>
      </c>
      <c r="AT142">
        <f>IF(D142,P142,(O142+P142)/2)</f>
        <v>18.906063079833984</v>
      </c>
      <c r="AU142">
        <f>0.61365*EXP(17.502*AT142/(240.97+AT142))</f>
        <v>2.1922870359390854</v>
      </c>
      <c r="AV142">
        <f>IF(AS142&lt;&gt;0,(1000-(AR142+U142)/2)/AS142*AL142,0)</f>
        <v>6.9775877397253074E-4</v>
      </c>
      <c r="AW142">
        <f>U142*AA142/1000</f>
        <v>1.2830700287659564</v>
      </c>
      <c r="AX142">
        <f>(AU142-AW142)</f>
        <v>0.90921700717312892</v>
      </c>
      <c r="AY142">
        <f>1/(1.6/F142+1.37/N142)</f>
        <v>4.3611463638388719E-4</v>
      </c>
      <c r="AZ142">
        <f>G142*AA142*0.001</f>
        <v>112.995703037281</v>
      </c>
      <c r="BA142">
        <f>G142/S142</f>
        <v>2.8603877625231355</v>
      </c>
      <c r="BB142">
        <f>(1-AL142*AA142/AQ142/F142)*100</f>
        <v>59.245053980421325</v>
      </c>
      <c r="BC142">
        <f>(S142-E142/(N142/1.35))</f>
        <v>401.18645109117796</v>
      </c>
      <c r="BD142">
        <f>E142*BB142/100/BC142</f>
        <v>-4.8755735039769497E-4</v>
      </c>
    </row>
    <row r="143" spans="1:56" x14ac:dyDescent="0.25">
      <c r="A143" s="1">
        <v>76</v>
      </c>
      <c r="B143" s="1" t="s">
        <v>201</v>
      </c>
      <c r="C143" s="1">
        <v>45329.000000983477</v>
      </c>
      <c r="D143" s="1">
        <v>0</v>
      </c>
      <c r="E143">
        <f>(R143-S143*(1000-T143)/(1000-U143))*AK143</f>
        <v>-0.27554989816028264</v>
      </c>
      <c r="F143">
        <f>IF(AV143&lt;&gt;0,1/(1/AV143-1/N143),0)</f>
        <v>1.020683954894459E-3</v>
      </c>
      <c r="G143">
        <f>((AY143-AL143/2)*S143-E143)/(AY143+AL143/2)</f>
        <v>824.58594293331407</v>
      </c>
      <c r="H143">
        <f>AL143*1000</f>
        <v>8.7609366937322214E-3</v>
      </c>
      <c r="I143">
        <f>(AQ143-AW143)</f>
        <v>0.83117049901666085</v>
      </c>
      <c r="J143">
        <f>(P143+AP143*D143)</f>
        <v>18.473970413208008</v>
      </c>
      <c r="K143" s="1">
        <v>6</v>
      </c>
      <c r="L143">
        <f>(K143*AE143+AF143)</f>
        <v>1.4200000166893005</v>
      </c>
      <c r="M143" s="1">
        <v>1</v>
      </c>
      <c r="N143">
        <f>L143*(M143+1)*(M143+1)/(M143*M143+1)</f>
        <v>2.8400000333786011</v>
      </c>
      <c r="O143" s="1">
        <v>19.284540176391602</v>
      </c>
      <c r="P143" s="1">
        <v>18.473970413208008</v>
      </c>
      <c r="Q143" s="1">
        <v>19.138505935668945</v>
      </c>
      <c r="R143" s="1">
        <v>400.59909057617187</v>
      </c>
      <c r="S143" s="1">
        <v>400.92535400390625</v>
      </c>
      <c r="T143" s="1">
        <v>13.212138175964355</v>
      </c>
      <c r="U143" s="1">
        <v>13.222506523132324</v>
      </c>
      <c r="V143" s="1">
        <v>57.988536834716797</v>
      </c>
      <c r="W143" s="1">
        <v>58.034038543701172</v>
      </c>
      <c r="X143" s="1">
        <v>500.27810668945312</v>
      </c>
      <c r="Y143" s="1">
        <v>-0.1201530396938324</v>
      </c>
      <c r="Z143" s="1">
        <v>0.1834622323513031</v>
      </c>
      <c r="AA143" s="1">
        <v>98.518119812011719</v>
      </c>
      <c r="AB143" s="1">
        <v>-4.1597614288330078</v>
      </c>
      <c r="AC143" s="1">
        <v>0.13025903701782227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0.18999999761581421</v>
      </c>
      <c r="AJ143" s="1">
        <v>111115</v>
      </c>
      <c r="AK143">
        <f>X143*0.000001/(K143*0.0001)</f>
        <v>0.83379684448242175</v>
      </c>
      <c r="AL143">
        <f>(U143-T143)/(1000-U143)*AK143</f>
        <v>8.7609366937322213E-6</v>
      </c>
      <c r="AM143">
        <f>(P143+273.15)</f>
        <v>291.62397041320799</v>
      </c>
      <c r="AN143">
        <f>(O143+273.15)</f>
        <v>292.43454017639158</v>
      </c>
      <c r="AO143">
        <f>(Y143*AG143+Z143*AH143)*AI143</f>
        <v>-2.2829077255360986E-2</v>
      </c>
      <c r="AP143">
        <f>((AO143+0.00000010773*(AN143^4-AM143^4))-AL143*44100)/(L143*51.4+0.00000043092*AM143^3)</f>
        <v>9.9070697856363341E-2</v>
      </c>
      <c r="AQ143">
        <f>0.61365*EXP(17.502*J143/(240.97+J143))</f>
        <v>2.1338269808777177</v>
      </c>
      <c r="AR143">
        <f>AQ143*1000/AA143</f>
        <v>21.659233701875348</v>
      </c>
      <c r="AS143">
        <f>(AR143-U143)</f>
        <v>8.4367271787430234</v>
      </c>
      <c r="AT143">
        <f>IF(D143,P143,(O143+P143)/2)</f>
        <v>18.879255294799805</v>
      </c>
      <c r="AU143">
        <f>0.61365*EXP(17.502*AT143/(240.97+AT143))</f>
        <v>2.1886196405152871</v>
      </c>
      <c r="AV143">
        <f>IF(AS143&lt;&gt;0,(1000-(AR143+U143)/2)/AS143*AL143,0)</f>
        <v>1.0203172572039343E-3</v>
      </c>
      <c r="AW143">
        <f>U143*AA143/1000</f>
        <v>1.3026564818610569</v>
      </c>
      <c r="AX143">
        <f>(AU143-AW143)</f>
        <v>0.88596315865423025</v>
      </c>
      <c r="AY143">
        <f>1/(1.6/F143+1.37/N143)</f>
        <v>6.3773122111280731E-4</v>
      </c>
      <c r="AZ143">
        <f>G143*AA143*0.001</f>
        <v>81.236656721204895</v>
      </c>
      <c r="BA143">
        <f>G143/S143</f>
        <v>2.0567069024157552</v>
      </c>
      <c r="BB143">
        <f>(1-AL143*AA143/AQ143/F143)*100</f>
        <v>60.370721359535608</v>
      </c>
      <c r="BC143">
        <f>(S143-E143/(N143/1.35))</f>
        <v>401.05633722860495</v>
      </c>
      <c r="BD143">
        <f>E143*BB143/100/BC143</f>
        <v>-4.1478327552272747E-4</v>
      </c>
    </row>
    <row r="144" spans="1:56" x14ac:dyDescent="0.25">
      <c r="A144" s="1" t="s">
        <v>9</v>
      </c>
      <c r="B144" s="1" t="s">
        <v>202</v>
      </c>
    </row>
    <row r="145" spans="1:56" x14ac:dyDescent="0.25">
      <c r="A145" s="1">
        <v>77</v>
      </c>
      <c r="B145" s="1" t="s">
        <v>203</v>
      </c>
      <c r="C145" s="1">
        <v>45928.500007722527</v>
      </c>
      <c r="D145" s="1">
        <v>0</v>
      </c>
      <c r="E145">
        <f>(R145-S145*(1000-T145)/(1000-U145))*AK145</f>
        <v>-0.12413613968270737</v>
      </c>
      <c r="F145">
        <f>IF(AV145&lt;&gt;0,1/(1/AV145-1/N145),0)</f>
        <v>4.3406437923087799E-4</v>
      </c>
      <c r="G145">
        <f>((AY145-AL145/2)*S145-E145)/(AY145+AL145/2)</f>
        <v>849.88676315555563</v>
      </c>
      <c r="H145">
        <f>AL145*1000</f>
        <v>3.6645955640193725E-3</v>
      </c>
      <c r="I145">
        <f>(AQ145-AW145)</f>
        <v>0.81734381131247424</v>
      </c>
      <c r="J145">
        <f>(P145+AP145*D145)</f>
        <v>18.500404357910156</v>
      </c>
      <c r="K145" s="1">
        <v>6</v>
      </c>
      <c r="L145">
        <f>(K145*AE145+AF145)</f>
        <v>1.4200000166893005</v>
      </c>
      <c r="M145" s="1">
        <v>1</v>
      </c>
      <c r="N145">
        <f>L145*(M145+1)*(M145+1)/(M145*M145+1)</f>
        <v>2.8400000333786011</v>
      </c>
      <c r="O145" s="1">
        <v>19.287134170532227</v>
      </c>
      <c r="P145" s="1">
        <v>18.500404357910156</v>
      </c>
      <c r="Q145" s="1">
        <v>19.138261795043945</v>
      </c>
      <c r="R145" s="1">
        <v>400.55044555664062</v>
      </c>
      <c r="S145" s="1">
        <v>400.69757080078125</v>
      </c>
      <c r="T145" s="1">
        <v>13.393246650695801</v>
      </c>
      <c r="U145" s="1">
        <v>13.3975830078125</v>
      </c>
      <c r="V145" s="1">
        <v>58.779056549072266</v>
      </c>
      <c r="W145" s="1">
        <v>58.798088073730469</v>
      </c>
      <c r="X145" s="1">
        <v>500.25845336914063</v>
      </c>
      <c r="Y145" s="1">
        <v>-0.10491253435611725</v>
      </c>
      <c r="Z145" s="1">
        <v>0.269147127866745</v>
      </c>
      <c r="AA145" s="1">
        <v>98.526718139648438</v>
      </c>
      <c r="AB145" s="1">
        <v>-4.2951068878173828</v>
      </c>
      <c r="AC145" s="1">
        <v>0.12273836135864258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0.18999999761581421</v>
      </c>
      <c r="AJ145" s="1">
        <v>111115</v>
      </c>
      <c r="AK145">
        <f>X145*0.000001/(K145*0.0001)</f>
        <v>0.83376408894856757</v>
      </c>
      <c r="AL145">
        <f>(U145-T145)/(1000-U145)*AK145</f>
        <v>3.6645955640193725E-6</v>
      </c>
      <c r="AM145">
        <f>(P145+273.15)</f>
        <v>291.65040435791013</v>
      </c>
      <c r="AN145">
        <f>(O145+273.15)</f>
        <v>292.4371341705322</v>
      </c>
      <c r="AO145">
        <f>(Y145*AG145+Z145*AH145)*AI145</f>
        <v>-1.9933381277531304E-2</v>
      </c>
      <c r="AP145">
        <f>((AO145+0.00000010773*(AN145^4-AM145^4))-AL145*44100)/(L145*51.4+0.00000043092*AM145^3)</f>
        <v>9.8745242004696851E-2</v>
      </c>
      <c r="AQ145">
        <f>0.61365*EXP(17.502*J145/(240.97+J145))</f>
        <v>2.1373636960757598</v>
      </c>
      <c r="AR145">
        <f>AQ145*1000/AA145</f>
        <v>21.693239523581134</v>
      </c>
      <c r="AS145">
        <f>(AR145-U145)</f>
        <v>8.2956565157686342</v>
      </c>
      <c r="AT145">
        <f>IF(D145,P145,(O145+P145)/2)</f>
        <v>18.893769264221191</v>
      </c>
      <c r="AU145">
        <f>0.61365*EXP(17.502*AT145/(240.97+AT145))</f>
        <v>2.1906045321564278</v>
      </c>
      <c r="AV145">
        <f>IF(AS145&lt;&gt;0,(1000-(AR145+U145)/2)/AS145*AL145,0)</f>
        <v>4.3399804715668351E-4</v>
      </c>
      <c r="AW145">
        <f>U145*AA145/1000</f>
        <v>1.3200198847632856</v>
      </c>
      <c r="AX145">
        <f>(AU145-AW145)</f>
        <v>0.87058464739314223</v>
      </c>
      <c r="AY145">
        <f>1/(1.6/F145+1.37/N145)</f>
        <v>2.7125473821540413E-4</v>
      </c>
      <c r="AZ145">
        <f>G145*AA145*0.001</f>
        <v>83.736553564045579</v>
      </c>
      <c r="BA145">
        <f>G145/S145</f>
        <v>2.121018007314305</v>
      </c>
      <c r="BB145">
        <f>(1-AL145*AA145/AQ145/F145)*100</f>
        <v>61.082270745878233</v>
      </c>
      <c r="BC145">
        <f>(S145-E145/(N145/1.35))</f>
        <v>400.75657917634533</v>
      </c>
      <c r="BD145">
        <f>E145*BB145/100/BC145</f>
        <v>-1.8920506081350567E-4</v>
      </c>
    </row>
    <row r="146" spans="1:56" x14ac:dyDescent="0.25">
      <c r="A146" s="1" t="s">
        <v>9</v>
      </c>
      <c r="B146" s="1" t="s">
        <v>204</v>
      </c>
    </row>
    <row r="147" spans="1:56" x14ac:dyDescent="0.25">
      <c r="A147" s="1">
        <v>78</v>
      </c>
      <c r="B147" s="1" t="s">
        <v>205</v>
      </c>
      <c r="C147" s="1">
        <v>46528.500014428049</v>
      </c>
      <c r="D147" s="1">
        <v>0</v>
      </c>
      <c r="E147">
        <f>(R147-S147*(1000-T147)/(1000-U147))*AK147</f>
        <v>-0.13957716485921273</v>
      </c>
      <c r="F147">
        <f>IF(AV147&lt;&gt;0,1/(1/AV147-1/N147),0)</f>
        <v>-1.0487502301009498E-3</v>
      </c>
      <c r="G147">
        <f>((AY147-AL147/2)*S147-E147)/(AY147+AL147/2)</f>
        <v>184.03935417763898</v>
      </c>
      <c r="H147">
        <f>AL147*1000</f>
        <v>-8.7377178443520838E-3</v>
      </c>
      <c r="I147">
        <f>(AQ147-AW147)</f>
        <v>0.80609516424520322</v>
      </c>
      <c r="J147">
        <f>(P147+AP147*D147)</f>
        <v>18.498048782348633</v>
      </c>
      <c r="K147" s="1">
        <v>6</v>
      </c>
      <c r="L147">
        <f>(K147*AE147+AF147)</f>
        <v>1.4200000166893005</v>
      </c>
      <c r="M147" s="1">
        <v>1</v>
      </c>
      <c r="N147">
        <f>L147*(M147+1)*(M147+1)/(M147*M147+1)</f>
        <v>2.8400000333786011</v>
      </c>
      <c r="O147" s="1">
        <v>19.287870407104492</v>
      </c>
      <c r="P147" s="1">
        <v>18.498048782348633</v>
      </c>
      <c r="Q147" s="1">
        <v>19.138168334960938</v>
      </c>
      <c r="R147" s="1">
        <v>400.63980102539062</v>
      </c>
      <c r="S147" s="1">
        <v>400.81143188476562</v>
      </c>
      <c r="T147" s="1">
        <v>13.519559860229492</v>
      </c>
      <c r="U147" s="1">
        <v>13.509220123291016</v>
      </c>
      <c r="V147" s="1">
        <v>59.3277587890625</v>
      </c>
      <c r="W147" s="1">
        <v>59.282379150390625</v>
      </c>
      <c r="X147" s="1">
        <v>500.18746948242187</v>
      </c>
      <c r="Y147" s="1">
        <v>-0.15766045451164246</v>
      </c>
      <c r="Z147" s="1">
        <v>9.8869483917951584E-3</v>
      </c>
      <c r="AA147" s="1">
        <v>98.521835327148438</v>
      </c>
      <c r="AB147" s="1">
        <v>-4.3421039581298828</v>
      </c>
      <c r="AC147" s="1">
        <v>0.11120080947875977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0.18999999761581421</v>
      </c>
      <c r="AJ147" s="1">
        <v>111115</v>
      </c>
      <c r="AK147">
        <f>X147*0.000001/(K147*0.0001)</f>
        <v>0.83364578247070298</v>
      </c>
      <c r="AL147">
        <f>(U147-T147)/(1000-U147)*AK147</f>
        <v>-8.7377178443520838E-6</v>
      </c>
      <c r="AM147">
        <f>(P147+273.15)</f>
        <v>291.64804878234861</v>
      </c>
      <c r="AN147">
        <f>(O147+273.15)</f>
        <v>292.43787040710447</v>
      </c>
      <c r="AO147">
        <f>(Y147*AG147+Z147*AH147)*AI147</f>
        <v>-2.9955485981320251E-2</v>
      </c>
      <c r="AP147">
        <f>((AO147+0.00000010773*(AN147^4-AM147^4))-AL147*44100)/(L147*51.4+0.00000043092*AM147^3)</f>
        <v>0.10555780564336696</v>
      </c>
      <c r="AQ147">
        <f>0.61365*EXP(17.502*J147/(240.97+J147))</f>
        <v>2.1370483246302805</v>
      </c>
      <c r="AR147">
        <f>AQ147*1000/AA147</f>
        <v>21.691113625056484</v>
      </c>
      <c r="AS147">
        <f>(AR147-U147)</f>
        <v>8.1818935017654688</v>
      </c>
      <c r="AT147">
        <f>IF(D147,P147,(O147+P147)/2)</f>
        <v>18.892959594726562</v>
      </c>
      <c r="AU147">
        <f>0.61365*EXP(17.502*AT147/(240.97+AT147))</f>
        <v>2.1904937623691585</v>
      </c>
      <c r="AV147">
        <f>IF(AS147&lt;&gt;0,(1000-(AR147+U147)/2)/AS147*AL147,0)</f>
        <v>-1.0491376538132428E-3</v>
      </c>
      <c r="AW147">
        <f>U147*AA147/1000</f>
        <v>1.3309531603850773</v>
      </c>
      <c r="AX147">
        <f>(AU147-AW147)</f>
        <v>0.85954060198408122</v>
      </c>
      <c r="AY147">
        <f>1/(1.6/F147+1.37/N147)</f>
        <v>-6.5567621502467309E-4</v>
      </c>
      <c r="AZ147">
        <f>G147*AA147*0.001</f>
        <v>18.131894946004095</v>
      </c>
      <c r="BA147">
        <f>G147/S147</f>
        <v>0.45916692872809772</v>
      </c>
      <c r="BB147">
        <f>(1-AL147*AA147/AQ147/F147)*100</f>
        <v>61.590018495109732</v>
      </c>
      <c r="BC147">
        <f>(S147-E147/(N147/1.35))</f>
        <v>400.877780184183</v>
      </c>
      <c r="BD147">
        <f>E147*BB147/100/BC147</f>
        <v>-2.1444341867050376E-4</v>
      </c>
    </row>
    <row r="148" spans="1:56" x14ac:dyDescent="0.25">
      <c r="A148" s="1">
        <v>79</v>
      </c>
      <c r="B148" s="1" t="s">
        <v>206</v>
      </c>
      <c r="C148" s="1">
        <v>47129.000001005828</v>
      </c>
      <c r="D148" s="1">
        <v>0</v>
      </c>
      <c r="E148">
        <f>(R148-S148*(1000-T148)/(1000-U148))*AK148</f>
        <v>5.6055469917973978E-2</v>
      </c>
      <c r="F148">
        <f>IF(AV148&lt;&gt;0,1/(1/AV148-1/N148),0)</f>
        <v>-5.6871682075086531E-4</v>
      </c>
      <c r="G148">
        <f>((AY148-AL148/2)*S148-E148)/(AY148+AL148/2)</f>
        <v>552.03661402925877</v>
      </c>
      <c r="H148">
        <f>AL148*1000</f>
        <v>-4.653288342264715E-3</v>
      </c>
      <c r="I148">
        <f>(AQ148-AW148)</f>
        <v>0.79176495892160248</v>
      </c>
      <c r="J148">
        <f>(P148+AP148*D148)</f>
        <v>18.476211547851563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19.286581039428711</v>
      </c>
      <c r="P148" s="1">
        <v>18.476211547851563</v>
      </c>
      <c r="Q148" s="1">
        <v>19.13934326171875</v>
      </c>
      <c r="R148" s="1">
        <v>400.65948486328125</v>
      </c>
      <c r="S148" s="1">
        <v>400.594482421875</v>
      </c>
      <c r="T148" s="1">
        <v>13.629979133605957</v>
      </c>
      <c r="U148" s="1">
        <v>13.624473571777344</v>
      </c>
      <c r="V148" s="1">
        <v>59.819496154785156</v>
      </c>
      <c r="W148" s="1">
        <v>59.795333862304688</v>
      </c>
      <c r="X148" s="1">
        <v>500.20941162109375</v>
      </c>
      <c r="Y148" s="1">
        <v>1.4652778394520283E-2</v>
      </c>
      <c r="Z148" s="1">
        <v>0.2076304703950882</v>
      </c>
      <c r="AA148" s="1">
        <v>98.525764465332031</v>
      </c>
      <c r="AB148" s="1">
        <v>-4.3421039581298828</v>
      </c>
      <c r="AC148" s="1">
        <v>0.11120080947875977</v>
      </c>
      <c r="AD148" s="1">
        <v>0.66666668653488159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0.18999999761581421</v>
      </c>
      <c r="AJ148" s="1">
        <v>111115</v>
      </c>
      <c r="AK148">
        <f>X148*0.000001/(K148*0.0001)</f>
        <v>0.83368235270182278</v>
      </c>
      <c r="AL148">
        <f>(U148-T148)/(1000-U148)*AK148</f>
        <v>-4.653288342264715E-6</v>
      </c>
      <c r="AM148">
        <f>(P148+273.15)</f>
        <v>291.62621154785154</v>
      </c>
      <c r="AN148">
        <f>(O148+273.15)</f>
        <v>292.43658103942869</v>
      </c>
      <c r="AO148">
        <f>(Y148*AG148+Z148*AH148)*AI148</f>
        <v>2.7840278600239077E-3</v>
      </c>
      <c r="AP148">
        <f>((AO148+0.00000010773*(AN148^4-AM148^4))-AL148*44100)/(L148*51.4+0.00000043092*AM148^3)</f>
        <v>0.10642288525139285</v>
      </c>
      <c r="AQ148">
        <f>0.61365*EXP(17.502*J148/(240.97+J148))</f>
        <v>2.1341266330186781</v>
      </c>
      <c r="AR148">
        <f>AQ148*1000/AA148</f>
        <v>21.660594511495589</v>
      </c>
      <c r="AS148">
        <f>(AR148-U148)</f>
        <v>8.0361209397182449</v>
      </c>
      <c r="AT148">
        <f>IF(D148,P148,(O148+P148)/2)</f>
        <v>18.881396293640137</v>
      </c>
      <c r="AU148">
        <f>0.61365*EXP(17.502*AT148/(240.97+AT148))</f>
        <v>2.1889123386056499</v>
      </c>
      <c r="AV148">
        <f>IF(AS148&lt;&gt;0,(1000-(AR148+U148)/2)/AS148*AL148,0)</f>
        <v>-5.6883073046944837E-4</v>
      </c>
      <c r="AW148">
        <f>U148*AA148/1000</f>
        <v>1.3423616740970756</v>
      </c>
      <c r="AX148">
        <f>(AU148-AW148)</f>
        <v>0.8465506645085743</v>
      </c>
      <c r="AY148">
        <f>1/(1.6/F148+1.37/N148)</f>
        <v>-3.55508970712028E-4</v>
      </c>
      <c r="AZ148">
        <f>G148*AA148*0.001</f>
        <v>54.389829410086165</v>
      </c>
      <c r="BA148">
        <f>G148/S148</f>
        <v>1.3780434785117601</v>
      </c>
      <c r="BB148">
        <f>(1-AL148*AA148/AQ148/F148)*100</f>
        <v>62.225952794089487</v>
      </c>
      <c r="BC148">
        <f>(S148-E148/(N148/1.35))</f>
        <v>400.5678363361356</v>
      </c>
      <c r="BD148">
        <f>E148*BB148/100/BC148</f>
        <v>8.7079009060510708E-5</v>
      </c>
    </row>
    <row r="149" spans="1:56" x14ac:dyDescent="0.25">
      <c r="A149" s="1" t="s">
        <v>9</v>
      </c>
      <c r="B149" s="1" t="s">
        <v>207</v>
      </c>
    </row>
    <row r="150" spans="1:56" x14ac:dyDescent="0.25">
      <c r="A150" s="1">
        <v>80</v>
      </c>
      <c r="B150" s="1" t="s">
        <v>208</v>
      </c>
      <c r="C150" s="1">
        <v>47728.500007700175</v>
      </c>
      <c r="D150" s="1">
        <v>0</v>
      </c>
      <c r="E150">
        <f>(R150-S150*(1000-T150)/(1000-U150))*AK150</f>
        <v>-0.1944137665581063</v>
      </c>
      <c r="F150">
        <f>IF(AV150&lt;&gt;0,1/(1/AV150-1/N150),0)</f>
        <v>2.214859794062052E-4</v>
      </c>
      <c r="G150">
        <f>((AY150-AL150/2)*S150-E150)/(AY150+AL150/2)</f>
        <v>1791.1919846085664</v>
      </c>
      <c r="H150">
        <f>AL150*1000</f>
        <v>1.7835013361354307E-3</v>
      </c>
      <c r="I150">
        <f>(AQ150-AW150)</f>
        <v>0.77938487745902396</v>
      </c>
      <c r="J150">
        <f>(P150+AP150*D150)</f>
        <v>18.470668792724609</v>
      </c>
      <c r="K150" s="1">
        <v>6</v>
      </c>
      <c r="L150">
        <f>(K150*AE150+AF150)</f>
        <v>1.4200000166893005</v>
      </c>
      <c r="M150" s="1">
        <v>1</v>
      </c>
      <c r="N150">
        <f>L150*(M150+1)*(M150+1)/(M150*M150+1)</f>
        <v>2.8400000333786011</v>
      </c>
      <c r="O150" s="1">
        <v>19.283050537109375</v>
      </c>
      <c r="P150" s="1">
        <v>18.470668792724609</v>
      </c>
      <c r="Q150" s="1">
        <v>19.140161514282227</v>
      </c>
      <c r="R150" s="1">
        <v>400.55532836914062</v>
      </c>
      <c r="S150" s="1">
        <v>400.78762817382812</v>
      </c>
      <c r="T150" s="1">
        <v>13.740620613098145</v>
      </c>
      <c r="U150" s="1">
        <v>13.742730140686035</v>
      </c>
      <c r="V150" s="1">
        <v>60.317783355712891</v>
      </c>
      <c r="W150" s="1">
        <v>60.327045440673828</v>
      </c>
      <c r="X150" s="1">
        <v>500.299072265625</v>
      </c>
      <c r="Y150" s="1">
        <v>-4.6303264796733856E-2</v>
      </c>
      <c r="Z150" s="1">
        <v>5.4929270409047604E-3</v>
      </c>
      <c r="AA150" s="1">
        <v>98.524871826171875</v>
      </c>
      <c r="AB150" s="1">
        <v>-4.3903522491455078</v>
      </c>
      <c r="AC150" s="1">
        <v>0.11693525314331055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0.18999999761581421</v>
      </c>
      <c r="AJ150" s="1">
        <v>111115</v>
      </c>
      <c r="AK150">
        <f>X150*0.000001/(K150*0.0001)</f>
        <v>0.83383178710937489</v>
      </c>
      <c r="AL150">
        <f>(U150-T150)/(1000-U150)*AK150</f>
        <v>1.7835013361354308E-6</v>
      </c>
      <c r="AM150">
        <f>(P150+273.15)</f>
        <v>291.62066879272459</v>
      </c>
      <c r="AN150">
        <f>(O150+273.15)</f>
        <v>292.43305053710935</v>
      </c>
      <c r="AO150">
        <f>(Y150*AG150+Z150*AH150)*AI150</f>
        <v>-8.7976202009838467E-3</v>
      </c>
      <c r="AP150">
        <f>((AO150+0.00000010773*(AN150^4-AM150^4))-AL150*44100)/(L150*51.4+0.00000043092*AM150^3)</f>
        <v>0.10314604001657066</v>
      </c>
      <c r="AQ150">
        <f>0.61365*EXP(17.502*J150/(240.97+J150))</f>
        <v>2.1333856031117846</v>
      </c>
      <c r="AR150">
        <f>AQ150*1000/AA150</f>
        <v>21.65326951021801</v>
      </c>
      <c r="AS150">
        <f>(AR150-U150)</f>
        <v>7.9105393695319748</v>
      </c>
      <c r="AT150">
        <f>IF(D150,P150,(O150+P150)/2)</f>
        <v>18.876859664916992</v>
      </c>
      <c r="AU150">
        <f>0.61365*EXP(17.502*AT150/(240.97+AT150))</f>
        <v>2.1882921722420257</v>
      </c>
      <c r="AV150">
        <f>IF(AS150&lt;&gt;0,(1000-(AR150+U150)/2)/AS150*AL150,0)</f>
        <v>2.2146870750021504E-4</v>
      </c>
      <c r="AW150">
        <f>U150*AA150/1000</f>
        <v>1.3540007256527606</v>
      </c>
      <c r="AX150">
        <f>(AU150-AW150)</f>
        <v>0.83429144658926502</v>
      </c>
      <c r="AY150">
        <f>1/(1.6/F150+1.37/N150)</f>
        <v>1.38419493856822E-4</v>
      </c>
      <c r="AZ150">
        <f>G150*AA150*0.001</f>
        <v>176.47696069962544</v>
      </c>
      <c r="BA150">
        <f>G150/S150</f>
        <v>4.4691798316481393</v>
      </c>
      <c r="BB150">
        <f>(1-AL150*AA150/AQ150/F150)*100</f>
        <v>62.811923296578364</v>
      </c>
      <c r="BC150">
        <f>(S150-E150/(N150/1.35))</f>
        <v>400.8800431674087</v>
      </c>
      <c r="BD150">
        <f>E150*BB150/100/BC150</f>
        <v>-3.0461737372511469E-4</v>
      </c>
    </row>
    <row r="151" spans="1:56" x14ac:dyDescent="0.25">
      <c r="A151" s="1" t="s">
        <v>9</v>
      </c>
      <c r="B151" s="1" t="s">
        <v>209</v>
      </c>
    </row>
    <row r="152" spans="1:56" x14ac:dyDescent="0.25">
      <c r="A152" s="1">
        <v>81</v>
      </c>
      <c r="B152" s="1" t="s">
        <v>210</v>
      </c>
      <c r="C152" s="1">
        <v>48328.500014450401</v>
      </c>
      <c r="D152" s="1">
        <v>0</v>
      </c>
      <c r="E152">
        <f>(R152-S152*(1000-T152)/(1000-U152))*AK152</f>
        <v>-8.2434825445658846E-2</v>
      </c>
      <c r="F152">
        <f>IF(AV152&lt;&gt;0,1/(1/AV152-1/N152),0)</f>
        <v>-6.8996674167414254E-4</v>
      </c>
      <c r="G152">
        <f>((AY152-AL152/2)*S152-E152)/(AY152+AL152/2)</f>
        <v>205.58781084007273</v>
      </c>
      <c r="H152">
        <f>AL152*1000</f>
        <v>-5.5178780559182556E-3</v>
      </c>
      <c r="I152">
        <f>(AQ152-AW152)</f>
        <v>0.77371025838983187</v>
      </c>
      <c r="J152">
        <f>(P152+AP152*D152)</f>
        <v>18.516033172607422</v>
      </c>
      <c r="K152" s="1">
        <v>6</v>
      </c>
      <c r="L152">
        <f>(K152*AE152+AF152)</f>
        <v>1.4200000166893005</v>
      </c>
      <c r="M152" s="1">
        <v>1</v>
      </c>
      <c r="N152">
        <f>L152*(M152+1)*(M152+1)/(M152*M152+1)</f>
        <v>2.8400000333786011</v>
      </c>
      <c r="O152" s="1">
        <v>19.290132522583008</v>
      </c>
      <c r="P152" s="1">
        <v>18.516033172607422</v>
      </c>
      <c r="Q152" s="1">
        <v>19.138919830322266</v>
      </c>
      <c r="R152" s="1">
        <v>400.48635864257812</v>
      </c>
      <c r="S152" s="1">
        <v>400.587890625</v>
      </c>
      <c r="T152" s="1">
        <v>13.86882209777832</v>
      </c>
      <c r="U152" s="1">
        <v>13.862295150756836</v>
      </c>
      <c r="V152" s="1">
        <v>60.852210998535156</v>
      </c>
      <c r="W152" s="1">
        <v>60.823574066162109</v>
      </c>
      <c r="X152" s="1">
        <v>500.20822143554688</v>
      </c>
      <c r="Y152" s="1">
        <v>-0.12601009011268616</v>
      </c>
      <c r="Z152" s="1">
        <v>0.19004754722118378</v>
      </c>
      <c r="AA152" s="1">
        <v>98.522422790527344</v>
      </c>
      <c r="AB152" s="1">
        <v>-4.4427204132080078</v>
      </c>
      <c r="AC152" s="1">
        <v>0.11130666732788086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0.18999999761581421</v>
      </c>
      <c r="AJ152" s="1">
        <v>111115</v>
      </c>
      <c r="AK152">
        <f>X152*0.000001/(K152*0.0001)</f>
        <v>0.83368036905924481</v>
      </c>
      <c r="AL152">
        <f>(U152-T152)/(1000-U152)*AK152</f>
        <v>-5.5178780559182556E-6</v>
      </c>
      <c r="AM152">
        <f>(P152+273.15)</f>
        <v>291.6660331726074</v>
      </c>
      <c r="AN152">
        <f>(O152+273.15)</f>
        <v>292.44013252258299</v>
      </c>
      <c r="AO152">
        <f>(Y152*AG152+Z152*AH152)*AI152</f>
        <v>-2.3941916820978904E-2</v>
      </c>
      <c r="AP152">
        <f>((AO152+0.00000010773*(AN152^4-AM152^4))-AL152*44100)/(L152*51.4+0.00000043092*AM152^3)</f>
        <v>0.10192395421011234</v>
      </c>
      <c r="AQ152">
        <f>0.61365*EXP(17.502*J152/(240.97+J152))</f>
        <v>2.1394571620797738</v>
      </c>
      <c r="AR152">
        <f>AQ152*1000/AA152</f>
        <v>21.71543392338781</v>
      </c>
      <c r="AS152">
        <f>(AR152-U152)</f>
        <v>7.8531387726309738</v>
      </c>
      <c r="AT152">
        <f>IF(D152,P152,(O152+P152)/2)</f>
        <v>18.903082847595215</v>
      </c>
      <c r="AU152">
        <f>0.61365*EXP(17.502*AT152/(240.97+AT152))</f>
        <v>2.1918790640956316</v>
      </c>
      <c r="AV152">
        <f>IF(AS152&lt;&gt;0,(1000-(AR152+U152)/2)/AS152*AL152,0)</f>
        <v>-6.9013440709054423E-4</v>
      </c>
      <c r="AW152">
        <f>U152*AA152/1000</f>
        <v>1.3657469036899419</v>
      </c>
      <c r="AX152">
        <f>(AU152-AW152)</f>
        <v>0.82613216040568971</v>
      </c>
      <c r="AY152">
        <f>1/(1.6/F152+1.37/N152)</f>
        <v>-4.3131893760759625E-4</v>
      </c>
      <c r="AZ152">
        <f>G152*AA152*0.001</f>
        <v>20.255009220164609</v>
      </c>
      <c r="BA152">
        <f>G152/S152</f>
        <v>0.51321524102816285</v>
      </c>
      <c r="BB152">
        <f>(1-AL152*AA152/AQ152/F152)*100</f>
        <v>63.172229387334575</v>
      </c>
      <c r="BC152">
        <f>(S152-E152/(N152/1.35))</f>
        <v>400.62707619297311</v>
      </c>
      <c r="BD152">
        <f>E152*BB152/100/BC152</f>
        <v>-1.2998601472581612E-4</v>
      </c>
    </row>
    <row r="153" spans="1:56" x14ac:dyDescent="0.25">
      <c r="A153" s="1">
        <v>82</v>
      </c>
      <c r="B153" s="1" t="s">
        <v>211</v>
      </c>
      <c r="C153" s="1">
        <v>48929.00000102818</v>
      </c>
      <c r="D153" s="1">
        <v>0</v>
      </c>
      <c r="E153">
        <f>(R153-S153*(1000-T153)/(1000-U153))*AK153</f>
        <v>-0.15027408991891644</v>
      </c>
      <c r="F153">
        <f>IF(AV153&lt;&gt;0,1/(1/AV153-1/N153),0)</f>
        <v>-7.3908874753728744E-4</v>
      </c>
      <c r="G153">
        <f>((AY153-AL153/2)*S153-E153)/(AY153+AL153/2)</f>
        <v>72.326213156554658</v>
      </c>
      <c r="H153">
        <f>AL153*1000</f>
        <v>-5.8528221419388632E-3</v>
      </c>
      <c r="I153">
        <f>(AQ153-AW153)</f>
        <v>0.76602739110533591</v>
      </c>
      <c r="J153">
        <f>(P153+AP153*D153)</f>
        <v>18.537754058837891</v>
      </c>
      <c r="K153" s="1">
        <v>6</v>
      </c>
      <c r="L153">
        <f>(K153*AE153+AF153)</f>
        <v>1.4200000166893005</v>
      </c>
      <c r="M153" s="1">
        <v>1</v>
      </c>
      <c r="N153">
        <f>L153*(M153+1)*(M153+1)/(M153*M153+1)</f>
        <v>2.8400000333786011</v>
      </c>
      <c r="O153" s="1">
        <v>19.291906356811523</v>
      </c>
      <c r="P153" s="1">
        <v>18.537754058837891</v>
      </c>
      <c r="Q153" s="1">
        <v>19.140382766723633</v>
      </c>
      <c r="R153" s="1">
        <v>400.38339233398437</v>
      </c>
      <c r="S153" s="1">
        <v>400.56646728515625</v>
      </c>
      <c r="T153" s="1">
        <v>13.977424621582031</v>
      </c>
      <c r="U153" s="1">
        <v>13.970501899719238</v>
      </c>
      <c r="V153" s="1">
        <v>61.319038391113281</v>
      </c>
      <c r="W153" s="1">
        <v>61.288669586181641</v>
      </c>
      <c r="X153" s="1">
        <v>500.18377685546875</v>
      </c>
      <c r="Y153" s="1">
        <v>-1.8169142305850983E-2</v>
      </c>
      <c r="Z153" s="1">
        <v>0.15929055213928223</v>
      </c>
      <c r="AA153" s="1">
        <v>98.517738342285156</v>
      </c>
      <c r="AB153" s="1">
        <v>-4.4427204132080078</v>
      </c>
      <c r="AC153" s="1">
        <v>0.11130666732788086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0.18999999761581421</v>
      </c>
      <c r="AJ153" s="1">
        <v>111115</v>
      </c>
      <c r="AK153">
        <f>X153*0.000001/(K153*0.0001)</f>
        <v>0.83363962809244774</v>
      </c>
      <c r="AL153">
        <f>(U153-T153)/(1000-U153)*AK153</f>
        <v>-5.852822141938863E-6</v>
      </c>
      <c r="AM153">
        <f>(P153+273.15)</f>
        <v>291.68775405883787</v>
      </c>
      <c r="AN153">
        <f>(O153+273.15)</f>
        <v>292.4419063568115</v>
      </c>
      <c r="AO153">
        <f>(Y153*AG153+Z153*AH153)*AI153</f>
        <v>-3.4521369947930758E-3</v>
      </c>
      <c r="AP153">
        <f>((AO153+0.00000010773*(AN153^4-AM153^4))-AL153*44100)/(L153*51.4+0.00000043092*AM153^3)</f>
        <v>9.9795324304124189E-2</v>
      </c>
      <c r="AQ153">
        <f>0.61365*EXP(17.502*J153/(240.97+J153))</f>
        <v>2.1423696417722735</v>
      </c>
      <c r="AR153">
        <f>AQ153*1000/AA153</f>
        <v>21.746029474701608</v>
      </c>
      <c r="AS153">
        <f>(AR153-U153)</f>
        <v>7.7755275749823696</v>
      </c>
      <c r="AT153">
        <f>IF(D153,P153,(O153+P153)/2)</f>
        <v>18.914830207824707</v>
      </c>
      <c r="AU153">
        <f>0.61365*EXP(17.502*AT153/(240.97+AT153))</f>
        <v>2.1934875772199485</v>
      </c>
      <c r="AV153">
        <f>IF(AS153&lt;&gt;0,(1000-(AR153+U153)/2)/AS153*AL153,0)</f>
        <v>-7.3928113991945617E-4</v>
      </c>
      <c r="AW153">
        <f>U153*AA153/1000</f>
        <v>1.3763422506669376</v>
      </c>
      <c r="AX153">
        <f>(AU153-AW153)</f>
        <v>0.81714532655301086</v>
      </c>
      <c r="AY153">
        <f>1/(1.6/F153+1.37/N153)</f>
        <v>-4.6203342334399738E-4</v>
      </c>
      <c r="AZ153">
        <f>G153*AA153*0.001</f>
        <v>7.1254149430457936</v>
      </c>
      <c r="BA153">
        <f>G153/S153</f>
        <v>0.1805598297998991</v>
      </c>
      <c r="BB153">
        <f>(1-AL153*AA153/AQ153/F153)*100</f>
        <v>63.584291483452034</v>
      </c>
      <c r="BC153">
        <f>(S153-E153/(N153/1.35))</f>
        <v>400.63790039044011</v>
      </c>
      <c r="BD153">
        <f>E153*BB153/100/BC153</f>
        <v>-2.3849644595538781E-4</v>
      </c>
    </row>
    <row r="154" spans="1:56" x14ac:dyDescent="0.25">
      <c r="A154" s="1" t="s">
        <v>9</v>
      </c>
      <c r="B154" s="1" t="s">
        <v>212</v>
      </c>
    </row>
    <row r="155" spans="1:56" x14ac:dyDescent="0.25">
      <c r="A155" s="1">
        <v>83</v>
      </c>
      <c r="B155" s="1" t="s">
        <v>213</v>
      </c>
      <c r="C155" s="1">
        <v>49529.000007733703</v>
      </c>
      <c r="D155" s="1">
        <v>0</v>
      </c>
      <c r="E155">
        <f>(R155-S155*(1000-T155)/(1000-U155))*AK155</f>
        <v>-0.12010229563793043</v>
      </c>
      <c r="F155">
        <f>IF(AV155&lt;&gt;0,1/(1/AV155-1/N155),0)</f>
        <v>5.8049361238299323E-4</v>
      </c>
      <c r="G155">
        <f>((AY155-AL155/2)*S155-E155)/(AY155+AL155/2)</f>
        <v>724.68400793717103</v>
      </c>
      <c r="H155">
        <f>AL155*1000</f>
        <v>4.5297951808643362E-3</v>
      </c>
      <c r="I155">
        <f>(AQ155-AW155)</f>
        <v>0.75514265828175975</v>
      </c>
      <c r="J155">
        <f>(P155+AP155*D155)</f>
        <v>18.513534545898438</v>
      </c>
      <c r="K155" s="1">
        <v>6</v>
      </c>
      <c r="L155">
        <f>(K155*AE155+AF155)</f>
        <v>1.4200000166893005</v>
      </c>
      <c r="M155" s="1">
        <v>1</v>
      </c>
      <c r="N155">
        <f>L155*(M155+1)*(M155+1)/(M155*M155+1)</f>
        <v>2.8400000333786011</v>
      </c>
      <c r="O155" s="1">
        <v>19.29290771484375</v>
      </c>
      <c r="P155" s="1">
        <v>18.513534545898438</v>
      </c>
      <c r="Q155" s="1">
        <v>19.140419006347656</v>
      </c>
      <c r="R155" s="1">
        <v>400.47537231445312</v>
      </c>
      <c r="S155" s="1">
        <v>400.61724853515625</v>
      </c>
      <c r="T155" s="1">
        <v>14.043292045593262</v>
      </c>
      <c r="U155" s="1">
        <v>14.048648834228516</v>
      </c>
      <c r="V155" s="1">
        <v>61.601421356201172</v>
      </c>
      <c r="W155" s="1">
        <v>61.624919891357422</v>
      </c>
      <c r="X155" s="1">
        <v>500.24273681640625</v>
      </c>
      <c r="Y155" s="1">
        <v>-0.15415464341640472</v>
      </c>
      <c r="Z155" s="1">
        <v>0.10217229276895523</v>
      </c>
      <c r="AA155" s="1">
        <v>98.51336669921875</v>
      </c>
      <c r="AB155" s="1">
        <v>-4.3876361846923828</v>
      </c>
      <c r="AC155" s="1">
        <v>0.12000226974487305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0.18999999761581421</v>
      </c>
      <c r="AJ155" s="1">
        <v>111115</v>
      </c>
      <c r="AK155">
        <f>X155*0.000001/(K155*0.0001)</f>
        <v>0.83373789469401027</v>
      </c>
      <c r="AL155">
        <f>(U155-T155)/(1000-U155)*AK155</f>
        <v>4.5297951808643363E-6</v>
      </c>
      <c r="AM155">
        <f>(P155+273.15)</f>
        <v>291.66353454589841</v>
      </c>
      <c r="AN155">
        <f>(O155+273.15)</f>
        <v>292.44290771484373</v>
      </c>
      <c r="AO155">
        <f>(Y155*AG155+Z155*AH155)*AI155</f>
        <v>-2.9289381881583587E-2</v>
      </c>
      <c r="AP155">
        <f>((AO155+0.00000010773*(AN155^4-AM155^4))-AL155*44100)/(L155*51.4+0.00000043092*AM155^3)</f>
        <v>9.7241835971040788E-2</v>
      </c>
      <c r="AQ155">
        <f>0.61365*EXP(17.502*J155/(240.97+J155))</f>
        <v>2.1391223525166656</v>
      </c>
      <c r="AR155">
        <f>AQ155*1000/AA155</f>
        <v>21.71403154911799</v>
      </c>
      <c r="AS155">
        <f>(AR155-U155)</f>
        <v>7.6653827148894749</v>
      </c>
      <c r="AT155">
        <f>IF(D155,P155,(O155+P155)/2)</f>
        <v>18.903221130371094</v>
      </c>
      <c r="AU155">
        <f>0.61365*EXP(17.502*AT155/(240.97+AT155))</f>
        <v>2.1918979925164126</v>
      </c>
      <c r="AV155">
        <f>IF(AS155&lt;&gt;0,(1000-(AR155+U155)/2)/AS155*AL155,0)</f>
        <v>5.80374984225539E-4</v>
      </c>
      <c r="AW155">
        <f>U155*AA155/1000</f>
        <v>1.3839796942349059</v>
      </c>
      <c r="AX155">
        <f>(AU155-AW155)</f>
        <v>0.80791829828150674</v>
      </c>
      <c r="AY155">
        <f>1/(1.6/F155+1.37/N155)</f>
        <v>3.6274502127448097E-4</v>
      </c>
      <c r="AZ155">
        <f>G155*AA155*0.001</f>
        <v>71.391061414974089</v>
      </c>
      <c r="BA155">
        <f>G155/S155</f>
        <v>1.8089186388927441</v>
      </c>
      <c r="BB155">
        <f>(1-AL155*AA155/AQ155/F155)*100</f>
        <v>64.063096314254977</v>
      </c>
      <c r="BC155">
        <f>(S155-E155/(N155/1.35))</f>
        <v>400.67433941445398</v>
      </c>
      <c r="BD155">
        <f>E155*BB155/100/BC155</f>
        <v>-1.9202939085792385E-4</v>
      </c>
    </row>
    <row r="156" spans="1:56" x14ac:dyDescent="0.25">
      <c r="A156" s="1" t="s">
        <v>9</v>
      </c>
      <c r="B156" s="1" t="s">
        <v>214</v>
      </c>
    </row>
    <row r="157" spans="1:56" x14ac:dyDescent="0.25">
      <c r="A157" s="1">
        <v>84</v>
      </c>
      <c r="B157" s="1" t="s">
        <v>215</v>
      </c>
      <c r="C157" s="1">
        <v>50128.500014450401</v>
      </c>
      <c r="D157" s="1">
        <v>0</v>
      </c>
      <c r="E157">
        <f>(R157-S157*(1000-T157)/(1000-U157))*AK157</f>
        <v>-0.31919056815719338</v>
      </c>
      <c r="F157">
        <f>IF(AV157&lt;&gt;0,1/(1/AV157-1/N157),0)</f>
        <v>-1.2150270481615229E-4</v>
      </c>
      <c r="G157">
        <f>((AY157-AL157/2)*S157-E157)/(AY157+AL157/2)</f>
        <v>-3781.3001689408211</v>
      </c>
      <c r="H157">
        <f>AL157*1000</f>
        <v>-9.4111905324991373E-4</v>
      </c>
      <c r="I157">
        <f>(AQ157-AW157)</f>
        <v>0.74942612960460542</v>
      </c>
      <c r="J157">
        <f>(P157+AP157*D157)</f>
        <v>18.481050491333008</v>
      </c>
      <c r="K157" s="1">
        <v>6</v>
      </c>
      <c r="L157">
        <f>(K157*AE157+AF157)</f>
        <v>1.4200000166893005</v>
      </c>
      <c r="M157" s="1">
        <v>1</v>
      </c>
      <c r="N157">
        <f>L157*(M157+1)*(M157+1)/(M157*M157+1)</f>
        <v>2.8400000333786011</v>
      </c>
      <c r="O157" s="1">
        <v>19.28849983215332</v>
      </c>
      <c r="P157" s="1">
        <v>18.481050491333008</v>
      </c>
      <c r="Q157" s="1">
        <v>19.139654159545898</v>
      </c>
      <c r="R157" s="1">
        <v>400.4552001953125</v>
      </c>
      <c r="S157" s="1">
        <v>400.8385009765625</v>
      </c>
      <c r="T157" s="1">
        <v>14.06291675567627</v>
      </c>
      <c r="U157" s="1">
        <v>14.061803817749023</v>
      </c>
      <c r="V157" s="1">
        <v>61.707649230957031</v>
      </c>
      <c r="W157" s="1">
        <v>61.702762603759766</v>
      </c>
      <c r="X157" s="1">
        <v>500.23556518554688</v>
      </c>
      <c r="Y157" s="1">
        <v>-8.0885268747806549E-2</v>
      </c>
      <c r="Z157" s="1">
        <v>0.10326841473579407</v>
      </c>
      <c r="AA157" s="1">
        <v>98.518486022949219</v>
      </c>
      <c r="AB157" s="1">
        <v>-4.3051776885986328</v>
      </c>
      <c r="AC157" s="1">
        <v>0.11840581893920898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0.18999999761581421</v>
      </c>
      <c r="AJ157" s="1">
        <v>111115</v>
      </c>
      <c r="AK157">
        <f>X157*0.000001/(K157*0.0001)</f>
        <v>0.83372594197591132</v>
      </c>
      <c r="AL157">
        <f>(U157-T157)/(1000-U157)*AK157</f>
        <v>-9.4111905324991374E-7</v>
      </c>
      <c r="AM157">
        <f>(P157+273.15)</f>
        <v>291.63105049133299</v>
      </c>
      <c r="AN157">
        <f>(O157+273.15)</f>
        <v>292.4384998321533</v>
      </c>
      <c r="AO157">
        <f>(Y157*AG157+Z157*AH157)*AI157</f>
        <v>-1.5368200869237736E-2</v>
      </c>
      <c r="AP157">
        <f>((AO157+0.00000010773*(AN157^4-AM157^4))-AL157*44100)/(L157*51.4+0.00000043092*AM157^3)</f>
        <v>0.1038778998799252</v>
      </c>
      <c r="AQ157">
        <f>0.61365*EXP(17.502*J157/(240.97+J157))</f>
        <v>2.1347737524809665</v>
      </c>
      <c r="AR157">
        <f>AQ157*1000/AA157</f>
        <v>21.668763281478821</v>
      </c>
      <c r="AS157">
        <f>(AR157-U157)</f>
        <v>7.6069594637297975</v>
      </c>
      <c r="AT157">
        <f>IF(D157,P157,(O157+P157)/2)</f>
        <v>18.884775161743164</v>
      </c>
      <c r="AU157">
        <f>0.61365*EXP(17.502*AT157/(240.97+AT157))</f>
        <v>2.1893743368620133</v>
      </c>
      <c r="AV157">
        <f>IF(AS157&lt;&gt;0,(1000-(AR157+U157)/2)/AS157*AL157,0)</f>
        <v>-1.2150790324528166E-4</v>
      </c>
      <c r="AW157">
        <f>U157*AA157/1000</f>
        <v>1.385347622876361</v>
      </c>
      <c r="AX157">
        <f>(AU157-AW157)</f>
        <v>0.80402671398565229</v>
      </c>
      <c r="AY157">
        <f>1/(1.6/F157+1.37/N157)</f>
        <v>-7.5941972464824159E-5</v>
      </c>
      <c r="AZ157">
        <f>G157*AA157*0.001</f>
        <v>-372.52796784237177</v>
      </c>
      <c r="BA157">
        <f>G157/S157</f>
        <v>-9.4334754763538005</v>
      </c>
      <c r="BB157">
        <f>(1-AL157*AA157/AQ157/F157)*100</f>
        <v>64.254243328443891</v>
      </c>
      <c r="BC157">
        <f>(S157-E157/(N157/1.35))</f>
        <v>400.99022888569903</v>
      </c>
      <c r="BD157">
        <f>E157*BB157/100/BC157</f>
        <v>-5.1146753604219819E-4</v>
      </c>
    </row>
    <row r="158" spans="1:56" x14ac:dyDescent="0.25">
      <c r="A158" s="1">
        <v>85</v>
      </c>
      <c r="B158" s="1" t="s">
        <v>216</v>
      </c>
      <c r="C158" s="1">
        <v>50729.00000102818</v>
      </c>
      <c r="D158" s="1">
        <v>0</v>
      </c>
      <c r="E158">
        <f>(R158-S158*(1000-T158)/(1000-U158))*AK158</f>
        <v>-0.28169221588135457</v>
      </c>
      <c r="F158">
        <f>IF(AV158&lt;&gt;0,1/(1/AV158-1/N158),0)</f>
        <v>3.3591764154329167E-4</v>
      </c>
      <c r="G158">
        <f>((AY158-AL158/2)*S158-E158)/(AY158+AL158/2)</f>
        <v>1729.5819060322501</v>
      </c>
      <c r="H158">
        <f>AL158*1000</f>
        <v>2.573391881404684E-3</v>
      </c>
      <c r="I158">
        <f>(AQ158-AW158)</f>
        <v>0.7413902837602504</v>
      </c>
      <c r="J158">
        <f>(P158+AP158*D158)</f>
        <v>18.441396713256836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19.282186508178711</v>
      </c>
      <c r="P158" s="1">
        <v>18.441396713256836</v>
      </c>
      <c r="Q158" s="1">
        <v>19.140748977661133</v>
      </c>
      <c r="R158" s="1">
        <v>400.446533203125</v>
      </c>
      <c r="S158" s="1">
        <v>400.78317260742187</v>
      </c>
      <c r="T158" s="1">
        <v>14.085663795471191</v>
      </c>
      <c r="U158" s="1">
        <v>14.088706970214844</v>
      </c>
      <c r="V158" s="1">
        <v>61.835662841796875</v>
      </c>
      <c r="W158" s="1">
        <v>61.849021911621094</v>
      </c>
      <c r="X158" s="1">
        <v>500.2281494140625</v>
      </c>
      <c r="Y158" s="1">
        <v>-8.4399707615375519E-2</v>
      </c>
      <c r="Z158" s="1">
        <v>0.29441675543785095</v>
      </c>
      <c r="AA158" s="1">
        <v>98.524696350097656</v>
      </c>
      <c r="AB158" s="1">
        <v>-4.3051776885986328</v>
      </c>
      <c r="AC158" s="1">
        <v>0.11840581893920898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0.18999999761581421</v>
      </c>
      <c r="AJ158" s="1">
        <v>111115</v>
      </c>
      <c r="AK158">
        <f>X158*0.000001/(K158*0.0001)</f>
        <v>0.83371358235677084</v>
      </c>
      <c r="AL158">
        <f>(U158-T158)/(1000-U158)*AK158</f>
        <v>2.5733918814046838E-6</v>
      </c>
      <c r="AM158">
        <f>(P158+273.15)</f>
        <v>291.59139671325681</v>
      </c>
      <c r="AN158">
        <f>(O158+273.15)</f>
        <v>292.43218650817869</v>
      </c>
      <c r="AO158">
        <f>(Y158*AG158+Z158*AH158)*AI158</f>
        <v>-1.6035944245696765E-2</v>
      </c>
      <c r="AP158">
        <f>((AO158+0.00000010773*(AN158^4-AM158^4))-AL158*44100)/(L158*51.4+0.00000043092*AM158^3)</f>
        <v>0.10627408569921885</v>
      </c>
      <c r="AQ158">
        <f>0.61365*EXP(17.502*J158/(240.97+J158))</f>
        <v>2.1294758599661723</v>
      </c>
      <c r="AR158">
        <f>AQ158*1000/AA158</f>
        <v>21.613625201130208</v>
      </c>
      <c r="AS158">
        <f>(AR158-U158)</f>
        <v>7.5249182309153646</v>
      </c>
      <c r="AT158">
        <f>IF(D158,P158,(O158+P158)/2)</f>
        <v>18.861791610717773</v>
      </c>
      <c r="AU158">
        <f>0.61365*EXP(17.502*AT158/(240.97+AT158))</f>
        <v>2.1862334440743352</v>
      </c>
      <c r="AV158">
        <f>IF(AS158&lt;&gt;0,(1000-(AR158+U158)/2)/AS158*AL158,0)</f>
        <v>3.3587791361538251E-4</v>
      </c>
      <c r="AW158">
        <f>U158*AA158/1000</f>
        <v>1.3880855762059219</v>
      </c>
      <c r="AX158">
        <f>(AU158-AW158)</f>
        <v>0.7981478678684133</v>
      </c>
      <c r="AY158">
        <f>1/(1.6/F158+1.37/N158)</f>
        <v>2.0992726495418161E-4</v>
      </c>
      <c r="AZ158">
        <f>G158*AA158*0.001</f>
        <v>170.40653210445058</v>
      </c>
      <c r="BA158">
        <f>G158/S158</f>
        <v>4.3155053012328519</v>
      </c>
      <c r="BB158">
        <f>(1-AL158*AA158/AQ158/F158)*100</f>
        <v>64.555773933813356</v>
      </c>
      <c r="BC158">
        <f>(S158-E158/(N158/1.35))</f>
        <v>400.91707559579169</v>
      </c>
      <c r="BD158">
        <f>E158*BB158/100/BC158</f>
        <v>-4.5358155374967902E-4</v>
      </c>
    </row>
    <row r="159" spans="1:56" x14ac:dyDescent="0.25">
      <c r="A159" s="1" t="s">
        <v>9</v>
      </c>
      <c r="B159" s="1" t="s">
        <v>217</v>
      </c>
    </row>
    <row r="160" spans="1:56" x14ac:dyDescent="0.25">
      <c r="A160" s="1">
        <v>86</v>
      </c>
      <c r="B160" s="1" t="s">
        <v>218</v>
      </c>
      <c r="C160" s="1">
        <v>51329.000007756054</v>
      </c>
      <c r="D160" s="1">
        <v>0</v>
      </c>
      <c r="E160">
        <f>(R160-S160*(1000-T160)/(1000-U160))*AK160</f>
        <v>-0.28938823724239521</v>
      </c>
      <c r="F160">
        <f>IF(AV160&lt;&gt;0,1/(1/AV160-1/N160),0)</f>
        <v>1.9102794621667557E-4</v>
      </c>
      <c r="G160">
        <f>((AY160-AL160/2)*S160-E160)/(AY160+AL160/2)</f>
        <v>2805.1883247907731</v>
      </c>
      <c r="H160">
        <f>AL160*1000</f>
        <v>1.4565167493499811E-3</v>
      </c>
      <c r="I160">
        <f>(AQ160-AW160)</f>
        <v>0.73789086201589971</v>
      </c>
      <c r="J160">
        <f>(P160+AP160*D160)</f>
        <v>18.442201614379883</v>
      </c>
      <c r="K160" s="1">
        <v>6</v>
      </c>
      <c r="L160">
        <f>(K160*AE160+AF160)</f>
        <v>1.4200000166893005</v>
      </c>
      <c r="M160" s="1">
        <v>1</v>
      </c>
      <c r="N160">
        <f>L160*(M160+1)*(M160+1)/(M160*M160+1)</f>
        <v>2.8400000333786011</v>
      </c>
      <c r="O160" s="1">
        <v>19.283760070800781</v>
      </c>
      <c r="P160" s="1">
        <v>18.442201614379883</v>
      </c>
      <c r="Q160" s="1">
        <v>19.139297485351563</v>
      </c>
      <c r="R160" s="1">
        <v>400.41879272460937</v>
      </c>
      <c r="S160" s="1">
        <v>400.76519775390625</v>
      </c>
      <c r="T160" s="1">
        <v>14.122626304626465</v>
      </c>
      <c r="U160" s="1">
        <v>14.124348640441895</v>
      </c>
      <c r="V160" s="1">
        <v>61.996086120605469</v>
      </c>
      <c r="W160" s="1">
        <v>62.003650665283203</v>
      </c>
      <c r="X160" s="1">
        <v>500.23150634765625</v>
      </c>
      <c r="Y160" s="1">
        <v>1.9341716542840004E-2</v>
      </c>
      <c r="Z160" s="1">
        <v>5.4928828030824661E-3</v>
      </c>
      <c r="AA160" s="1">
        <v>98.531440734863281</v>
      </c>
      <c r="AB160" s="1">
        <v>-4.2735004425048828</v>
      </c>
      <c r="AC160" s="1">
        <v>0.11521673202514648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0.18999999761581421</v>
      </c>
      <c r="AJ160" s="1">
        <v>111115</v>
      </c>
      <c r="AK160">
        <f>X160*0.000001/(K160*0.0001)</f>
        <v>0.83371917724609368</v>
      </c>
      <c r="AL160">
        <f>(U160-T160)/(1000-U160)*AK160</f>
        <v>1.4565167493499811E-6</v>
      </c>
      <c r="AM160">
        <f>(P160+273.15)</f>
        <v>291.59220161437986</v>
      </c>
      <c r="AN160">
        <f>(O160+273.15)</f>
        <v>292.43376007080076</v>
      </c>
      <c r="AO160">
        <f>(Y160*AG160+Z160*AH160)*AI160</f>
        <v>3.674926097025355E-3</v>
      </c>
      <c r="AP160">
        <f>((AO160+0.00000010773*(AN160^4-AM160^4))-AL160*44100)/(L160*51.4+0.00000043092*AM160^3)</f>
        <v>0.10719809796355693</v>
      </c>
      <c r="AQ160">
        <f>0.61365*EXP(17.502*J160/(240.97+J160))</f>
        <v>2.1295832830001471</v>
      </c>
      <c r="AR160">
        <f>AQ160*1000/AA160</f>
        <v>21.613236009921035</v>
      </c>
      <c r="AS160">
        <f>(AR160-U160)</f>
        <v>7.4888873694791407</v>
      </c>
      <c r="AT160">
        <f>IF(D160,P160,(O160+P160)/2)</f>
        <v>18.862980842590332</v>
      </c>
      <c r="AU160">
        <f>0.61365*EXP(17.502*AT160/(240.97+AT160))</f>
        <v>2.1863958654929845</v>
      </c>
      <c r="AV160">
        <f>IF(AS160&lt;&gt;0,(1000-(AR160+U160)/2)/AS160*AL160,0)</f>
        <v>1.9101509789927443E-4</v>
      </c>
      <c r="AW160">
        <f>U160*AA160/1000</f>
        <v>1.3916924209842474</v>
      </c>
      <c r="AX160">
        <f>(AU160-AW160)</f>
        <v>0.79470344450873709</v>
      </c>
      <c r="AY160">
        <f>1/(1.6/F160+1.37/N160)</f>
        <v>1.1938559046158345E-4</v>
      </c>
      <c r="AZ160">
        <f>G160*AA160*0.001</f>
        <v>276.39924717425248</v>
      </c>
      <c r="BA160">
        <f>G160/S160</f>
        <v>6.9995806534910905</v>
      </c>
      <c r="BB160">
        <f>(1-AL160*AA160/AQ160/F160)*100</f>
        <v>64.722420370563285</v>
      </c>
      <c r="BC160">
        <f>(S160-E160/(N160/1.35))</f>
        <v>400.90275906224628</v>
      </c>
      <c r="BD160">
        <f>E160*BB160/100/BC160</f>
        <v>-4.6719327112913425E-4</v>
      </c>
    </row>
    <row r="161" spans="1:56" x14ac:dyDescent="0.25">
      <c r="A161" s="1" t="s">
        <v>9</v>
      </c>
      <c r="B161" s="1" t="s">
        <v>219</v>
      </c>
    </row>
    <row r="162" spans="1:56" x14ac:dyDescent="0.25">
      <c r="A162" s="1">
        <v>87</v>
      </c>
      <c r="B162" s="1" t="s">
        <v>220</v>
      </c>
      <c r="C162" s="1">
        <v>51929.000014461577</v>
      </c>
      <c r="D162" s="1">
        <v>0</v>
      </c>
      <c r="E162">
        <f>(R162-S162*(1000-T162)/(1000-U162))*AK162</f>
        <v>-0.2887816946286092</v>
      </c>
      <c r="F162">
        <f>IF(AV162&lt;&gt;0,1/(1/AV162-1/N162),0)</f>
        <v>-9.8917666856684376E-5</v>
      </c>
      <c r="G162">
        <f>((AY162-AL162/2)*S162-E162)/(AY162+AL162/2)</f>
        <v>-4246.5878986312227</v>
      </c>
      <c r="H162">
        <f>AL162*1000</f>
        <v>-7.5653553533482152E-4</v>
      </c>
      <c r="I162">
        <f>(AQ162-AW162)</f>
        <v>0.74004689173874105</v>
      </c>
      <c r="J162">
        <f>(P162+AP162*D162)</f>
        <v>18.505285263061523</v>
      </c>
      <c r="K162" s="1">
        <v>6</v>
      </c>
      <c r="L162">
        <f>(K162*AE162+AF162)</f>
        <v>1.4200000166893005</v>
      </c>
      <c r="M162" s="1">
        <v>1</v>
      </c>
      <c r="N162">
        <f>L162*(M162+1)*(M162+1)/(M162*M162+1)</f>
        <v>2.8400000333786011</v>
      </c>
      <c r="O162" s="1">
        <v>19.291501998901367</v>
      </c>
      <c r="P162" s="1">
        <v>18.505285263061523</v>
      </c>
      <c r="Q162" s="1">
        <v>19.138744354248047</v>
      </c>
      <c r="R162" s="1">
        <v>400.45989990234375</v>
      </c>
      <c r="S162" s="1">
        <v>400.806640625</v>
      </c>
      <c r="T162" s="1">
        <v>14.188715934753418</v>
      </c>
      <c r="U162" s="1">
        <v>14.187821388244629</v>
      </c>
      <c r="V162" s="1">
        <v>62.257259368896484</v>
      </c>
      <c r="W162" s="1">
        <v>62.253334045410156</v>
      </c>
      <c r="X162" s="1">
        <v>500.232421875</v>
      </c>
      <c r="Y162" s="1">
        <v>-4.5129764825105667E-2</v>
      </c>
      <c r="Z162" s="1">
        <v>0.26035743951797485</v>
      </c>
      <c r="AA162" s="1">
        <v>98.533126831054688</v>
      </c>
      <c r="AB162" s="1">
        <v>-4.3085956573486328</v>
      </c>
      <c r="AC162" s="1">
        <v>0.11095952987670898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0.18999999761581421</v>
      </c>
      <c r="AJ162" s="1">
        <v>111115</v>
      </c>
      <c r="AK162">
        <f>X162*0.000001/(K162*0.0001)</f>
        <v>0.83372070312499991</v>
      </c>
      <c r="AL162">
        <f>(U162-T162)/(1000-U162)*AK162</f>
        <v>-7.5653553533482156E-7</v>
      </c>
      <c r="AM162">
        <f>(P162+273.15)</f>
        <v>291.6552852630615</v>
      </c>
      <c r="AN162">
        <f>(O162+273.15)</f>
        <v>292.44150199890134</v>
      </c>
      <c r="AO162">
        <f>(Y162*AG162+Z162*AH162)*AI162</f>
        <v>-8.5746552091723327E-3</v>
      </c>
      <c r="AP162">
        <f>((AO162+0.00000010773*(AN162^4-AM162^4))-AL162*44100)/(L162*51.4+0.00000043092*AM162^3)</f>
        <v>0.1011493347482269</v>
      </c>
      <c r="AQ162">
        <f>0.61365*EXP(17.502*J162/(240.97+J162))</f>
        <v>2.1380172960429995</v>
      </c>
      <c r="AR162">
        <f>AQ162*1000/AA162</f>
        <v>21.698461875759335</v>
      </c>
      <c r="AS162">
        <f>(AR162-U162)</f>
        <v>7.5106404875147064</v>
      </c>
      <c r="AT162">
        <f>IF(D162,P162,(O162+P162)/2)</f>
        <v>18.898393630981445</v>
      </c>
      <c r="AU162">
        <f>0.61365*EXP(17.502*AT162/(240.97+AT162))</f>
        <v>2.1912372796435222</v>
      </c>
      <c r="AV162">
        <f>IF(AS162&lt;&gt;0,(1000-(AR162+U162)/2)/AS162*AL162,0)</f>
        <v>-9.8921112295246409E-5</v>
      </c>
      <c r="AW162">
        <f>U162*AA162/1000</f>
        <v>1.3979704043042585</v>
      </c>
      <c r="AX162">
        <f>(AU162-AW162)</f>
        <v>0.79326687533926377</v>
      </c>
      <c r="AY162">
        <f>1/(1.6/F162+1.37/N162)</f>
        <v>-6.1825385624176063E-5</v>
      </c>
      <c r="AZ162">
        <f>G162*AA162*0.001</f>
        <v>-418.42958401505228</v>
      </c>
      <c r="BA162">
        <f>G162/S162</f>
        <v>-10.595103644014687</v>
      </c>
      <c r="BB162">
        <f>(1-AL162*AA162/AQ162/F162)*100</f>
        <v>64.752646144436383</v>
      </c>
      <c r="BC162">
        <f>(S162-E162/(N162/1.35))</f>
        <v>400.94391361203049</v>
      </c>
      <c r="BD162">
        <f>E162*BB162/100/BC162</f>
        <v>-4.6638390683668767E-4</v>
      </c>
    </row>
    <row r="163" spans="1:56" x14ac:dyDescent="0.25">
      <c r="A163" s="1">
        <v>88</v>
      </c>
      <c r="B163" s="1" t="s">
        <v>221</v>
      </c>
      <c r="C163" s="1">
        <v>52529.500001039356</v>
      </c>
      <c r="D163" s="1">
        <v>0</v>
      </c>
      <c r="E163">
        <f>(R163-S163*(1000-T163)/(1000-U163))*AK163</f>
        <v>-0.22311894189557957</v>
      </c>
      <c r="F163">
        <f>IF(AV163&lt;&gt;0,1/(1/AV163-1/N163),0)</f>
        <v>-4.8669066344171001E-4</v>
      </c>
      <c r="G163">
        <f>((AY163-AL163/2)*S163-E163)/(AY163+AL163/2)</f>
        <v>-333.11142147270425</v>
      </c>
      <c r="H163">
        <f>AL163*1000</f>
        <v>-3.6995693430180538E-3</v>
      </c>
      <c r="I163">
        <f>(AQ163-AW163)</f>
        <v>0.73555013316175133</v>
      </c>
      <c r="J163">
        <f>(P163+AP163*D163)</f>
        <v>18.501178741455078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19.289392471313477</v>
      </c>
      <c r="P163" s="1">
        <v>18.501178741455078</v>
      </c>
      <c r="Q163" s="1">
        <v>19.139102935791016</v>
      </c>
      <c r="R163" s="1">
        <v>400.42803955078125</v>
      </c>
      <c r="S163" s="1">
        <v>400.69744873046875</v>
      </c>
      <c r="T163" s="1">
        <v>14.229765892028809</v>
      </c>
      <c r="U163" s="1">
        <v>14.225391387939453</v>
      </c>
      <c r="V163" s="1">
        <v>62.456497192382813</v>
      </c>
      <c r="W163" s="1">
        <v>62.437297821044922</v>
      </c>
      <c r="X163" s="1">
        <v>500.20867919921875</v>
      </c>
      <c r="Y163" s="1">
        <v>-0.10256881266832352</v>
      </c>
      <c r="Z163" s="1">
        <v>7.3604002594947815E-2</v>
      </c>
      <c r="AA163" s="1">
        <v>98.550346374511719</v>
      </c>
      <c r="AB163" s="1">
        <v>-4.3085956573486328</v>
      </c>
      <c r="AC163" s="1">
        <v>0.11095952987670898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0.18999999761581421</v>
      </c>
      <c r="AJ163" s="1">
        <v>111115</v>
      </c>
      <c r="AK163">
        <f>X163*0.000001/(K163*0.0001)</f>
        <v>0.83368113199869776</v>
      </c>
      <c r="AL163">
        <f>(U163-T163)/(1000-U163)*AK163</f>
        <v>-3.6995693430180536E-6</v>
      </c>
      <c r="AM163">
        <f>(P163+273.15)</f>
        <v>291.65117874145506</v>
      </c>
      <c r="AN163">
        <f>(O163+273.15)</f>
        <v>292.43939247131345</v>
      </c>
      <c r="AO163">
        <f>(Y163*AG163+Z163*AH163)*AI163</f>
        <v>-1.9488074162438362E-2</v>
      </c>
      <c r="AP163">
        <f>((AO163+0.00000010773*(AN163^4-AM163^4))-AL163*44100)/(L163*51.4+0.00000043092*AM163^3)</f>
        <v>0.10282343473307326</v>
      </c>
      <c r="AQ163">
        <f>0.61365*EXP(17.502*J163/(240.97+J163))</f>
        <v>2.1374673817561805</v>
      </c>
      <c r="AR163">
        <f>AQ163*1000/AA163</f>
        <v>21.689090504394191</v>
      </c>
      <c r="AS163">
        <f>(AR163-U163)</f>
        <v>7.4636991164547375</v>
      </c>
      <c r="AT163">
        <f>IF(D163,P163,(O163+P163)/2)</f>
        <v>18.895285606384277</v>
      </c>
      <c r="AU163">
        <f>0.61365*EXP(17.502*AT163/(240.97+AT163))</f>
        <v>2.1908119940860908</v>
      </c>
      <c r="AV163">
        <f>IF(AS163&lt;&gt;0,(1000-(AR163+U163)/2)/AS163*AL163,0)</f>
        <v>-4.8677408189173741E-4</v>
      </c>
      <c r="AW163">
        <f>U163*AA163/1000</f>
        <v>1.4019172485944291</v>
      </c>
      <c r="AX163">
        <f>(AU163-AW163)</f>
        <v>0.78889474549166172</v>
      </c>
      <c r="AY163">
        <f>1/(1.6/F163+1.37/N163)</f>
        <v>-3.0422630545607688E-4</v>
      </c>
      <c r="AZ163">
        <f>G163*AA163*0.001</f>
        <v>-32.828245967440964</v>
      </c>
      <c r="BA163">
        <f>G163/S163</f>
        <v>-0.83132903023990401</v>
      </c>
      <c r="BB163">
        <f>(1-AL163*AA163/AQ163/F163)*100</f>
        <v>64.95251842973299</v>
      </c>
      <c r="BC163">
        <f>(S163-E163/(N163/1.35))</f>
        <v>400.80350878963031</v>
      </c>
      <c r="BD163">
        <f>E163*BB163/100/BC163</f>
        <v>-3.6157710368502896E-4</v>
      </c>
    </row>
    <row r="164" spans="1:56" x14ac:dyDescent="0.25">
      <c r="A164" s="1" t="s">
        <v>9</v>
      </c>
      <c r="B164" s="1" t="s">
        <v>222</v>
      </c>
    </row>
    <row r="165" spans="1:56" x14ac:dyDescent="0.25">
      <c r="A165" s="1">
        <v>89</v>
      </c>
      <c r="B165" s="1" t="s">
        <v>223</v>
      </c>
      <c r="C165" s="1">
        <v>53129.000007756054</v>
      </c>
      <c r="D165" s="1">
        <v>0</v>
      </c>
      <c r="E165">
        <f>(R165-S165*(1000-T165)/(1000-U165))*AK165</f>
        <v>-0.18796418695789527</v>
      </c>
      <c r="F165">
        <f>IF(AV165&lt;&gt;0,1/(1/AV165-1/N165),0)</f>
        <v>-3.5405455484396824E-6</v>
      </c>
      <c r="G165">
        <f>((AY165-AL165/2)*S165-E165)/(AY165+AL165/2)</f>
        <v>-84038.760155491618</v>
      </c>
      <c r="H165">
        <f>AL165*1000</f>
        <v>-2.6614127550673531E-5</v>
      </c>
      <c r="I165">
        <f>(AQ165-AW165)</f>
        <v>0.72760180538988117</v>
      </c>
      <c r="J165">
        <f>(P165+AP165*D165)</f>
        <v>18.462911605834961</v>
      </c>
      <c r="K165" s="1">
        <v>6</v>
      </c>
      <c r="L165">
        <f>(K165*AE165+AF165)</f>
        <v>1.4200000166893005</v>
      </c>
      <c r="M165" s="1">
        <v>1</v>
      </c>
      <c r="N165">
        <f>L165*(M165+1)*(M165+1)/(M165*M165+1)</f>
        <v>2.8400000333786011</v>
      </c>
      <c r="O165" s="1">
        <v>19.287637710571289</v>
      </c>
      <c r="P165" s="1">
        <v>18.462911605834961</v>
      </c>
      <c r="Q165" s="1">
        <v>19.139320373535156</v>
      </c>
      <c r="R165" s="1">
        <v>400.435302734375</v>
      </c>
      <c r="S165" s="1">
        <v>400.66079711914062</v>
      </c>
      <c r="T165" s="1">
        <v>14.252249717712402</v>
      </c>
      <c r="U165" s="1">
        <v>14.252218246459961</v>
      </c>
      <c r="V165" s="1">
        <v>62.570304870605469</v>
      </c>
      <c r="W165" s="1">
        <v>62.570163726806641</v>
      </c>
      <c r="X165" s="1">
        <v>500.16726684570312</v>
      </c>
      <c r="Y165" s="1">
        <v>-0.12191218882799149</v>
      </c>
      <c r="Z165" s="1">
        <v>4.3943345546722412E-2</v>
      </c>
      <c r="AA165" s="1">
        <v>98.563400268554687</v>
      </c>
      <c r="AB165" s="1">
        <v>-4.3247394561767578</v>
      </c>
      <c r="AC165" s="1">
        <v>0.11656427383422852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0.18999999761581421</v>
      </c>
      <c r="AJ165" s="1">
        <v>111115</v>
      </c>
      <c r="AK165">
        <f>X165*0.000001/(K165*0.0001)</f>
        <v>0.83361211140950509</v>
      </c>
      <c r="AL165">
        <f>(U165-T165)/(1000-U165)*AK165</f>
        <v>-2.661412755067353E-8</v>
      </c>
      <c r="AM165">
        <f>(P165+273.15)</f>
        <v>291.61291160583494</v>
      </c>
      <c r="AN165">
        <f>(O165+273.15)</f>
        <v>292.43763771057127</v>
      </c>
      <c r="AO165">
        <f>(Y165*AG165+Z165*AH165)*AI165</f>
        <v>-2.3163315586657074E-2</v>
      </c>
      <c r="AP165">
        <f>((AO165+0.00000010773*(AN165^4-AM165^4))-AL165*44100)/(L165*51.4+0.00000043092*AM165^3)</f>
        <v>0.10551093037654137</v>
      </c>
      <c r="AQ165">
        <f>0.61365*EXP(17.502*J165/(240.97+J165))</f>
        <v>2.1323488971305129</v>
      </c>
      <c r="AR165">
        <f>AQ165*1000/AA165</f>
        <v>21.634287081416872</v>
      </c>
      <c r="AS165">
        <f>(AR165-U165)</f>
        <v>7.382068834956911</v>
      </c>
      <c r="AT165">
        <f>IF(D165,P165,(O165+P165)/2)</f>
        <v>18.875274658203125</v>
      </c>
      <c r="AU165">
        <f>0.61365*EXP(17.502*AT165/(240.97+AT165))</f>
        <v>2.1880755349212531</v>
      </c>
      <c r="AV165">
        <f>IF(AS165&lt;&gt;0,(1000-(AR165+U165)/2)/AS165*AL165,0)</f>
        <v>-3.5405499623404784E-6</v>
      </c>
      <c r="AW165">
        <f>U165*AA165/1000</f>
        <v>1.4047470917406317</v>
      </c>
      <c r="AX165">
        <f>(AU165-AW165)</f>
        <v>0.78332844318062134</v>
      </c>
      <c r="AY165">
        <f>1/(1.6/F165+1.37/N165)</f>
        <v>-2.212843329900976E-6</v>
      </c>
      <c r="AZ165">
        <f>G165*AA165*0.001</f>
        <v>-8283.1459552787856</v>
      </c>
      <c r="BA165">
        <f>G165/S165</f>
        <v>-209.75039424808469</v>
      </c>
      <c r="BB165">
        <f>(1-AL165*AA165/AQ165/F165)*100</f>
        <v>65.254428477981975</v>
      </c>
      <c r="BC165">
        <f>(S165-E165/(N165/1.35))</f>
        <v>400.75014629146835</v>
      </c>
      <c r="BD165">
        <f>E165*BB165/100/BC165</f>
        <v>-3.0606340902855785E-4</v>
      </c>
    </row>
    <row r="166" spans="1:56" x14ac:dyDescent="0.25">
      <c r="A166" s="1" t="s">
        <v>9</v>
      </c>
      <c r="B166" s="1" t="s">
        <v>224</v>
      </c>
    </row>
    <row r="167" spans="1:56" x14ac:dyDescent="0.25">
      <c r="A167" s="1">
        <v>90</v>
      </c>
      <c r="B167" s="1" t="s">
        <v>225</v>
      </c>
      <c r="C167" s="1">
        <v>53729.000014483929</v>
      </c>
      <c r="D167" s="1">
        <v>0</v>
      </c>
      <c r="E167">
        <f>(R167-S167*(1000-T167)/(1000-U167))*AK167</f>
        <v>-0.11958946807832067</v>
      </c>
      <c r="F167">
        <f>IF(AV167&lt;&gt;0,1/(1/AV167-1/N167),0)</f>
        <v>-1.1103524201517053E-4</v>
      </c>
      <c r="G167">
        <f>((AY167-AL167/2)*S167-E167)/(AY167+AL167/2)</f>
        <v>-1317.1061703148462</v>
      </c>
      <c r="H167">
        <f>AL167*1000</f>
        <v>-8.3958132219967151E-4</v>
      </c>
      <c r="I167">
        <f>(AQ167-AW167)</f>
        <v>0.73194705918403757</v>
      </c>
      <c r="J167">
        <f>(P167+AP167*D167)</f>
        <v>18.50495719909668</v>
      </c>
      <c r="K167" s="1">
        <v>6</v>
      </c>
      <c r="L167">
        <f>(K167*AE167+AF167)</f>
        <v>1.4200000166893005</v>
      </c>
      <c r="M167" s="1">
        <v>1</v>
      </c>
      <c r="N167">
        <f>L167*(M167+1)*(M167+1)/(M167*M167+1)</f>
        <v>2.8400000333786011</v>
      </c>
      <c r="O167" s="1">
        <v>19.291925430297852</v>
      </c>
      <c r="P167" s="1">
        <v>18.50495719909668</v>
      </c>
      <c r="Q167" s="1">
        <v>19.139631271362305</v>
      </c>
      <c r="R167" s="1">
        <v>400.41317749023437</v>
      </c>
      <c r="S167" s="1">
        <v>400.55703735351562</v>
      </c>
      <c r="T167" s="1">
        <v>14.264320373535156</v>
      </c>
      <c r="U167" s="1">
        <v>14.263327598571777</v>
      </c>
      <c r="V167" s="1">
        <v>62.614780426025391</v>
      </c>
      <c r="W167" s="1">
        <v>62.610424041748047</v>
      </c>
      <c r="X167" s="1">
        <v>500.17745971679687</v>
      </c>
      <c r="Y167" s="1">
        <v>-0.15297496318817139</v>
      </c>
      <c r="Z167" s="1">
        <v>0.11315307021141052</v>
      </c>
      <c r="AA167" s="1">
        <v>98.576316833496094</v>
      </c>
      <c r="AB167" s="1">
        <v>-4.3998737335205078</v>
      </c>
      <c r="AC167" s="1">
        <v>0.11377096176147461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0.18999999761581421</v>
      </c>
      <c r="AJ167" s="1">
        <v>111115</v>
      </c>
      <c r="AK167">
        <f>X167*0.000001/(K167*0.0001)</f>
        <v>0.83362909952799469</v>
      </c>
      <c r="AL167">
        <f>(U167-T167)/(1000-U167)*AK167</f>
        <v>-8.3958132219967148E-7</v>
      </c>
      <c r="AM167">
        <f>(P167+273.15)</f>
        <v>291.65495719909666</v>
      </c>
      <c r="AN167">
        <f>(O167+273.15)</f>
        <v>292.44192543029783</v>
      </c>
      <c r="AO167">
        <f>(Y167*AG167+Z167*AH167)*AI167</f>
        <v>-2.906524264103183E-2</v>
      </c>
      <c r="AP167">
        <f>((AO167+0.00000010773*(AN167^4-AM167^4))-AL167*44100)/(L167*51.4+0.00000043092*AM167^3)</f>
        <v>0.10104472152206763</v>
      </c>
      <c r="AQ167">
        <f>0.61365*EXP(17.502*J167/(240.97+J167))</f>
        <v>2.1379733596407982</v>
      </c>
      <c r="AR167">
        <f>AQ167*1000/AA167</f>
        <v>21.688509251689933</v>
      </c>
      <c r="AS167">
        <f>(AR167-U167)</f>
        <v>7.4251816531181554</v>
      </c>
      <c r="AT167">
        <f>IF(D167,P167,(O167+P167)/2)</f>
        <v>18.898441314697266</v>
      </c>
      <c r="AU167">
        <f>0.61365*EXP(17.502*AT167/(240.97+AT167))</f>
        <v>2.1912438049933507</v>
      </c>
      <c r="AV167">
        <f>IF(AS167&lt;&gt;0,(1000-(AR167+U167)/2)/AS167*AL167,0)</f>
        <v>-1.1103958332040374E-4</v>
      </c>
      <c r="AW167">
        <f>U167*AA167/1000</f>
        <v>1.4060263004567606</v>
      </c>
      <c r="AX167">
        <f>(AU167-AW167)</f>
        <v>0.78521750453659012</v>
      </c>
      <c r="AY167">
        <f>1/(1.6/F167+1.37/N167)</f>
        <v>-6.9399349523052622E-5</v>
      </c>
      <c r="AZ167">
        <f>G167*AA167*0.001</f>
        <v>-129.83547514830894</v>
      </c>
      <c r="BA167">
        <f>G167/S167</f>
        <v>-3.2881863192742284</v>
      </c>
      <c r="BB167">
        <f>(1-AL167*AA167/AQ167/F167)*100</f>
        <v>65.136400580310323</v>
      </c>
      <c r="BC167">
        <f>(S167-E167/(N167/1.35))</f>
        <v>400.61388445915236</v>
      </c>
      <c r="BD167">
        <f>E167*BB167/100/BC167</f>
        <v>-1.9444227472175844E-4</v>
      </c>
    </row>
    <row r="168" spans="1:56" x14ac:dyDescent="0.25">
      <c r="A168" s="1">
        <v>91</v>
      </c>
      <c r="B168" s="1" t="s">
        <v>226</v>
      </c>
      <c r="C168" s="1">
        <v>54329.500001061708</v>
      </c>
      <c r="D168" s="1">
        <v>0</v>
      </c>
      <c r="E168">
        <f>(R168-S168*(1000-T168)/(1000-U168))*AK168</f>
        <v>-0.26163935905048002</v>
      </c>
      <c r="F168">
        <f>IF(AV168&lt;&gt;0,1/(1/AV168-1/N168),0)</f>
        <v>-7.0447547779223436E-4</v>
      </c>
      <c r="G168">
        <f>((AY168-AL168/2)*S168-E168)/(AY168+AL168/2)</f>
        <v>-194.71666739946613</v>
      </c>
      <c r="H168">
        <f>AL168*1000</f>
        <v>-5.2453207182012003E-3</v>
      </c>
      <c r="I168">
        <f>(AQ168-AW168)</f>
        <v>0.7206901558079446</v>
      </c>
      <c r="J168">
        <f>(P168+AP168*D168)</f>
        <v>18.426883697509766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19.283502578735352</v>
      </c>
      <c r="P168" s="1">
        <v>18.426883697509766</v>
      </c>
      <c r="Q168" s="1">
        <v>19.139968872070313</v>
      </c>
      <c r="R168" s="1">
        <v>400.300537109375</v>
      </c>
      <c r="S168" s="1">
        <v>400.61688232421875</v>
      </c>
      <c r="T168" s="1">
        <v>14.276787757873535</v>
      </c>
      <c r="U168" s="1">
        <v>14.270586013793945</v>
      </c>
      <c r="V168" s="1">
        <v>62.707183837890625</v>
      </c>
      <c r="W168" s="1">
        <v>62.679950714111328</v>
      </c>
      <c r="X168" s="1">
        <v>500.22705078125</v>
      </c>
      <c r="Y168" s="1">
        <v>-7.3263511061668396E-2</v>
      </c>
      <c r="Z168" s="1">
        <v>0.15709523856639862</v>
      </c>
      <c r="AA168" s="1">
        <v>98.583869934082031</v>
      </c>
      <c r="AB168" s="1">
        <v>-4.3998737335205078</v>
      </c>
      <c r="AC168" s="1">
        <v>0.11377096176147461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0.18999999761581421</v>
      </c>
      <c r="AJ168" s="1">
        <v>111115</v>
      </c>
      <c r="AK168">
        <f>X168*0.000001/(K168*0.0001)</f>
        <v>0.83371175130208319</v>
      </c>
      <c r="AL168">
        <f>(U168-T168)/(1000-U168)*AK168</f>
        <v>-5.2453207182012004E-6</v>
      </c>
      <c r="AM168">
        <f>(P168+273.15)</f>
        <v>291.57688369750974</v>
      </c>
      <c r="AN168">
        <f>(O168+273.15)</f>
        <v>292.43350257873533</v>
      </c>
      <c r="AO168">
        <f>(Y168*AG168+Z168*AH168)*AI168</f>
        <v>-1.3920066927043173E-2</v>
      </c>
      <c r="AP168">
        <f>((AO168+0.00000010773*(AN168^4-AM168^4))-AL168*44100)/(L168*51.4+0.00000043092*AM168^3)</f>
        <v>0.11244491713145396</v>
      </c>
      <c r="AQ168">
        <f>0.61365*EXP(17.502*J168/(240.97+J168))</f>
        <v>2.127539751274937</v>
      </c>
      <c r="AR168">
        <f>AQ168*1000/AA168</f>
        <v>21.581012722441443</v>
      </c>
      <c r="AS168">
        <f>(AR168-U168)</f>
        <v>7.3104267086474977</v>
      </c>
      <c r="AT168">
        <f>IF(D168,P168,(O168+P168)/2)</f>
        <v>18.855193138122559</v>
      </c>
      <c r="AU168">
        <f>0.61365*EXP(17.502*AT168/(240.97+AT168))</f>
        <v>2.1853324383423667</v>
      </c>
      <c r="AV168">
        <f>IF(AS168&lt;&gt;0,(1000-(AR168+U168)/2)/AS168*AL168,0)</f>
        <v>-7.0465026963362253E-4</v>
      </c>
      <c r="AW168">
        <f>U168*AA168/1000</f>
        <v>1.4068495954669924</v>
      </c>
      <c r="AX168">
        <f>(AU168-AW168)</f>
        <v>0.77848284287537428</v>
      </c>
      <c r="AY168">
        <f>1/(1.6/F168+1.37/N168)</f>
        <v>-4.403907112303348E-4</v>
      </c>
      <c r="AZ168">
        <f>G168*AA168*0.001</f>
        <v>-19.19592261290688</v>
      </c>
      <c r="BA168">
        <f>G168/S168</f>
        <v>-0.48604209156088979</v>
      </c>
      <c r="BB168">
        <f>(1-AL168*AA168/AQ168/F168)*100</f>
        <v>65.49878840510604</v>
      </c>
      <c r="BC168">
        <f>(S168-E168/(N168/1.35))</f>
        <v>400.74125314484087</v>
      </c>
      <c r="BD168">
        <f>E168*BB168/100/BC168</f>
        <v>-4.2763406268785283E-4</v>
      </c>
    </row>
    <row r="169" spans="1:56" x14ac:dyDescent="0.25">
      <c r="A169" s="1" t="s">
        <v>9</v>
      </c>
      <c r="B169" s="1" t="s">
        <v>227</v>
      </c>
    </row>
    <row r="170" spans="1:56" x14ac:dyDescent="0.25">
      <c r="A170" s="1">
        <v>92</v>
      </c>
      <c r="B170" s="1" t="s">
        <v>228</v>
      </c>
      <c r="C170" s="1">
        <v>54929.50000776723</v>
      </c>
      <c r="D170" s="1">
        <v>0</v>
      </c>
      <c r="E170">
        <f>(R170-S170*(1000-T170)/(1000-U170))*AK170</f>
        <v>-0.2538481558534248</v>
      </c>
      <c r="F170">
        <f>IF(AV170&lt;&gt;0,1/(1/AV170-1/N170),0)</f>
        <v>2.6116090991176082E-4</v>
      </c>
      <c r="G170">
        <f>((AY170-AL170/2)*S170-E170)/(AY170+AL170/2)</f>
        <v>1941.8202853653427</v>
      </c>
      <c r="H170">
        <f>AL170*1000</f>
        <v>1.9671707879662941E-3</v>
      </c>
      <c r="I170">
        <f>(AQ170-AW170)</f>
        <v>0.72934920760708266</v>
      </c>
      <c r="J170">
        <f>(P170+AP170*D170)</f>
        <v>18.503376007080078</v>
      </c>
      <c r="K170" s="1">
        <v>6</v>
      </c>
      <c r="L170">
        <f>(K170*AE170+AF170)</f>
        <v>1.4200000166893005</v>
      </c>
      <c r="M170" s="1">
        <v>1</v>
      </c>
      <c r="N170">
        <f>L170*(M170+1)*(M170+1)/(M170*M170+1)</f>
        <v>2.8400000333786011</v>
      </c>
      <c r="O170" s="1">
        <v>19.290779113769531</v>
      </c>
      <c r="P170" s="1">
        <v>18.503376007080078</v>
      </c>
      <c r="Q170" s="1">
        <v>19.138790130615234</v>
      </c>
      <c r="R170" s="1">
        <v>400.312255859375</v>
      </c>
      <c r="S170" s="1">
        <v>400.61581420898437</v>
      </c>
      <c r="T170" s="1">
        <v>14.282886505126953</v>
      </c>
      <c r="U170" s="1">
        <v>14.285212516784668</v>
      </c>
      <c r="V170" s="1">
        <v>62.710941314697266</v>
      </c>
      <c r="W170" s="1">
        <v>62.721157073974609</v>
      </c>
      <c r="X170" s="1">
        <v>500.18734741210937</v>
      </c>
      <c r="Y170" s="1">
        <v>-3.1063919886946678E-2</v>
      </c>
      <c r="Z170" s="1">
        <v>0.29991096258163452</v>
      </c>
      <c r="AA170" s="1">
        <v>98.592330932617188</v>
      </c>
      <c r="AB170" s="1">
        <v>-4.2465839385986328</v>
      </c>
      <c r="AC170" s="1">
        <v>0.11533403396606445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0.18999999761581421</v>
      </c>
      <c r="AJ170" s="1">
        <v>111115</v>
      </c>
      <c r="AK170">
        <f>X170*0.000001/(K170*0.0001)</f>
        <v>0.8336455790201821</v>
      </c>
      <c r="AL170">
        <f>(U170-T170)/(1000-U170)*AK170</f>
        <v>1.9671707879662939E-6</v>
      </c>
      <c r="AM170">
        <f>(P170+273.15)</f>
        <v>291.65337600708006</v>
      </c>
      <c r="AN170">
        <f>(O170+273.15)</f>
        <v>292.44077911376951</v>
      </c>
      <c r="AO170">
        <f>(Y170*AG170+Z170*AH170)*AI170</f>
        <v>-5.9021447044577124E-3</v>
      </c>
      <c r="AP170">
        <f>((AO170+0.00000010773*(AN170^4-AM170^4))-AL170*44100)/(L170*51.4+0.00000043092*AM170^3)</f>
        <v>9.9896905350331244E-2</v>
      </c>
      <c r="AQ170">
        <f>0.61365*EXP(17.502*J170/(240.97+J170))</f>
        <v>2.1377616075046819</v>
      </c>
      <c r="AR170">
        <f>AQ170*1000/AA170</f>
        <v>21.682838688190994</v>
      </c>
      <c r="AS170">
        <f>(AR170-U170)</f>
        <v>7.3976261714063263</v>
      </c>
      <c r="AT170">
        <f>IF(D170,P170,(O170+P170)/2)</f>
        <v>18.897077560424805</v>
      </c>
      <c r="AU170">
        <f>0.61365*EXP(17.502*AT170/(240.97+AT170))</f>
        <v>2.1910571867124031</v>
      </c>
      <c r="AV170">
        <f>IF(AS170&lt;&gt;0,(1000-(AR170+U170)/2)/AS170*AL170,0)</f>
        <v>2.6113689626787375E-4</v>
      </c>
      <c r="AW170">
        <f>U170*AA170/1000</f>
        <v>1.4084123998975993</v>
      </c>
      <c r="AX170">
        <f>(AU170-AW170)</f>
        <v>0.78264478681480387</v>
      </c>
      <c r="AY170">
        <f>1/(1.6/F170+1.37/N170)</f>
        <v>1.6321271747337472E-4</v>
      </c>
      <c r="AZ170">
        <f>G170*AA170*0.001</f>
        <v>191.44858818640901</v>
      </c>
      <c r="BA170">
        <f>G170/S170</f>
        <v>4.8470884485662786</v>
      </c>
      <c r="BB170">
        <f>(1-AL170*AA170/AQ170/F170)*100</f>
        <v>65.26096464044231</v>
      </c>
      <c r="BC170">
        <f>(S170-E170/(N170/1.35))</f>
        <v>400.73648146475</v>
      </c>
      <c r="BD170">
        <f>E170*BB170/100/BC170</f>
        <v>-4.1339823773067373E-4</v>
      </c>
    </row>
    <row r="171" spans="1:56" x14ac:dyDescent="0.25">
      <c r="A171" s="1" t="s">
        <v>9</v>
      </c>
      <c r="B171" s="1" t="s">
        <v>229</v>
      </c>
    </row>
    <row r="172" spans="1:56" x14ac:dyDescent="0.25">
      <c r="A172" s="1">
        <v>93</v>
      </c>
      <c r="B172" s="1" t="s">
        <v>230</v>
      </c>
      <c r="C172" s="1">
        <v>55529.000014483929</v>
      </c>
      <c r="D172" s="1">
        <v>0</v>
      </c>
      <c r="E172">
        <f>(R172-S172*(1000-T172)/(1000-U172))*AK172</f>
        <v>3.0169418191264535E-2</v>
      </c>
      <c r="F172">
        <f>IF(AV172&lt;&gt;0,1/(1/AV172-1/N172),0)</f>
        <v>-3.2232145802460504E-4</v>
      </c>
      <c r="G172">
        <f>((AY172-AL172/2)*S172-E172)/(AY172+AL172/2)</f>
        <v>544.48939154926313</v>
      </c>
      <c r="H172">
        <f>AL172*1000</f>
        <v>-2.4005595540324848E-3</v>
      </c>
      <c r="I172">
        <f>(AQ172-AW172)</f>
        <v>0.72099735330660963</v>
      </c>
      <c r="J172">
        <f>(P172+AP172*D172)</f>
        <v>18.468292236328125</v>
      </c>
      <c r="K172" s="1">
        <v>6</v>
      </c>
      <c r="L172">
        <f>(K172*AE172+AF172)</f>
        <v>1.4200000166893005</v>
      </c>
      <c r="M172" s="1">
        <v>1</v>
      </c>
      <c r="N172">
        <f>L172*(M172+1)*(M172+1)/(M172*M172+1)</f>
        <v>2.8400000333786011</v>
      </c>
      <c r="O172" s="1">
        <v>19.288080215454102</v>
      </c>
      <c r="P172" s="1">
        <v>18.468292236328125</v>
      </c>
      <c r="Q172" s="1">
        <v>19.140039443969727</v>
      </c>
      <c r="R172" s="1">
        <v>400.40744018554687</v>
      </c>
      <c r="S172" s="1">
        <v>400.37240600585937</v>
      </c>
      <c r="T172" s="1">
        <v>14.325294494628906</v>
      </c>
      <c r="U172" s="1">
        <v>14.322456359863281</v>
      </c>
      <c r="V172" s="1">
        <v>62.907100677490234</v>
      </c>
      <c r="W172" s="1">
        <v>62.894638061523437</v>
      </c>
      <c r="X172" s="1">
        <v>500.2252197265625</v>
      </c>
      <c r="Y172" s="1">
        <v>-1.348076481372118E-2</v>
      </c>
      <c r="Z172" s="1">
        <v>2.0873226225376129E-2</v>
      </c>
      <c r="AA172" s="1">
        <v>98.59136962890625</v>
      </c>
      <c r="AB172" s="1">
        <v>-4.4096393585205078</v>
      </c>
      <c r="AC172" s="1">
        <v>0.11113595962524414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0.18999999761581421</v>
      </c>
      <c r="AJ172" s="1">
        <v>111115</v>
      </c>
      <c r="AK172">
        <f>X172*0.000001/(K172*0.0001)</f>
        <v>0.83370869954427063</v>
      </c>
      <c r="AL172">
        <f>(U172-T172)/(1000-U172)*AK172</f>
        <v>-2.400559554032485E-6</v>
      </c>
      <c r="AM172">
        <f>(P172+273.15)</f>
        <v>291.6182922363281</v>
      </c>
      <c r="AN172">
        <f>(O172+273.15)</f>
        <v>292.43808021545408</v>
      </c>
      <c r="AO172">
        <f>(Y172*AG172+Z172*AH172)*AI172</f>
        <v>-2.5613452824663763E-3</v>
      </c>
      <c r="AP172">
        <f>((AO172+0.00000010773*(AN172^4-AM172^4))-AL172*44100)/(L172*51.4+0.00000043092*AM172^3)</f>
        <v>0.10637738391947701</v>
      </c>
      <c r="AQ172">
        <f>0.61365*EXP(17.502*J172/(240.97+J172))</f>
        <v>2.1330679422757695</v>
      </c>
      <c r="AR172">
        <f>AQ172*1000/AA172</f>
        <v>21.635442841544315</v>
      </c>
      <c r="AS172">
        <f>(AR172-U172)</f>
        <v>7.3129864816810333</v>
      </c>
      <c r="AT172">
        <f>IF(D172,P172,(O172+P172)/2)</f>
        <v>18.878186225891113</v>
      </c>
      <c r="AU172">
        <f>0.61365*EXP(17.502*AT172/(240.97+AT172))</f>
        <v>2.1884734998828406</v>
      </c>
      <c r="AV172">
        <f>IF(AS172&lt;&gt;0,(1000-(AR172+U172)/2)/AS172*AL172,0)</f>
        <v>-3.2235804355748679E-4</v>
      </c>
      <c r="AW172">
        <f>U172*AA172/1000</f>
        <v>1.4120705889691598</v>
      </c>
      <c r="AX172">
        <f>(AU172-AW172)</f>
        <v>0.77640291091368074</v>
      </c>
      <c r="AY172">
        <f>1/(1.6/F172+1.37/N172)</f>
        <v>-2.0147048992250351E-4</v>
      </c>
      <c r="AZ172">
        <f>G172*AA172*0.001</f>
        <v>53.681954861251668</v>
      </c>
      <c r="BA172">
        <f>G172/S172</f>
        <v>1.3599573381720382</v>
      </c>
      <c r="BB172">
        <f>(1-AL172*AA172/AQ172/F172)*100</f>
        <v>65.576305666591878</v>
      </c>
      <c r="BC172">
        <f>(S172-E172/(N172/1.35))</f>
        <v>400.35806490935249</v>
      </c>
      <c r="BD172">
        <f>E172*BB172/100/BC172</f>
        <v>4.9415739621519602E-5</v>
      </c>
    </row>
    <row r="173" spans="1:56" x14ac:dyDescent="0.25">
      <c r="A173" s="1">
        <v>94</v>
      </c>
      <c r="B173" s="1" t="s">
        <v>231</v>
      </c>
      <c r="C173" s="1">
        <v>56129.500001061708</v>
      </c>
      <c r="D173" s="1">
        <v>0</v>
      </c>
      <c r="E173">
        <f>(R173-S173*(1000-T173)/(1000-U173))*AK173</f>
        <v>-0.22905178793674769</v>
      </c>
      <c r="F173">
        <f>IF(AV173&lt;&gt;0,1/(1/AV173-1/N173),0)</f>
        <v>-8.9004233976792599E-4</v>
      </c>
      <c r="G173">
        <f>((AY173-AL173/2)*S173-E173)/(AY173+AL173/2)</f>
        <v>-13.343528310853044</v>
      </c>
      <c r="H173">
        <f>AL173*1000</f>
        <v>-6.6551593071827193E-3</v>
      </c>
      <c r="I173">
        <f>(AQ173-AW173)</f>
        <v>0.72374760360995571</v>
      </c>
      <c r="J173">
        <f>(P173+AP173*D173)</f>
        <v>18.480968475341797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19.288084030151367</v>
      </c>
      <c r="P173" s="1">
        <v>18.480968475341797</v>
      </c>
      <c r="Q173" s="1">
        <v>19.138505935668945</v>
      </c>
      <c r="R173" s="1">
        <v>400.34292602539062</v>
      </c>
      <c r="S173" s="1">
        <v>400.62091064453125</v>
      </c>
      <c r="T173" s="1">
        <v>14.319064140319824</v>
      </c>
      <c r="U173" s="1">
        <v>14.31119441986084</v>
      </c>
      <c r="V173" s="1">
        <v>62.882167816162109</v>
      </c>
      <c r="W173" s="1">
        <v>62.847606658935547</v>
      </c>
      <c r="X173" s="1">
        <v>500.138427734375</v>
      </c>
      <c r="Y173" s="1">
        <v>-7.9123824834823608E-2</v>
      </c>
      <c r="Z173" s="1">
        <v>1.8675480037927628E-2</v>
      </c>
      <c r="AA173" s="1">
        <v>98.595207214355469</v>
      </c>
      <c r="AB173" s="1">
        <v>-4.4096393585205078</v>
      </c>
      <c r="AC173" s="1">
        <v>0.11113595962524414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0.18999999761581421</v>
      </c>
      <c r="AJ173" s="1">
        <v>111115</v>
      </c>
      <c r="AK173">
        <f>X173*0.000001/(K173*0.0001)</f>
        <v>0.83356404622395819</v>
      </c>
      <c r="AL173">
        <f>(U173-T173)/(1000-U173)*AK173</f>
        <v>-6.6551593071827195E-6</v>
      </c>
      <c r="AM173">
        <f>(P173+273.15)</f>
        <v>291.63096847534177</v>
      </c>
      <c r="AN173">
        <f>(O173+273.15)</f>
        <v>292.43808403015134</v>
      </c>
      <c r="AO173">
        <f>(Y173*AG173+Z173*AH173)*AI173</f>
        <v>-1.5033526529970587E-2</v>
      </c>
      <c r="AP173">
        <f>((AO173+0.00000010773*(AN173^4-AM173^4))-AL173*44100)/(L173*51.4+0.00000043092*AM173^3)</f>
        <v>0.10685031941930236</v>
      </c>
      <c r="AQ173">
        <f>0.61365*EXP(17.502*J173/(240.97+J173))</f>
        <v>2.1347627829210629</v>
      </c>
      <c r="AR173">
        <f>AQ173*1000/AA173</f>
        <v>21.65179062182894</v>
      </c>
      <c r="AS173">
        <f>(AR173-U173)</f>
        <v>7.3405962019681006</v>
      </c>
      <c r="AT173">
        <f>IF(D173,P173,(O173+P173)/2)</f>
        <v>18.884526252746582</v>
      </c>
      <c r="AU173">
        <f>0.61365*EXP(17.502*AT173/(240.97+AT173))</f>
        <v>2.1893403002040368</v>
      </c>
      <c r="AV173">
        <f>IF(AS173&lt;&gt;0,(1000-(AR173+U173)/2)/AS173*AL173,0)</f>
        <v>-8.9032136219716605E-4</v>
      </c>
      <c r="AW173">
        <f>U173*AA173/1000</f>
        <v>1.4110151793111072</v>
      </c>
      <c r="AX173">
        <f>(AU173-AW173)</f>
        <v>0.7783251208929296</v>
      </c>
      <c r="AY173">
        <f>1/(1.6/F173+1.37/N173)</f>
        <v>-5.5642577622306991E-4</v>
      </c>
      <c r="AZ173">
        <f>G173*AA173*0.001</f>
        <v>-1.3156079387791744</v>
      </c>
      <c r="BA173">
        <f>G173/S173</f>
        <v>-3.3307118915449435E-2</v>
      </c>
      <c r="BB173">
        <f>(1-AL173*AA173/AQ173/F173)*100</f>
        <v>65.46543655911438</v>
      </c>
      <c r="BC173">
        <f>(S173-E173/(N173/1.35))</f>
        <v>400.72979089455953</v>
      </c>
      <c r="BD173">
        <f>E173*BB173/100/BC173</f>
        <v>-3.7419167809937966E-4</v>
      </c>
    </row>
    <row r="174" spans="1:56" x14ac:dyDescent="0.25">
      <c r="A174" s="1" t="s">
        <v>9</v>
      </c>
      <c r="B174" s="1" t="s">
        <v>232</v>
      </c>
    </row>
    <row r="175" spans="1:56" x14ac:dyDescent="0.25">
      <c r="A175" s="1">
        <v>95</v>
      </c>
      <c r="B175" s="1" t="s">
        <v>233</v>
      </c>
      <c r="C175" s="1">
        <v>56729.500007789582</v>
      </c>
      <c r="D175" s="1">
        <v>0</v>
      </c>
      <c r="E175">
        <f>(R175-S175*(1000-T175)/(1000-U175))*AK175</f>
        <v>-0.42199058137037737</v>
      </c>
      <c r="F175">
        <f>IF(AV175&lt;&gt;0,1/(1/AV175-1/N175),0)</f>
        <v>9.9358495059998398E-4</v>
      </c>
      <c r="G175">
        <f>((AY175-AL175/2)*S175-E175)/(AY175+AL175/2)</f>
        <v>1071.739026741652</v>
      </c>
      <c r="H175">
        <f>AL175*1000</f>
        <v>7.4232466230895171E-3</v>
      </c>
      <c r="I175">
        <f>(AQ175-AW175)</f>
        <v>0.72374889884697713</v>
      </c>
      <c r="J175">
        <f>(P175+AP175*D175)</f>
        <v>18.513080596923828</v>
      </c>
      <c r="K175" s="1">
        <v>6</v>
      </c>
      <c r="L175">
        <f>(K175*AE175+AF175)</f>
        <v>1.4200000166893005</v>
      </c>
      <c r="M175" s="1">
        <v>1</v>
      </c>
      <c r="N175">
        <f>L175*(M175+1)*(M175+1)/(M175*M175+1)</f>
        <v>2.8400000333786011</v>
      </c>
      <c r="O175" s="1">
        <v>19.292840957641602</v>
      </c>
      <c r="P175" s="1">
        <v>18.513080596923828</v>
      </c>
      <c r="Q175" s="1">
        <v>19.140111923217773</v>
      </c>
      <c r="R175" s="1">
        <v>400.29248046875</v>
      </c>
      <c r="S175" s="1">
        <v>400.79510498046875</v>
      </c>
      <c r="T175" s="1">
        <v>14.343053817749023</v>
      </c>
      <c r="U175" s="1">
        <v>14.35183048248291</v>
      </c>
      <c r="V175" s="1">
        <v>62.9818115234375</v>
      </c>
      <c r="W175" s="1">
        <v>63.020351409912109</v>
      </c>
      <c r="X175" s="1">
        <v>500.19293212890625</v>
      </c>
      <c r="Y175" s="1">
        <v>-0.12777236104011536</v>
      </c>
      <c r="Z175" s="1">
        <v>3.2957252115011215E-2</v>
      </c>
      <c r="AA175" s="1">
        <v>98.615478515625</v>
      </c>
      <c r="AB175" s="1">
        <v>-4.1894855499267578</v>
      </c>
      <c r="AC175" s="1">
        <v>0.1263270378112793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0.18999999761581421</v>
      </c>
      <c r="AJ175" s="1">
        <v>111115</v>
      </c>
      <c r="AK175">
        <f>X175*0.000001/(K175*0.0001)</f>
        <v>0.83365488688151024</v>
      </c>
      <c r="AL175">
        <f>(U175-T175)/(1000-U175)*AK175</f>
        <v>7.4232466230895176E-6</v>
      </c>
      <c r="AM175">
        <f>(P175+273.15)</f>
        <v>291.66308059692381</v>
      </c>
      <c r="AN175">
        <f>(O175+273.15)</f>
        <v>292.44284095764158</v>
      </c>
      <c r="AO175">
        <f>(Y175*AG175+Z175*AH175)*AI175</f>
        <v>-2.427674829298887E-2</v>
      </c>
      <c r="AP175">
        <f>((AO175+0.00000010773*(AN175^4-AM175^4))-AL175*44100)/(L175*51.4+0.00000043092*AM175^3)</f>
        <v>9.5826319848854133E-2</v>
      </c>
      <c r="AQ175">
        <f>0.61365*EXP(17.502*J175/(240.97+J175))</f>
        <v>2.1390615294521624</v>
      </c>
      <c r="AR175">
        <f>AQ175*1000/AA175</f>
        <v>21.690930892894688</v>
      </c>
      <c r="AS175">
        <f>(AR175-U175)</f>
        <v>7.3391004104117776</v>
      </c>
      <c r="AT175">
        <f>IF(D175,P175,(O175+P175)/2)</f>
        <v>18.902960777282715</v>
      </c>
      <c r="AU175">
        <f>0.61365*EXP(17.502*AT175/(240.97+AT175))</f>
        <v>2.1918623549881064</v>
      </c>
      <c r="AV175">
        <f>IF(AS175&lt;&gt;0,(1000-(AR175+U175)/2)/AS175*AL175,0)</f>
        <v>9.9323746264799078E-4</v>
      </c>
      <c r="AW175">
        <f>U175*AA175/1000</f>
        <v>1.4153126306051853</v>
      </c>
      <c r="AX175">
        <f>(AU175-AW175)</f>
        <v>0.77654972438292114</v>
      </c>
      <c r="AY175">
        <f>1/(1.6/F175+1.37/N175)</f>
        <v>6.208046244262585E-4</v>
      </c>
      <c r="AZ175">
        <f>G175*AA175*0.001</f>
        <v>105.69005696599822</v>
      </c>
      <c r="BA175">
        <f>G175/S175</f>
        <v>2.6740322260020597</v>
      </c>
      <c r="BB175">
        <f>(1-AL175*AA175/AQ175/F175)*100</f>
        <v>65.556228942092318</v>
      </c>
      <c r="BC175">
        <f>(S175-E175/(N175/1.35))</f>
        <v>400.99569909249499</v>
      </c>
      <c r="BD175">
        <f>E175*BB175/100/BC175</f>
        <v>-6.8988548321916032E-4</v>
      </c>
    </row>
    <row r="176" spans="1:56" x14ac:dyDescent="0.25">
      <c r="A176" s="1" t="s">
        <v>9</v>
      </c>
      <c r="B176" s="1" t="s">
        <v>234</v>
      </c>
    </row>
    <row r="177" spans="1:56" x14ac:dyDescent="0.25">
      <c r="A177" s="1">
        <v>96</v>
      </c>
      <c r="B177" s="1" t="s">
        <v>235</v>
      </c>
      <c r="C177" s="1">
        <v>57329.500014495105</v>
      </c>
      <c r="D177" s="1">
        <v>0</v>
      </c>
      <c r="E177">
        <f>(R177-S177*(1000-T177)/(1000-U177))*AK177</f>
        <v>-7.4659151577971858E-2</v>
      </c>
      <c r="F177">
        <f>IF(AV177&lt;&gt;0,1/(1/AV177-1/N177),0)</f>
        <v>-3.179862264333871E-4</v>
      </c>
      <c r="G177">
        <f>((AY177-AL177/2)*S177-E177)/(AY177+AL177/2)</f>
        <v>22.268658275342752</v>
      </c>
      <c r="H177">
        <f>AL177*1000</f>
        <v>-2.3746760959295712E-3</v>
      </c>
      <c r="I177">
        <f>(AQ177-AW177)</f>
        <v>0.72310791158296683</v>
      </c>
      <c r="J177">
        <f>(P177+AP177*D177)</f>
        <v>18.521963119506836</v>
      </c>
      <c r="K177" s="1">
        <v>6</v>
      </c>
      <c r="L177">
        <f>(K177*AE177+AF177)</f>
        <v>1.4200000166893005</v>
      </c>
      <c r="M177" s="1">
        <v>1</v>
      </c>
      <c r="N177">
        <f>L177*(M177+1)*(M177+1)/(M177*M177+1)</f>
        <v>2.8400000333786011</v>
      </c>
      <c r="O177" s="1">
        <v>19.291091918945312</v>
      </c>
      <c r="P177" s="1">
        <v>18.521963119506836</v>
      </c>
      <c r="Q177" s="1">
        <v>19.13709831237793</v>
      </c>
      <c r="R177" s="1">
        <v>400.32675170898437</v>
      </c>
      <c r="S177" s="1">
        <v>400.41744995117187</v>
      </c>
      <c r="T177" s="1">
        <v>14.372711181640625</v>
      </c>
      <c r="U177" s="1">
        <v>14.369903564453125</v>
      </c>
      <c r="V177" s="1">
        <v>63.121105194091797</v>
      </c>
      <c r="W177" s="1">
        <v>63.108776092529297</v>
      </c>
      <c r="X177" s="1">
        <v>500.18618774414062</v>
      </c>
      <c r="Y177" s="1">
        <v>-0.12835921347141266</v>
      </c>
      <c r="Z177" s="1">
        <v>3.6253184080123901E-2</v>
      </c>
      <c r="AA177" s="1">
        <v>98.618896484375</v>
      </c>
      <c r="AB177" s="1">
        <v>-4.4673175811767578</v>
      </c>
      <c r="AC177" s="1">
        <v>0.12268209457397461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0.18999999761581421</v>
      </c>
      <c r="AJ177" s="1">
        <v>111115</v>
      </c>
      <c r="AK177">
        <f>X177*0.000001/(K177*0.0001)</f>
        <v>0.83364364624023424</v>
      </c>
      <c r="AL177">
        <f>(U177-T177)/(1000-U177)*AK177</f>
        <v>-2.3746760959295713E-6</v>
      </c>
      <c r="AM177">
        <f>(P177+273.15)</f>
        <v>291.67196311950681</v>
      </c>
      <c r="AN177">
        <f>(O177+273.15)</f>
        <v>292.44109191894529</v>
      </c>
      <c r="AO177">
        <f>(Y177*AG177+Z177*AH177)*AI177</f>
        <v>-2.4388250253536192E-2</v>
      </c>
      <c r="AP177">
        <f>((AO177+0.00000010773*(AN177^4-AM177^4))-AL177*44100)/(L177*51.4+0.00000043092*AM177^3)</f>
        <v>9.962721285696427E-2</v>
      </c>
      <c r="AQ177">
        <f>0.61365*EXP(17.502*J177/(240.97+J177))</f>
        <v>2.1402519436962208</v>
      </c>
      <c r="AR177">
        <f>AQ177*1000/AA177</f>
        <v>21.702249974327369</v>
      </c>
      <c r="AS177">
        <f>(AR177-U177)</f>
        <v>7.3323464098742441</v>
      </c>
      <c r="AT177">
        <f>IF(D177,P177,(O177+P177)/2)</f>
        <v>18.906527519226074</v>
      </c>
      <c r="AU177">
        <f>0.61365*EXP(17.502*AT177/(240.97+AT177))</f>
        <v>2.1923506202669421</v>
      </c>
      <c r="AV177">
        <f>IF(AS177&lt;&gt;0,(1000-(AR177+U177)/2)/AS177*AL177,0)</f>
        <v>-3.180218343777E-4</v>
      </c>
      <c r="AW177">
        <f>U177*AA177/1000</f>
        <v>1.417144032113254</v>
      </c>
      <c r="AX177">
        <f>(AU177-AW177)</f>
        <v>0.77520658815368804</v>
      </c>
      <c r="AY177">
        <f>1/(1.6/F177+1.37/N177)</f>
        <v>-1.9876044702807808E-4</v>
      </c>
      <c r="AZ177">
        <f>G177*AA177*0.001</f>
        <v>2.1961105053019474</v>
      </c>
      <c r="BA177">
        <f>G177/S177</f>
        <v>5.5613605945640632E-2</v>
      </c>
      <c r="BB177">
        <f>(1-AL177*AA177/AQ177/F177)*100</f>
        <v>65.589474096884331</v>
      </c>
      <c r="BC177">
        <f>(S177-E177/(N177/1.35))</f>
        <v>400.45293933618797</v>
      </c>
      <c r="BD177">
        <f>E177*BB177/100/BC177</f>
        <v>-1.22282895379318E-4</v>
      </c>
    </row>
    <row r="178" spans="1:56" x14ac:dyDescent="0.25">
      <c r="A178" s="1">
        <v>97</v>
      </c>
      <c r="B178" s="1" t="s">
        <v>236</v>
      </c>
      <c r="C178" s="1">
        <v>57930.000001072884</v>
      </c>
      <c r="D178" s="1">
        <v>0</v>
      </c>
      <c r="E178">
        <f>(R178-S178*(1000-T178)/(1000-U178))*AK178</f>
        <v>4.6552206175284924E-2</v>
      </c>
      <c r="F178">
        <f>IF(AV178&lt;&gt;0,1/(1/AV178-1/N178),0)</f>
        <v>1.3637753886703149E-3</v>
      </c>
      <c r="G178">
        <f>((AY178-AL178/2)*S178-E178)/(AY178+AL178/2)</f>
        <v>341.2828145462164</v>
      </c>
      <c r="H178">
        <f>AL178*1000</f>
        <v>1.0011719886667885E-2</v>
      </c>
      <c r="I178">
        <f>(AQ178-AW178)</f>
        <v>0.71135448021336445</v>
      </c>
      <c r="J178">
        <f>(P178+AP178*D178)</f>
        <v>18.425304412841797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19.280529022216797</v>
      </c>
      <c r="P178" s="1">
        <v>18.425304412841797</v>
      </c>
      <c r="Q178" s="1">
        <v>19.141063690185547</v>
      </c>
      <c r="R178" s="1">
        <v>400.33853149414063</v>
      </c>
      <c r="S178" s="1">
        <v>400.27789306640625</v>
      </c>
      <c r="T178" s="1">
        <v>14.345417022705078</v>
      </c>
      <c r="U178" s="1">
        <v>14.35725212097168</v>
      </c>
      <c r="V178" s="1">
        <v>63.046169281005859</v>
      </c>
      <c r="W178" s="1">
        <v>63.098182678222656</v>
      </c>
      <c r="X178" s="1">
        <v>500.27362060546875</v>
      </c>
      <c r="Y178" s="1">
        <v>-0.10198457539081573</v>
      </c>
      <c r="Z178" s="1">
        <v>5.492936447262764E-2</v>
      </c>
      <c r="AA178" s="1">
        <v>98.624351501464844</v>
      </c>
      <c r="AB178" s="1">
        <v>-4.4673175811767578</v>
      </c>
      <c r="AC178" s="1">
        <v>0.12268209457397461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0.18999999761581421</v>
      </c>
      <c r="AJ178" s="1">
        <v>111115</v>
      </c>
      <c r="AK178">
        <f>X178*0.000001/(K178*0.0001)</f>
        <v>0.83378936767578105</v>
      </c>
      <c r="AL178">
        <f>(U178-T178)/(1000-U178)*AK178</f>
        <v>1.0011719886667885E-5</v>
      </c>
      <c r="AM178">
        <f>(P178+273.15)</f>
        <v>291.57530441284177</v>
      </c>
      <c r="AN178">
        <f>(O178+273.15)</f>
        <v>292.43052902221677</v>
      </c>
      <c r="AO178">
        <f>(Y178*AG178+Z178*AH178)*AI178</f>
        <v>-1.9377069081104814E-2</v>
      </c>
      <c r="AP178">
        <f>((AO178+0.00000010773*(AN178^4-AM178^4))-AL178*44100)/(L178*51.4+0.00000043092*AM178^3)</f>
        <v>0.10415702568215252</v>
      </c>
      <c r="AQ178">
        <f>0.61365*EXP(17.502*J178/(240.97+J178))</f>
        <v>2.127329159987227</v>
      </c>
      <c r="AR178">
        <f>AQ178*1000/AA178</f>
        <v>21.570019245760314</v>
      </c>
      <c r="AS178">
        <f>(AR178-U178)</f>
        <v>7.212767124788634</v>
      </c>
      <c r="AT178">
        <f>IF(D178,P178,(O178+P178)/2)</f>
        <v>18.852916717529297</v>
      </c>
      <c r="AU178">
        <f>0.61365*EXP(17.502*AT178/(240.97+AT178))</f>
        <v>2.1850216740714123</v>
      </c>
      <c r="AV178">
        <f>IF(AS178&lt;&gt;0,(1000-(AR178+U178)/2)/AS178*AL178,0)</f>
        <v>1.3631208145165217E-3</v>
      </c>
      <c r="AW178">
        <f>U178*AA178/1000</f>
        <v>1.4159746797738626</v>
      </c>
      <c r="AX178">
        <f>(AU178-AW178)</f>
        <v>0.76904699429754975</v>
      </c>
      <c r="AY178">
        <f>1/(1.6/F178+1.37/N178)</f>
        <v>8.5200929429853035E-4</v>
      </c>
      <c r="AZ178">
        <f>G178*AA178*0.001</f>
        <v>33.658796263215287</v>
      </c>
      <c r="BA178">
        <f>G178/S178</f>
        <v>0.85261469708395177</v>
      </c>
      <c r="BB178">
        <f>(1-AL178*AA178/AQ178/F178)*100</f>
        <v>65.965818631953425</v>
      </c>
      <c r="BC178">
        <f>(S178-E178/(N178/1.35))</f>
        <v>400.25576437711118</v>
      </c>
      <c r="BD178">
        <f>E178*BB178/100/BC178</f>
        <v>7.6722302657029662E-5</v>
      </c>
    </row>
    <row r="179" spans="1:56" x14ac:dyDescent="0.25">
      <c r="A179" s="1" t="s">
        <v>9</v>
      </c>
      <c r="B179" s="1" t="s">
        <v>237</v>
      </c>
    </row>
    <row r="180" spans="1:56" x14ac:dyDescent="0.25">
      <c r="A180" s="1">
        <v>98</v>
      </c>
      <c r="B180" s="1" t="s">
        <v>238</v>
      </c>
      <c r="C180" s="1">
        <v>58529.500007789582</v>
      </c>
      <c r="D180" s="1">
        <v>0</v>
      </c>
      <c r="E180">
        <f>(R180-S180*(1000-T180)/(1000-U180))*AK180</f>
        <v>-0.20456181912405996</v>
      </c>
      <c r="F180">
        <f>IF(AV180&lt;&gt;0,1/(1/AV180-1/N180),0)</f>
        <v>-1.042792038273766E-3</v>
      </c>
      <c r="G180">
        <f>((AY180-AL180/2)*S180-E180)/(AY180+AL180/2)</f>
        <v>83.966307041638501</v>
      </c>
      <c r="H180">
        <f>AL180*1000</f>
        <v>-7.7894691142098606E-3</v>
      </c>
      <c r="I180">
        <f>(AQ180-AW180)</f>
        <v>0.72324888783025654</v>
      </c>
      <c r="J180">
        <f>(P180+AP180*D180)</f>
        <v>18.490100860595703</v>
      </c>
      <c r="K180" s="1">
        <v>6</v>
      </c>
      <c r="L180">
        <f>(K180*AE180+AF180)</f>
        <v>1.4200000166893005</v>
      </c>
      <c r="M180" s="1">
        <v>1</v>
      </c>
      <c r="N180">
        <f>L180*(M180+1)*(M180+1)/(M180*M180+1)</f>
        <v>2.8400000333786011</v>
      </c>
      <c r="O180" s="1">
        <v>19.289751052856445</v>
      </c>
      <c r="P180" s="1">
        <v>18.490100860595703</v>
      </c>
      <c r="Q180" s="1">
        <v>19.140232086181641</v>
      </c>
      <c r="R180" s="1">
        <v>400.38134765625</v>
      </c>
      <c r="S180" s="1">
        <v>400.63046264648437</v>
      </c>
      <c r="T180" s="1">
        <v>14.332404136657715</v>
      </c>
      <c r="U180" s="1">
        <v>14.32319450378418</v>
      </c>
      <c r="V180" s="1">
        <v>62.958168029785156</v>
      </c>
      <c r="W180" s="1">
        <v>62.917713165283203</v>
      </c>
      <c r="X180" s="1">
        <v>500.20880126953125</v>
      </c>
      <c r="Y180" s="1">
        <v>2.2272028028964996E-2</v>
      </c>
      <c r="Z180" s="1">
        <v>8.1293754279613495E-2</v>
      </c>
      <c r="AA180" s="1">
        <v>98.632720947265625</v>
      </c>
      <c r="AB180" s="1">
        <v>-4.3642597198486328</v>
      </c>
      <c r="AC180" s="1">
        <v>0.11620759963989258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0.18999999761581421</v>
      </c>
      <c r="AJ180" s="1">
        <v>111115</v>
      </c>
      <c r="AK180">
        <f>X180*0.000001/(K180*0.0001)</f>
        <v>0.83368133544921863</v>
      </c>
      <c r="AL180">
        <f>(U180-T180)/(1000-U180)*AK180</f>
        <v>-7.789469114209861E-6</v>
      </c>
      <c r="AM180">
        <f>(P180+273.15)</f>
        <v>291.64010086059568</v>
      </c>
      <c r="AN180">
        <f>(O180+273.15)</f>
        <v>292.43975105285642</v>
      </c>
      <c r="AO180">
        <f>(Y180*AG180+Z180*AH180)*AI180</f>
        <v>4.2316852724026965E-3</v>
      </c>
      <c r="AP180">
        <f>((AO180+0.00000010773*(AN180^4-AM180^4))-AL180*44100)/(L180*51.4+0.00000043092*AM180^3)</f>
        <v>0.1067252539557432</v>
      </c>
      <c r="AQ180">
        <f>0.61365*EXP(17.502*J180/(240.97+J180))</f>
        <v>2.1359845343954103</v>
      </c>
      <c r="AR180">
        <f>AQ180*1000/AA180</f>
        <v>21.655942509559509</v>
      </c>
      <c r="AS180">
        <f>(AR180-U180)</f>
        <v>7.3327480057753291</v>
      </c>
      <c r="AT180">
        <f>IF(D180,P180,(O180+P180)/2)</f>
        <v>18.889925956726074</v>
      </c>
      <c r="AU180">
        <f>0.61365*EXP(17.502*AT180/(240.97+AT180))</f>
        <v>2.1900787781309674</v>
      </c>
      <c r="AV180">
        <f>IF(AS180&lt;&gt;0,(1000-(AR180+U180)/2)/AS180*AL180,0)</f>
        <v>-1.0431750715999648E-3</v>
      </c>
      <c r="AW180">
        <f>U180*AA180/1000</f>
        <v>1.4127356465651537</v>
      </c>
      <c r="AX180">
        <f>(AU180-AW180)</f>
        <v>0.77734313156581369</v>
      </c>
      <c r="AY180">
        <f>1/(1.6/F180+1.37/N180)</f>
        <v>-6.5194999577674478E-4</v>
      </c>
      <c r="AZ180">
        <f>G180*AA180*0.001</f>
        <v>8.2818253314103547</v>
      </c>
      <c r="BA180">
        <f>G180/S180</f>
        <v>0.20958542814486433</v>
      </c>
      <c r="BB180">
        <f>(1-AL180*AA180/AQ180/F180)*100</f>
        <v>65.50683362943856</v>
      </c>
      <c r="BC180">
        <f>(S180-E180/(N180/1.35))</f>
        <v>400.72770153823501</v>
      </c>
      <c r="BD180">
        <f>E180*BB180/100/BC180</f>
        <v>-3.343965740540783E-4</v>
      </c>
    </row>
    <row r="181" spans="1:56" x14ac:dyDescent="0.25">
      <c r="A181" s="1" t="s">
        <v>9</v>
      </c>
      <c r="B181" s="1" t="s">
        <v>239</v>
      </c>
    </row>
    <row r="182" spans="1:56" x14ac:dyDescent="0.25">
      <c r="A182" s="1">
        <v>99</v>
      </c>
      <c r="B182" s="1" t="s">
        <v>240</v>
      </c>
      <c r="C182" s="1">
        <v>59129.500014517456</v>
      </c>
      <c r="D182" s="1">
        <v>0</v>
      </c>
      <c r="E182">
        <f>(R182-S182*(1000-T182)/(1000-U182))*AK182</f>
        <v>-0.10266755438932373</v>
      </c>
      <c r="F182">
        <f>IF(AV182&lt;&gt;0,1/(1/AV182-1/N182),0)</f>
        <v>1.999575497081127E-4</v>
      </c>
      <c r="G182">
        <f>((AY182-AL182/2)*S182-E182)/(AY182+AL182/2)</f>
        <v>1212.4388751695351</v>
      </c>
      <c r="H182">
        <f>AL182*1000</f>
        <v>1.4874256053303467E-3</v>
      </c>
      <c r="I182">
        <f>(AQ182-AW182)</f>
        <v>0.72065627860372161</v>
      </c>
      <c r="J182">
        <f>(P182+AP182*D182)</f>
        <v>18.495304107666016</v>
      </c>
      <c r="K182" s="1">
        <v>6</v>
      </c>
      <c r="L182">
        <f>(K182*AE182+AF182)</f>
        <v>1.4200000166893005</v>
      </c>
      <c r="M182" s="1">
        <v>1</v>
      </c>
      <c r="N182">
        <f>L182*(M182+1)*(M182+1)/(M182*M182+1)</f>
        <v>2.8400000333786011</v>
      </c>
      <c r="O182" s="1">
        <v>19.291379928588867</v>
      </c>
      <c r="P182" s="1">
        <v>18.495304107666016</v>
      </c>
      <c r="Q182" s="1">
        <v>19.13963508605957</v>
      </c>
      <c r="R182" s="1">
        <v>400.35107421875</v>
      </c>
      <c r="S182" s="1">
        <v>400.4735107421875</v>
      </c>
      <c r="T182" s="1">
        <v>14.352445602416992</v>
      </c>
      <c r="U182" s="1">
        <v>14.354204177856445</v>
      </c>
      <c r="V182" s="1">
        <v>63.050067901611328</v>
      </c>
      <c r="W182" s="1">
        <v>63.057792663574219</v>
      </c>
      <c r="X182" s="1">
        <v>500.20309448242187</v>
      </c>
      <c r="Y182" s="1">
        <v>-8.8505126535892487E-2</v>
      </c>
      <c r="Z182" s="1">
        <v>0.12194493412971497</v>
      </c>
      <c r="AA182" s="1">
        <v>98.648773193359375</v>
      </c>
      <c r="AB182" s="1">
        <v>-4.3177509307861328</v>
      </c>
      <c r="AC182" s="1">
        <v>0.11870908737182617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0.18999999761581421</v>
      </c>
      <c r="AJ182" s="1">
        <v>111115</v>
      </c>
      <c r="AK182">
        <f>X182*0.000001/(K182*0.0001)</f>
        <v>0.83367182413736962</v>
      </c>
      <c r="AL182">
        <f>(U182-T182)/(1000-U182)*AK182</f>
        <v>1.4874256053303466E-6</v>
      </c>
      <c r="AM182">
        <f>(P182+273.15)</f>
        <v>291.64530410766599</v>
      </c>
      <c r="AN182">
        <f>(O182+273.15)</f>
        <v>292.44137992858884</v>
      </c>
      <c r="AO182">
        <f>(Y182*AG182+Z182*AH182)*AI182</f>
        <v>-1.6815973830806907E-2</v>
      </c>
      <c r="AP182">
        <f>((AO182+0.00000010773*(AN182^4-AM182^4))-AL182*44100)/(L182*51.4+0.00000043092*AM182^3)</f>
        <v>0.10112896476018375</v>
      </c>
      <c r="AQ182">
        <f>0.61365*EXP(17.502*J182/(240.97+J182))</f>
        <v>2.1366809109162537</v>
      </c>
      <c r="AR182">
        <f>AQ182*1000/AA182</f>
        <v>21.659477779091997</v>
      </c>
      <c r="AS182">
        <f>(AR182-U182)</f>
        <v>7.3052736012355517</v>
      </c>
      <c r="AT182">
        <f>IF(D182,P182,(O182+P182)/2)</f>
        <v>18.893342018127441</v>
      </c>
      <c r="AU182">
        <f>0.61365*EXP(17.502*AT182/(240.97+AT182))</f>
        <v>2.1905460805848325</v>
      </c>
      <c r="AV182">
        <f>IF(AS182&lt;&gt;0,(1000-(AR182+U182)/2)/AS182*AL182,0)</f>
        <v>1.999434721706812E-4</v>
      </c>
      <c r="AW182">
        <f>U182*AA182/1000</f>
        <v>1.4160246323125321</v>
      </c>
      <c r="AX182">
        <f>(AU182-AW182)</f>
        <v>0.77452144827230041</v>
      </c>
      <c r="AY182">
        <f>1/(1.6/F182+1.37/N182)</f>
        <v>1.2496593480918486E-4</v>
      </c>
      <c r="AZ182">
        <f>G182*AA182*0.001</f>
        <v>119.60560760741123</v>
      </c>
      <c r="BA182">
        <f>G182/S182</f>
        <v>3.0275132877641586</v>
      </c>
      <c r="BB182">
        <f>(1-AL182*AA182/AQ182/F182)*100</f>
        <v>65.656111477309736</v>
      </c>
      <c r="BC182">
        <f>(S182-E182/(N182/1.35))</f>
        <v>400.52231398049616</v>
      </c>
      <c r="BD182">
        <f>E182*BB182/100/BC182</f>
        <v>-1.6829904753862097E-4</v>
      </c>
    </row>
    <row r="183" spans="1:56" x14ac:dyDescent="0.25">
      <c r="A183" s="1">
        <v>100</v>
      </c>
      <c r="B183" s="1" t="s">
        <v>241</v>
      </c>
      <c r="C183" s="1">
        <v>59730.000001095235</v>
      </c>
      <c r="D183" s="1">
        <v>0</v>
      </c>
      <c r="E183">
        <f>(R183-S183*(1000-T183)/(1000-U183))*AK183</f>
        <v>-0.29098386064712206</v>
      </c>
      <c r="F183">
        <f>IF(AV183&lt;&gt;0,1/(1/AV183-1/N183),0)</f>
        <v>7.3721126732858861E-4</v>
      </c>
      <c r="G183">
        <f>((AY183-AL183/2)*S183-E183)/(AY183+AL183/2)</f>
        <v>1023.784419927533</v>
      </c>
      <c r="H183">
        <f>AL183*1000</f>
        <v>5.486791833595666E-3</v>
      </c>
      <c r="I183">
        <f>(AQ183-AW183)</f>
        <v>0.72113553961543664</v>
      </c>
      <c r="J183">
        <f>(P183+AP183*D183)</f>
        <v>18.516777038574219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19.290094375610352</v>
      </c>
      <c r="P183" s="1">
        <v>18.516777038574219</v>
      </c>
      <c r="Q183" s="1">
        <v>19.1395263671875</v>
      </c>
      <c r="R183" s="1">
        <v>400.24615478515625</v>
      </c>
      <c r="S183" s="1">
        <v>400.59255981445312</v>
      </c>
      <c r="T183" s="1">
        <v>14.372359275817871</v>
      </c>
      <c r="U183" s="1">
        <v>14.378846168518066</v>
      </c>
      <c r="V183" s="1">
        <v>63.141082763671875</v>
      </c>
      <c r="W183" s="1">
        <v>63.169582366943359</v>
      </c>
      <c r="X183" s="1">
        <v>500.19924926757812</v>
      </c>
      <c r="Y183" s="1">
        <v>-0.13949573040008545</v>
      </c>
      <c r="Z183" s="1">
        <v>2.8563180938363075E-2</v>
      </c>
      <c r="AA183" s="1">
        <v>98.646392822265625</v>
      </c>
      <c r="AB183" s="1">
        <v>-4.3177509307861328</v>
      </c>
      <c r="AC183" s="1">
        <v>0.11870908737182617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0.18999999761581421</v>
      </c>
      <c r="AJ183" s="1">
        <v>111115</v>
      </c>
      <c r="AK183">
        <f>X183*0.000001/(K183*0.0001)</f>
        <v>0.83366541544596351</v>
      </c>
      <c r="AL183">
        <f>(U183-T183)/(1000-U183)*AK183</f>
        <v>5.4867918335956658E-6</v>
      </c>
      <c r="AM183">
        <f>(P183+273.15)</f>
        <v>291.6667770385742</v>
      </c>
      <c r="AN183">
        <f>(O183+273.15)</f>
        <v>292.44009437561033</v>
      </c>
      <c r="AO183">
        <f>(Y183*AG183+Z183*AH183)*AI183</f>
        <v>-2.6504188443432497E-2</v>
      </c>
      <c r="AP183">
        <f>((AO183+0.00000010773*(AN183^4-AM183^4))-AL183*44100)/(L183*51.4+0.00000043092*AM183^3)</f>
        <v>9.5993729182399859E-2</v>
      </c>
      <c r="AQ183">
        <f>0.61365*EXP(17.502*J183/(240.97+J183))</f>
        <v>2.1395568470859989</v>
      </c>
      <c r="AR183">
        <f>AQ183*1000/AA183</f>
        <v>21.689154421904785</v>
      </c>
      <c r="AS183">
        <f>(AR183-U183)</f>
        <v>7.3103082533867187</v>
      </c>
      <c r="AT183">
        <f>IF(D183,P183,(O183+P183)/2)</f>
        <v>18.903435707092285</v>
      </c>
      <c r="AU183">
        <f>0.61365*EXP(17.502*AT183/(240.97+AT183))</f>
        <v>2.1919273644875679</v>
      </c>
      <c r="AV183">
        <f>IF(AS183&lt;&gt;0,(1000-(AR183+U183)/2)/AS183*AL183,0)</f>
        <v>7.3701995063652197E-4</v>
      </c>
      <c r="AW183">
        <f>U183*AA183/1000</f>
        <v>1.4184213074705623</v>
      </c>
      <c r="AX183">
        <f>(AU183-AW183)</f>
        <v>0.77350605701700559</v>
      </c>
      <c r="AY183">
        <f>1/(1.6/F183+1.37/N183)</f>
        <v>4.6065465393727435E-4</v>
      </c>
      <c r="AZ183">
        <f>G183*AA183*0.001</f>
        <v>100.99264005348677</v>
      </c>
      <c r="BA183">
        <f>G183/S183</f>
        <v>2.5556750739497773</v>
      </c>
      <c r="BB183">
        <f>(1-AL183*AA183/AQ183/F183)*100</f>
        <v>65.685008275166183</v>
      </c>
      <c r="BC183">
        <f>(S183-E183/(N183/1.35))</f>
        <v>400.73087960574071</v>
      </c>
      <c r="BD183">
        <f>E183*BB183/100/BC183</f>
        <v>-4.7696043073472709E-4</v>
      </c>
    </row>
    <row r="184" spans="1:56" x14ac:dyDescent="0.25">
      <c r="A184" s="1" t="s">
        <v>9</v>
      </c>
      <c r="B184" s="1" t="s">
        <v>242</v>
      </c>
    </row>
    <row r="185" spans="1:56" x14ac:dyDescent="0.25">
      <c r="A185" s="1">
        <v>101</v>
      </c>
      <c r="B185" s="1" t="s">
        <v>243</v>
      </c>
      <c r="C185" s="1">
        <v>60329.500007811934</v>
      </c>
      <c r="D185" s="1">
        <v>0</v>
      </c>
      <c r="E185">
        <f>(R185-S185*(1000-T185)/(1000-U185))*AK185</f>
        <v>-0.30107987455870716</v>
      </c>
      <c r="F185">
        <f>IF(AV185&lt;&gt;0,1/(1/AV185-1/N185),0)</f>
        <v>1.5267853817317887E-3</v>
      </c>
      <c r="G185">
        <f>((AY185-AL185/2)*S185-E185)/(AY185+AL185/2)</f>
        <v>709.80432526796767</v>
      </c>
      <c r="H185">
        <f>AL185*1000</f>
        <v>1.1319633382667595E-2</v>
      </c>
      <c r="I185">
        <f>(AQ185-AW185)</f>
        <v>0.71855194556707591</v>
      </c>
      <c r="J185">
        <f>(P185+AP185*D185)</f>
        <v>18.5015869140625</v>
      </c>
      <c r="K185" s="1">
        <v>6</v>
      </c>
      <c r="L185">
        <f>(K185*AE185+AF185)</f>
        <v>1.4200000166893005</v>
      </c>
      <c r="M185" s="1">
        <v>1</v>
      </c>
      <c r="N185">
        <f>L185*(M185+1)*(M185+1)/(M185*M185+1)</f>
        <v>2.8400000333786011</v>
      </c>
      <c r="O185" s="1">
        <v>19.288276672363281</v>
      </c>
      <c r="P185" s="1">
        <v>18.5015869140625</v>
      </c>
      <c r="Q185" s="1">
        <v>19.138944625854492</v>
      </c>
      <c r="R185" s="1">
        <v>400.37554931640625</v>
      </c>
      <c r="S185" s="1">
        <v>400.73126220703125</v>
      </c>
      <c r="T185" s="1">
        <v>14.371371269226074</v>
      </c>
      <c r="U185" s="1">
        <v>14.384754180908203</v>
      </c>
      <c r="V185" s="1">
        <v>63.142364501953125</v>
      </c>
      <c r="W185" s="1">
        <v>63.201168060302734</v>
      </c>
      <c r="X185" s="1">
        <v>500.19622802734375</v>
      </c>
      <c r="Y185" s="1">
        <v>-0.11428892612457275</v>
      </c>
      <c r="Z185" s="1">
        <v>2.7463685721158981E-2</v>
      </c>
      <c r="AA185" s="1">
        <v>98.644027709960938</v>
      </c>
      <c r="AB185" s="1">
        <v>-4.1130695343017578</v>
      </c>
      <c r="AC185" s="1">
        <v>0.12594366073608398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0.18999999761581421</v>
      </c>
      <c r="AJ185" s="1">
        <v>111115</v>
      </c>
      <c r="AK185">
        <f>X185*0.000001/(K185*0.0001)</f>
        <v>0.83366038004557275</v>
      </c>
      <c r="AL185">
        <f>(U185-T185)/(1000-U185)*AK185</f>
        <v>1.1319633382667594E-5</v>
      </c>
      <c r="AM185">
        <f>(P185+273.15)</f>
        <v>291.65158691406248</v>
      </c>
      <c r="AN185">
        <f>(O185+273.15)</f>
        <v>292.43827667236326</v>
      </c>
      <c r="AO185">
        <f>(Y185*AG185+Z185*AH185)*AI185</f>
        <v>-2.171489569118279E-2</v>
      </c>
      <c r="AP185">
        <f>((AO185+0.00000010773*(AN185^4-AM185^4))-AL185*44100)/(L185*51.4+0.00000043092*AM185^3)</f>
        <v>9.4685520104653198E-2</v>
      </c>
      <c r="AQ185">
        <f>0.61365*EXP(17.502*J185/(240.97+J185))</f>
        <v>2.1375220355895612</v>
      </c>
      <c r="AR185">
        <f>AQ185*1000/AA185</f>
        <v>21.669046623627647</v>
      </c>
      <c r="AS185">
        <f>(AR185-U185)</f>
        <v>7.284292442719444</v>
      </c>
      <c r="AT185">
        <f>IF(D185,P185,(O185+P185)/2)</f>
        <v>18.894931793212891</v>
      </c>
      <c r="AU185">
        <f>0.61365*EXP(17.502*AT185/(240.97+AT185))</f>
        <v>2.190763584761751</v>
      </c>
      <c r="AV185">
        <f>IF(AS185&lt;&gt;0,(1000-(AR185+U185)/2)/AS185*AL185,0)</f>
        <v>1.5259650222030736E-3</v>
      </c>
      <c r="AW185">
        <f>U185*AA185/1000</f>
        <v>1.4189700900224853</v>
      </c>
      <c r="AX185">
        <f>(AU185-AW185)</f>
        <v>0.77179349473926573</v>
      </c>
      <c r="AY185">
        <f>1/(1.6/F185+1.37/N185)</f>
        <v>9.5380180914140242E-4</v>
      </c>
      <c r="AZ185">
        <f>G185*AA185*0.001</f>
        <v>70.017957530383526</v>
      </c>
      <c r="BA185">
        <f>G185/S185</f>
        <v>1.7712726512993111</v>
      </c>
      <c r="BB185">
        <f>(1-AL185*AA185/AQ185/F185)*100</f>
        <v>65.785156006799966</v>
      </c>
      <c r="BC185">
        <f>(S185-E185/(N185/1.35))</f>
        <v>400.8743811598049</v>
      </c>
      <c r="BD185">
        <f>E185*BB185/100/BC185</f>
        <v>-4.9408461725711033E-4</v>
      </c>
    </row>
    <row r="186" spans="1:56" x14ac:dyDescent="0.25">
      <c r="A186" s="1" t="s">
        <v>9</v>
      </c>
      <c r="B186" s="1" t="s">
        <v>244</v>
      </c>
    </row>
    <row r="187" spans="1:56" x14ac:dyDescent="0.25">
      <c r="A187" s="1">
        <v>102</v>
      </c>
      <c r="B187" s="1" t="s">
        <v>245</v>
      </c>
      <c r="C187" s="1">
        <v>60929.500014517456</v>
      </c>
      <c r="D187" s="1">
        <v>0</v>
      </c>
      <c r="E187">
        <f>(R187-S187*(1000-T187)/(1000-U187))*AK187</f>
        <v>-0.20022097963767121</v>
      </c>
      <c r="F187">
        <f>IF(AV187&lt;&gt;0,1/(1/AV187-1/N187),0)</f>
        <v>-7.2031767912940131E-4</v>
      </c>
      <c r="G187">
        <f>((AY187-AL187/2)*S187-E187)/(AY187+AL187/2)</f>
        <v>-46.12784429451564</v>
      </c>
      <c r="H187">
        <f>AL187*1000</f>
        <v>-5.3618656794449607E-3</v>
      </c>
      <c r="I187">
        <f>(AQ187-AW187)</f>
        <v>0.72079353913327227</v>
      </c>
      <c r="J187">
        <f>(P187+AP187*D187)</f>
        <v>18.49891471862793</v>
      </c>
      <c r="K187" s="1">
        <v>6</v>
      </c>
      <c r="L187">
        <f>(K187*AE187+AF187)</f>
        <v>1.4200000166893005</v>
      </c>
      <c r="M187" s="1">
        <v>1</v>
      </c>
      <c r="N187">
        <f>L187*(M187+1)*(M187+1)/(M187*M187+1)</f>
        <v>2.8400000333786011</v>
      </c>
      <c r="O187" s="1">
        <v>19.289274215698242</v>
      </c>
      <c r="P187" s="1">
        <v>18.49891471862793</v>
      </c>
      <c r="Q187" s="1">
        <v>19.138586044311523</v>
      </c>
      <c r="R187" s="1">
        <v>400.3826904296875</v>
      </c>
      <c r="S187" s="1">
        <v>400.62542724609375</v>
      </c>
      <c r="T187" s="1">
        <v>14.366294860839844</v>
      </c>
      <c r="U187" s="1">
        <v>14.359955787658691</v>
      </c>
      <c r="V187" s="1">
        <v>63.109321594238281</v>
      </c>
      <c r="W187" s="1">
        <v>63.081474304199219</v>
      </c>
      <c r="X187" s="1">
        <v>500.218505859375</v>
      </c>
      <c r="Y187" s="1">
        <v>-5.0990469753742218E-2</v>
      </c>
      <c r="Z187" s="1">
        <v>5.49274031072855E-3</v>
      </c>
      <c r="AA187" s="1">
        <v>98.63336181640625</v>
      </c>
      <c r="AB187" s="1">
        <v>-4.3292255401611328</v>
      </c>
      <c r="AC187" s="1">
        <v>0.10712194442749023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0.18999999761581421</v>
      </c>
      <c r="AJ187" s="1">
        <v>111115</v>
      </c>
      <c r="AK187">
        <f>X187*0.000001/(K187*0.0001)</f>
        <v>0.83369750976562484</v>
      </c>
      <c r="AL187">
        <f>(U187-T187)/(1000-U187)*AK187</f>
        <v>-5.3618656794449608E-6</v>
      </c>
      <c r="AM187">
        <f>(P187+273.15)</f>
        <v>291.64891471862791</v>
      </c>
      <c r="AN187">
        <f>(O187+273.15)</f>
        <v>292.43927421569822</v>
      </c>
      <c r="AO187">
        <f>(Y187*AG187+Z187*AH187)*AI187</f>
        <v>-9.688189131640268E-3</v>
      </c>
      <c r="AP187">
        <f>((AO187+0.00000010773*(AN187^4-AM187^4))-AL187*44100)/(L187*51.4+0.00000043092*AM187^3)</f>
        <v>0.10409092414475664</v>
      </c>
      <c r="AQ187">
        <f>0.61365*EXP(17.502*J187/(240.97+J187))</f>
        <v>2.1371642540050089</v>
      </c>
      <c r="AR187">
        <f>AQ187*1000/AA187</f>
        <v>21.667762455294532</v>
      </c>
      <c r="AS187">
        <f>(AR187-U187)</f>
        <v>7.3078066676358411</v>
      </c>
      <c r="AT187">
        <f>IF(D187,P187,(O187+P187)/2)</f>
        <v>18.894094467163086</v>
      </c>
      <c r="AU187">
        <f>0.61365*EXP(17.502*AT187/(240.97+AT187))</f>
        <v>2.1906490241129881</v>
      </c>
      <c r="AV187">
        <f>IF(AS187&lt;&gt;0,(1000-(AR187+U187)/2)/AS187*AL187,0)</f>
        <v>-7.2050042180036721E-4</v>
      </c>
      <c r="AW187">
        <f>U187*AA187/1000</f>
        <v>1.4163707148717366</v>
      </c>
      <c r="AX187">
        <f>(AU187-AW187)</f>
        <v>0.77427830924125152</v>
      </c>
      <c r="AY187">
        <f>1/(1.6/F187+1.37/N187)</f>
        <v>-4.5029634177199773E-4</v>
      </c>
      <c r="AZ187">
        <f>G187*AA187*0.001</f>
        <v>-4.5497443561118116</v>
      </c>
      <c r="BA187">
        <f>G187/S187</f>
        <v>-0.11513958215682728</v>
      </c>
      <c r="BB187">
        <f>(1-AL187*AA187/AQ187/F187)*100</f>
        <v>65.645962098058192</v>
      </c>
      <c r="BC187">
        <f>(S187-E187/(N187/1.35))</f>
        <v>400.720602710648</v>
      </c>
      <c r="BD187">
        <f>E187*BB187/100/BC187</f>
        <v>-3.280015739550441E-4</v>
      </c>
    </row>
    <row r="188" spans="1:56" x14ac:dyDescent="0.25">
      <c r="A188" s="1">
        <v>103</v>
      </c>
      <c r="B188" s="1" t="s">
        <v>246</v>
      </c>
      <c r="C188" s="1">
        <v>61530.000001095235</v>
      </c>
      <c r="D188" s="1">
        <v>0</v>
      </c>
      <c r="E188">
        <f>(R188-S188*(1000-T188)/(1000-U188))*AK188</f>
        <v>-0.13890205485587412</v>
      </c>
      <c r="F188">
        <f>IF(AV188&lt;&gt;0,1/(1/AV188-1/N188),0)</f>
        <v>6.8824819016633122E-5</v>
      </c>
      <c r="G188">
        <f>((AY188-AL188/2)*S188-E188)/(AY188+AL188/2)</f>
        <v>3605.9873785669247</v>
      </c>
      <c r="H188">
        <f>AL188*1000</f>
        <v>5.0976383974138243E-4</v>
      </c>
      <c r="I188">
        <f>(AQ188-AW188)</f>
        <v>0.71740014661158003</v>
      </c>
      <c r="J188">
        <f>(P188+AP188*D188)</f>
        <v>18.484039306640625</v>
      </c>
      <c r="K188" s="1">
        <v>6</v>
      </c>
      <c r="L188">
        <f>(K188*AE188+AF188)</f>
        <v>1.4200000166893005</v>
      </c>
      <c r="M188" s="1">
        <v>1</v>
      </c>
      <c r="N188">
        <f>L188*(M188+1)*(M188+1)/(M188*M188+1)</f>
        <v>2.8400000333786011</v>
      </c>
      <c r="O188" s="1">
        <v>19.288356781005859</v>
      </c>
      <c r="P188" s="1">
        <v>18.484039306640625</v>
      </c>
      <c r="Q188" s="1">
        <v>19.139055252075195</v>
      </c>
      <c r="R188" s="1">
        <v>400.37911987304687</v>
      </c>
      <c r="S188" s="1">
        <v>400.54550170898437</v>
      </c>
      <c r="T188" s="1">
        <v>14.373688697814941</v>
      </c>
      <c r="U188" s="1">
        <v>14.37429141998291</v>
      </c>
      <c r="V188" s="1">
        <v>63.144901275634766</v>
      </c>
      <c r="W188" s="1">
        <v>63.147548675537109</v>
      </c>
      <c r="X188" s="1">
        <v>500.1671142578125</v>
      </c>
      <c r="Y188" s="1">
        <v>-0.14066462218761444</v>
      </c>
      <c r="Z188" s="1">
        <v>9.2278860509395599E-2</v>
      </c>
      <c r="AA188" s="1">
        <v>98.632575988769531</v>
      </c>
      <c r="AB188" s="1">
        <v>-4.3292255401611328</v>
      </c>
      <c r="AC188" s="1">
        <v>0.10712194442749023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0.18999999761581421</v>
      </c>
      <c r="AJ188" s="1">
        <v>111115</v>
      </c>
      <c r="AK188">
        <f>X188*0.000001/(K188*0.0001)</f>
        <v>0.83361185709635399</v>
      </c>
      <c r="AL188">
        <f>(U188-T188)/(1000-U188)*AK188</f>
        <v>5.097638397413824E-7</v>
      </c>
      <c r="AM188">
        <f>(P188+273.15)</f>
        <v>291.6340393066406</v>
      </c>
      <c r="AN188">
        <f>(O188+273.15)</f>
        <v>292.43835678100584</v>
      </c>
      <c r="AO188">
        <f>(Y188*AG188+Z188*AH188)*AI188</f>
        <v>-2.672627788027615E-2</v>
      </c>
      <c r="AP188">
        <f>((AO188+0.00000010773*(AN188^4-AM188^4))-AL188*44100)/(L188*51.4+0.00000043092*AM188^3)</f>
        <v>0.10257690078047266</v>
      </c>
      <c r="AQ188">
        <f>0.61365*EXP(17.502*J188/(240.97+J188))</f>
        <v>2.1351735373777623</v>
      </c>
      <c r="AR188">
        <f>AQ188*1000/AA188</f>
        <v>21.647751931581681</v>
      </c>
      <c r="AS188">
        <f>(AR188-U188)</f>
        <v>7.2734605115987705</v>
      </c>
      <c r="AT188">
        <f>IF(D188,P188,(O188+P188)/2)</f>
        <v>18.886198043823242</v>
      </c>
      <c r="AU188">
        <f>0.61365*EXP(17.502*AT188/(240.97+AT188))</f>
        <v>2.1895689154763218</v>
      </c>
      <c r="AV188">
        <f>IF(AS188&lt;&gt;0,(1000-(AR188+U188)/2)/AS188*AL188,0)</f>
        <v>6.8823151150130865E-5</v>
      </c>
      <c r="AW188">
        <f>U188*AA188/1000</f>
        <v>1.4177733907661823</v>
      </c>
      <c r="AX188">
        <f>(AU188-AW188)</f>
        <v>0.77179552471013957</v>
      </c>
      <c r="AY188">
        <f>1/(1.6/F188+1.37/N188)</f>
        <v>4.3014619313103518E-5</v>
      </c>
      <c r="AZ188">
        <f>G188*AA188*0.001</f>
        <v>355.66782413104602</v>
      </c>
      <c r="BA188">
        <f>G188/S188</f>
        <v>9.0026909881186192</v>
      </c>
      <c r="BB188">
        <f>(1-AL188*AA188/AQ188/F188)*100</f>
        <v>65.785425387690736</v>
      </c>
      <c r="BC188">
        <f>(S188-E188/(N188/1.35))</f>
        <v>400.61152909343912</v>
      </c>
      <c r="BD188">
        <f>E188*BB188/100/BC188</f>
        <v>-2.2809455300989946E-4</v>
      </c>
    </row>
    <row r="189" spans="1:56" x14ac:dyDescent="0.25">
      <c r="A189" s="1" t="s">
        <v>9</v>
      </c>
      <c r="B189" s="1" t="s">
        <v>247</v>
      </c>
    </row>
    <row r="190" spans="1:56" x14ac:dyDescent="0.25">
      <c r="A190" s="1">
        <v>104</v>
      </c>
      <c r="B190" s="1" t="s">
        <v>248</v>
      </c>
      <c r="C190" s="1">
        <v>62130.000007800758</v>
      </c>
      <c r="D190" s="1">
        <v>0</v>
      </c>
      <c r="E190">
        <f>(R190-S190*(1000-T190)/(1000-U190))*AK190</f>
        <v>-0.47642024967495777</v>
      </c>
      <c r="F190">
        <f>IF(AV190&lt;&gt;0,1/(1/AV190-1/N190),0)</f>
        <v>1.2883220282822649E-3</v>
      </c>
      <c r="G190">
        <f>((AY190-AL190/2)*S190-E190)/(AY190+AL190/2)</f>
        <v>984.62118894191838</v>
      </c>
      <c r="H190">
        <f>AL190*1000</f>
        <v>9.510783543897755E-3</v>
      </c>
      <c r="I190">
        <f>(AQ190-AW190)</f>
        <v>0.7154504589288182</v>
      </c>
      <c r="J190">
        <f>(P190+AP190*D190)</f>
        <v>18.458681106567383</v>
      </c>
      <c r="K190" s="1">
        <v>6</v>
      </c>
      <c r="L190">
        <f>(K190*AE190+AF190)</f>
        <v>1.4200000166893005</v>
      </c>
      <c r="M190" s="1">
        <v>1</v>
      </c>
      <c r="N190">
        <f>L190*(M190+1)*(M190+1)/(M190*M190+1)</f>
        <v>2.8400000333786011</v>
      </c>
      <c r="O190" s="1">
        <v>19.287622451782227</v>
      </c>
      <c r="P190" s="1">
        <v>18.458681106567383</v>
      </c>
      <c r="Q190" s="1">
        <v>19.139856338500977</v>
      </c>
      <c r="R190" s="1">
        <v>400.33187866210937</v>
      </c>
      <c r="S190" s="1">
        <v>400.89874267578125</v>
      </c>
      <c r="T190" s="1">
        <v>14.346728324890137</v>
      </c>
      <c r="U190" s="1">
        <v>14.357972145080566</v>
      </c>
      <c r="V190" s="1">
        <v>63.036888122558594</v>
      </c>
      <c r="W190" s="1">
        <v>63.086292266845703</v>
      </c>
      <c r="X190" s="1">
        <v>500.23361206054687</v>
      </c>
      <c r="Y190" s="1">
        <v>4.6890312805771828E-3</v>
      </c>
      <c r="Z190" s="1">
        <v>7.909972220659256E-2</v>
      </c>
      <c r="AA190" s="1">
        <v>98.644378662109375</v>
      </c>
      <c r="AB190" s="1">
        <v>-4.1354999542236328</v>
      </c>
      <c r="AC190" s="1">
        <v>0.11887979507446289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0.18999999761581421</v>
      </c>
      <c r="AJ190" s="1">
        <v>111115</v>
      </c>
      <c r="AK190">
        <f>X190*0.000001/(K190*0.0001)</f>
        <v>0.8337226867675781</v>
      </c>
      <c r="AL190">
        <f>(U190-T190)/(1000-U190)*AK190</f>
        <v>9.5107835438977556E-6</v>
      </c>
      <c r="AM190">
        <f>(P190+273.15)</f>
        <v>291.60868110656736</v>
      </c>
      <c r="AN190">
        <f>(O190+273.15)</f>
        <v>292.4376224517822</v>
      </c>
      <c r="AO190">
        <f>(Y190*AG190+Z190*AH190)*AI190</f>
        <v>8.9091593213014297E-4</v>
      </c>
      <c r="AP190">
        <f>((AO190+0.00000010773*(AN190^4-AM190^4))-AL190*44100)/(L190*51.4+0.00000043092*AM190^3)</f>
        <v>0.10131063112943033</v>
      </c>
      <c r="AQ190">
        <f>0.61365*EXP(17.502*J190/(240.97+J190))</f>
        <v>2.1317837000281643</v>
      </c>
      <c r="AR190">
        <f>AQ190*1000/AA190</f>
        <v>21.610797583613458</v>
      </c>
      <c r="AS190">
        <f>(AR190-U190)</f>
        <v>7.2528254385328914</v>
      </c>
      <c r="AT190">
        <f>IF(D190,P190,(O190+P190)/2)</f>
        <v>18.873151779174805</v>
      </c>
      <c r="AU190">
        <f>0.61365*EXP(17.502*AT190/(240.97+AT190))</f>
        <v>2.1877854111451036</v>
      </c>
      <c r="AV190">
        <f>IF(AS190&lt;&gt;0,(1000-(AR190+U190)/2)/AS190*AL190,0)</f>
        <v>1.2877378659442893E-3</v>
      </c>
      <c r="AW190">
        <f>U190*AA190/1000</f>
        <v>1.4163332410993461</v>
      </c>
      <c r="AX190">
        <f>(AU190-AW190)</f>
        <v>0.7714521700457575</v>
      </c>
      <c r="AY190">
        <f>1/(1.6/F190+1.37/N190)</f>
        <v>8.0488862917233275E-4</v>
      </c>
      <c r="AZ190">
        <f>G190*AA190*0.001</f>
        <v>97.12734540072293</v>
      </c>
      <c r="BA190">
        <f>G190/S190</f>
        <v>2.4560346145515624</v>
      </c>
      <c r="BB190">
        <f>(1-AL190*AA190/AQ190/F190)*100</f>
        <v>65.839747710388778</v>
      </c>
      <c r="BC190">
        <f>(S190-E190/(N190/1.35))</f>
        <v>401.1252100453242</v>
      </c>
      <c r="BD190">
        <f>E190*BB190/100/BC190</f>
        <v>-7.819849826734991E-4</v>
      </c>
    </row>
    <row r="191" spans="1:56" x14ac:dyDescent="0.25">
      <c r="A191" s="1" t="s">
        <v>9</v>
      </c>
      <c r="B191" s="1" t="s">
        <v>249</v>
      </c>
    </row>
    <row r="192" spans="1:56" x14ac:dyDescent="0.25">
      <c r="A192" s="1">
        <v>105</v>
      </c>
      <c r="B192" s="1" t="s">
        <v>250</v>
      </c>
      <c r="C192" s="1">
        <v>62729.500014539808</v>
      </c>
      <c r="D192" s="1">
        <v>0</v>
      </c>
      <c r="E192">
        <f>(R192-S192*(1000-T192)/(1000-U192))*AK192</f>
        <v>-0.38773709872021095</v>
      </c>
      <c r="F192">
        <f>IF(AV192&lt;&gt;0,1/(1/AV192-1/N192),0)</f>
        <v>2.8947635600893516E-4</v>
      </c>
      <c r="G192">
        <f>((AY192-AL192/2)*S192-E192)/(AY192+AL192/2)</f>
        <v>2526.6864139243003</v>
      </c>
      <c r="H192">
        <f>AL192*1000</f>
        <v>2.1619170616696704E-3</v>
      </c>
      <c r="I192">
        <f>(AQ192-AW192)</f>
        <v>0.72362160143186305</v>
      </c>
      <c r="J192">
        <f>(P192+AP192*D192)</f>
        <v>18.511795043945313</v>
      </c>
      <c r="K192" s="1">
        <v>6</v>
      </c>
      <c r="L192">
        <f>(K192*AE192+AF192)</f>
        <v>1.4200000166893005</v>
      </c>
      <c r="M192" s="1">
        <v>1</v>
      </c>
      <c r="N192">
        <f>L192*(M192+1)*(M192+1)/(M192*M192+1)</f>
        <v>2.8400000333786011</v>
      </c>
      <c r="O192" s="1">
        <v>19.290477752685547</v>
      </c>
      <c r="P192" s="1">
        <v>18.511795043945313</v>
      </c>
      <c r="Q192" s="1">
        <v>19.138673782348633</v>
      </c>
      <c r="R192" s="1">
        <v>400.4193115234375</v>
      </c>
      <c r="S192" s="1">
        <v>400.88333129882812</v>
      </c>
      <c r="T192" s="1">
        <v>14.342534065246582</v>
      </c>
      <c r="U192" s="1">
        <v>14.345089912414551</v>
      </c>
      <c r="V192" s="1">
        <v>63.016395568847656</v>
      </c>
      <c r="W192" s="1">
        <v>63.027626037597656</v>
      </c>
      <c r="X192" s="1">
        <v>500.24215698242187</v>
      </c>
      <c r="Y192" s="1">
        <v>-4.044230654835701E-2</v>
      </c>
      <c r="Z192" s="1">
        <v>2.0873231813311577E-2</v>
      </c>
      <c r="AA192" s="1">
        <v>98.658683776855469</v>
      </c>
      <c r="AB192" s="1">
        <v>-4.1868000030517578</v>
      </c>
      <c r="AC192" s="1">
        <v>0.12368059158325195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0.18999999761581421</v>
      </c>
      <c r="AJ192" s="1">
        <v>111115</v>
      </c>
      <c r="AK192">
        <f>X192*0.000001/(K192*0.0001)</f>
        <v>0.83373692830403634</v>
      </c>
      <c r="AL192">
        <f>(U192-T192)/(1000-U192)*AK192</f>
        <v>2.1619170616696706E-6</v>
      </c>
      <c r="AM192">
        <f>(P192+273.15)</f>
        <v>291.66179504394529</v>
      </c>
      <c r="AN192">
        <f>(O192+273.15)</f>
        <v>292.44047775268552</v>
      </c>
      <c r="AO192">
        <f>(Y192*AG192+Z192*AH192)*AI192</f>
        <v>-7.6840381477658593E-3</v>
      </c>
      <c r="AP192">
        <f>((AO192+0.00000010773*(AN192^4-AM192^4))-AL192*44100)/(L192*51.4+0.00000043092*AM192^3)</f>
        <v>9.8657435836389765E-2</v>
      </c>
      <c r="AQ192">
        <f>0.61365*EXP(17.502*J192/(240.97+J192))</f>
        <v>2.1388892908513295</v>
      </c>
      <c r="AR192">
        <f>AQ192*1000/AA192</f>
        <v>21.679686054691675</v>
      </c>
      <c r="AS192">
        <f>(AR192-U192)</f>
        <v>7.3345961422771246</v>
      </c>
      <c r="AT192">
        <f>IF(D192,P192,(O192+P192)/2)</f>
        <v>18.90113639831543</v>
      </c>
      <c r="AU192">
        <f>0.61365*EXP(17.502*AT192/(240.97+AT192))</f>
        <v>2.1916126454612188</v>
      </c>
      <c r="AV192">
        <f>IF(AS192&lt;&gt;0,(1000-(AR192+U192)/2)/AS192*AL192,0)</f>
        <v>2.8944685318522614E-4</v>
      </c>
      <c r="AW192">
        <f>U192*AA192/1000</f>
        <v>1.4152676894194665</v>
      </c>
      <c r="AX192">
        <f>(AU192-AW192)</f>
        <v>0.77634495604175235</v>
      </c>
      <c r="AY192">
        <f>1/(1.6/F192+1.37/N192)</f>
        <v>1.8090693365376622E-4</v>
      </c>
      <c r="AZ192">
        <f>G192*AA192*0.001</f>
        <v>249.2795559146345</v>
      </c>
      <c r="BA192">
        <f>G192/S192</f>
        <v>6.3027973893003972</v>
      </c>
      <c r="BB192">
        <f>(1-AL192*AA192/AQ192/F192)*100</f>
        <v>65.551291620597965</v>
      </c>
      <c r="BC192">
        <f>(S192-E192/(N192/1.35))</f>
        <v>401.06764294570144</v>
      </c>
      <c r="BD192">
        <f>E192*BB192/100/BC192</f>
        <v>-6.337252101330489E-4</v>
      </c>
    </row>
    <row r="193" spans="1:56" x14ac:dyDescent="0.25">
      <c r="A193" s="1">
        <v>106</v>
      </c>
      <c r="B193" s="1" t="s">
        <v>251</v>
      </c>
      <c r="C193" s="1">
        <v>63330.000001117587</v>
      </c>
      <c r="D193" s="1">
        <v>0</v>
      </c>
      <c r="E193">
        <f>(R193-S193*(1000-T193)/(1000-U193))*AK193</f>
        <v>-0.2986427541668934</v>
      </c>
      <c r="F193">
        <f>IF(AV193&lt;&gt;0,1/(1/AV193-1/N193),0)</f>
        <v>5.6965807219665763E-4</v>
      </c>
      <c r="G193">
        <f>((AY193-AL193/2)*S193-E193)/(AY193+AL193/2)</f>
        <v>1230.0014297705075</v>
      </c>
      <c r="H193">
        <f>AL193*1000</f>
        <v>4.2129910707444269E-3</v>
      </c>
      <c r="I193">
        <f>(AQ193-AW193)</f>
        <v>0.71681035737847298</v>
      </c>
      <c r="J193">
        <f>(P193+AP193*D193)</f>
        <v>18.464025497436523</v>
      </c>
      <c r="K193" s="1">
        <v>6</v>
      </c>
      <c r="L193">
        <f>(K193*AE193+AF193)</f>
        <v>1.4200000166893005</v>
      </c>
      <c r="M193" s="1">
        <v>1</v>
      </c>
      <c r="N193">
        <f>L193*(M193+1)*(M193+1)/(M193*M193+1)</f>
        <v>2.8400000333786011</v>
      </c>
      <c r="O193" s="1">
        <v>19.287530899047852</v>
      </c>
      <c r="P193" s="1">
        <v>18.464025497436523</v>
      </c>
      <c r="Q193" s="1">
        <v>19.138442993164063</v>
      </c>
      <c r="R193" s="1">
        <v>400.35232543945312</v>
      </c>
      <c r="S193" s="1">
        <v>400.70852661132812</v>
      </c>
      <c r="T193" s="1">
        <v>14.341567039489746</v>
      </c>
      <c r="U193" s="1">
        <v>14.346548080444336</v>
      </c>
      <c r="V193" s="1">
        <v>63.035991668701172</v>
      </c>
      <c r="W193" s="1">
        <v>63.057888031005859</v>
      </c>
      <c r="X193" s="1">
        <v>500.20257568359375</v>
      </c>
      <c r="Y193" s="1">
        <v>-0.17055718600749969</v>
      </c>
      <c r="Z193" s="1">
        <v>5.4928325116634369E-3</v>
      </c>
      <c r="AA193" s="1">
        <v>98.677909851074219</v>
      </c>
      <c r="AB193" s="1">
        <v>-4.1868000030517578</v>
      </c>
      <c r="AC193" s="1">
        <v>0.12368059158325195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0.18999999761581421</v>
      </c>
      <c r="AJ193" s="1">
        <v>111115</v>
      </c>
      <c r="AK193">
        <f>X193*0.000001/(K193*0.0001)</f>
        <v>0.83367095947265613</v>
      </c>
      <c r="AL193">
        <f>(U193-T193)/(1000-U193)*AK193</f>
        <v>4.2129910707444269E-6</v>
      </c>
      <c r="AM193">
        <f>(P193+273.15)</f>
        <v>291.6140254974365</v>
      </c>
      <c r="AN193">
        <f>(O193+273.15)</f>
        <v>292.43753089904783</v>
      </c>
      <c r="AO193">
        <f>(Y193*AG193+Z193*AH193)*AI193</f>
        <v>-3.2405864934784923E-2</v>
      </c>
      <c r="AP193">
        <f>((AO193+0.00000010773*(AN193^4-AM193^4))-AL193*44100)/(L193*51.4+0.00000043092*AM193^3)</f>
        <v>0.10300984391338452</v>
      </c>
      <c r="AQ193">
        <f>0.61365*EXP(17.502*J193/(240.97+J193))</f>
        <v>2.132497735534661</v>
      </c>
      <c r="AR193">
        <f>AQ193*1000/AA193</f>
        <v>21.610690161081138</v>
      </c>
      <c r="AS193">
        <f>(AR193-U193)</f>
        <v>7.2641420806368018</v>
      </c>
      <c r="AT193">
        <f>IF(D193,P193,(O193+P193)/2)</f>
        <v>18.875778198242188</v>
      </c>
      <c r="AU193">
        <f>0.61365*EXP(17.502*AT193/(240.97+AT193))</f>
        <v>2.1881443562919234</v>
      </c>
      <c r="AV193">
        <f>IF(AS193&lt;&gt;0,(1000-(AR193+U193)/2)/AS193*AL193,0)</f>
        <v>5.6954383091604565E-4</v>
      </c>
      <c r="AW193">
        <f>U193*AA193/1000</f>
        <v>1.4156873781561881</v>
      </c>
      <c r="AX193">
        <f>(AU193-AW193)</f>
        <v>0.77245697813573533</v>
      </c>
      <c r="AY193">
        <f>1/(1.6/F193+1.37/N193)</f>
        <v>3.5597515642506845E-4</v>
      </c>
      <c r="AZ193">
        <f>G193*AA193*0.001</f>
        <v>121.37397020358654</v>
      </c>
      <c r="BA193">
        <f>G193/S193</f>
        <v>3.0695664007258863</v>
      </c>
      <c r="BB193">
        <f>(1-AL193*AA193/AQ193/F193)*100</f>
        <v>65.777821984097116</v>
      </c>
      <c r="BC193">
        <f>(S193-E193/(N193/1.35))</f>
        <v>400.85048707378832</v>
      </c>
      <c r="BD193">
        <f>E193*BB193/100/BC193</f>
        <v>-4.9005977425229676E-4</v>
      </c>
    </row>
    <row r="194" spans="1:56" x14ac:dyDescent="0.25">
      <c r="A194" s="1" t="s">
        <v>9</v>
      </c>
      <c r="B194" s="1" t="s">
        <v>252</v>
      </c>
    </row>
    <row r="195" spans="1:56" x14ac:dyDescent="0.25">
      <c r="A195" s="1">
        <v>107</v>
      </c>
      <c r="B195" s="1" t="s">
        <v>253</v>
      </c>
      <c r="C195" s="1">
        <v>63930.00000782311</v>
      </c>
      <c r="D195" s="1">
        <v>0</v>
      </c>
      <c r="E195">
        <f>(R195-S195*(1000-T195)/(1000-U195))*AK195</f>
        <v>-0.26850515920770912</v>
      </c>
      <c r="F195">
        <f>IF(AV195&lt;&gt;0,1/(1/AV195-1/N195),0)</f>
        <v>6.7513951388607437E-4</v>
      </c>
      <c r="G195">
        <f>((AY195-AL195/2)*S195-E195)/(AY195+AL195/2)</f>
        <v>1028.6139483028667</v>
      </c>
      <c r="H195">
        <f>AL195*1000</f>
        <v>4.9947615813134543E-3</v>
      </c>
      <c r="I195">
        <f>(AQ195-AW195)</f>
        <v>0.71713396375473826</v>
      </c>
      <c r="J195">
        <f>(P195+AP195*D195)</f>
        <v>18.481050491333008</v>
      </c>
      <c r="K195" s="1">
        <v>6</v>
      </c>
      <c r="L195">
        <f>(K195*AE195+AF195)</f>
        <v>1.4200000166893005</v>
      </c>
      <c r="M195" s="1">
        <v>1</v>
      </c>
      <c r="N195">
        <f>L195*(M195+1)*(M195+1)/(M195*M195+1)</f>
        <v>2.8400000333786011</v>
      </c>
      <c r="O195" s="1">
        <v>19.288141250610352</v>
      </c>
      <c r="P195" s="1">
        <v>18.481050491333008</v>
      </c>
      <c r="Q195" s="1">
        <v>19.138500213623047</v>
      </c>
      <c r="R195" s="1">
        <v>400.30023193359375</v>
      </c>
      <c r="S195" s="1">
        <v>400.61990356445312</v>
      </c>
      <c r="T195" s="1">
        <v>14.358985900878906</v>
      </c>
      <c r="U195" s="1">
        <v>14.364891052246094</v>
      </c>
      <c r="V195" s="1">
        <v>63.116497039794922</v>
      </c>
      <c r="W195" s="1">
        <v>63.142448425292969</v>
      </c>
      <c r="X195" s="1">
        <v>500.20858764648437</v>
      </c>
      <c r="Y195" s="1">
        <v>-0.14242377877235413</v>
      </c>
      <c r="Z195" s="1">
        <v>0.16368609666824341</v>
      </c>
      <c r="AA195" s="1">
        <v>98.687820434570313</v>
      </c>
      <c r="AB195" s="1">
        <v>-4.2695331573486328</v>
      </c>
      <c r="AC195" s="1">
        <v>0.12029314041137695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0.18999999761581421</v>
      </c>
      <c r="AJ195" s="1">
        <v>111115</v>
      </c>
      <c r="AK195">
        <f>X195*0.000001/(K195*0.0001)</f>
        <v>0.83368097941080721</v>
      </c>
      <c r="AL195">
        <f>(U195-T195)/(1000-U195)*AK195</f>
        <v>4.9947615813134542E-6</v>
      </c>
      <c r="AM195">
        <f>(P195+273.15)</f>
        <v>291.63105049133299</v>
      </c>
      <c r="AN195">
        <f>(O195+273.15)</f>
        <v>292.43814125061033</v>
      </c>
      <c r="AO195">
        <f>(Y195*AG195+Z195*AH195)*AI195</f>
        <v>-2.7060517627182534E-2</v>
      </c>
      <c r="AP195">
        <f>((AO195+0.00000010773*(AN195^4-AM195^4))-AL195*44100)/(L195*51.4+0.00000043092*AM195^3)</f>
        <v>0.10056358065133636</v>
      </c>
      <c r="AQ195">
        <f>0.61365*EXP(17.502*J195/(240.97+J195))</f>
        <v>2.1347737524809665</v>
      </c>
      <c r="AR195">
        <f>AQ195*1000/AA195</f>
        <v>21.631582733112584</v>
      </c>
      <c r="AS195">
        <f>(AR195-U195)</f>
        <v>7.2666916808664901</v>
      </c>
      <c r="AT195">
        <f>IF(D195,P195,(O195+P195)/2)</f>
        <v>18.88459587097168</v>
      </c>
      <c r="AU195">
        <f>0.61365*EXP(17.502*AT195/(240.97+AT195))</f>
        <v>2.1893498199888439</v>
      </c>
      <c r="AV195">
        <f>IF(AS195&lt;&gt;0,(1000-(AR195+U195)/2)/AS195*AL195,0)</f>
        <v>6.7497905437012551E-4</v>
      </c>
      <c r="AW195">
        <f>U195*AA195/1000</f>
        <v>1.4176397887262282</v>
      </c>
      <c r="AX195">
        <f>(AU195-AW195)</f>
        <v>0.77171003126261573</v>
      </c>
      <c r="AY195">
        <f>1/(1.6/F195+1.37/N195)</f>
        <v>4.2187632233209543E-4</v>
      </c>
      <c r="AZ195">
        <f>G195*AA195*0.001</f>
        <v>101.5116686266077</v>
      </c>
      <c r="BA195">
        <f>G195/S195</f>
        <v>2.5675557783099006</v>
      </c>
      <c r="BB195">
        <f>(1-AL195*AA195/AQ195/F195)*100</f>
        <v>65.799461916904306</v>
      </c>
      <c r="BC195">
        <f>(S195-E195/(N195/1.35))</f>
        <v>400.74753805764686</v>
      </c>
      <c r="BD195">
        <f>E195*BB195/100/BC195</f>
        <v>-4.4086346939051051E-4</v>
      </c>
    </row>
    <row r="196" spans="1:56" x14ac:dyDescent="0.25">
      <c r="A196" s="1" t="s">
        <v>9</v>
      </c>
      <c r="B196" s="1" t="s">
        <v>254</v>
      </c>
    </row>
    <row r="197" spans="1:56" x14ac:dyDescent="0.25">
      <c r="A197" s="1">
        <v>108</v>
      </c>
      <c r="B197" s="1" t="s">
        <v>255</v>
      </c>
      <c r="C197" s="1">
        <v>64530.000014528632</v>
      </c>
      <c r="D197" s="1">
        <v>0</v>
      </c>
      <c r="E197">
        <f>(R197-S197*(1000-T197)/(1000-U197))*AK197</f>
        <v>-0.18814067687993086</v>
      </c>
      <c r="F197">
        <f>IF(AV197&lt;&gt;0,1/(1/AV197-1/N197),0)</f>
        <v>-3.4864547949623815E-4</v>
      </c>
      <c r="G197">
        <f>((AY197-AL197/2)*S197-E197)/(AY197+AL197/2)</f>
        <v>-462.41798554017117</v>
      </c>
      <c r="H197">
        <f>AL197*1000</f>
        <v>-2.5701832522902605E-3</v>
      </c>
      <c r="I197">
        <f>(AQ197-AW197)</f>
        <v>0.71433730969181752</v>
      </c>
      <c r="J197">
        <f>(P197+AP197*D197)</f>
        <v>18.481849670410156</v>
      </c>
      <c r="K197" s="1">
        <v>6</v>
      </c>
      <c r="L197">
        <f>(K197*AE197+AF197)</f>
        <v>1.4200000166893005</v>
      </c>
      <c r="M197" s="1">
        <v>1</v>
      </c>
      <c r="N197">
        <f>L197*(M197+1)*(M197+1)/(M197*M197+1)</f>
        <v>2.8400000333786011</v>
      </c>
      <c r="O197" s="1">
        <v>19.288358688354492</v>
      </c>
      <c r="P197" s="1">
        <v>18.481849670410156</v>
      </c>
      <c r="Q197" s="1">
        <v>19.138984680175781</v>
      </c>
      <c r="R197" s="1">
        <v>400.31259155273437</v>
      </c>
      <c r="S197" s="1">
        <v>400.53948974609375</v>
      </c>
      <c r="T197" s="1">
        <v>14.397106170654297</v>
      </c>
      <c r="U197" s="1">
        <v>14.394067764282227</v>
      </c>
      <c r="V197" s="1">
        <v>63.284267425537109</v>
      </c>
      <c r="W197" s="1">
        <v>63.270915985107422</v>
      </c>
      <c r="X197" s="1">
        <v>500.2335205078125</v>
      </c>
      <c r="Y197" s="1">
        <v>-7.8542083501815796E-2</v>
      </c>
      <c r="Z197" s="1">
        <v>0.21313196420669556</v>
      </c>
      <c r="AA197" s="1">
        <v>98.689498901367188</v>
      </c>
      <c r="AB197" s="1">
        <v>-4.3078632354736328</v>
      </c>
      <c r="AC197" s="1">
        <v>0.10935640335083008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0.18999999761581421</v>
      </c>
      <c r="AJ197" s="1">
        <v>111115</v>
      </c>
      <c r="AK197">
        <f>X197*0.000001/(K197*0.0001)</f>
        <v>0.83372253417968745</v>
      </c>
      <c r="AL197">
        <f>(U197-T197)/(1000-U197)*AK197</f>
        <v>-2.5701832522902606E-6</v>
      </c>
      <c r="AM197">
        <f>(P197+273.15)</f>
        <v>291.63184967041013</v>
      </c>
      <c r="AN197">
        <f>(O197+273.15)</f>
        <v>292.43835868835447</v>
      </c>
      <c r="AO197">
        <f>(Y197*AG197+Z197*AH197)*AI197</f>
        <v>-1.4922995678086082E-2</v>
      </c>
      <c r="AP197">
        <f>((AO197+0.00000010773*(AN197^4-AM197^4))-AL197*44100)/(L197*51.4+0.00000043092*AM197^3)</f>
        <v>0.10462142145162545</v>
      </c>
      <c r="AQ197">
        <f>0.61365*EXP(17.502*J197/(240.97+J197))</f>
        <v>2.1348806445011532</v>
      </c>
      <c r="AR197">
        <f>AQ197*1000/AA197</f>
        <v>21.632297947270029</v>
      </c>
      <c r="AS197">
        <f>(AR197-U197)</f>
        <v>7.2382301829878024</v>
      </c>
      <c r="AT197">
        <f>IF(D197,P197,(O197+P197)/2)</f>
        <v>18.885104179382324</v>
      </c>
      <c r="AU197">
        <f>0.61365*EXP(17.502*AT197/(240.97+AT197))</f>
        <v>2.1894193285586421</v>
      </c>
      <c r="AV197">
        <f>IF(AS197&lt;&gt;0,(1000-(AR197+U197)/2)/AS197*AL197,0)</f>
        <v>-3.4868828533884656E-4</v>
      </c>
      <c r="AW197">
        <f>U197*AA197/1000</f>
        <v>1.4205433348093357</v>
      </c>
      <c r="AX197">
        <f>(AU197-AW197)</f>
        <v>0.76887599374930637</v>
      </c>
      <c r="AY197">
        <f>1/(1.6/F197+1.37/N197)</f>
        <v>-2.1792633209505806E-4</v>
      </c>
      <c r="AZ197">
        <f>G197*AA197*0.001</f>
        <v>-45.635799275939149</v>
      </c>
      <c r="BA197">
        <f>G197/S197</f>
        <v>-1.1544878779201093</v>
      </c>
      <c r="BB197">
        <f>(1-AL197*AA197/AQ197/F197)*100</f>
        <v>65.921741351345048</v>
      </c>
      <c r="BC197">
        <f>(S197-E197/(N197/1.35))</f>
        <v>400.62892281327782</v>
      </c>
      <c r="BD197">
        <f>E197*BB197/100/BC197</f>
        <v>-3.0957727544614349E-4</v>
      </c>
    </row>
    <row r="198" spans="1:56" x14ac:dyDescent="0.25">
      <c r="A198" s="1">
        <v>109</v>
      </c>
      <c r="B198" s="1" t="s">
        <v>256</v>
      </c>
      <c r="C198" s="1">
        <v>65130.500001106411</v>
      </c>
      <c r="D198" s="1">
        <v>0</v>
      </c>
      <c r="E198">
        <f>(R198-S198*(1000-T198)/(1000-U198))*AK198</f>
        <v>-0.12456024634176273</v>
      </c>
      <c r="F198">
        <f>IF(AV198&lt;&gt;0,1/(1/AV198-1/N198),0)</f>
        <v>-1.504704138074573E-3</v>
      </c>
      <c r="G198">
        <f>((AY198-AL198/2)*S198-E198)/(AY198+AL198/2)</f>
        <v>264.14569225846179</v>
      </c>
      <c r="H198">
        <f>AL198*1000</f>
        <v>-1.1076242352083368E-2</v>
      </c>
      <c r="I198">
        <f>(AQ198-AW198)</f>
        <v>0.71302114125343818</v>
      </c>
      <c r="J198">
        <f>(P198+AP198*D198)</f>
        <v>18.485828399658203</v>
      </c>
      <c r="K198" s="1">
        <v>6</v>
      </c>
      <c r="L198">
        <f>(K198*AE198+AF198)</f>
        <v>1.4200000166893005</v>
      </c>
      <c r="M198" s="1">
        <v>1</v>
      </c>
      <c r="N198">
        <f>L198*(M198+1)*(M198+1)/(M198*M198+1)</f>
        <v>2.8400000333786011</v>
      </c>
      <c r="O198" s="1">
        <v>19.289308547973633</v>
      </c>
      <c r="P198" s="1">
        <v>18.485828399658203</v>
      </c>
      <c r="Q198" s="1">
        <v>19.138181686401367</v>
      </c>
      <c r="R198" s="1">
        <v>400.29168701171875</v>
      </c>
      <c r="S198" s="1">
        <v>400.4464111328125</v>
      </c>
      <c r="T198" s="1">
        <v>14.425240516662598</v>
      </c>
      <c r="U198" s="1">
        <v>14.41214656829834</v>
      </c>
      <c r="V198" s="1">
        <v>63.407051086425781</v>
      </c>
      <c r="W198" s="1">
        <v>63.349494934082031</v>
      </c>
      <c r="X198" s="1">
        <v>500.22848510742188</v>
      </c>
      <c r="Y198" s="1">
        <v>-6.6230863332748413E-2</v>
      </c>
      <c r="Z198" s="1">
        <v>1.8675841391086578E-2</v>
      </c>
      <c r="AA198" s="1">
        <v>98.693954467773438</v>
      </c>
      <c r="AB198" s="1">
        <v>-4.3078632354736328</v>
      </c>
      <c r="AC198" s="1">
        <v>0.10935640335083008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0.18999999761581421</v>
      </c>
      <c r="AJ198" s="1">
        <v>111115</v>
      </c>
      <c r="AK198">
        <f>X198*0.000001/(K198*0.0001)</f>
        <v>0.83371414184570292</v>
      </c>
      <c r="AL198">
        <f>(U198-T198)/(1000-U198)*AK198</f>
        <v>-1.1076242352083367E-5</v>
      </c>
      <c r="AM198">
        <f>(P198+273.15)</f>
        <v>291.63582839965818</v>
      </c>
      <c r="AN198">
        <f>(O198+273.15)</f>
        <v>292.43930854797361</v>
      </c>
      <c r="AO198">
        <f>(Y198*AG198+Z198*AH198)*AI198</f>
        <v>-1.2583863875315515E-2</v>
      </c>
      <c r="AP198">
        <f>((AO198+0.00000010773*(AN198^4-AM198^4))-AL198*44100)/(L198*51.4+0.00000043092*AM198^3)</f>
        <v>0.10874588908194725</v>
      </c>
      <c r="AQ198">
        <f>0.61365*EXP(17.502*J198/(240.97+J198))</f>
        <v>2.1354128784479518</v>
      </c>
      <c r="AR198">
        <f>AQ198*1000/AA198</f>
        <v>21.636714122598345</v>
      </c>
      <c r="AS198">
        <f>(AR198-U198)</f>
        <v>7.2245675543000054</v>
      </c>
      <c r="AT198">
        <f>IF(D198,P198,(O198+P198)/2)</f>
        <v>18.887568473815918</v>
      </c>
      <c r="AU198">
        <f>0.61365*EXP(17.502*AT198/(240.97+AT198))</f>
        <v>2.1897563356202334</v>
      </c>
      <c r="AV198">
        <f>IF(AS198&lt;&gt;0,(1000-(AR198+U198)/2)/AS198*AL198,0)</f>
        <v>-1.5055017911549972E-3</v>
      </c>
      <c r="AW198">
        <f>U198*AA198/1000</f>
        <v>1.4223917371945136</v>
      </c>
      <c r="AX198">
        <f>(AU198-AW198)</f>
        <v>0.7673645984257198</v>
      </c>
      <c r="AY198">
        <f>1/(1.6/F198+1.37/N198)</f>
        <v>-9.4086692280180291E-4</v>
      </c>
      <c r="AZ198">
        <f>G198*AA198*0.001</f>
        <v>26.069582924615123</v>
      </c>
      <c r="BA198">
        <f>G198/S198</f>
        <v>0.65962806736418711</v>
      </c>
      <c r="BB198">
        <f>(1-AL198*AA198/AQ198/F198)*100</f>
        <v>65.978768713740337</v>
      </c>
      <c r="BC198">
        <f>(S198-E198/(N198/1.35))</f>
        <v>400.50562110837063</v>
      </c>
      <c r="BD198">
        <f>E198*BB198/100/BC198</f>
        <v>-2.0519890985714606E-4</v>
      </c>
    </row>
    <row r="199" spans="1:56" x14ac:dyDescent="0.25">
      <c r="A199" s="1" t="s">
        <v>9</v>
      </c>
      <c r="B199" s="1" t="s">
        <v>257</v>
      </c>
    </row>
    <row r="200" spans="1:56" x14ac:dyDescent="0.25">
      <c r="A200" s="1">
        <v>110</v>
      </c>
      <c r="B200" s="1" t="s">
        <v>258</v>
      </c>
      <c r="C200" s="1">
        <v>65730.000007845461</v>
      </c>
      <c r="D200" s="1">
        <v>0</v>
      </c>
      <c r="E200">
        <f>(R200-S200*(1000-T200)/(1000-U200))*AK200</f>
        <v>-0.43532863495683832</v>
      </c>
      <c r="F200">
        <f>IF(AV200&lt;&gt;0,1/(1/AV200-1/N200),0)</f>
        <v>5.3779940380641966E-4</v>
      </c>
      <c r="G200">
        <f>((AY200-AL200/2)*S200-E200)/(AY200+AL200/2)</f>
        <v>1683.9555670834893</v>
      </c>
      <c r="H200">
        <f>AL200*1000</f>
        <v>3.9304558057255126E-3</v>
      </c>
      <c r="I200">
        <f>(AQ200-AW200)</f>
        <v>0.70852437876363061</v>
      </c>
      <c r="J200">
        <f>(P200+AP200*D200)</f>
        <v>18.47307014465332</v>
      </c>
      <c r="K200" s="1">
        <v>6</v>
      </c>
      <c r="L200">
        <f>(K200*AE200+AF200)</f>
        <v>1.4200000166893005</v>
      </c>
      <c r="M200" s="1">
        <v>1</v>
      </c>
      <c r="N200">
        <f>L200*(M200+1)*(M200+1)/(M200*M200+1)</f>
        <v>2.8400000333786011</v>
      </c>
      <c r="O200" s="1">
        <v>19.287837982177734</v>
      </c>
      <c r="P200" s="1">
        <v>18.47307014465332</v>
      </c>
      <c r="Q200" s="1">
        <v>19.139245986938477</v>
      </c>
      <c r="R200" s="1">
        <v>400.27569580078125</v>
      </c>
      <c r="S200" s="1">
        <v>400.79595947265625</v>
      </c>
      <c r="T200" s="1">
        <v>14.433777809143066</v>
      </c>
      <c r="U200" s="1">
        <v>14.438424110412598</v>
      </c>
      <c r="V200" s="1">
        <v>63.45916748046875</v>
      </c>
      <c r="W200" s="1">
        <v>63.479595184326172</v>
      </c>
      <c r="X200" s="1">
        <v>500.23095703125</v>
      </c>
      <c r="Y200" s="1">
        <v>-0.15648935735225677</v>
      </c>
      <c r="Z200" s="1">
        <v>0.13731971383094788</v>
      </c>
      <c r="AA200" s="1">
        <v>98.707603454589844</v>
      </c>
      <c r="AB200" s="1">
        <v>-4.0755939483642578</v>
      </c>
      <c r="AC200" s="1">
        <v>0.11788511276245117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0.18999999761581421</v>
      </c>
      <c r="AJ200" s="1">
        <v>111115</v>
      </c>
      <c r="AK200">
        <f>X200*0.000001/(K200*0.0001)</f>
        <v>0.83371826171874985</v>
      </c>
      <c r="AL200">
        <f>(U200-T200)/(1000-U200)*AK200</f>
        <v>3.9304558057255129E-6</v>
      </c>
      <c r="AM200">
        <f>(P200+273.15)</f>
        <v>291.6230701446533</v>
      </c>
      <c r="AN200">
        <f>(O200+273.15)</f>
        <v>292.43783798217771</v>
      </c>
      <c r="AO200">
        <f>(Y200*AG200+Z200*AH200)*AI200</f>
        <v>-2.9732977523829085E-2</v>
      </c>
      <c r="AP200">
        <f>((AO200+0.00000010773*(AN200^4-AM200^4))-AL200*44100)/(L200*51.4+0.00000043092*AM200^3)</f>
        <v>0.10207387440016058</v>
      </c>
      <c r="AQ200">
        <f>0.61365*EXP(17.502*J200/(240.97+J200))</f>
        <v>2.1337066203634265</v>
      </c>
      <c r="AR200">
        <f>AQ200*1000/AA200</f>
        <v>21.616436279349365</v>
      </c>
      <c r="AS200">
        <f>(AR200-U200)</f>
        <v>7.1780121689367675</v>
      </c>
      <c r="AT200">
        <f>IF(D200,P200,(O200+P200)/2)</f>
        <v>18.880454063415527</v>
      </c>
      <c r="AU200">
        <f>0.61365*EXP(17.502*AT200/(240.97+AT200))</f>
        <v>2.1887835211421076</v>
      </c>
      <c r="AV200">
        <f>IF(AS200&lt;&gt;0,(1000-(AR200+U200)/2)/AS200*AL200,0)</f>
        <v>5.3769758217412289E-4</v>
      </c>
      <c r="AW200">
        <f>U200*AA200/1000</f>
        <v>1.4251822415997959</v>
      </c>
      <c r="AX200">
        <f>(AU200-AW200)</f>
        <v>0.76360127954231172</v>
      </c>
      <c r="AY200">
        <f>1/(1.6/F200+1.37/N200)</f>
        <v>3.3607013541303891E-4</v>
      </c>
      <c r="AZ200">
        <f>G200*AA200*0.001</f>
        <v>166.21921835082603</v>
      </c>
      <c r="BA200">
        <f>G200/S200</f>
        <v>4.2015283020795398</v>
      </c>
      <c r="BB200">
        <f>(1-AL200*AA200/AQ200/F200)*100</f>
        <v>66.190519010968927</v>
      </c>
      <c r="BC200">
        <f>(S200-E200/(N200/1.35))</f>
        <v>401.00289385655924</v>
      </c>
      <c r="BD200">
        <f>E200*BB200/100/BC200</f>
        <v>-7.185640984036614E-4</v>
      </c>
    </row>
    <row r="201" spans="1:56" x14ac:dyDescent="0.25">
      <c r="A201" s="1" t="s">
        <v>9</v>
      </c>
      <c r="B201" s="1" t="s">
        <v>259</v>
      </c>
    </row>
    <row r="202" spans="1:56" x14ac:dyDescent="0.25">
      <c r="A202" s="1">
        <v>111</v>
      </c>
      <c r="B202" s="1" t="s">
        <v>260</v>
      </c>
      <c r="C202" s="1">
        <v>66330.000014550984</v>
      </c>
      <c r="D202" s="1">
        <v>0</v>
      </c>
      <c r="E202">
        <f>(R202-S202*(1000-T202)/(1000-U202))*AK202</f>
        <v>-0.41515715714487439</v>
      </c>
      <c r="F202">
        <f>IF(AV202&lt;&gt;0,1/(1/AV202-1/N202),0)</f>
        <v>-2.9891411320416084E-4</v>
      </c>
      <c r="G202">
        <f>((AY202-AL202/2)*S202-E202)/(AY202+AL202/2)</f>
        <v>-1812.103755587917</v>
      </c>
      <c r="H202">
        <f>AL202*1000</f>
        <v>-2.3668004701445679E-3</v>
      </c>
      <c r="I202">
        <f>(AQ202-AW202)</f>
        <v>0.76732946518631695</v>
      </c>
      <c r="J202">
        <f>(P202+AP202*D202)</f>
        <v>18.923583984375</v>
      </c>
      <c r="K202" s="1">
        <v>6</v>
      </c>
      <c r="L202">
        <f>(K202*AE202+AF202)</f>
        <v>1.4200000166893005</v>
      </c>
      <c r="M202" s="1">
        <v>1</v>
      </c>
      <c r="N202">
        <f>L202*(M202+1)*(M202+1)/(M202*M202+1)</f>
        <v>2.8400000333786011</v>
      </c>
      <c r="O202" s="1">
        <v>19.295124053955078</v>
      </c>
      <c r="P202" s="1">
        <v>18.923583984375</v>
      </c>
      <c r="Q202" s="1">
        <v>19.140178680419922</v>
      </c>
      <c r="R202" s="1">
        <v>400.47406005859375</v>
      </c>
      <c r="S202" s="1">
        <v>400.97320556640625</v>
      </c>
      <c r="T202" s="1">
        <v>14.45986270904541</v>
      </c>
      <c r="U202" s="1">
        <v>14.457064628601074</v>
      </c>
      <c r="V202" s="1">
        <v>63.559944152832031</v>
      </c>
      <c r="W202" s="1">
        <v>63.547645568847656</v>
      </c>
      <c r="X202" s="1">
        <v>500.18222045898437</v>
      </c>
      <c r="Y202" s="1">
        <v>129.06051635742187</v>
      </c>
      <c r="Z202" s="1">
        <v>143.78094482421875</v>
      </c>
      <c r="AA202" s="1">
        <v>98.730789184570313</v>
      </c>
      <c r="AB202" s="1">
        <v>-4.0592670440673828</v>
      </c>
      <c r="AC202" s="1">
        <v>0.11332178115844727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0.18999999761581421</v>
      </c>
      <c r="AJ202" s="1">
        <v>111115</v>
      </c>
      <c r="AK202">
        <f>X202*0.000001/(K202*0.0001)</f>
        <v>0.83363703409830714</v>
      </c>
      <c r="AL202">
        <f>(U202-T202)/(1000-U202)*AK202</f>
        <v>-2.3668004701445679E-6</v>
      </c>
      <c r="AM202">
        <f>(P202+273.15)</f>
        <v>292.07358398437498</v>
      </c>
      <c r="AN202">
        <f>(O202+273.15)</f>
        <v>292.44512405395506</v>
      </c>
      <c r="AO202">
        <f>(Y202*AG202+Z202*AH202)*AI202</f>
        <v>24.521497800205907</v>
      </c>
      <c r="AP202">
        <f>((AO202+0.00000010773*(AN202^4-AM202^4))-AL202*44100)/(L202*51.4+0.00000043092*AM202^3)</f>
        <v>0.34186575559637894</v>
      </c>
      <c r="AQ202">
        <f>0.61365*EXP(17.502*J202/(240.97+J202))</f>
        <v>2.1946868652604379</v>
      </c>
      <c r="AR202">
        <f>AQ202*1000/AA202</f>
        <v>22.229001544367524</v>
      </c>
      <c r="AS202">
        <f>(AR202-U202)</f>
        <v>7.7719369157664495</v>
      </c>
      <c r="AT202">
        <f>IF(D202,P202,(O202+P202)/2)</f>
        <v>19.109354019165039</v>
      </c>
      <c r="AU202">
        <f>0.61365*EXP(17.502*AT202/(240.97+AT202))</f>
        <v>2.2202737171997664</v>
      </c>
      <c r="AV202">
        <f>IF(AS202&lt;&gt;0,(1000-(AR202+U202)/2)/AS202*AL202,0)</f>
        <v>-2.9894557765880589E-4</v>
      </c>
      <c r="AW202">
        <f>U202*AA202/1000</f>
        <v>1.4273574000741209</v>
      </c>
      <c r="AX202">
        <f>(AU202-AW202)</f>
        <v>0.79291631712564548</v>
      </c>
      <c r="AY202">
        <f>1/(1.6/F202+1.37/N202)</f>
        <v>-1.8683815889737048E-4</v>
      </c>
      <c r="AZ202">
        <f>G202*AA202*0.001</f>
        <v>-178.91043387351874</v>
      </c>
      <c r="BA202">
        <f>G202/S202</f>
        <v>-4.5192639568725737</v>
      </c>
      <c r="BB202">
        <f>(1-AL202*AA202/AQ202/F202)*100</f>
        <v>64.379888863010649</v>
      </c>
      <c r="BC202">
        <f>(S202-E202/(N202/1.35))</f>
        <v>401.17055139582823</v>
      </c>
      <c r="BD202">
        <f>E202*BB202/100/BC202</f>
        <v>-6.6624460705488376E-4</v>
      </c>
    </row>
    <row r="203" spans="1:56" x14ac:dyDescent="0.25">
      <c r="A203" s="1">
        <v>112</v>
      </c>
      <c r="B203" s="1" t="s">
        <v>261</v>
      </c>
      <c r="C203" s="1">
        <v>66930.500001128763</v>
      </c>
      <c r="D203" s="1">
        <v>0</v>
      </c>
      <c r="E203">
        <f>(R203-S203*(1000-T203)/(1000-U203))*AK203</f>
        <v>-0.33187807691598098</v>
      </c>
      <c r="F203">
        <f>IF(AV203&lt;&gt;0,1/(1/AV203-1/N203),0)</f>
        <v>-2.0021304777827001E-3</v>
      </c>
      <c r="G203">
        <f>((AY203-AL203/2)*S203-E203)/(AY203+AL203/2)</f>
        <v>130.27751339962569</v>
      </c>
      <c r="H203">
        <f>AL203*1000</f>
        <v>-2.6628375420759406E-2</v>
      </c>
      <c r="I203">
        <f>(AQ203-AW203)</f>
        <v>1.2831471554500642</v>
      </c>
      <c r="J203">
        <f>(P203+AP203*D203)</f>
        <v>23.103176116943359</v>
      </c>
      <c r="K203" s="1">
        <v>6</v>
      </c>
      <c r="L203">
        <f>(K203*AE203+AF203)</f>
        <v>1.4200000166893005</v>
      </c>
      <c r="M203" s="1">
        <v>1</v>
      </c>
      <c r="N203">
        <f>L203*(M203+1)*(M203+1)/(M203*M203+1)</f>
        <v>2.8400000333786011</v>
      </c>
      <c r="O203" s="1">
        <v>19.511455535888672</v>
      </c>
      <c r="P203" s="1">
        <v>23.103176116943359</v>
      </c>
      <c r="Q203" s="1">
        <v>19.138303756713867</v>
      </c>
      <c r="R203" s="1">
        <v>400.57568359375</v>
      </c>
      <c r="S203" s="1">
        <v>400.98660278320312</v>
      </c>
      <c r="T203" s="1">
        <v>15.771934509277344</v>
      </c>
      <c r="U203" s="1">
        <v>15.740494728088379</v>
      </c>
      <c r="V203" s="1">
        <v>68.4075927734375</v>
      </c>
      <c r="W203" s="1">
        <v>68.271224975585938</v>
      </c>
      <c r="X203" s="1">
        <v>500.17965698242187</v>
      </c>
      <c r="Y203" s="1">
        <v>279.40408325195312</v>
      </c>
      <c r="Z203" s="1">
        <v>284.63507080078125</v>
      </c>
      <c r="AA203" s="1">
        <v>98.740951538085938</v>
      </c>
      <c r="AB203" s="1">
        <v>-4.0592670440673828</v>
      </c>
      <c r="AC203" s="1">
        <v>0.11332178115844727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0.18999999761581421</v>
      </c>
      <c r="AJ203" s="1">
        <v>111115</v>
      </c>
      <c r="AK203">
        <f>X203*0.000001/(K203*0.0001)</f>
        <v>0.83363276163736966</v>
      </c>
      <c r="AL203">
        <f>(U203-T203)/(1000-U203)*AK203</f>
        <v>-2.6628375420759407E-5</v>
      </c>
      <c r="AM203">
        <f>(P203+273.15)</f>
        <v>296.25317611694334</v>
      </c>
      <c r="AN203">
        <f>(O203+273.15)</f>
        <v>292.66145553588865</v>
      </c>
      <c r="AO203">
        <f>(Y203*AG203+Z203*AH203)*AI203</f>
        <v>53.086775151719849</v>
      </c>
      <c r="AP203">
        <f>((AO203+0.00000010773*(AN203^4-AM203^4))-AL203*44100)/(L203*51.4+0.00000043092*AM203^3)</f>
        <v>0.17512557591034206</v>
      </c>
      <c r="AQ203">
        <f>0.61365*EXP(17.502*J203/(240.97+J203))</f>
        <v>2.8373785825817359</v>
      </c>
      <c r="AR203">
        <f>AQ203*1000/AA203</f>
        <v>28.735580712803991</v>
      </c>
      <c r="AS203">
        <f>(AR203-U203)</f>
        <v>12.995085984715612</v>
      </c>
      <c r="AT203">
        <f>IF(D203,P203,(O203+P203)/2)</f>
        <v>21.307315826416016</v>
      </c>
      <c r="AU203">
        <f>0.61365*EXP(17.502*AT203/(240.97+AT203))</f>
        <v>2.5434608864408492</v>
      </c>
      <c r="AV203">
        <f>IF(AS203&lt;&gt;0,(1000-(AR203+U203)/2)/AS203*AL203,0)</f>
        <v>-2.0035429264832327E-3</v>
      </c>
      <c r="AW203">
        <f>U203*AA203/1000</f>
        <v>1.5542314271316717</v>
      </c>
      <c r="AX203">
        <f>(AU203-AW203)</f>
        <v>0.98922945930917749</v>
      </c>
      <c r="AY203">
        <f>1/(1.6/F203+1.37/N203)</f>
        <v>-1.2520873527166858E-3</v>
      </c>
      <c r="AZ203">
        <f>G203*AA203*0.001</f>
        <v>12.863725637094783</v>
      </c>
      <c r="BA203">
        <f>G203/S203</f>
        <v>0.32489243404987611</v>
      </c>
      <c r="BB203">
        <f>(1-AL203*AA203/AQ203/F203)*100</f>
        <v>53.715847454994446</v>
      </c>
      <c r="BC203">
        <f>(S203-E203/(N203/1.35))</f>
        <v>401.14436172636186</v>
      </c>
      <c r="BD203">
        <f>E203*BB203/100/BC203</f>
        <v>-4.4440639964513328E-4</v>
      </c>
    </row>
    <row r="204" spans="1:56" x14ac:dyDescent="0.25">
      <c r="A204" s="1" t="s">
        <v>9</v>
      </c>
      <c r="B204" s="1" t="s">
        <v>262</v>
      </c>
    </row>
    <row r="205" spans="1:56" x14ac:dyDescent="0.25">
      <c r="A205" s="1">
        <v>113</v>
      </c>
      <c r="B205" s="1" t="s">
        <v>263</v>
      </c>
      <c r="C205" s="1">
        <v>67530.500007834285</v>
      </c>
      <c r="D205" s="1">
        <v>0</v>
      </c>
      <c r="E205">
        <f>(R205-S205*(1000-T205)/(1000-U205))*AK205</f>
        <v>0.32965803776158131</v>
      </c>
      <c r="F205">
        <f>IF(AV205&lt;&gt;0,1/(1/AV205-1/N205),0)</f>
        <v>-2.6211245520278985E-3</v>
      </c>
      <c r="G205">
        <f>((AY205-AL205/2)*S205-E205)/(AY205+AL205/2)</f>
        <v>588.66387342804217</v>
      </c>
      <c r="H205">
        <f>AL205*1000</f>
        <v>-4.0100787318115783E-2</v>
      </c>
      <c r="I205">
        <f>(AQ205-AW205)</f>
        <v>1.4713402578056782</v>
      </c>
      <c r="J205">
        <f>(P205+AP205*D205)</f>
        <v>25.242805480957031</v>
      </c>
      <c r="K205" s="1">
        <v>6</v>
      </c>
      <c r="L205">
        <f>(K205*AE205+AF205)</f>
        <v>1.4200000166893005</v>
      </c>
      <c r="M205" s="1">
        <v>1</v>
      </c>
      <c r="N205">
        <f>L205*(M205+1)*(M205+1)/(M205*M205+1)</f>
        <v>2.8400000333786011</v>
      </c>
      <c r="O205" s="1">
        <v>19.729228973388672</v>
      </c>
      <c r="P205" s="1">
        <v>25.242805480957031</v>
      </c>
      <c r="Q205" s="1">
        <v>19.131101608276367</v>
      </c>
      <c r="R205" s="1">
        <v>400.05465698242187</v>
      </c>
      <c r="S205" s="1">
        <v>399.67840576171875</v>
      </c>
      <c r="T205" s="1">
        <v>17.815761566162109</v>
      </c>
      <c r="U205" s="1">
        <v>17.768508911132812</v>
      </c>
      <c r="V205" s="1">
        <v>76.241966247558594</v>
      </c>
      <c r="W205" s="1">
        <v>76.039741516113281</v>
      </c>
      <c r="X205" s="1">
        <v>500.14022827148437</v>
      </c>
      <c r="Y205" s="1">
        <v>281.81988525390625</v>
      </c>
      <c r="Z205" s="1">
        <v>286.39883422851563</v>
      </c>
      <c r="AA205" s="1">
        <v>98.750999450683594</v>
      </c>
      <c r="AB205" s="1">
        <v>-4.4594440460205078</v>
      </c>
      <c r="AC205" s="1">
        <v>0.11583185195922852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0.18999999761581421</v>
      </c>
      <c r="AJ205" s="1">
        <v>111115</v>
      </c>
      <c r="AK205">
        <f>X205*0.000001/(K205*0.0001)</f>
        <v>0.83356704711914054</v>
      </c>
      <c r="AL205">
        <f>(U205-T205)/(1000-U205)*AK205</f>
        <v>-4.0100787318115785E-5</v>
      </c>
      <c r="AM205">
        <f>(P205+273.15)</f>
        <v>298.39280548095701</v>
      </c>
      <c r="AN205">
        <f>(O205+273.15)</f>
        <v>292.87922897338865</v>
      </c>
      <c r="AO205">
        <f>(Y205*AG205+Z205*AH205)*AI205</f>
        <v>53.545777526331221</v>
      </c>
      <c r="AP205">
        <f>((AO205+0.00000010773*(AN205^4-AM205^4))-AL205*44100)/(L205*51.4+0.00000043092*AM205^3)</f>
        <v>-7.2027148016169093E-2</v>
      </c>
      <c r="AQ205">
        <f>0.61365*EXP(17.502*J205/(240.97+J205))</f>
        <v>3.2259982715284212</v>
      </c>
      <c r="AR205">
        <f>AQ205*1000/AA205</f>
        <v>32.668006293338735</v>
      </c>
      <c r="AS205">
        <f>(AR205-U205)</f>
        <v>14.899497382205922</v>
      </c>
      <c r="AT205">
        <f>IF(D205,P205,(O205+P205)/2)</f>
        <v>22.486017227172852</v>
      </c>
      <c r="AU205">
        <f>0.61365*EXP(17.502*AT205/(240.97+AT205))</f>
        <v>2.7331867069594553</v>
      </c>
      <c r="AV205">
        <f>IF(AS205&lt;&gt;0,(1000-(AR205+U205)/2)/AS205*AL205,0)</f>
        <v>-2.6235459043174609E-3</v>
      </c>
      <c r="AW205">
        <f>U205*AA205/1000</f>
        <v>1.754658013722743</v>
      </c>
      <c r="AX205">
        <f>(AU205-AW205)</f>
        <v>0.97852869323671232</v>
      </c>
      <c r="AY205">
        <f>1/(1.6/F205+1.37/N205)</f>
        <v>-1.6394984747768993E-3</v>
      </c>
      <c r="AZ205">
        <f>G205*AA205*0.001</f>
        <v>58.131145841529872</v>
      </c>
      <c r="BA205">
        <f>G205/S205</f>
        <v>1.4728438287931753</v>
      </c>
      <c r="BB205">
        <f>(1-AL205*AA205/AQ205/F205)*100</f>
        <v>53.168010215520802</v>
      </c>
      <c r="BC205">
        <f>(S205-E205/(N205/1.35))</f>
        <v>399.52170211884987</v>
      </c>
      <c r="BD205">
        <f>E205*BB205/100/BC205</f>
        <v>4.3870612851269546E-4</v>
      </c>
    </row>
    <row r="206" spans="1:56" x14ac:dyDescent="0.25">
      <c r="A206" s="1" t="s">
        <v>9</v>
      </c>
      <c r="B206" s="1" t="s">
        <v>264</v>
      </c>
    </row>
    <row r="207" spans="1:56" x14ac:dyDescent="0.25">
      <c r="A207" s="1">
        <v>114</v>
      </c>
      <c r="B207" s="1" t="s">
        <v>265</v>
      </c>
      <c r="C207" s="1">
        <v>68130.500014539808</v>
      </c>
      <c r="D207" s="1">
        <v>0</v>
      </c>
      <c r="E207">
        <f>(R207-S207*(1000-T207)/(1000-U207))*AK207</f>
        <v>5.4651840527642631E-2</v>
      </c>
      <c r="F207">
        <f>IF(AV207&lt;&gt;0,1/(1/AV207-1/N207),0)</f>
        <v>-2.2886419545892762E-3</v>
      </c>
      <c r="G207">
        <f>((AY207-AL207/2)*S207-E207)/(AY207+AL207/2)</f>
        <v>427.27914871129411</v>
      </c>
      <c r="H207">
        <f>AL207*1000</f>
        <v>-3.4276432859787348E-2</v>
      </c>
      <c r="I207">
        <f>(AQ207-AW207)</f>
        <v>1.4389340193856655</v>
      </c>
      <c r="J207">
        <f>(P207+AP207*D207)</f>
        <v>25.797626495361328</v>
      </c>
      <c r="K207" s="1">
        <v>6</v>
      </c>
      <c r="L207">
        <f>(K207*AE207+AF207)</f>
        <v>1.4200000166893005</v>
      </c>
      <c r="M207" s="1">
        <v>1</v>
      </c>
      <c r="N207">
        <f>L207*(M207+1)*(M207+1)/(M207*M207+1)</f>
        <v>2.8400000333786011</v>
      </c>
      <c r="O207" s="1">
        <v>19.801368713378906</v>
      </c>
      <c r="P207" s="1">
        <v>25.797626495361328</v>
      </c>
      <c r="Q207" s="1">
        <v>19.124143600463867</v>
      </c>
      <c r="R207" s="1">
        <v>399.04037475585937</v>
      </c>
      <c r="S207" s="1">
        <v>398.9912109375</v>
      </c>
      <c r="T207" s="1">
        <v>19.227640151977539</v>
      </c>
      <c r="U207" s="1">
        <v>19.18730354309082</v>
      </c>
      <c r="V207" s="1">
        <v>81.932296752929688</v>
      </c>
      <c r="W207" s="1">
        <v>81.760421752929687</v>
      </c>
      <c r="X207" s="1">
        <v>500.07318115234375</v>
      </c>
      <c r="Y207" s="1">
        <v>282.0394287109375</v>
      </c>
      <c r="Z207" s="1">
        <v>286.76296997070312</v>
      </c>
      <c r="AA207" s="1">
        <v>98.7698974609375</v>
      </c>
      <c r="AB207" s="1">
        <v>-3.9222431182861328</v>
      </c>
      <c r="AC207" s="1">
        <v>0.11945772171020508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0.18999999761581421</v>
      </c>
      <c r="AJ207" s="1">
        <v>111115</v>
      </c>
      <c r="AK207">
        <f>X207*0.000001/(K207*0.0001)</f>
        <v>0.83345530192057282</v>
      </c>
      <c r="AL207">
        <f>(U207-T207)/(1000-U207)*AK207</f>
        <v>-3.4276432859787349E-5</v>
      </c>
      <c r="AM207">
        <f>(P207+273.15)</f>
        <v>298.94762649536131</v>
      </c>
      <c r="AN207">
        <f>(O207+273.15)</f>
        <v>292.95136871337888</v>
      </c>
      <c r="AO207">
        <f>(Y207*AG207+Z207*AH207)*AI207</f>
        <v>53.587490782643727</v>
      </c>
      <c r="AP207">
        <f>((AO207+0.00000010773*(AN207^4-AM207^4))-AL207*44100)/(L207*51.4+0.00000043092*AM207^3)</f>
        <v>-0.14065449158318288</v>
      </c>
      <c r="AQ207">
        <f>0.61365*EXP(17.502*J207/(240.97+J207))</f>
        <v>3.3340620228886286</v>
      </c>
      <c r="AR207">
        <f>AQ207*1000/AA207</f>
        <v>33.755851819196394</v>
      </c>
      <c r="AS207">
        <f>(AR207-U207)</f>
        <v>14.568548276105574</v>
      </c>
      <c r="AT207">
        <f>IF(D207,P207,(O207+P207)/2)</f>
        <v>22.799497604370117</v>
      </c>
      <c r="AU207">
        <f>0.61365*EXP(17.502*AT207/(240.97+AT207))</f>
        <v>2.7856838215978099</v>
      </c>
      <c r="AV207">
        <f>IF(AS207&lt;&gt;0,(1000-(AR207+U207)/2)/AS207*AL207,0)</f>
        <v>-2.290487766680011E-3</v>
      </c>
      <c r="AW207">
        <f>U207*AA207/1000</f>
        <v>1.8951280035029632</v>
      </c>
      <c r="AX207">
        <f>(AU207-AW207)</f>
        <v>0.89055581809484674</v>
      </c>
      <c r="AY207">
        <f>1/(1.6/F207+1.37/N207)</f>
        <v>-1.4313889049871391E-3</v>
      </c>
      <c r="AZ207">
        <f>G207*AA207*0.001</f>
        <v>42.20231770541119</v>
      </c>
      <c r="BA207">
        <f>G207/S207</f>
        <v>1.0708986488883467</v>
      </c>
      <c r="BB207">
        <f>(1-AL207*AA207/AQ207/F207)*100</f>
        <v>55.632118540011419</v>
      </c>
      <c r="BC207">
        <f>(S207-E207/(N207/1.35))</f>
        <v>398.96523206994885</v>
      </c>
      <c r="BD207">
        <f>E207*BB207/100/BC207</f>
        <v>7.62070833814049E-5</v>
      </c>
    </row>
    <row r="208" spans="1:56" x14ac:dyDescent="0.25">
      <c r="A208" s="1">
        <v>115</v>
      </c>
      <c r="B208" s="1" t="s">
        <v>266</v>
      </c>
      <c r="C208" s="1">
        <v>68731.000001117587</v>
      </c>
      <c r="D208" s="1">
        <v>0</v>
      </c>
      <c r="E208">
        <f>(R208-S208*(1000-T208)/(1000-U208))*AK208</f>
        <v>5.4684695194877541E-3</v>
      </c>
      <c r="F208">
        <f>IF(AV208&lt;&gt;0,1/(1/AV208-1/N208),0)</f>
        <v>-2.1539591312778024E-3</v>
      </c>
      <c r="G208">
        <f>((AY208-AL208/2)*S208-E208)/(AY208+AL208/2)</f>
        <v>393.44829185281043</v>
      </c>
      <c r="H208">
        <f>AL208*1000</f>
        <v>-3.1643943981617906E-2</v>
      </c>
      <c r="I208">
        <f>(AQ208-AW208)</f>
        <v>1.4118313914542353</v>
      </c>
      <c r="J208">
        <f>(P208+AP208*D208)</f>
        <v>25.697750091552734</v>
      </c>
      <c r="K208" s="1">
        <v>6</v>
      </c>
      <c r="L208">
        <f>(K208*AE208+AF208)</f>
        <v>1.4200000166893005</v>
      </c>
      <c r="M208" s="1">
        <v>1</v>
      </c>
      <c r="N208">
        <f>L208*(M208+1)*(M208+1)/(M208*M208+1)</f>
        <v>2.8400000333786011</v>
      </c>
      <c r="O208" s="1">
        <v>19.795709609985352</v>
      </c>
      <c r="P208" s="1">
        <v>25.697750091552734</v>
      </c>
      <c r="Q208" s="1">
        <v>19.121894836425781</v>
      </c>
      <c r="R208" s="1">
        <v>398.68414306640625</v>
      </c>
      <c r="S208" s="1">
        <v>398.69271850585937</v>
      </c>
      <c r="T208" s="1">
        <v>19.297138214111328</v>
      </c>
      <c r="U208" s="1">
        <v>19.259904861450195</v>
      </c>
      <c r="V208" s="1">
        <v>82.268058776855469</v>
      </c>
      <c r="W208" s="1">
        <v>82.109321594238281</v>
      </c>
      <c r="X208" s="1">
        <v>500.10781860351562</v>
      </c>
      <c r="Y208" s="1">
        <v>278.93331909179687</v>
      </c>
      <c r="Z208" s="1">
        <v>284.56109619140625</v>
      </c>
      <c r="AA208" s="1">
        <v>98.782798767089844</v>
      </c>
      <c r="AB208" s="1">
        <v>-3.9222431182861328</v>
      </c>
      <c r="AC208" s="1">
        <v>0.11945772171020508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0.18999999761581421</v>
      </c>
      <c r="AJ208" s="1">
        <v>111115</v>
      </c>
      <c r="AK208">
        <f>X208*0.000001/(K208*0.0001)</f>
        <v>0.83351303100585916</v>
      </c>
      <c r="AL208">
        <f>(U208-T208)/(1000-U208)*AK208</f>
        <v>-3.1643943981617905E-5</v>
      </c>
      <c r="AM208">
        <f>(P208+273.15)</f>
        <v>298.84775009155271</v>
      </c>
      <c r="AN208">
        <f>(O208+273.15)</f>
        <v>292.94570960998533</v>
      </c>
      <c r="AO208">
        <f>(Y208*AG208+Z208*AH208)*AI208</f>
        <v>52.99732996241255</v>
      </c>
      <c r="AP208">
        <f>((AO208+0.00000010773*(AN208^4-AM208^4))-AL208*44100)/(L208*51.4+0.00000043092*AM208^3)</f>
        <v>-0.13615570343475089</v>
      </c>
      <c r="AQ208">
        <f>0.61365*EXP(17.502*J208/(240.97+J208))</f>
        <v>3.3143786976561653</v>
      </c>
      <c r="AR208">
        <f>AQ208*1000/AA208</f>
        <v>33.552184580949259</v>
      </c>
      <c r="AS208">
        <f>(AR208-U208)</f>
        <v>14.292279719499064</v>
      </c>
      <c r="AT208">
        <f>IF(D208,P208,(O208+P208)/2)</f>
        <v>22.746729850769043</v>
      </c>
      <c r="AU208">
        <f>0.61365*EXP(17.502*AT208/(240.97+AT208))</f>
        <v>2.7767857828211495</v>
      </c>
      <c r="AV208">
        <f>IF(AS208&lt;&gt;0,(1000-(AR208+U208)/2)/AS208*AL208,0)</f>
        <v>-2.1555940120351899E-3</v>
      </c>
      <c r="AW208">
        <f>U208*AA208/1000</f>
        <v>1.90254730620193</v>
      </c>
      <c r="AX208">
        <f>(AU208-AW208)</f>
        <v>0.8742384766192195</v>
      </c>
      <c r="AY208">
        <f>1/(1.6/F208+1.37/N208)</f>
        <v>-1.3470992782539809E-3</v>
      </c>
      <c r="AZ208">
        <f>G208*AA208*0.001</f>
        <v>38.865923439351405</v>
      </c>
      <c r="BA208">
        <f>G208/S208</f>
        <v>0.9868459432299066</v>
      </c>
      <c r="BB208">
        <f>(1-AL208*AA208/AQ208/F208)*100</f>
        <v>56.214295087652147</v>
      </c>
      <c r="BC208">
        <f>(S208-E208/(N208/1.35))</f>
        <v>398.69011905735073</v>
      </c>
      <c r="BD208">
        <f>E208*BB208/100/BC208</f>
        <v>7.7104032568736982E-6</v>
      </c>
    </row>
    <row r="209" spans="1:56" x14ac:dyDescent="0.25">
      <c r="A209" s="1" t="s">
        <v>9</v>
      </c>
      <c r="B209" s="1" t="s">
        <v>267</v>
      </c>
    </row>
    <row r="210" spans="1:56" x14ac:dyDescent="0.25">
      <c r="A210" s="1">
        <v>116</v>
      </c>
      <c r="B210" s="1" t="s">
        <v>268</v>
      </c>
      <c r="C210" s="1">
        <v>69330.500007856637</v>
      </c>
      <c r="D210" s="1">
        <v>0</v>
      </c>
      <c r="E210">
        <f>(R210-S210*(1000-T210)/(1000-U210))*AK210</f>
        <v>8.0607546804345509E-2</v>
      </c>
      <c r="F210">
        <f>IF(AV210&lt;&gt;0,1/(1/AV210-1/N210),0)</f>
        <v>-8.9041977283933304E-4</v>
      </c>
      <c r="G210">
        <f>((AY210-AL210/2)*S210-E210)/(AY210+AL210/2)</f>
        <v>532.48674578838245</v>
      </c>
      <c r="H210">
        <f>AL210*1000</f>
        <v>-1.3029559882816797E-2</v>
      </c>
      <c r="I210">
        <f>(AQ210-AW210)</f>
        <v>1.4068617724668055</v>
      </c>
      <c r="J210">
        <f>(P210+AP210*D210)</f>
        <v>25.640645980834961</v>
      </c>
      <c r="K210" s="1">
        <v>6</v>
      </c>
      <c r="L210">
        <f>(K210*AE210+AF210)</f>
        <v>1.4200000166893005</v>
      </c>
      <c r="M210" s="1">
        <v>1</v>
      </c>
      <c r="N210">
        <f>L210*(M210+1)*(M210+1)/(M210*M210+1)</f>
        <v>2.8400000333786011</v>
      </c>
      <c r="O210" s="1">
        <v>19.791078567504883</v>
      </c>
      <c r="P210" s="1">
        <v>25.640645980834961</v>
      </c>
      <c r="Q210" s="1">
        <v>19.121694564819336</v>
      </c>
      <c r="R210" s="1">
        <v>398.66851806640625</v>
      </c>
      <c r="S210" s="1">
        <v>398.57803344726562</v>
      </c>
      <c r="T210" s="1">
        <v>19.214059829711914</v>
      </c>
      <c r="U210" s="1">
        <v>19.198726654052734</v>
      </c>
      <c r="V210" s="1">
        <v>81.928970336914063</v>
      </c>
      <c r="W210" s="1">
        <v>81.863594055175781</v>
      </c>
      <c r="X210" s="1">
        <v>500.0689697265625</v>
      </c>
      <c r="Y210" s="1">
        <v>277.06777954101562</v>
      </c>
      <c r="Z210" s="1">
        <v>282.07382202148437</v>
      </c>
      <c r="AA210" s="1">
        <v>98.772628784179687</v>
      </c>
      <c r="AB210" s="1">
        <v>-3.8765277862548828</v>
      </c>
      <c r="AC210" s="1">
        <v>0.13337945938110352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0.18999999761581421</v>
      </c>
      <c r="AJ210" s="1">
        <v>111115</v>
      </c>
      <c r="AK210">
        <f>X210*0.000001/(K210*0.0001)</f>
        <v>0.83344828287760409</v>
      </c>
      <c r="AL210">
        <f>(U210-T210)/(1000-U210)*AK210</f>
        <v>-1.3029559882816797E-5</v>
      </c>
      <c r="AM210">
        <f>(P210+273.15)</f>
        <v>298.79064598083494</v>
      </c>
      <c r="AN210">
        <f>(O210+273.15)</f>
        <v>292.94107856750486</v>
      </c>
      <c r="AO210">
        <f>(Y210*AG210+Z210*AH210)*AI210</f>
        <v>52.642877452211906</v>
      </c>
      <c r="AP210">
        <f>((AO210+0.00000010773*(AN210^4-AM210^4))-AL210*44100)/(L210*51.4+0.00000043092*AM210^3)</f>
        <v>-0.14290062874371554</v>
      </c>
      <c r="AQ210">
        <f>0.61365*EXP(17.502*J210/(240.97+J210))</f>
        <v>3.3031704733964924</v>
      </c>
      <c r="AR210">
        <f>AQ210*1000/AA210</f>
        <v>33.442164231692068</v>
      </c>
      <c r="AS210">
        <f>(AR210-U210)</f>
        <v>14.243437577639334</v>
      </c>
      <c r="AT210">
        <f>IF(D210,P210,(O210+P210)/2)</f>
        <v>22.715862274169922</v>
      </c>
      <c r="AU210">
        <f>0.61365*EXP(17.502*AT210/(240.97+AT210))</f>
        <v>2.7715922296281983</v>
      </c>
      <c r="AV210">
        <f>IF(AS210&lt;&gt;0,(1000-(AR210+U210)/2)/AS210*AL210,0)</f>
        <v>-8.9069903200145325E-4</v>
      </c>
      <c r="AW210">
        <f>U210*AA210/1000</f>
        <v>1.8963087009296868</v>
      </c>
      <c r="AX210">
        <f>(AU210-AW210)</f>
        <v>0.87528352869851145</v>
      </c>
      <c r="AY210">
        <f>1/(1.6/F210+1.37/N210)</f>
        <v>-5.5666179857321414E-4</v>
      </c>
      <c r="AZ210">
        <f>G210*AA210*0.001</f>
        <v>52.595115674251758</v>
      </c>
      <c r="BA210">
        <f>G210/S210</f>
        <v>1.3359661122891104</v>
      </c>
      <c r="BB210">
        <f>(1-AL210*AA210/AQ210/F210)*100</f>
        <v>56.243701597006954</v>
      </c>
      <c r="BC210">
        <f>(S210-E210/(N210/1.35))</f>
        <v>398.53971648004489</v>
      </c>
      <c r="BD210">
        <f>E210*BB210/100/BC210</f>
        <v>1.1375696377195028E-4</v>
      </c>
    </row>
    <row r="211" spans="1:56" x14ac:dyDescent="0.25">
      <c r="A211" s="1" t="s">
        <v>9</v>
      </c>
      <c r="B211" s="1" t="s">
        <v>269</v>
      </c>
    </row>
    <row r="212" spans="1:56" x14ac:dyDescent="0.25">
      <c r="A212" s="1">
        <v>117</v>
      </c>
      <c r="B212" s="1" t="s">
        <v>270</v>
      </c>
      <c r="C212" s="1">
        <v>69930.50001456216</v>
      </c>
      <c r="D212" s="1">
        <v>0</v>
      </c>
      <c r="E212">
        <f>(R212-S212*(1000-T212)/(1000-U212))*AK212</f>
        <v>-0.10448045758320183</v>
      </c>
      <c r="F212">
        <f>IF(AV212&lt;&gt;0,1/(1/AV212-1/N212),0)</f>
        <v>1.0299528444042405E-3</v>
      </c>
      <c r="G212">
        <f>((AY212-AL212/2)*S212-E212)/(AY212+AL212/2)</f>
        <v>551.4825722908605</v>
      </c>
      <c r="H212">
        <f>AL212*1000</f>
        <v>1.5348854395861897E-2</v>
      </c>
      <c r="I212">
        <f>(AQ212-AW212)</f>
        <v>1.4339276837826109</v>
      </c>
      <c r="J212">
        <f>(P212+AP212*D212)</f>
        <v>25.712917327880859</v>
      </c>
      <c r="K212" s="1">
        <v>6</v>
      </c>
      <c r="L212">
        <f>(K212*AE212+AF212)</f>
        <v>1.4200000166893005</v>
      </c>
      <c r="M212" s="1">
        <v>1</v>
      </c>
      <c r="N212">
        <f>L212*(M212+1)*(M212+1)/(M212*M212+1)</f>
        <v>2.8400000333786011</v>
      </c>
      <c r="O212" s="1">
        <v>19.794767379760742</v>
      </c>
      <c r="P212" s="1">
        <v>25.712917327880859</v>
      </c>
      <c r="Q212" s="1">
        <v>19.122470855712891</v>
      </c>
      <c r="R212" s="1">
        <v>400.35980224609375</v>
      </c>
      <c r="S212" s="1">
        <v>400.477783203125</v>
      </c>
      <c r="T212" s="1">
        <v>19.047683715820313</v>
      </c>
      <c r="U212" s="1">
        <v>19.06574821472168</v>
      </c>
      <c r="V212" s="1">
        <v>81.212142944335937</v>
      </c>
      <c r="W212" s="1">
        <v>81.289161682128906</v>
      </c>
      <c r="X212" s="1">
        <v>500.08197021484375</v>
      </c>
      <c r="Y212" s="1">
        <v>280.0914306640625</v>
      </c>
      <c r="Z212" s="1">
        <v>285.30178833007812</v>
      </c>
      <c r="AA212" s="1">
        <v>98.786239624023438</v>
      </c>
      <c r="AB212" s="1">
        <v>-3.7991962432861328</v>
      </c>
      <c r="AC212" s="1">
        <v>0.15910577774047852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0.18999999761581421</v>
      </c>
      <c r="AJ212" s="1">
        <v>111115</v>
      </c>
      <c r="AK212">
        <f>X212*0.000001/(K212*0.0001)</f>
        <v>0.83346995035807292</v>
      </c>
      <c r="AL212">
        <f>(U212-T212)/(1000-U212)*AK212</f>
        <v>1.5348854395861897E-5</v>
      </c>
      <c r="AM212">
        <f>(P212+273.15)</f>
        <v>298.86291732788084</v>
      </c>
      <c r="AN212">
        <f>(O212+273.15)</f>
        <v>292.94476737976072</v>
      </c>
      <c r="AO212">
        <f>(Y212*AG212+Z212*AH212)*AI212</f>
        <v>53.217371158381866</v>
      </c>
      <c r="AP212">
        <f>((AO212+0.00000010773*(AN212^4-AM212^4))-AL212*44100)/(L212*51.4+0.00000043092*AM212^3)</f>
        <v>-0.16026200060019774</v>
      </c>
      <c r="AQ212">
        <f>0.61365*EXP(17.502*J212/(240.97+J212))</f>
        <v>3.3173612555334038</v>
      </c>
      <c r="AR212">
        <f>AQ212*1000/AA212</f>
        <v>33.581207951220243</v>
      </c>
      <c r="AS212">
        <f>(AR212-U212)</f>
        <v>14.515459736498563</v>
      </c>
      <c r="AT212">
        <f>IF(D212,P212,(O212+P212)/2)</f>
        <v>22.753842353820801</v>
      </c>
      <c r="AU212">
        <f>0.61365*EXP(17.502*AT212/(240.97+AT212))</f>
        <v>2.7779836870112118</v>
      </c>
      <c r="AV212">
        <f>IF(AS212&lt;&gt;0,(1000-(AR212+U212)/2)/AS212*AL212,0)</f>
        <v>1.0295794576864515E-3</v>
      </c>
      <c r="AW212">
        <f>U212*AA212/1000</f>
        <v>1.8834335717507928</v>
      </c>
      <c r="AX212">
        <f>(AU212-AW212)</f>
        <v>0.89455011526041894</v>
      </c>
      <c r="AY212">
        <f>1/(1.6/F212+1.37/N212)</f>
        <v>6.4352069710310459E-4</v>
      </c>
      <c r="AZ212">
        <f>G212*AA212*0.001</f>
        <v>54.478889534797773</v>
      </c>
      <c r="BA212">
        <f>G212/S212</f>
        <v>1.3770615884855337</v>
      </c>
      <c r="BB212">
        <f>(1-AL212*AA212/AQ212/F212)*100</f>
        <v>55.622553323858568</v>
      </c>
      <c r="BC212">
        <f>(S212-E212/(N212/1.35))</f>
        <v>400.52744820878684</v>
      </c>
      <c r="BD212">
        <f>E212*BB212/100/BC212</f>
        <v>-1.4509541978240117E-4</v>
      </c>
    </row>
    <row r="213" spans="1:56" x14ac:dyDescent="0.25">
      <c r="A213" s="1">
        <v>118</v>
      </c>
      <c r="B213" s="1" t="s">
        <v>271</v>
      </c>
      <c r="C213" s="1">
        <v>70531.000001139939</v>
      </c>
      <c r="D213" s="1">
        <v>0</v>
      </c>
      <c r="E213">
        <f>(R213-S213*(1000-T213)/(1000-U213))*AK213</f>
        <v>-9.1076683841235712E-2</v>
      </c>
      <c r="F213">
        <f>IF(AV213&lt;&gt;0,1/(1/AV213-1/N213),0)</f>
        <v>1.3344973024525084E-3</v>
      </c>
      <c r="G213">
        <f>((AY213-AL213/2)*S213-E213)/(AY213+AL213/2)</f>
        <v>498.78703214539826</v>
      </c>
      <c r="H213">
        <f>AL213*1000</f>
        <v>2.0142253641115E-2</v>
      </c>
      <c r="I213">
        <f>(AQ213-AW213)</f>
        <v>1.4527029991489675</v>
      </c>
      <c r="J213">
        <f>(P213+AP213*D213)</f>
        <v>25.699361801147461</v>
      </c>
      <c r="K213" s="1">
        <v>6</v>
      </c>
      <c r="L213">
        <f>(K213*AE213+AF213)</f>
        <v>1.4200000166893005</v>
      </c>
      <c r="M213" s="1">
        <v>1</v>
      </c>
      <c r="N213">
        <f>L213*(M213+1)*(M213+1)/(M213*M213+1)</f>
        <v>2.8400000333786011</v>
      </c>
      <c r="O213" s="1">
        <v>19.792993545532227</v>
      </c>
      <c r="P213" s="1">
        <v>25.699361801147461</v>
      </c>
      <c r="Q213" s="1">
        <v>19.122247695922852</v>
      </c>
      <c r="R213" s="1">
        <v>400.30877685546875</v>
      </c>
      <c r="S213" s="1">
        <v>400.40838623046875</v>
      </c>
      <c r="T213" s="1">
        <v>18.824275970458984</v>
      </c>
      <c r="U213" s="1">
        <v>18.847990036010742</v>
      </c>
      <c r="V213" s="1">
        <v>80.271492004394531</v>
      </c>
      <c r="W213" s="1">
        <v>80.372611999511719</v>
      </c>
      <c r="X213" s="1">
        <v>500.02255249023437</v>
      </c>
      <c r="Y213" s="1">
        <v>279.76846313476562</v>
      </c>
      <c r="Z213" s="1">
        <v>285.78091430664062</v>
      </c>
      <c r="AA213" s="1">
        <v>98.78997802734375</v>
      </c>
      <c r="AB213" s="1">
        <v>-3.7991962432861328</v>
      </c>
      <c r="AC213" s="1">
        <v>0.15910577774047852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0.18999999761581421</v>
      </c>
      <c r="AJ213" s="1">
        <v>111115</v>
      </c>
      <c r="AK213">
        <f>X213*0.000001/(K213*0.0001)</f>
        <v>0.83337092081705721</v>
      </c>
      <c r="AL213">
        <f>(U213-T213)/(1000-U213)*AK213</f>
        <v>2.0142253641114999E-5</v>
      </c>
      <c r="AM213">
        <f>(P213+273.15)</f>
        <v>298.84936180114744</v>
      </c>
      <c r="AN213">
        <f>(O213+273.15)</f>
        <v>292.9429935455322</v>
      </c>
      <c r="AO213">
        <f>(Y213*AG213+Z213*AH213)*AI213</f>
        <v>53.156007328585474</v>
      </c>
      <c r="AP213">
        <f>((AO213+0.00000010773*(AN213^4-AM213^4))-AL213*44100)/(L213*51.4+0.00000043092*AM213^3)</f>
        <v>-0.16187522362001158</v>
      </c>
      <c r="AQ213">
        <f>0.61365*EXP(17.502*J213/(240.97+J213))</f>
        <v>3.3146955206660627</v>
      </c>
      <c r="AR213">
        <f>AQ213*1000/AA213</f>
        <v>33.552953314238003</v>
      </c>
      <c r="AS213">
        <f>(AR213-U213)</f>
        <v>14.704963278227261</v>
      </c>
      <c r="AT213">
        <f>IF(D213,P213,(O213+P213)/2)</f>
        <v>22.746177673339844</v>
      </c>
      <c r="AU213">
        <f>0.61365*EXP(17.502*AT213/(240.97+AT213))</f>
        <v>2.7766928027317777</v>
      </c>
      <c r="AV213">
        <f>IF(AS213&lt;&gt;0,(1000-(AR213+U213)/2)/AS213*AL213,0)</f>
        <v>1.3338705254816792E-3</v>
      </c>
      <c r="AW213">
        <f>U213*AA213/1000</f>
        <v>1.8619925215170952</v>
      </c>
      <c r="AX213">
        <f>(AU213-AW213)</f>
        <v>0.9147002812146825</v>
      </c>
      <c r="AY213">
        <f>1/(1.6/F213+1.37/N213)</f>
        <v>8.3372536777171619E-4</v>
      </c>
      <c r="AZ213">
        <f>G213*AA213*0.001</f>
        <v>49.275159945967893</v>
      </c>
      <c r="BA213">
        <f>G213/S213</f>
        <v>1.2456957678661214</v>
      </c>
      <c r="BB213">
        <f>(1-AL213*AA213/AQ213/F213)*100</f>
        <v>55.015840777465883</v>
      </c>
      <c r="BC213">
        <f>(S213-E213/(N213/1.35))</f>
        <v>400.45167972403937</v>
      </c>
      <c r="BD213">
        <f>E213*BB213/100/BC213</f>
        <v>-1.251252171098892E-4</v>
      </c>
    </row>
    <row r="214" spans="1:56" x14ac:dyDescent="0.25">
      <c r="A214" s="1" t="s">
        <v>9</v>
      </c>
      <c r="B214" s="1" t="s">
        <v>272</v>
      </c>
    </row>
    <row r="215" spans="1:56" x14ac:dyDescent="0.25">
      <c r="A215" s="1">
        <v>119</v>
      </c>
      <c r="B215" s="1" t="s">
        <v>273</v>
      </c>
      <c r="C215" s="1">
        <v>71131.000007845461</v>
      </c>
      <c r="D215" s="1">
        <v>0</v>
      </c>
      <c r="E215">
        <f>(R215-S215*(1000-T215)/(1000-U215))*AK215</f>
        <v>-0.17592553004602926</v>
      </c>
      <c r="F215">
        <f>IF(AV215&lt;&gt;0,1/(1/AV215-1/N215),0)</f>
        <v>5.7105197949553887E-4</v>
      </c>
      <c r="G215">
        <f>((AY215-AL215/2)*S215-E215)/(AY215+AL215/2)</f>
        <v>877.86539645779635</v>
      </c>
      <c r="H215">
        <f>AL215*1000</f>
        <v>8.7492586333679928E-3</v>
      </c>
      <c r="I215">
        <f>(AQ215-AW215)</f>
        <v>1.4744574208959482</v>
      </c>
      <c r="J215">
        <f>(P215+AP215*D215)</f>
        <v>25.655590057373047</v>
      </c>
      <c r="K215" s="1">
        <v>6</v>
      </c>
      <c r="L215">
        <f>(K215*AE215+AF215)</f>
        <v>1.4200000166893005</v>
      </c>
      <c r="M215" s="1">
        <v>1</v>
      </c>
      <c r="N215">
        <f>L215*(M215+1)*(M215+1)/(M215*M215+1)</f>
        <v>2.8400000333786011</v>
      </c>
      <c r="O215" s="1">
        <v>19.784900665283203</v>
      </c>
      <c r="P215" s="1">
        <v>25.655590057373047</v>
      </c>
      <c r="Q215" s="1">
        <v>19.122953414916992</v>
      </c>
      <c r="R215" s="1">
        <v>400.3294677734375</v>
      </c>
      <c r="S215" s="1">
        <v>400.53631591796875</v>
      </c>
      <c r="T215" s="1">
        <v>18.531351089477539</v>
      </c>
      <c r="U215" s="1">
        <v>18.541652679443359</v>
      </c>
      <c r="V215" s="1">
        <v>79.058326721191406</v>
      </c>
      <c r="W215" s="1">
        <v>79.102279663085938</v>
      </c>
      <c r="X215" s="1">
        <v>500.1383056640625</v>
      </c>
      <c r="Y215" s="1">
        <v>280.2532958984375</v>
      </c>
      <c r="Z215" s="1">
        <v>287.61709594726562</v>
      </c>
      <c r="AA215" s="1">
        <v>98.785316467285156</v>
      </c>
      <c r="AB215" s="1">
        <v>-3.8172626495361328</v>
      </c>
      <c r="AC215" s="1">
        <v>0.15213251113891602</v>
      </c>
      <c r="AD215" s="1">
        <v>1</v>
      </c>
      <c r="AE215" s="1">
        <v>-0.21956524252891541</v>
      </c>
      <c r="AF215" s="1">
        <v>2.737391471862793</v>
      </c>
      <c r="AG215" s="1">
        <v>1</v>
      </c>
      <c r="AH215" s="1">
        <v>0</v>
      </c>
      <c r="AI215" s="1">
        <v>0.18999999761581421</v>
      </c>
      <c r="AJ215" s="1">
        <v>111115</v>
      </c>
      <c r="AK215">
        <f>X215*0.000001/(K215*0.0001)</f>
        <v>0.83356384277343731</v>
      </c>
      <c r="AL215">
        <f>(U215-T215)/(1000-U215)*AK215</f>
        <v>8.749258633367993E-6</v>
      </c>
      <c r="AM215">
        <f>(P215+273.15)</f>
        <v>298.80559005737302</v>
      </c>
      <c r="AN215">
        <f>(O215+273.15)</f>
        <v>292.93490066528318</v>
      </c>
      <c r="AO215">
        <f>(Y215*AG215+Z215*AH215)*AI215</f>
        <v>53.248125552527199</v>
      </c>
      <c r="AP215">
        <f>((AO215+0.00000010773*(AN215^4-AM215^4))-AL215*44100)/(L215*51.4+0.00000043092*AM215^3)</f>
        <v>-0.14992752442268131</v>
      </c>
      <c r="AQ215">
        <f>0.61365*EXP(17.502*J215/(240.97+J215))</f>
        <v>3.3061004486612462</v>
      </c>
      <c r="AR215">
        <f>AQ215*1000/AA215</f>
        <v>33.467529050799072</v>
      </c>
      <c r="AS215">
        <f>(AR215-U215)</f>
        <v>14.925876371355713</v>
      </c>
      <c r="AT215">
        <f>IF(D215,P215,(O215+P215)/2)</f>
        <v>22.720245361328125</v>
      </c>
      <c r="AU215">
        <f>0.61365*EXP(17.502*AT215/(240.97+AT215))</f>
        <v>2.7723291777577495</v>
      </c>
      <c r="AV215">
        <f>IF(AS215&lt;&gt;0,(1000-(AR215+U215)/2)/AS215*AL215,0)</f>
        <v>5.7093717850887585E-4</v>
      </c>
      <c r="AW215">
        <f>U215*AA215/1000</f>
        <v>1.831643027765298</v>
      </c>
      <c r="AX215">
        <f>(AU215-AW215)</f>
        <v>0.94068614999245148</v>
      </c>
      <c r="AY215">
        <f>1/(1.6/F215+1.37/N215)</f>
        <v>3.5684604894370951E-4</v>
      </c>
      <c r="AZ215">
        <f>G215*AA215*0.001</f>
        <v>86.720211004762163</v>
      </c>
      <c r="BA215">
        <f>G215/S215</f>
        <v>2.1917248488338976</v>
      </c>
      <c r="BB215">
        <f>(1-AL215*AA215/AQ215/F215)*100</f>
        <v>54.220403091186412</v>
      </c>
      <c r="BC215">
        <f>(S215-E215/(N215/1.35))</f>
        <v>400.61994248936691</v>
      </c>
      <c r="BD215">
        <f>E215*BB215/100/BC215</f>
        <v>-2.3809980835837961E-4</v>
      </c>
    </row>
    <row r="216" spans="1:56" x14ac:dyDescent="0.25">
      <c r="A216" s="1" t="s">
        <v>9</v>
      </c>
      <c r="B216" s="1" t="s">
        <v>274</v>
      </c>
    </row>
    <row r="217" spans="1:56" x14ac:dyDescent="0.25">
      <c r="A217" s="1">
        <v>120</v>
      </c>
      <c r="B217" s="1" t="s">
        <v>275</v>
      </c>
      <c r="C217" s="1">
        <v>71730.500014584512</v>
      </c>
      <c r="D217" s="1">
        <v>0</v>
      </c>
      <c r="E217">
        <f>(R217-S217*(1000-T217)/(1000-U217))*AK217</f>
        <v>0.16552540157823309</v>
      </c>
      <c r="F217">
        <f>IF(AV217&lt;&gt;0,1/(1/AV217-1/N217),0)</f>
        <v>6.5151446351573692E-4</v>
      </c>
      <c r="G217">
        <f>((AY217-AL217/2)*S217-E217)/(AY217+AL217/2)</f>
        <v>-11.190885337310068</v>
      </c>
      <c r="H217">
        <f>AL217*1000</f>
        <v>1.0157937201988741E-2</v>
      </c>
      <c r="I217">
        <f>(AQ217-AW217)</f>
        <v>1.5004112937156107</v>
      </c>
      <c r="J217">
        <f>(P217+AP217*D217)</f>
        <v>25.694622039794922</v>
      </c>
      <c r="K217" s="1">
        <v>6</v>
      </c>
      <c r="L217">
        <f>(K217*AE217+AF217)</f>
        <v>1.4200000166893005</v>
      </c>
      <c r="M217" s="1">
        <v>1</v>
      </c>
      <c r="N217">
        <f>L217*(M217+1)*(M217+1)/(M217*M217+1)</f>
        <v>2.8400000333786011</v>
      </c>
      <c r="O217" s="1">
        <v>19.793661117553711</v>
      </c>
      <c r="P217" s="1">
        <v>25.694622039794922</v>
      </c>
      <c r="Q217" s="1">
        <v>19.120414733886719</v>
      </c>
      <c r="R217" s="1">
        <v>400.446044921875</v>
      </c>
      <c r="S217" s="1">
        <v>400.24258422851562</v>
      </c>
      <c r="T217" s="1">
        <v>18.346349716186523</v>
      </c>
      <c r="U217" s="1">
        <v>18.358312606811523</v>
      </c>
      <c r="V217" s="1">
        <v>78.218833923339844</v>
      </c>
      <c r="W217" s="1">
        <v>78.269828796386719</v>
      </c>
      <c r="X217" s="1">
        <v>500.11932373046875</v>
      </c>
      <c r="Y217" s="1">
        <v>280.31768798828125</v>
      </c>
      <c r="Z217" s="1">
        <v>287.99578857421875</v>
      </c>
      <c r="AA217" s="1">
        <v>98.775558471679688</v>
      </c>
      <c r="AB217" s="1">
        <v>-3.9298419952392578</v>
      </c>
      <c r="AC217" s="1">
        <v>0.15101099014282227</v>
      </c>
      <c r="AD217" s="1">
        <v>0.66666668653488159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0.18999999761581421</v>
      </c>
      <c r="AJ217" s="1">
        <v>111115</v>
      </c>
      <c r="AK217">
        <f>X217*0.000001/(K217*0.0001)</f>
        <v>0.83353220621744772</v>
      </c>
      <c r="AL217">
        <f>(U217-T217)/(1000-U217)*AK217</f>
        <v>1.0157937201988741E-5</v>
      </c>
      <c r="AM217">
        <f>(P217+273.15)</f>
        <v>298.8446220397949</v>
      </c>
      <c r="AN217">
        <f>(O217+273.15)</f>
        <v>292.94366111755369</v>
      </c>
      <c r="AO217">
        <f>(Y217*AG217+Z217*AH217)*AI217</f>
        <v>53.260360049443989</v>
      </c>
      <c r="AP217">
        <f>((AO217+0.00000010773*(AN217^4-AM217^4))-AL217*44100)/(L217*51.4+0.00000043092*AM217^3)</f>
        <v>-0.15469893162887721</v>
      </c>
      <c r="AQ217">
        <f>0.61365*EXP(17.502*J217/(240.97+J217))</f>
        <v>3.3137638740510966</v>
      </c>
      <c r="AR217">
        <f>AQ217*1000/AA217</f>
        <v>33.548419521223948</v>
      </c>
      <c r="AS217">
        <f>(AR217-U217)</f>
        <v>15.190106914412425</v>
      </c>
      <c r="AT217">
        <f>IF(D217,P217,(O217+P217)/2)</f>
        <v>22.744141578674316</v>
      </c>
      <c r="AU217">
        <f>0.61365*EXP(17.502*AT217/(240.97+AT217))</f>
        <v>2.7763499722301468</v>
      </c>
      <c r="AV217">
        <f>IF(AS217&lt;&gt;0,(1000-(AR217+U217)/2)/AS217*AL217,0)</f>
        <v>6.5136503614352274E-4</v>
      </c>
      <c r="AW217">
        <f>U217*AA217/1000</f>
        <v>1.813352580335486</v>
      </c>
      <c r="AX217">
        <f>(AU217-AW217)</f>
        <v>0.96299739189466083</v>
      </c>
      <c r="AY217">
        <f>1/(1.6/F217+1.37/N217)</f>
        <v>4.0711657006860572E-4</v>
      </c>
      <c r="AZ217">
        <f>G217*AA217*0.001</f>
        <v>-1.1053859489853335</v>
      </c>
      <c r="BA217">
        <f>G217/S217</f>
        <v>-2.7960256550114398E-2</v>
      </c>
      <c r="BB217">
        <f>(1-AL217*AA217/AQ217/F217)*100</f>
        <v>53.52607026966956</v>
      </c>
      <c r="BC217">
        <f>(S217-E217/(N217/1.35))</f>
        <v>400.16390138009859</v>
      </c>
      <c r="BD217">
        <f>E217*BB217/100/BC217</f>
        <v>2.2140738446759875E-4</v>
      </c>
    </row>
    <row r="218" spans="1:56" x14ac:dyDescent="0.25">
      <c r="A218" s="1">
        <v>121</v>
      </c>
      <c r="B218" s="1" t="s">
        <v>276</v>
      </c>
      <c r="C218" s="1">
        <v>72331.000001162291</v>
      </c>
      <c r="D218" s="1">
        <v>0</v>
      </c>
      <c r="E218">
        <f>(R218-S218*(1000-T218)/(1000-U218))*AK218</f>
        <v>7.7797315280322771E-2</v>
      </c>
      <c r="F218">
        <f>IF(AV218&lt;&gt;0,1/(1/AV218-1/N218),0)</f>
        <v>4.1182872737533909E-4</v>
      </c>
      <c r="G218">
        <f>((AY218-AL218/2)*S218-E218)/(AY218+AL218/2)</f>
        <v>91.93068443123623</v>
      </c>
      <c r="H218">
        <f>AL218*1000</f>
        <v>6.5202931875434616E-3</v>
      </c>
      <c r="I218">
        <f>(AQ218-AW218)</f>
        <v>1.5236262415036506</v>
      </c>
      <c r="J218">
        <f>(P218+AP218*D218)</f>
        <v>25.677438735961914</v>
      </c>
      <c r="K218" s="1">
        <v>6</v>
      </c>
      <c r="L218">
        <f>(K218*AE218+AF218)</f>
        <v>1.4200000166893005</v>
      </c>
      <c r="M218" s="1">
        <v>1</v>
      </c>
      <c r="N218">
        <f>L218*(M218+1)*(M218+1)/(M218*M218+1)</f>
        <v>2.8400000333786011</v>
      </c>
      <c r="O218" s="1">
        <v>19.789525985717773</v>
      </c>
      <c r="P218" s="1">
        <v>25.677438735961914</v>
      </c>
      <c r="Q218" s="1">
        <v>19.122766494750977</v>
      </c>
      <c r="R218" s="1">
        <v>400.55319213867187</v>
      </c>
      <c r="S218" s="1">
        <v>400.45672607421875</v>
      </c>
      <c r="T218" s="1">
        <v>18.082723617553711</v>
      </c>
      <c r="U218" s="1">
        <v>18.090404510498047</v>
      </c>
      <c r="V218" s="1">
        <v>77.109130859375</v>
      </c>
      <c r="W218" s="1">
        <v>77.141883850097656</v>
      </c>
      <c r="X218" s="1">
        <v>500.12454223632812</v>
      </c>
      <c r="Y218" s="1">
        <v>279.95645141601562</v>
      </c>
      <c r="Z218" s="1">
        <v>287.22793579101562</v>
      </c>
      <c r="AA218" s="1">
        <v>98.76849365234375</v>
      </c>
      <c r="AB218" s="1">
        <v>-3.9298419952392578</v>
      </c>
      <c r="AC218" s="1">
        <v>0.15101099014282227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0.18999999761581421</v>
      </c>
      <c r="AJ218" s="1">
        <v>111115</v>
      </c>
      <c r="AK218">
        <f>X218*0.000001/(K218*0.0001)</f>
        <v>0.83354090372721346</v>
      </c>
      <c r="AL218">
        <f>(U218-T218)/(1000-U218)*AK218</f>
        <v>6.5202931875434614E-6</v>
      </c>
      <c r="AM218">
        <f>(P218+273.15)</f>
        <v>298.82743873596189</v>
      </c>
      <c r="AN218">
        <f>(O218+273.15)</f>
        <v>292.93952598571775</v>
      </c>
      <c r="AO218">
        <f>(Y218*AG218+Z218*AH218)*AI218</f>
        <v>53.191725101574775</v>
      </c>
      <c r="AP218">
        <f>((AO218+0.00000010773*(AN218^4-AM218^4))-AL218*44100)/(L218*51.4+0.00000043092*AM218^3)</f>
        <v>-0.15180747611598111</v>
      </c>
      <c r="AQ218">
        <f>0.61365*EXP(17.502*J218/(240.97+J218))</f>
        <v>3.3103882445671076</v>
      </c>
      <c r="AR218">
        <f>AQ218*1000/AA218</f>
        <v>33.516642019664467</v>
      </c>
      <c r="AS218">
        <f>(AR218-U218)</f>
        <v>15.42623750916642</v>
      </c>
      <c r="AT218">
        <f>IF(D218,P218,(O218+P218)/2)</f>
        <v>22.733482360839844</v>
      </c>
      <c r="AU218">
        <f>0.61365*EXP(17.502*AT218/(240.97+AT218))</f>
        <v>2.7745558147665541</v>
      </c>
      <c r="AV218">
        <f>IF(AS218&lt;&gt;0,(1000-(AR218+U218)/2)/AS218*AL218,0)</f>
        <v>4.1176901670346287E-4</v>
      </c>
      <c r="AW218">
        <f>U218*AA218/1000</f>
        <v>1.786762003063457</v>
      </c>
      <c r="AX218">
        <f>(AU218-AW218)</f>
        <v>0.9877938117030971</v>
      </c>
      <c r="AY218">
        <f>1/(1.6/F218+1.37/N218)</f>
        <v>2.5736099940432448E-4</v>
      </c>
      <c r="AZ218">
        <f>G218*AA218*0.001</f>
        <v>9.0798552217021715</v>
      </c>
      <c r="BA218">
        <f>G218/S218</f>
        <v>0.22956459074231714</v>
      </c>
      <c r="BB218">
        <f>(1-AL218*AA218/AQ218/F218)*100</f>
        <v>52.762164905997899</v>
      </c>
      <c r="BC218">
        <f>(S218-E218/(N218/1.35))</f>
        <v>400.41974495647435</v>
      </c>
      <c r="BD218">
        <f>E218*BB218/100/BC218</f>
        <v>1.025112979508662E-4</v>
      </c>
    </row>
    <row r="219" spans="1:56" x14ac:dyDescent="0.25">
      <c r="A219" s="1" t="s">
        <v>9</v>
      </c>
      <c r="B219" s="1" t="s">
        <v>277</v>
      </c>
    </row>
    <row r="220" spans="1:56" x14ac:dyDescent="0.25">
      <c r="A220" s="1">
        <v>122</v>
      </c>
      <c r="B220" s="1" t="s">
        <v>278</v>
      </c>
      <c r="C220" s="1">
        <v>72931.000007867813</v>
      </c>
      <c r="D220" s="1">
        <v>0</v>
      </c>
      <c r="E220">
        <f>(R220-S220*(1000-T220)/(1000-U220))*AK220</f>
        <v>-7.5837935822482341E-2</v>
      </c>
      <c r="F220">
        <f>IF(AV220&lt;&gt;0,1/(1/AV220-1/N220),0)</f>
        <v>9.2649642104432241E-4</v>
      </c>
      <c r="G220">
        <f>((AY220-AL220/2)*S220-E220)/(AY220+AL220/2)</f>
        <v>519.96640593900383</v>
      </c>
      <c r="H220">
        <f>AL220*1000</f>
        <v>1.4805984999806577E-2</v>
      </c>
      <c r="I220">
        <f>(AQ220-AW220)</f>
        <v>1.5381883115396737</v>
      </c>
      <c r="J220">
        <f>(P220+AP220*D220)</f>
        <v>25.646295547485352</v>
      </c>
      <c r="K220" s="1">
        <v>6</v>
      </c>
      <c r="L220">
        <f>(K220*AE220+AF220)</f>
        <v>1.4200000166893005</v>
      </c>
      <c r="M220" s="1">
        <v>1</v>
      </c>
      <c r="N220">
        <f>L220*(M220+1)*(M220+1)/(M220*M220+1)</f>
        <v>2.8400000333786011</v>
      </c>
      <c r="O220" s="1">
        <v>19.790349960327148</v>
      </c>
      <c r="P220" s="1">
        <v>25.646295547485352</v>
      </c>
      <c r="Q220" s="1">
        <v>19.120782852172852</v>
      </c>
      <c r="R220" s="1">
        <v>400.6527099609375</v>
      </c>
      <c r="S220" s="1">
        <v>400.736572265625</v>
      </c>
      <c r="T220" s="1">
        <v>17.86570930480957</v>
      </c>
      <c r="U220" s="1">
        <v>17.883153915405273</v>
      </c>
      <c r="V220" s="1">
        <v>76.171096801757813</v>
      </c>
      <c r="W220" s="1">
        <v>76.245475769042969</v>
      </c>
      <c r="X220" s="1">
        <v>500.138671875</v>
      </c>
      <c r="Y220" s="1">
        <v>279.46771240234375</v>
      </c>
      <c r="Z220" s="1">
        <v>287.031982421875</v>
      </c>
      <c r="AA220" s="1">
        <v>98.757164001464844</v>
      </c>
      <c r="AB220" s="1">
        <v>-3.8031024932861328</v>
      </c>
      <c r="AC220" s="1">
        <v>0.15976381301879883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0.18999999761581421</v>
      </c>
      <c r="AJ220" s="1">
        <v>111115</v>
      </c>
      <c r="AK220">
        <f>X220*0.000001/(K220*0.0001)</f>
        <v>0.83356445312499994</v>
      </c>
      <c r="AL220">
        <f>(U220-T220)/(1000-U220)*AK220</f>
        <v>1.4805984999806577E-5</v>
      </c>
      <c r="AM220">
        <f>(P220+273.15)</f>
        <v>298.79629554748533</v>
      </c>
      <c r="AN220">
        <f>(O220+273.15)</f>
        <v>292.94034996032713</v>
      </c>
      <c r="AO220">
        <f>(Y220*AG220+Z220*AH220)*AI220</f>
        <v>53.098864690142364</v>
      </c>
      <c r="AP220">
        <f>((AO220+0.00000010773*(AN220^4-AM220^4))-AL220*44100)/(L220*51.4+0.00000043092*AM220^3)</f>
        <v>-0.15289433481868453</v>
      </c>
      <c r="AQ220">
        <f>0.61365*EXP(17.502*J220/(240.97+J220))</f>
        <v>3.3042778756267905</v>
      </c>
      <c r="AR220">
        <f>AQ220*1000/AA220</f>
        <v>33.45861446140534</v>
      </c>
      <c r="AS220">
        <f>(AR220-U220)</f>
        <v>15.575460546000066</v>
      </c>
      <c r="AT220">
        <f>IF(D220,P220,(O220+P220)/2)</f>
        <v>22.71832275390625</v>
      </c>
      <c r="AU220">
        <f>0.61365*EXP(17.502*AT220/(240.97+AT220))</f>
        <v>2.7720059000315365</v>
      </c>
      <c r="AV220">
        <f>IF(AS220&lt;&gt;0,(1000-(AR220+U220)/2)/AS220*AL220,0)</f>
        <v>9.2619426764147862E-4</v>
      </c>
      <c r="AW220">
        <f>U220*AA220/1000</f>
        <v>1.7660895640871168</v>
      </c>
      <c r="AX220">
        <f>(AU220-AW220)</f>
        <v>1.0059163359444196</v>
      </c>
      <c r="AY220">
        <f>1/(1.6/F220+1.37/N220)</f>
        <v>5.7889855628982345E-4</v>
      </c>
      <c r="AZ220">
        <f>G220*AA220*0.001</f>
        <v>51.350407626570444</v>
      </c>
      <c r="BA220">
        <f>G220/S220</f>
        <v>1.2975267093774219</v>
      </c>
      <c r="BB220">
        <f>(1-AL220*AA220/AQ220/F220)*100</f>
        <v>52.237658840424793</v>
      </c>
      <c r="BC220">
        <f>(S220-E220/(N220/1.35))</f>
        <v>400.77262198821552</v>
      </c>
      <c r="BD220">
        <f>E220*BB220/100/BC220</f>
        <v>-9.884897324082559E-5</v>
      </c>
    </row>
    <row r="221" spans="1:56" x14ac:dyDescent="0.25">
      <c r="A221" s="1" t="s">
        <v>9</v>
      </c>
      <c r="B221" s="1" t="s">
        <v>279</v>
      </c>
    </row>
    <row r="222" spans="1:56" x14ac:dyDescent="0.25">
      <c r="A222" s="1">
        <v>123</v>
      </c>
      <c r="B222" s="1" t="s">
        <v>280</v>
      </c>
      <c r="C222" s="1">
        <v>73531.499994445592</v>
      </c>
      <c r="D222" s="1">
        <v>0</v>
      </c>
      <c r="E222">
        <f>(R222-S222*(1000-T222)/(1000-U222))*AK222</f>
        <v>-0.13073061882012327</v>
      </c>
      <c r="F222">
        <f>IF(AV222&lt;&gt;0,1/(1/AV222-1/N222),0)</f>
        <v>3.6889872628613827E-3</v>
      </c>
      <c r="G222">
        <f>((AY222-AL222/2)*S222-E222)/(AY222+AL222/2)</f>
        <v>444.56350421963668</v>
      </c>
      <c r="H222">
        <f>AL222*1000</f>
        <v>6.5262412930130728E-2</v>
      </c>
      <c r="I222">
        <f>(AQ222-AW222)</f>
        <v>1.7033546350312545</v>
      </c>
      <c r="J222">
        <f>(P222+AP222*D222)</f>
        <v>26.386703491210937</v>
      </c>
      <c r="K222" s="1">
        <v>6</v>
      </c>
      <c r="L222">
        <f>(K222*AE222+AF222)</f>
        <v>1.4200000166893005</v>
      </c>
      <c r="M222" s="1">
        <v>1</v>
      </c>
      <c r="N222">
        <f>L222*(M222+1)*(M222+1)/(M222*M222+1)</f>
        <v>2.8400000333786011</v>
      </c>
      <c r="O222" s="1">
        <v>26.158750534057617</v>
      </c>
      <c r="P222" s="1">
        <v>26.386703491210937</v>
      </c>
      <c r="Q222" s="1">
        <v>26.163162231445313</v>
      </c>
      <c r="R222" s="1">
        <v>399.63693237304687</v>
      </c>
      <c r="S222" s="1">
        <v>399.76248168945312</v>
      </c>
      <c r="T222" s="1">
        <v>17.631841659545898</v>
      </c>
      <c r="U222" s="1">
        <v>17.708757400512695</v>
      </c>
      <c r="V222" s="1">
        <v>51.123054504394531</v>
      </c>
      <c r="W222" s="1">
        <v>51.346073150634766</v>
      </c>
      <c r="X222" s="1">
        <v>500.07992553710937</v>
      </c>
      <c r="Y222" s="1">
        <v>278.74697875976562</v>
      </c>
      <c r="Z222" s="1">
        <v>286.57931518554688</v>
      </c>
      <c r="AA222" s="1">
        <v>98.758552551269531</v>
      </c>
      <c r="AB222" s="1">
        <v>-3.8031024932861328</v>
      </c>
      <c r="AC222" s="1">
        <v>0.15976381301879883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0.18999999761581421</v>
      </c>
      <c r="AJ222" s="1">
        <v>111115</v>
      </c>
      <c r="AK222">
        <f>X222*0.000001/(K222*0.0001)</f>
        <v>0.83346654256184882</v>
      </c>
      <c r="AL222">
        <f>(U222-T222)/(1000-U222)*AK222</f>
        <v>6.5262412930130721E-5</v>
      </c>
      <c r="AM222">
        <f>(P222+273.15)</f>
        <v>299.53670349121091</v>
      </c>
      <c r="AN222">
        <f>(O222+273.15)</f>
        <v>299.30875053405759</v>
      </c>
      <c r="AO222">
        <f>(Y222*AG222+Z222*AH222)*AI222</f>
        <v>52.961925299770883</v>
      </c>
      <c r="AP222">
        <f>((AO222+0.00000010773*(AN222^4-AM222^4))-AL222*44100)/(L222*51.4+0.00000043092*AM222^3)</f>
        <v>0.56104395146128305</v>
      </c>
      <c r="AQ222">
        <f>0.61365*EXP(17.502*J222/(240.97+J222))</f>
        <v>3.4522458833874707</v>
      </c>
      <c r="AR222">
        <f>AQ222*1000/AA222</f>
        <v>34.956424473670481</v>
      </c>
      <c r="AS222">
        <f>(AR222-U222)</f>
        <v>17.247667073157785</v>
      </c>
      <c r="AT222">
        <f>IF(D222,P222,(O222+P222)/2)</f>
        <v>26.272727012634277</v>
      </c>
      <c r="AU222">
        <f>0.61365*EXP(17.502*AT222/(240.97+AT222))</f>
        <v>3.4290980392330752</v>
      </c>
      <c r="AV222">
        <f>IF(AS222&lt;&gt;0,(1000-(AR222+U222)/2)/AS222*AL222,0)</f>
        <v>3.6842017089816258E-3</v>
      </c>
      <c r="AW222">
        <f>U222*AA222/1000</f>
        <v>1.7488912483562162</v>
      </c>
      <c r="AX222">
        <f>(AU222-AW222)</f>
        <v>1.680206790876859</v>
      </c>
      <c r="AY222">
        <f>1/(1.6/F222+1.37/N222)</f>
        <v>2.3030555425512769E-3</v>
      </c>
      <c r="AZ222">
        <f>G222*AA222*0.001</f>
        <v>43.904448193851522</v>
      </c>
      <c r="BA222">
        <f>G222/S222</f>
        <v>1.1120691024851759</v>
      </c>
      <c r="BB222">
        <f>(1-AL222*AA222/AQ222/F222)*100</f>
        <v>49.390858910243615</v>
      </c>
      <c r="BC222">
        <f>(S222-E222/(N222/1.35))</f>
        <v>399.82462476457033</v>
      </c>
      <c r="BD222">
        <f>E222*BB222/100/BC222</f>
        <v>-1.6149324352384694E-4</v>
      </c>
    </row>
    <row r="223" spans="1:56" x14ac:dyDescent="0.25">
      <c r="A223" s="1">
        <v>124</v>
      </c>
      <c r="B223" s="1" t="s">
        <v>281</v>
      </c>
      <c r="C223" s="1">
        <v>74131.999981023371</v>
      </c>
      <c r="D223" s="1">
        <v>0</v>
      </c>
      <c r="E223">
        <f>(R223-S223*(1000-T223)/(1000-U223))*AK223</f>
        <v>-7.3950512998725414E-3</v>
      </c>
      <c r="F223">
        <f>IF(AV223&lt;&gt;0,1/(1/AV223-1/N223),0)</f>
        <v>2.4467056368825168E-3</v>
      </c>
      <c r="G223">
        <f>((AY223-AL223/2)*S223-E223)/(AY223+AL223/2)</f>
        <v>391.03397225178577</v>
      </c>
      <c r="H223">
        <f>AL223*1000</f>
        <v>5.1305723864473095E-2</v>
      </c>
      <c r="I223">
        <f>(AQ223-AW223)</f>
        <v>2.0152389849618211</v>
      </c>
      <c r="J223">
        <f>(P223+AP223*D223)</f>
        <v>27.772451400756836</v>
      </c>
      <c r="K223" s="1">
        <v>6</v>
      </c>
      <c r="L223">
        <f>(K223*AE223+AF223)</f>
        <v>1.4200000166893005</v>
      </c>
      <c r="M223" s="1">
        <v>1</v>
      </c>
      <c r="N223">
        <f>L223*(M223+1)*(M223+1)/(M223*M223+1)</f>
        <v>2.8400000333786011</v>
      </c>
      <c r="O223" s="1">
        <v>26.308914184570313</v>
      </c>
      <c r="P223" s="1">
        <v>27.772451400756836</v>
      </c>
      <c r="Q223" s="1">
        <v>26.160934448242188</v>
      </c>
      <c r="R223" s="1">
        <v>399.48095703125</v>
      </c>
      <c r="S223" s="1">
        <v>399.46524047851562</v>
      </c>
      <c r="T223" s="1">
        <v>17.452430725097656</v>
      </c>
      <c r="U223" s="1">
        <v>17.512907028198242</v>
      </c>
      <c r="V223" s="1">
        <v>50.156047821044922</v>
      </c>
      <c r="W223" s="1">
        <v>50.329849243164063</v>
      </c>
      <c r="X223" s="1">
        <v>500.10211181640625</v>
      </c>
      <c r="Y223" s="1">
        <v>278.92202758789063</v>
      </c>
      <c r="Z223" s="1">
        <v>286.33148193359375</v>
      </c>
      <c r="AA223" s="1">
        <v>98.7586669921875</v>
      </c>
      <c r="AB223" s="1">
        <v>-3.8031024932861328</v>
      </c>
      <c r="AC223" s="1">
        <v>0.15976381301879883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0.18999999761581421</v>
      </c>
      <c r="AJ223" s="1">
        <v>111115</v>
      </c>
      <c r="AK223">
        <f>X223*0.000001/(K223*0.0001)</f>
        <v>0.83350351969401038</v>
      </c>
      <c r="AL223">
        <f>(U223-T223)/(1000-U223)*AK223</f>
        <v>5.1305723864473093E-5</v>
      </c>
      <c r="AM223">
        <f>(P223+273.15)</f>
        <v>300.92245140075681</v>
      </c>
      <c r="AN223">
        <f>(O223+273.15)</f>
        <v>299.45891418457029</v>
      </c>
      <c r="AO223">
        <f>(Y223*AG223+Z223*AH223)*AI223</f>
        <v>52.995184576697284</v>
      </c>
      <c r="AP223">
        <f>((AO223+0.00000010773*(AN223^4-AM223^4))-AL223*44100)/(L223*51.4+0.00000043092*AM223^3)</f>
        <v>0.39740105976879903</v>
      </c>
      <c r="AQ223">
        <f>0.61365*EXP(17.502*J223/(240.97+J223))</f>
        <v>3.7447903382247913</v>
      </c>
      <c r="AR223">
        <f>AQ223*1000/AA223</f>
        <v>37.918599473614101</v>
      </c>
      <c r="AS223">
        <f>(AR223-U223)</f>
        <v>20.405692445415859</v>
      </c>
      <c r="AT223">
        <f>IF(D223,P223,(O223+P223)/2)</f>
        <v>27.040682792663574</v>
      </c>
      <c r="AU223">
        <f>0.61365*EXP(17.502*AT223/(240.97+AT223))</f>
        <v>3.5877206649493418</v>
      </c>
      <c r="AV223">
        <f>IF(AS223&lt;&gt;0,(1000-(AR223+U223)/2)/AS223*AL223,0)</f>
        <v>2.4445995750902645E-3</v>
      </c>
      <c r="AW223">
        <f>U223*AA223/1000</f>
        <v>1.7295513532629703</v>
      </c>
      <c r="AX223">
        <f>(AU223-AW223)</f>
        <v>1.8581693116863716</v>
      </c>
      <c r="AY223">
        <f>1/(1.6/F223+1.37/N223)</f>
        <v>1.5280638114435322E-3</v>
      </c>
      <c r="AZ223">
        <f>G223*AA223*0.001</f>
        <v>38.6179938482464</v>
      </c>
      <c r="BA223">
        <f>G223/S223</f>
        <v>0.97889361232874705</v>
      </c>
      <c r="BB223">
        <f>(1-AL223*AA223/AQ223/F223)*100</f>
        <v>44.699149755232682</v>
      </c>
      <c r="BC223">
        <f>(S223-E223/(N223/1.35))</f>
        <v>399.46875573173304</v>
      </c>
      <c r="BD223">
        <f>E223*BB223/100/BC223</f>
        <v>-8.2748024910017345E-6</v>
      </c>
    </row>
    <row r="224" spans="1:56" x14ac:dyDescent="0.25">
      <c r="A224" s="1" t="s">
        <v>9</v>
      </c>
      <c r="B224" s="1" t="s">
        <v>282</v>
      </c>
    </row>
    <row r="225" spans="1:56" x14ac:dyDescent="0.25">
      <c r="A225" s="1">
        <v>125</v>
      </c>
      <c r="B225" s="1" t="s">
        <v>283</v>
      </c>
      <c r="C225" s="1">
        <v>74731.000009186566</v>
      </c>
      <c r="D225" s="1">
        <v>0</v>
      </c>
      <c r="E225">
        <f>(R225-S225*(1000-T225)/(1000-U225))*AK225</f>
        <v>5.0107657091567816E-2</v>
      </c>
      <c r="F225">
        <f>IF(AV225&lt;&gt;0,1/(1/AV225-1/N225),0)</f>
        <v>2.1470806869529693E-3</v>
      </c>
      <c r="G225">
        <f>((AY225-AL225/2)*S225-E225)/(AY225+AL225/2)</f>
        <v>349.24056341299121</v>
      </c>
      <c r="H225">
        <f>AL225*1000</f>
        <v>4.6097599373743067E-2</v>
      </c>
      <c r="I225">
        <f>(AQ225-AW225)</f>
        <v>2.0625755324008086</v>
      </c>
      <c r="J225">
        <f>(P225+AP225*D225)</f>
        <v>27.906642913818359</v>
      </c>
      <c r="K225" s="1">
        <v>6</v>
      </c>
      <c r="L225">
        <f>(K225*AE225+AF225)</f>
        <v>1.4200000166893005</v>
      </c>
      <c r="M225" s="1">
        <v>1</v>
      </c>
      <c r="N225">
        <f>L225*(M225+1)*(M225+1)/(M225*M225+1)</f>
        <v>2.8400000333786011</v>
      </c>
      <c r="O225" s="1">
        <v>26.328523635864258</v>
      </c>
      <c r="P225" s="1">
        <v>27.906642913818359</v>
      </c>
      <c r="Q225" s="1">
        <v>26.159730911254883</v>
      </c>
      <c r="R225" s="1">
        <v>399.55523681640625</v>
      </c>
      <c r="S225" s="1">
        <v>399.4730224609375</v>
      </c>
      <c r="T225" s="1">
        <v>17.280912399291992</v>
      </c>
      <c r="U225" s="1">
        <v>17.335262298583984</v>
      </c>
      <c r="V225" s="1">
        <v>49.595607757568359</v>
      </c>
      <c r="W225" s="1">
        <v>49.751590728759766</v>
      </c>
      <c r="X225" s="1">
        <v>500.07620239257812</v>
      </c>
      <c r="Y225" s="1">
        <v>278.10501098632812</v>
      </c>
      <c r="Z225" s="1">
        <v>285.83734130859375</v>
      </c>
      <c r="AA225" s="1">
        <v>98.738632202148438</v>
      </c>
      <c r="AB225" s="1">
        <v>-3.8414020538330078</v>
      </c>
      <c r="AC225" s="1">
        <v>0.17017984390258789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0.18999999761581421</v>
      </c>
      <c r="AJ225" s="1">
        <v>111115</v>
      </c>
      <c r="AK225">
        <f>X225*0.000001/(K225*0.0001)</f>
        <v>0.83346033732096336</v>
      </c>
      <c r="AL225">
        <f>(U225-T225)/(1000-U225)*AK225</f>
        <v>4.6097599373743071E-5</v>
      </c>
      <c r="AM225">
        <f>(P225+273.15)</f>
        <v>301.05664291381834</v>
      </c>
      <c r="AN225">
        <f>(O225+273.15)</f>
        <v>299.47852363586424</v>
      </c>
      <c r="AO225">
        <f>(Y225*AG225+Z225*AH225)*AI225</f>
        <v>52.839951424348328</v>
      </c>
      <c r="AP225">
        <f>((AO225+0.00000010773*(AN225^4-AM225^4))-AL225*44100)/(L225*51.4+0.00000043092*AM225^3)</f>
        <v>0.38227760786548937</v>
      </c>
      <c r="AQ225">
        <f>0.61365*EXP(17.502*J225/(240.97+J225))</f>
        <v>3.7742356206284629</v>
      </c>
      <c r="AR225">
        <f>AQ225*1000/AA225</f>
        <v>38.2245078390537</v>
      </c>
      <c r="AS225">
        <f>(AR225-U225)</f>
        <v>20.889245540469716</v>
      </c>
      <c r="AT225">
        <f>IF(D225,P225,(O225+P225)/2)</f>
        <v>27.117583274841309</v>
      </c>
      <c r="AU225">
        <f>0.61365*EXP(17.502*AT225/(240.97+AT225))</f>
        <v>3.6039518445995999</v>
      </c>
      <c r="AV225">
        <f>IF(AS225&lt;&gt;0,(1000-(AR225+U225)/2)/AS225*AL225,0)</f>
        <v>2.1454586894661142E-3</v>
      </c>
      <c r="AW225">
        <f>U225*AA225/1000</f>
        <v>1.7116600882276543</v>
      </c>
      <c r="AX225">
        <f>(AU225-AW225)</f>
        <v>1.8922917563719457</v>
      </c>
      <c r="AY225">
        <f>1/(1.6/F225+1.37/N225)</f>
        <v>1.3410573129799699E-3</v>
      </c>
      <c r="AZ225">
        <f>G225*AA225*0.001</f>
        <v>34.483535540906438</v>
      </c>
      <c r="BA225">
        <f>G225/S225</f>
        <v>0.87425318801632401</v>
      </c>
      <c r="BB225">
        <f>(1-AL225*AA225/AQ225/F225)*100</f>
        <v>43.832118807065157</v>
      </c>
      <c r="BC225">
        <f>(S225-E225/(N225/1.35))</f>
        <v>399.44920368055773</v>
      </c>
      <c r="BD225">
        <f>E225*BB225/100/BC225</f>
        <v>5.4983831699854818E-5</v>
      </c>
    </row>
    <row r="226" spans="1:56" x14ac:dyDescent="0.25">
      <c r="A226" s="1" t="s">
        <v>9</v>
      </c>
      <c r="B226" s="1" t="s">
        <v>284</v>
      </c>
    </row>
    <row r="227" spans="1:56" x14ac:dyDescent="0.25">
      <c r="A227" s="1">
        <v>126</v>
      </c>
      <c r="B227" s="1" t="s">
        <v>285</v>
      </c>
      <c r="C227" s="1">
        <v>75331.00001591444</v>
      </c>
      <c r="D227" s="1">
        <v>0</v>
      </c>
      <c r="E227">
        <f>(R227-S227*(1000-T227)/(1000-U227))*AK227</f>
        <v>-7.7923761765549118E-2</v>
      </c>
      <c r="F227">
        <f>IF(AV227&lt;&gt;0,1/(1/AV227-1/N227),0)</f>
        <v>1.6609307314352144E-3</v>
      </c>
      <c r="G227">
        <f>((AY227-AL227/2)*S227-E227)/(AY227+AL227/2)</f>
        <v>459.92519342185085</v>
      </c>
      <c r="H227">
        <f>AL227*1000</f>
        <v>3.6000605553693062E-2</v>
      </c>
      <c r="I227">
        <f>(AQ227-AW227)</f>
        <v>2.0819869177868178</v>
      </c>
      <c r="J227">
        <f>(P227+AP227*D227)</f>
        <v>27.915824890136719</v>
      </c>
      <c r="K227" s="1">
        <v>6</v>
      </c>
      <c r="L227">
        <f>(K227*AE227+AF227)</f>
        <v>1.4200000166893005</v>
      </c>
      <c r="M227" s="1">
        <v>1</v>
      </c>
      <c r="N227">
        <f>L227*(M227+1)*(M227+1)/(M227*M227+1)</f>
        <v>2.8400000333786011</v>
      </c>
      <c r="O227" s="1">
        <v>26.333799362182617</v>
      </c>
      <c r="P227" s="1">
        <v>27.915824890136719</v>
      </c>
      <c r="Q227" s="1">
        <v>26.160741806030273</v>
      </c>
      <c r="R227" s="1">
        <v>399.66018676757812</v>
      </c>
      <c r="S227" s="1">
        <v>399.73641967773437</v>
      </c>
      <c r="T227" s="1">
        <v>17.117486953735352</v>
      </c>
      <c r="U227" s="1">
        <v>17.159942626953125</v>
      </c>
      <c r="V227" s="1">
        <v>49.109012603759766</v>
      </c>
      <c r="W227" s="1">
        <v>49.230815887451172</v>
      </c>
      <c r="X227" s="1">
        <v>500.0439453125</v>
      </c>
      <c r="Y227" s="1">
        <v>277.29437255859375</v>
      </c>
      <c r="Z227" s="1">
        <v>285.22305297851562</v>
      </c>
      <c r="AA227" s="1">
        <v>98.734062194824219</v>
      </c>
      <c r="AB227" s="1">
        <v>-3.6795368194580078</v>
      </c>
      <c r="AC227" s="1">
        <v>0.16385507583618164</v>
      </c>
      <c r="AD227" s="1">
        <v>1</v>
      </c>
      <c r="AE227" s="1">
        <v>-0.21956524252891541</v>
      </c>
      <c r="AF227" s="1">
        <v>2.737391471862793</v>
      </c>
      <c r="AG227" s="1">
        <v>1</v>
      </c>
      <c r="AH227" s="1">
        <v>0</v>
      </c>
      <c r="AI227" s="1">
        <v>0.18999999761581421</v>
      </c>
      <c r="AJ227" s="1">
        <v>111115</v>
      </c>
      <c r="AK227">
        <f>X227*0.000001/(K227*0.0001)</f>
        <v>0.83340657552083319</v>
      </c>
      <c r="AL227">
        <f>(U227-T227)/(1000-U227)*AK227</f>
        <v>3.600060555369306E-5</v>
      </c>
      <c r="AM227">
        <f>(P227+273.15)</f>
        <v>301.0658248901367</v>
      </c>
      <c r="AN227">
        <f>(O227+273.15)</f>
        <v>299.48379936218259</v>
      </c>
      <c r="AO227">
        <f>(Y227*AG227+Z227*AH227)*AI227</f>
        <v>52.68593012501151</v>
      </c>
      <c r="AP227">
        <f>((AO227+0.00000010773*(AN227^4-AM227^4))-AL227*44100)/(L227*51.4+0.00000043092*AM227^3)</f>
        <v>0.38515605493142685</v>
      </c>
      <c r="AQ227">
        <f>0.61365*EXP(17.502*J227/(240.97+J227))</f>
        <v>3.7762577603760228</v>
      </c>
      <c r="AR227">
        <f>AQ227*1000/AA227</f>
        <v>38.246757769619855</v>
      </c>
      <c r="AS227">
        <f>(AR227-U227)</f>
        <v>21.08681514266673</v>
      </c>
      <c r="AT227">
        <f>IF(D227,P227,(O227+P227)/2)</f>
        <v>27.124812126159668</v>
      </c>
      <c r="AU227">
        <f>0.61365*EXP(17.502*AT227/(240.97+AT227))</f>
        <v>3.6054809095480818</v>
      </c>
      <c r="AV227">
        <f>IF(AS227&lt;&gt;0,(1000-(AR227+U227)/2)/AS227*AL227,0)</f>
        <v>1.6599599291722182E-3</v>
      </c>
      <c r="AW227">
        <f>U227*AA227/1000</f>
        <v>1.6942708425892052</v>
      </c>
      <c r="AX227">
        <f>(AU227-AW227)</f>
        <v>1.9112100669588765</v>
      </c>
      <c r="AY227">
        <f>1/(1.6/F227+1.37/N227)</f>
        <v>1.0375621325933524E-3</v>
      </c>
      <c r="AZ227">
        <f>G227*AA227*0.001</f>
        <v>45.410282652279584</v>
      </c>
      <c r="BA227">
        <f>G227/S227</f>
        <v>1.1505711533430965</v>
      </c>
      <c r="BB227">
        <f>(1-AL227*AA227/AQ227/F227)*100</f>
        <v>43.328636744960491</v>
      </c>
      <c r="BC227">
        <f>(S227-E227/(N227/1.35))</f>
        <v>399.77346090208192</v>
      </c>
      <c r="BD227">
        <f>E227*BB227/100/BC227</f>
        <v>-8.4456090700010144E-5</v>
      </c>
    </row>
    <row r="228" spans="1:56" x14ac:dyDescent="0.25">
      <c r="A228" s="1">
        <v>127</v>
      </c>
      <c r="B228" s="1" t="s">
        <v>286</v>
      </c>
      <c r="C228" s="1">
        <v>75931.500002492219</v>
      </c>
      <c r="D228" s="1">
        <v>0</v>
      </c>
      <c r="E228">
        <f>(R228-S228*(1000-T228)/(1000-U228))*AK228</f>
        <v>-0.14457346343892077</v>
      </c>
      <c r="F228">
        <f>IF(AV228&lt;&gt;0,1/(1/AV228-1/N228),0)</f>
        <v>1.7370439565174004E-3</v>
      </c>
      <c r="G228">
        <f>((AY228-AL228/2)*S228-E228)/(AY228+AL228/2)</f>
        <v>516.98722716159887</v>
      </c>
      <c r="H228">
        <f>AL228*1000</f>
        <v>3.7977425810941608E-2</v>
      </c>
      <c r="I228">
        <f>(AQ228-AW228)</f>
        <v>2.1000822500252561</v>
      </c>
      <c r="J228">
        <f>(P228+AP228*D228)</f>
        <v>27.969211578369141</v>
      </c>
      <c r="K228" s="1">
        <v>6</v>
      </c>
      <c r="L228">
        <f>(K228*AE228+AF228)</f>
        <v>1.4200000166893005</v>
      </c>
      <c r="M228" s="1">
        <v>1</v>
      </c>
      <c r="N228">
        <f>L228*(M228+1)*(M228+1)/(M228*M228+1)</f>
        <v>2.8400000333786011</v>
      </c>
      <c r="O228" s="1">
        <v>26.340610504150391</v>
      </c>
      <c r="P228" s="1">
        <v>27.969211578369141</v>
      </c>
      <c r="Q228" s="1">
        <v>26.159225463867188</v>
      </c>
      <c r="R228" s="1">
        <v>399.63833618164062</v>
      </c>
      <c r="S228" s="1">
        <v>399.7935791015625</v>
      </c>
      <c r="T228" s="1">
        <v>17.051054000854492</v>
      </c>
      <c r="U228" s="1">
        <v>17.095840454101563</v>
      </c>
      <c r="V228" s="1">
        <v>48.899040222167969</v>
      </c>
      <c r="W228" s="1">
        <v>49.027481079101563</v>
      </c>
      <c r="X228" s="1">
        <v>500.08206176757813</v>
      </c>
      <c r="Y228" s="1">
        <v>277.79693603515625</v>
      </c>
      <c r="Z228" s="1">
        <v>285.33624267578125</v>
      </c>
      <c r="AA228" s="1">
        <v>98.734634399414063</v>
      </c>
      <c r="AB228" s="1">
        <v>-3.6795368194580078</v>
      </c>
      <c r="AC228" s="1">
        <v>0.16385507583618164</v>
      </c>
      <c r="AD228" s="1">
        <v>1</v>
      </c>
      <c r="AE228" s="1">
        <v>-0.21956524252891541</v>
      </c>
      <c r="AF228" s="1">
        <v>2.737391471862793</v>
      </c>
      <c r="AG228" s="1">
        <v>1</v>
      </c>
      <c r="AH228" s="1">
        <v>0</v>
      </c>
      <c r="AI228" s="1">
        <v>0.18999999761581421</v>
      </c>
      <c r="AJ228" s="1">
        <v>111115</v>
      </c>
      <c r="AK228">
        <f>X228*0.000001/(K228*0.0001)</f>
        <v>0.83347010294596346</v>
      </c>
      <c r="AL228">
        <f>(U228-T228)/(1000-U228)*AK228</f>
        <v>3.7977425810941607E-5</v>
      </c>
      <c r="AM228">
        <f>(P228+273.15)</f>
        <v>301.11921157836912</v>
      </c>
      <c r="AN228">
        <f>(O228+273.15)</f>
        <v>299.49061050415037</v>
      </c>
      <c r="AO228">
        <f>(Y228*AG228+Z228*AH228)*AI228</f>
        <v>52.78141718436018</v>
      </c>
      <c r="AP228">
        <f>((AO228+0.00000010773*(AN228^4-AM228^4))-AL228*44100)/(L228*51.4+0.00000043092*AM228^3)</f>
        <v>0.37874669318456772</v>
      </c>
      <c r="AQ228">
        <f>0.61365*EXP(17.502*J228/(240.97+J228))</f>
        <v>3.7880338070116868</v>
      </c>
      <c r="AR228">
        <f>AQ228*1000/AA228</f>
        <v>38.365805778829795</v>
      </c>
      <c r="AS228">
        <f>(AR228-U228)</f>
        <v>21.269965324728233</v>
      </c>
      <c r="AT228">
        <f>IF(D228,P228,(O228+P228)/2)</f>
        <v>27.154911041259766</v>
      </c>
      <c r="AU228">
        <f>0.61365*EXP(17.502*AT228/(240.97+AT228))</f>
        <v>3.6118535974451973</v>
      </c>
      <c r="AV228">
        <f>IF(AS228&lt;&gt;0,(1000-(AR228+U228)/2)/AS228*AL228,0)</f>
        <v>1.7359821687359272E-3</v>
      </c>
      <c r="AW228">
        <f>U228*AA228/1000</f>
        <v>1.6879515569864307</v>
      </c>
      <c r="AX228">
        <f>(AU228-AW228)</f>
        <v>1.9239020404587666</v>
      </c>
      <c r="AY228">
        <f>1/(1.6/F228+1.37/N228)</f>
        <v>1.0850842005225327E-3</v>
      </c>
      <c r="AZ228">
        <f>G228*AA228*0.001</f>
        <v>51.044544862967292</v>
      </c>
      <c r="BA228">
        <f>G228/S228</f>
        <v>1.2931353933282275</v>
      </c>
      <c r="BB228">
        <f>(1-AL228*AA228/AQ228/F228)*100</f>
        <v>43.013708992159984</v>
      </c>
      <c r="BC228">
        <f>(S228-E228/(N228/1.35))</f>
        <v>399.86230240203736</v>
      </c>
      <c r="BD228">
        <f>E228*BB228/100/BC228</f>
        <v>-1.5551955878296205E-4</v>
      </c>
    </row>
    <row r="229" spans="1:56" x14ac:dyDescent="0.25">
      <c r="A229" s="1" t="s">
        <v>9</v>
      </c>
      <c r="B229" s="1" t="s">
        <v>287</v>
      </c>
    </row>
    <row r="230" spans="1:56" x14ac:dyDescent="0.25">
      <c r="A230" s="1">
        <v>128</v>
      </c>
      <c r="B230" s="1" t="s">
        <v>288</v>
      </c>
      <c r="C230" s="1">
        <v>76531.500009197742</v>
      </c>
      <c r="D230" s="1">
        <v>0</v>
      </c>
      <c r="E230">
        <f>(R230-S230*(1000-T230)/(1000-U230))*AK230</f>
        <v>-6.514956292784084E-2</v>
      </c>
      <c r="F230">
        <f>IF(AV230&lt;&gt;0,1/(1/AV230-1/N230),0)</f>
        <v>1.9965019985365619E-3</v>
      </c>
      <c r="G230">
        <f>((AY230-AL230/2)*S230-E230)/(AY230+AL230/2)</f>
        <v>437.30049467862466</v>
      </c>
      <c r="H230">
        <f>AL230*1000</f>
        <v>4.3924894378594648E-2</v>
      </c>
      <c r="I230">
        <f>(AQ230-AW230)</f>
        <v>2.1130831042903635</v>
      </c>
      <c r="J230">
        <f>(P230+AP230*D230)</f>
        <v>27.995304107666016</v>
      </c>
      <c r="K230" s="1">
        <v>6</v>
      </c>
      <c r="L230">
        <f>(K230*AE230+AF230)</f>
        <v>1.4200000166893005</v>
      </c>
      <c r="M230" s="1">
        <v>1</v>
      </c>
      <c r="N230">
        <f>L230*(M230+1)*(M230+1)/(M230*M230+1)</f>
        <v>2.8400000333786011</v>
      </c>
      <c r="O230" s="1">
        <v>26.341262817382812</v>
      </c>
      <c r="P230" s="1">
        <v>27.995304107666016</v>
      </c>
      <c r="Q230" s="1">
        <v>26.159500122070313</v>
      </c>
      <c r="R230" s="1">
        <v>399.74346923828125</v>
      </c>
      <c r="S230" s="1">
        <v>399.80056762695312</v>
      </c>
      <c r="T230" s="1">
        <v>16.974161148071289</v>
      </c>
      <c r="U230" s="1">
        <v>17.025966644287109</v>
      </c>
      <c r="V230" s="1">
        <v>48.666961669921875</v>
      </c>
      <c r="W230" s="1">
        <v>48.815494537353516</v>
      </c>
      <c r="X230" s="1">
        <v>500.06698608398437</v>
      </c>
      <c r="Y230" s="1">
        <v>278.08209228515625</v>
      </c>
      <c r="Z230" s="1">
        <v>286.06222534179687</v>
      </c>
      <c r="AA230" s="1">
        <v>98.714973449707031</v>
      </c>
      <c r="AB230" s="1">
        <v>-3.5914020538330078</v>
      </c>
      <c r="AC230" s="1">
        <v>0.16356325149536133</v>
      </c>
      <c r="AD230" s="1">
        <v>1</v>
      </c>
      <c r="AE230" s="1">
        <v>-0.21956524252891541</v>
      </c>
      <c r="AF230" s="1">
        <v>2.737391471862793</v>
      </c>
      <c r="AG230" s="1">
        <v>1</v>
      </c>
      <c r="AH230" s="1">
        <v>0</v>
      </c>
      <c r="AI230" s="1">
        <v>0.18999999761581421</v>
      </c>
      <c r="AJ230" s="1">
        <v>111115</v>
      </c>
      <c r="AK230">
        <f>X230*0.000001/(K230*0.0001)</f>
        <v>0.83344497680664054</v>
      </c>
      <c r="AL230">
        <f>(U230-T230)/(1000-U230)*AK230</f>
        <v>4.3924894378594651E-5</v>
      </c>
      <c r="AM230">
        <f>(P230+273.15)</f>
        <v>301.14530410766599</v>
      </c>
      <c r="AN230">
        <f>(O230+273.15)</f>
        <v>299.49126281738279</v>
      </c>
      <c r="AO230">
        <f>(Y230*AG230+Z230*AH230)*AI230</f>
        <v>52.835596871180314</v>
      </c>
      <c r="AP230">
        <f>((AO230+0.00000010773*(AN230^4-AM230^4))-AL230*44100)/(L230*51.4+0.00000043092*AM230^3)</f>
        <v>0.37274428283558758</v>
      </c>
      <c r="AQ230">
        <f>0.61365*EXP(17.502*J230/(240.97+J230))</f>
        <v>3.7938009495367631</v>
      </c>
      <c r="AR230">
        <f>AQ230*1000/AA230</f>
        <v>38.431869218600518</v>
      </c>
      <c r="AS230">
        <f>(AR230-U230)</f>
        <v>21.405902574313409</v>
      </c>
      <c r="AT230">
        <f>IF(D230,P230,(O230+P230)/2)</f>
        <v>27.168283462524414</v>
      </c>
      <c r="AU230">
        <f>0.61365*EXP(17.502*AT230/(240.97+AT230))</f>
        <v>3.6146880239914858</v>
      </c>
      <c r="AV230">
        <f>IF(AS230&lt;&gt;0,(1000-(AR230+U230)/2)/AS230*AL230,0)</f>
        <v>1.995099456281305E-3</v>
      </c>
      <c r="AW230">
        <f>U230*AA230/1000</f>
        <v>1.6807178452463996</v>
      </c>
      <c r="AX230">
        <f>(AU230-AW230)</f>
        <v>1.9339701787450863</v>
      </c>
      <c r="AY230">
        <f>1/(1.6/F230+1.37/N230)</f>
        <v>1.2470630940271509E-3</v>
      </c>
      <c r="AZ230">
        <f>G230*AA230*0.001</f>
        <v>43.168106721744181</v>
      </c>
      <c r="BA230">
        <f>G230/S230</f>
        <v>1.0937965828169161</v>
      </c>
      <c r="BB230">
        <f>(1-AL230*AA230/AQ230/F230)*100</f>
        <v>42.753430229287247</v>
      </c>
      <c r="BC230">
        <f>(S230-E230/(N230/1.35))</f>
        <v>399.83153660896681</v>
      </c>
      <c r="BD230">
        <f>E230*BB230/100/BC230</f>
        <v>-6.966352171034665E-5</v>
      </c>
    </row>
    <row r="231" spans="1:56" x14ac:dyDescent="0.25">
      <c r="A231" s="1" t="s">
        <v>9</v>
      </c>
      <c r="B231" s="1" t="s">
        <v>289</v>
      </c>
    </row>
    <row r="232" spans="1:56" x14ac:dyDescent="0.25">
      <c r="A232" s="1">
        <v>129</v>
      </c>
      <c r="B232" s="1" t="s">
        <v>290</v>
      </c>
      <c r="C232" s="1">
        <v>77131.00001591444</v>
      </c>
      <c r="D232" s="1">
        <v>0</v>
      </c>
      <c r="E232">
        <f>(R232-S232*(1000-T232)/(1000-U232))*AK232</f>
        <v>-4.7254403451186366E-2</v>
      </c>
      <c r="F232">
        <f>IF(AV232&lt;&gt;0,1/(1/AV232-1/N232),0)</f>
        <v>1.8967993219694264E-3</v>
      </c>
      <c r="G232">
        <f>((AY232-AL232/2)*S232-E232)/(AY232+AL232/2)</f>
        <v>425.08545810162514</v>
      </c>
      <c r="H232">
        <f>AL232*1000</f>
        <v>4.1730145141068611E-2</v>
      </c>
      <c r="I232">
        <f>(AQ232-AW232)</f>
        <v>2.1136497963219232</v>
      </c>
      <c r="J232">
        <f>(P232+AP232*D232)</f>
        <v>27.96367073059082</v>
      </c>
      <c r="K232" s="1">
        <v>6</v>
      </c>
      <c r="L232">
        <f>(K232*AE232+AF232)</f>
        <v>1.4200000166893005</v>
      </c>
      <c r="M232" s="1">
        <v>1</v>
      </c>
      <c r="N232">
        <f>L232*(M232+1)*(M232+1)/(M232*M232+1)</f>
        <v>2.8400000333786011</v>
      </c>
      <c r="O232" s="1">
        <v>26.342319488525391</v>
      </c>
      <c r="P232" s="1">
        <v>27.96367073059082</v>
      </c>
      <c r="Q232" s="1">
        <v>26.158594131469727</v>
      </c>
      <c r="R232" s="1">
        <v>399.69085693359375</v>
      </c>
      <c r="S232" s="1">
        <v>399.7275390625</v>
      </c>
      <c r="T232" s="1">
        <v>16.895967483520508</v>
      </c>
      <c r="U232" s="1">
        <v>16.945186614990234</v>
      </c>
      <c r="V232" s="1">
        <v>48.451816558837891</v>
      </c>
      <c r="W232" s="1">
        <v>48.59295654296875</v>
      </c>
      <c r="X232" s="1">
        <v>500.08627319335938</v>
      </c>
      <c r="Y232" s="1">
        <v>278.8800048828125</v>
      </c>
      <c r="Z232" s="1">
        <v>286.80780029296875</v>
      </c>
      <c r="AA232" s="1">
        <v>98.73956298828125</v>
      </c>
      <c r="AB232" s="1">
        <v>-3.6094074249267578</v>
      </c>
      <c r="AC232" s="1">
        <v>0.16237878799438477</v>
      </c>
      <c r="AD232" s="1">
        <v>1</v>
      </c>
      <c r="AE232" s="1">
        <v>-0.21956524252891541</v>
      </c>
      <c r="AF232" s="1">
        <v>2.737391471862793</v>
      </c>
      <c r="AG232" s="1">
        <v>1</v>
      </c>
      <c r="AH232" s="1">
        <v>0</v>
      </c>
      <c r="AI232" s="1">
        <v>0.18999999761581421</v>
      </c>
      <c r="AJ232" s="1">
        <v>111115</v>
      </c>
      <c r="AK232">
        <f>X232*0.000001/(K232*0.0001)</f>
        <v>0.8334771219889322</v>
      </c>
      <c r="AL232">
        <f>(U232-T232)/(1000-U232)*AK232</f>
        <v>4.1730145141068613E-5</v>
      </c>
      <c r="AM232">
        <f>(P232+273.15)</f>
        <v>301.1136707305908</v>
      </c>
      <c r="AN232">
        <f>(O232+273.15)</f>
        <v>299.49231948852537</v>
      </c>
      <c r="AO232">
        <f>(Y232*AG232+Z232*AH232)*AI232</f>
        <v>52.98720026283263</v>
      </c>
      <c r="AP232">
        <f>((AO232+0.00000010773*(AN232^4-AM232^4))-AL232*44100)/(L232*51.4+0.00000043092*AM232^3)</f>
        <v>0.38022754230606265</v>
      </c>
      <c r="AQ232">
        <f>0.61365*EXP(17.502*J232/(240.97+J232))</f>
        <v>3.7868101174409317</v>
      </c>
      <c r="AR232">
        <f>AQ232*1000/AA232</f>
        <v>38.351497645278855</v>
      </c>
      <c r="AS232">
        <f>(AR232-U232)</f>
        <v>21.40631103028862</v>
      </c>
      <c r="AT232">
        <f>IF(D232,P232,(O232+P232)/2)</f>
        <v>27.152995109558105</v>
      </c>
      <c r="AU232">
        <f>0.61365*EXP(17.502*AT232/(240.97+AT232))</f>
        <v>3.6114476543257603</v>
      </c>
      <c r="AV232">
        <f>IF(AS232&lt;&gt;0,(1000-(AR232+U232)/2)/AS232*AL232,0)</f>
        <v>1.8955333197604709E-3</v>
      </c>
      <c r="AW232">
        <f>U232*AA232/1000</f>
        <v>1.6731603211190085</v>
      </c>
      <c r="AX232">
        <f>(AU232-AW232)</f>
        <v>1.9382873332067518</v>
      </c>
      <c r="AY232">
        <f>1/(1.6/F232+1.37/N232)</f>
        <v>1.1848220022266291E-3</v>
      </c>
      <c r="AZ232">
        <f>G232*AA232*0.001</f>
        <v>41.972752365627805</v>
      </c>
      <c r="BA232">
        <f>G232/S232</f>
        <v>1.0634380085460169</v>
      </c>
      <c r="BB232">
        <f>(1-AL232*AA232/AQ232/F232)*100</f>
        <v>42.635107843477748</v>
      </c>
      <c r="BC232">
        <f>(S232-E232/(N232/1.35))</f>
        <v>399.75000154274977</v>
      </c>
      <c r="BD232">
        <f>E232*BB232/100/BC232</f>
        <v>-5.0398913807260697E-5</v>
      </c>
    </row>
    <row r="233" spans="1:56" x14ac:dyDescent="0.25">
      <c r="A233" s="1">
        <v>130</v>
      </c>
      <c r="B233" s="1" t="s">
        <v>291</v>
      </c>
      <c r="C233" s="1">
        <v>77731.500002492219</v>
      </c>
      <c r="D233" s="1">
        <v>0</v>
      </c>
      <c r="E233">
        <f>(R233-S233*(1000-T233)/(1000-U233))*AK233</f>
        <v>-0.10848614505444434</v>
      </c>
      <c r="F233">
        <f>IF(AV233&lt;&gt;0,1/(1/AV233-1/N233),0)</f>
        <v>1.5605812834562042E-3</v>
      </c>
      <c r="G233">
        <f>((AY233-AL233/2)*S233-E233)/(AY233+AL233/2)</f>
        <v>495.25328443379925</v>
      </c>
      <c r="H233">
        <f>AL233*1000</f>
        <v>3.4543722559909777E-2</v>
      </c>
      <c r="I233">
        <f>(AQ233-AW233)</f>
        <v>2.1271371015788088</v>
      </c>
      <c r="J233">
        <f>(P233+AP233*D233)</f>
        <v>27.97467041015625</v>
      </c>
      <c r="K233" s="1">
        <v>6</v>
      </c>
      <c r="L233">
        <f>(K233*AE233+AF233)</f>
        <v>1.4200000166893005</v>
      </c>
      <c r="M233" s="1">
        <v>1</v>
      </c>
      <c r="N233">
        <f>L233*(M233+1)*(M233+1)/(M233*M233+1)</f>
        <v>2.8400000333786011</v>
      </c>
      <c r="O233" s="1">
        <v>26.339471817016602</v>
      </c>
      <c r="P233" s="1">
        <v>27.97467041015625</v>
      </c>
      <c r="Q233" s="1">
        <v>26.158857345581055</v>
      </c>
      <c r="R233" s="1">
        <v>399.71871948242187</v>
      </c>
      <c r="S233" s="1">
        <v>399.83230590820312</v>
      </c>
      <c r="T233" s="1">
        <v>16.787172317504883</v>
      </c>
      <c r="U233" s="1">
        <v>16.827919006347656</v>
      </c>
      <c r="V233" s="1">
        <v>48.16302490234375</v>
      </c>
      <c r="W233" s="1">
        <v>48.279926300048828</v>
      </c>
      <c r="X233" s="1">
        <v>500.10086059570312</v>
      </c>
      <c r="Y233" s="1">
        <v>278.66110229492187</v>
      </c>
      <c r="Z233" s="1">
        <v>286.821533203125</v>
      </c>
      <c r="AA233" s="1">
        <v>98.770538330078125</v>
      </c>
      <c r="AB233" s="1">
        <v>-3.6094074249267578</v>
      </c>
      <c r="AC233" s="1">
        <v>0.16237878799438477</v>
      </c>
      <c r="AD233" s="1">
        <v>1</v>
      </c>
      <c r="AE233" s="1">
        <v>-0.21956524252891541</v>
      </c>
      <c r="AF233" s="1">
        <v>2.737391471862793</v>
      </c>
      <c r="AG233" s="1">
        <v>1</v>
      </c>
      <c r="AH233" s="1">
        <v>0</v>
      </c>
      <c r="AI233" s="1">
        <v>0.18999999761581421</v>
      </c>
      <c r="AJ233" s="1">
        <v>111115</v>
      </c>
      <c r="AK233">
        <f>X233*0.000001/(K233*0.0001)</f>
        <v>0.83350143432617163</v>
      </c>
      <c r="AL233">
        <f>(U233-T233)/(1000-U233)*AK233</f>
        <v>3.4543722559909777E-5</v>
      </c>
      <c r="AM233">
        <f>(P233+273.15)</f>
        <v>301.12467041015623</v>
      </c>
      <c r="AN233">
        <f>(O233+273.15)</f>
        <v>299.48947181701658</v>
      </c>
      <c r="AO233">
        <f>(Y233*AG233+Z233*AH233)*AI233</f>
        <v>52.945608771655316</v>
      </c>
      <c r="AP233">
        <f>((AO233+0.00000010773*(AN233^4-AM233^4))-AL233*44100)/(L233*51.4+0.00000043092*AM233^3)</f>
        <v>0.38155442086878799</v>
      </c>
      <c r="AQ233">
        <f>0.61365*EXP(17.502*J233/(240.97+J233))</f>
        <v>3.7892397208107198</v>
      </c>
      <c r="AR233">
        <f>AQ233*1000/AA233</f>
        <v>38.364068728142193</v>
      </c>
      <c r="AS233">
        <f>(AR233-U233)</f>
        <v>21.536149721794537</v>
      </c>
      <c r="AT233">
        <f>IF(D233,P233,(O233+P233)/2)</f>
        <v>27.157071113586426</v>
      </c>
      <c r="AU233">
        <f>0.61365*EXP(17.502*AT233/(240.97+AT233))</f>
        <v>3.6123113162717511</v>
      </c>
      <c r="AV233">
        <f>IF(AS233&lt;&gt;0,(1000-(AR233+U233)/2)/AS233*AL233,0)</f>
        <v>1.5597242143056439E-3</v>
      </c>
      <c r="AW233">
        <f>U233*AA233/1000</f>
        <v>1.6621026192319113</v>
      </c>
      <c r="AX233">
        <f>(AU233-AW233)</f>
        <v>1.9502086970398398</v>
      </c>
      <c r="AY233">
        <f>1/(1.6/F233+1.37/N233)</f>
        <v>9.7490460003422507E-4</v>
      </c>
      <c r="AZ233">
        <f>G233*AA233*0.001</f>
        <v>48.916433513265659</v>
      </c>
      <c r="BA233">
        <f>G233/S233</f>
        <v>1.2386524978486948</v>
      </c>
      <c r="BB233">
        <f>(1-AL233*AA233/AQ233/F233)*100</f>
        <v>42.302355616747377</v>
      </c>
      <c r="BC233">
        <f>(S233-E233/(N233/1.35))</f>
        <v>399.88387502584476</v>
      </c>
      <c r="BD233">
        <f>E233*BB233/100/BC233</f>
        <v>-1.147638045491717E-4</v>
      </c>
    </row>
    <row r="234" spans="1:56" x14ac:dyDescent="0.25">
      <c r="A234" s="1" t="s">
        <v>9</v>
      </c>
      <c r="B234" s="1" t="s">
        <v>292</v>
      </c>
    </row>
    <row r="235" spans="1:56" x14ac:dyDescent="0.25">
      <c r="A235" s="1">
        <v>131</v>
      </c>
      <c r="B235" s="1" t="s">
        <v>293</v>
      </c>
      <c r="C235" s="1">
        <v>78331.500009220093</v>
      </c>
      <c r="D235" s="1">
        <v>0</v>
      </c>
      <c r="E235">
        <f>(R235-S235*(1000-T235)/(1000-U235))*AK235</f>
        <v>-4.7473316369536125E-2</v>
      </c>
      <c r="F235">
        <f>IF(AV235&lt;&gt;0,1/(1/AV235-1/N235),0)</f>
        <v>8.0017739242514219E-4</v>
      </c>
      <c r="G235">
        <f>((AY235-AL235/2)*S235-E235)/(AY235+AL235/2)</f>
        <v>479.01390556676148</v>
      </c>
      <c r="H235">
        <f>AL235*1000</f>
        <v>1.7782174257135012E-2</v>
      </c>
      <c r="I235">
        <f>(AQ235-AW235)</f>
        <v>2.1352698374221042</v>
      </c>
      <c r="J235">
        <f>(P235+AP235*D235)</f>
        <v>27.954116821289063</v>
      </c>
      <c r="K235" s="1">
        <v>6</v>
      </c>
      <c r="L235">
        <f>(K235*AE235+AF235)</f>
        <v>1.4200000166893005</v>
      </c>
      <c r="M235" s="1">
        <v>1</v>
      </c>
      <c r="N235">
        <f>L235*(M235+1)*(M235+1)/(M235*M235+1)</f>
        <v>2.8400000333786011</v>
      </c>
      <c r="O235" s="1">
        <v>26.338247299194336</v>
      </c>
      <c r="P235" s="1">
        <v>27.954116821289063</v>
      </c>
      <c r="Q235" s="1">
        <v>26.15972900390625</v>
      </c>
      <c r="R235" s="1">
        <v>399.642578125</v>
      </c>
      <c r="S235" s="1">
        <v>399.69100952148437</v>
      </c>
      <c r="T235" s="1">
        <v>16.677946090698242</v>
      </c>
      <c r="U235" s="1">
        <v>16.698925018310547</v>
      </c>
      <c r="V235" s="1">
        <v>47.855117797851563</v>
      </c>
      <c r="W235" s="1">
        <v>47.915317535400391</v>
      </c>
      <c r="X235" s="1">
        <v>500.079833984375</v>
      </c>
      <c r="Y235" s="1">
        <v>278.7681884765625</v>
      </c>
      <c r="Z235" s="1">
        <v>286.9378662109375</v>
      </c>
      <c r="AA235" s="1">
        <v>98.774688720703125</v>
      </c>
      <c r="AB235" s="1">
        <v>-3.6827411651611328</v>
      </c>
      <c r="AC235" s="1">
        <v>0.15275430679321289</v>
      </c>
      <c r="AD235" s="1">
        <v>1</v>
      </c>
      <c r="AE235" s="1">
        <v>-0.21956524252891541</v>
      </c>
      <c r="AF235" s="1">
        <v>2.737391471862793</v>
      </c>
      <c r="AG235" s="1">
        <v>1</v>
      </c>
      <c r="AH235" s="1">
        <v>0</v>
      </c>
      <c r="AI235" s="1">
        <v>0.18999999761581421</v>
      </c>
      <c r="AJ235" s="1">
        <v>111115</v>
      </c>
      <c r="AK235">
        <f>X235*0.000001/(K235*0.0001)</f>
        <v>0.83346638997395828</v>
      </c>
      <c r="AL235">
        <f>(U235-T235)/(1000-U235)*AK235</f>
        <v>1.7782174257135011E-5</v>
      </c>
      <c r="AM235">
        <f>(P235+273.15)</f>
        <v>301.10411682128904</v>
      </c>
      <c r="AN235">
        <f>(O235+273.15)</f>
        <v>299.48824729919431</v>
      </c>
      <c r="AO235">
        <f>(Y235*AG235+Z235*AH235)*AI235</f>
        <v>52.965955145911721</v>
      </c>
      <c r="AP235">
        <f>((AO235+0.00000010773*(AN235^4-AM235^4))-AL235*44100)/(L235*51.4+0.00000043092*AM235^3)</f>
        <v>0.39321303290536225</v>
      </c>
      <c r="AQ235">
        <f>0.61365*EXP(17.502*J235/(240.97+J235))</f>
        <v>3.7847009580760904</v>
      </c>
      <c r="AR235">
        <f>AQ235*1000/AA235</f>
        <v>38.316506051239209</v>
      </c>
      <c r="AS235">
        <f>(AR235-U235)</f>
        <v>21.617581032928662</v>
      </c>
      <c r="AT235">
        <f>IF(D235,P235,(O235+P235)/2)</f>
        <v>27.146182060241699</v>
      </c>
      <c r="AU235">
        <f>0.61365*EXP(17.502*AT235/(240.97+AT235))</f>
        <v>3.6100044439764338</v>
      </c>
      <c r="AV235">
        <f>IF(AS235&lt;&gt;0,(1000-(AR235+U235)/2)/AS235*AL235,0)</f>
        <v>7.9995200386845302E-4</v>
      </c>
      <c r="AW235">
        <f>U235*AA235/1000</f>
        <v>1.649431120653986</v>
      </c>
      <c r="AX235">
        <f>(AU235-AW235)</f>
        <v>1.9605733233224478</v>
      </c>
      <c r="AY235">
        <f>1/(1.6/F235+1.37/N235)</f>
        <v>4.9999024728683496E-4</v>
      </c>
      <c r="AZ235">
        <f>G235*AA235*0.001</f>
        <v>47.314449415245143</v>
      </c>
      <c r="BA235">
        <f>G235/S235</f>
        <v>1.1984605461610047</v>
      </c>
      <c r="BB235">
        <f>(1-AL235*AA235/AQ235/F235)*100</f>
        <v>42.002044501635268</v>
      </c>
      <c r="BC235">
        <f>(S235-E235/(N235/1.35))</f>
        <v>399.71357606245112</v>
      </c>
      <c r="BD235">
        <f>E235*BB235/100/BC235</f>
        <v>-4.9885129407811955E-5</v>
      </c>
    </row>
    <row r="236" spans="1:56" x14ac:dyDescent="0.25">
      <c r="A236" s="1" t="s">
        <v>9</v>
      </c>
      <c r="B236" s="1" t="s">
        <v>294</v>
      </c>
    </row>
    <row r="237" spans="1:56" x14ac:dyDescent="0.25">
      <c r="A237" s="1">
        <v>132</v>
      </c>
      <c r="B237" s="1" t="s">
        <v>295</v>
      </c>
      <c r="C237" s="1">
        <v>78931.000015936792</v>
      </c>
      <c r="D237" s="1">
        <v>0</v>
      </c>
      <c r="E237">
        <f>(R237-S237*(1000-T237)/(1000-U237))*AK237</f>
        <v>-0.11372865517664502</v>
      </c>
      <c r="F237">
        <f>IF(AV237&lt;&gt;0,1/(1/AV237-1/N237),0)</f>
        <v>1.6484963955700276E-3</v>
      </c>
      <c r="G237">
        <f>((AY237-AL237/2)*S237-E237)/(AY237+AL237/2)</f>
        <v>494.30058737824845</v>
      </c>
      <c r="H237">
        <f>AL237*1000</f>
        <v>3.6779057965222531E-2</v>
      </c>
      <c r="I237">
        <f>(AQ237-AW237)</f>
        <v>2.1447319373606977</v>
      </c>
      <c r="J237">
        <f>(P237+AP237*D237)</f>
        <v>27.947793960571289</v>
      </c>
      <c r="K237" s="1">
        <v>6</v>
      </c>
      <c r="L237">
        <f>(K237*AE237+AF237)</f>
        <v>1.4200000166893005</v>
      </c>
      <c r="M237" s="1">
        <v>1</v>
      </c>
      <c r="N237">
        <f>L237*(M237+1)*(M237+1)/(M237*M237+1)</f>
        <v>2.8400000333786011</v>
      </c>
      <c r="O237" s="1">
        <v>26.338075637817383</v>
      </c>
      <c r="P237" s="1">
        <v>27.947793960571289</v>
      </c>
      <c r="Q237" s="1">
        <v>26.161130905151367</v>
      </c>
      <c r="R237" s="1">
        <v>399.7108154296875</v>
      </c>
      <c r="S237" s="1">
        <v>399.82965087890625</v>
      </c>
      <c r="T237" s="1">
        <v>16.543783187866211</v>
      </c>
      <c r="U237" s="1">
        <v>16.587188720703125</v>
      </c>
      <c r="V237" s="1">
        <v>47.475830078125</v>
      </c>
      <c r="W237" s="1">
        <v>47.600391387939453</v>
      </c>
      <c r="X237" s="1">
        <v>499.96847534179687</v>
      </c>
      <c r="Y237" s="1">
        <v>278.92147827148437</v>
      </c>
      <c r="Z237" s="1">
        <v>286.65948486328125</v>
      </c>
      <c r="AA237" s="1">
        <v>98.785499572753906</v>
      </c>
      <c r="AB237" s="1">
        <v>-3.6829853057861328</v>
      </c>
      <c r="AC237" s="1">
        <v>0.1661076545715332</v>
      </c>
      <c r="AD237" s="1">
        <v>1</v>
      </c>
      <c r="AE237" s="1">
        <v>-0.21956524252891541</v>
      </c>
      <c r="AF237" s="1">
        <v>2.737391471862793</v>
      </c>
      <c r="AG237" s="1">
        <v>1</v>
      </c>
      <c r="AH237" s="1">
        <v>0</v>
      </c>
      <c r="AI237" s="1">
        <v>0.18999999761581421</v>
      </c>
      <c r="AJ237" s="1">
        <v>111115</v>
      </c>
      <c r="AK237">
        <f>X237*0.000001/(K237*0.0001)</f>
        <v>0.83328079223632812</v>
      </c>
      <c r="AL237">
        <f>(U237-T237)/(1000-U237)*AK237</f>
        <v>3.6779057965222528E-5</v>
      </c>
      <c r="AM237">
        <f>(P237+273.15)</f>
        <v>301.09779396057127</v>
      </c>
      <c r="AN237">
        <f>(O237+273.15)</f>
        <v>299.48807563781736</v>
      </c>
      <c r="AO237">
        <f>(Y237*AG237+Z237*AH237)*AI237</f>
        <v>52.995080206581406</v>
      </c>
      <c r="AP237">
        <f>((AO237+0.00000010773*(AN237^4-AM237^4))-AL237*44100)/(L237*51.4+0.00000043092*AM237^3)</f>
        <v>0.38452930665941615</v>
      </c>
      <c r="AQ237">
        <f>0.61365*EXP(17.502*J237/(240.97+J237))</f>
        <v>3.7833056616429048</v>
      </c>
      <c r="AR237">
        <f>AQ237*1000/AA237</f>
        <v>38.298188276676804</v>
      </c>
      <c r="AS237">
        <f>(AR237-U237)</f>
        <v>21.710999555973679</v>
      </c>
      <c r="AT237">
        <f>IF(D237,P237,(O237+P237)/2)</f>
        <v>27.142934799194336</v>
      </c>
      <c r="AU237">
        <f>0.61365*EXP(17.502*AT237/(240.97+AT237))</f>
        <v>3.6093167528274774</v>
      </c>
      <c r="AV237">
        <f>IF(AS237&lt;&gt;0,(1000-(AR237+U237)/2)/AS237*AL237,0)</f>
        <v>1.6475400702758427E-3</v>
      </c>
      <c r="AW237">
        <f>U237*AA237/1000</f>
        <v>1.6385737242822069</v>
      </c>
      <c r="AX237">
        <f>(AU237-AW237)</f>
        <v>1.9707430285452705</v>
      </c>
      <c r="AY237">
        <f>1/(1.6/F237+1.37/N237)</f>
        <v>1.0297984210907369E-3</v>
      </c>
      <c r="AZ237">
        <f>G237*AA237*0.001</f>
        <v>48.829730463265967</v>
      </c>
      <c r="BA237">
        <f>G237/S237</f>
        <v>1.2362779656077933</v>
      </c>
      <c r="BB237">
        <f>(1-AL237*AA237/AQ237/F237)*100</f>
        <v>41.744844001637873</v>
      </c>
      <c r="BC237">
        <f>(S237-E237/(N237/1.35))</f>
        <v>399.8837120347809</v>
      </c>
      <c r="BD237">
        <f>E237*BB237/100/BC237</f>
        <v>-1.1872413969319607E-4</v>
      </c>
    </row>
    <row r="238" spans="1:56" x14ac:dyDescent="0.25">
      <c r="A238" s="1">
        <v>133</v>
      </c>
      <c r="B238" s="1" t="s">
        <v>296</v>
      </c>
      <c r="C238" s="1">
        <v>79531.500002514571</v>
      </c>
      <c r="D238" s="1">
        <v>0</v>
      </c>
      <c r="E238">
        <f>(R238-S238*(1000-T238)/(1000-U238))*AK238</f>
        <v>-6.9959247411210887E-2</v>
      </c>
      <c r="F238">
        <f>IF(AV238&lt;&gt;0,1/(1/AV238-1/N238),0)</f>
        <v>1.5733189804219853E-3</v>
      </c>
      <c r="G238">
        <f>((AY238-AL238/2)*S238-E238)/(AY238+AL238/2)</f>
        <v>455.66473269085361</v>
      </c>
      <c r="H238">
        <f>AL238*1000</f>
        <v>3.5281362670608912E-2</v>
      </c>
      <c r="I238">
        <f>(AQ238-AW238)</f>
        <v>2.1554385282253712</v>
      </c>
      <c r="J238">
        <f>(P238+AP238*D238)</f>
        <v>27.932548522949219</v>
      </c>
      <c r="K238" s="1">
        <v>6</v>
      </c>
      <c r="L238">
        <f>(K238*AE238+AF238)</f>
        <v>1.4200000166893005</v>
      </c>
      <c r="M238" s="1">
        <v>1</v>
      </c>
      <c r="N238">
        <f>L238*(M238+1)*(M238+1)/(M238*M238+1)</f>
        <v>2.8400000333786011</v>
      </c>
      <c r="O238" s="1">
        <v>26.333705902099609</v>
      </c>
      <c r="P238" s="1">
        <v>27.932548522949219</v>
      </c>
      <c r="Q238" s="1">
        <v>26.159257888793945</v>
      </c>
      <c r="R238" s="1">
        <v>399.77322387695312</v>
      </c>
      <c r="S238" s="1">
        <v>399.84024047851562</v>
      </c>
      <c r="T238" s="1">
        <v>16.406124114990234</v>
      </c>
      <c r="U238" s="1">
        <v>16.447761535644531</v>
      </c>
      <c r="V238" s="1">
        <v>47.084365844726563</v>
      </c>
      <c r="W238" s="1">
        <v>47.203861236572266</v>
      </c>
      <c r="X238" s="1">
        <v>500.04629516601562</v>
      </c>
      <c r="Y238" s="1">
        <v>278.28103637695312</v>
      </c>
      <c r="Z238" s="1">
        <v>287.26397705078125</v>
      </c>
      <c r="AA238" s="1">
        <v>98.767524719238281</v>
      </c>
      <c r="AB238" s="1">
        <v>-3.6829853057861328</v>
      </c>
      <c r="AC238" s="1">
        <v>0.1661076545715332</v>
      </c>
      <c r="AD238" s="1">
        <v>1</v>
      </c>
      <c r="AE238" s="1">
        <v>-0.21956524252891541</v>
      </c>
      <c r="AF238" s="1">
        <v>2.737391471862793</v>
      </c>
      <c r="AG238" s="1">
        <v>1</v>
      </c>
      <c r="AH238" s="1">
        <v>0</v>
      </c>
      <c r="AI238" s="1">
        <v>0.18999999761581421</v>
      </c>
      <c r="AJ238" s="1">
        <v>111115</v>
      </c>
      <c r="AK238">
        <f>X238*0.000001/(K238*0.0001)</f>
        <v>0.83341049194335926</v>
      </c>
      <c r="AL238">
        <f>(U238-T238)/(1000-U238)*AK238</f>
        <v>3.5281362670608914E-5</v>
      </c>
      <c r="AM238">
        <f>(P238+273.15)</f>
        <v>301.0825485229492</v>
      </c>
      <c r="AN238">
        <f>(O238+273.15)</f>
        <v>299.48370590209959</v>
      </c>
      <c r="AO238">
        <f>(Y238*AG238+Z238*AH238)*AI238</f>
        <v>52.873396248147401</v>
      </c>
      <c r="AP238">
        <f>((AO238+0.00000010773*(AN238^4-AM238^4))-AL238*44100)/(L238*51.4+0.00000043092*AM238^3)</f>
        <v>0.38539999504561306</v>
      </c>
      <c r="AQ238">
        <f>0.61365*EXP(17.502*J238/(240.97+J238))</f>
        <v>3.7799432222732787</v>
      </c>
      <c r="AR238">
        <f>AQ238*1000/AA238</f>
        <v>38.271114245480412</v>
      </c>
      <c r="AS238">
        <f>(AR238-U238)</f>
        <v>21.823352709835881</v>
      </c>
      <c r="AT238">
        <f>IF(D238,P238,(O238+P238)/2)</f>
        <v>27.133127212524414</v>
      </c>
      <c r="AU238">
        <f>0.61365*EXP(17.502*AT238/(240.97+AT238))</f>
        <v>3.6072404379506748</v>
      </c>
      <c r="AV238">
        <f>IF(AS238&lt;&gt;0,(1000-(AR238+U238)/2)/AS238*AL238,0)</f>
        <v>1.5724478670255634E-3</v>
      </c>
      <c r="AW238">
        <f>U238*AA238/1000</f>
        <v>1.6245046940479078</v>
      </c>
      <c r="AX238">
        <f>(AU238-AW238)</f>
        <v>1.9827357439027671</v>
      </c>
      <c r="AY238">
        <f>1/(1.6/F238+1.37/N238)</f>
        <v>9.8285814387820544E-4</v>
      </c>
      <c r="AZ238">
        <f>G238*AA238*0.001</f>
        <v>45.004877749728983</v>
      </c>
      <c r="BA238">
        <f>G238/S238</f>
        <v>1.139616993390983</v>
      </c>
      <c r="BB238">
        <f>(1-AL238*AA238/AQ238/F238)*100</f>
        <v>41.405417812786204</v>
      </c>
      <c r="BC238">
        <f>(S238-E238/(N238/1.35))</f>
        <v>399.8734957541829</v>
      </c>
      <c r="BD238">
        <f>E238*BB238/100/BC238</f>
        <v>-7.2440206707522631E-5</v>
      </c>
    </row>
    <row r="239" spans="1:56" x14ac:dyDescent="0.25">
      <c r="A239" s="1" t="s">
        <v>9</v>
      </c>
      <c r="B239" s="1" t="s">
        <v>297</v>
      </c>
    </row>
    <row r="240" spans="1:56" x14ac:dyDescent="0.25">
      <c r="A240" s="1">
        <v>134</v>
      </c>
      <c r="B240" s="1" t="s">
        <v>298</v>
      </c>
      <c r="C240" s="1">
        <v>80131.500009220093</v>
      </c>
      <c r="D240" s="1">
        <v>0</v>
      </c>
      <c r="E240">
        <f>(R240-S240*(1000-T240)/(1000-U240))*AK240</f>
        <v>-0.15657823887068753</v>
      </c>
      <c r="F240">
        <f>IF(AV240&lt;&gt;0,1/(1/AV240-1/N240),0)</f>
        <v>1.145266393927015E-3</v>
      </c>
      <c r="G240">
        <f>((AY240-AL240/2)*S240-E240)/(AY240+AL240/2)</f>
        <v>600.79698887113602</v>
      </c>
      <c r="H240">
        <f>AL240*1000</f>
        <v>2.5794100164479222E-2</v>
      </c>
      <c r="I240">
        <f>(AQ240-AW240)</f>
        <v>2.1638361061910514</v>
      </c>
      <c r="J240">
        <f>(P240+AP240*D240)</f>
        <v>27.935148239135742</v>
      </c>
      <c r="K240" s="1">
        <v>6</v>
      </c>
      <c r="L240">
        <f>(K240*AE240+AF240)</f>
        <v>1.4200000166893005</v>
      </c>
      <c r="M240" s="1">
        <v>1</v>
      </c>
      <c r="N240">
        <f>L240*(M240+1)*(M240+1)/(M240*M240+1)</f>
        <v>2.8400000333786011</v>
      </c>
      <c r="O240" s="1">
        <v>26.337274551391602</v>
      </c>
      <c r="P240" s="1">
        <v>27.935148239135742</v>
      </c>
      <c r="Q240" s="1">
        <v>26.159492492675781</v>
      </c>
      <c r="R240" s="1">
        <v>399.83624267578125</v>
      </c>
      <c r="S240" s="1">
        <v>400.01174926757812</v>
      </c>
      <c r="T240" s="1">
        <v>16.343505859375</v>
      </c>
      <c r="U240" s="1">
        <v>16.373950958251953</v>
      </c>
      <c r="V240" s="1">
        <v>46.879287719726563</v>
      </c>
      <c r="W240" s="1">
        <v>46.96661376953125</v>
      </c>
      <c r="X240" s="1">
        <v>500.01641845703125</v>
      </c>
      <c r="Y240" s="1">
        <v>279.64141845703125</v>
      </c>
      <c r="Z240" s="1">
        <v>287.46566772460937</v>
      </c>
      <c r="AA240" s="1">
        <v>98.734893798828125</v>
      </c>
      <c r="AB240" s="1">
        <v>-3.7306842803955078</v>
      </c>
      <c r="AC240" s="1">
        <v>0.16046380996704102</v>
      </c>
      <c r="AD240" s="1">
        <v>1</v>
      </c>
      <c r="AE240" s="1">
        <v>-0.21956524252891541</v>
      </c>
      <c r="AF240" s="1">
        <v>2.737391471862793</v>
      </c>
      <c r="AG240" s="1">
        <v>1</v>
      </c>
      <c r="AH240" s="1">
        <v>0</v>
      </c>
      <c r="AI240" s="1">
        <v>0.18999999761581421</v>
      </c>
      <c r="AJ240" s="1">
        <v>111115</v>
      </c>
      <c r="AK240">
        <f>X240*0.000001/(K240*0.0001)</f>
        <v>0.83336069742838526</v>
      </c>
      <c r="AL240">
        <f>(U240-T240)/(1000-U240)*AK240</f>
        <v>2.5794100164479224E-5</v>
      </c>
      <c r="AM240">
        <f>(P240+273.15)</f>
        <v>301.08514823913572</v>
      </c>
      <c r="AN240">
        <f>(O240+273.15)</f>
        <v>299.48727455139158</v>
      </c>
      <c r="AO240">
        <f>(Y240*AG240+Z240*AH240)*AI240</f>
        <v>53.131868840118841</v>
      </c>
      <c r="AP240">
        <f>((AO240+0.00000010773*(AN240^4-AM240^4))-AL240*44100)/(L240*51.4+0.00000043092*AM240^3)</f>
        <v>0.39351183190907085</v>
      </c>
      <c r="AQ240">
        <f>0.61365*EXP(17.502*J240/(240.97+J240))</f>
        <v>3.7805164151212782</v>
      </c>
      <c r="AR240">
        <f>AQ240*1000/AA240</f>
        <v>38.289567848465637</v>
      </c>
      <c r="AS240">
        <f>(AR240-U240)</f>
        <v>21.915616890213684</v>
      </c>
      <c r="AT240">
        <f>IF(D240,P240,(O240+P240)/2)</f>
        <v>27.136211395263672</v>
      </c>
      <c r="AU240">
        <f>0.61365*EXP(17.502*AT240/(240.97+AT240))</f>
        <v>3.607893262368937</v>
      </c>
      <c r="AV240">
        <f>IF(AS240&lt;&gt;0,(1000-(AR240+U240)/2)/AS240*AL240,0)</f>
        <v>1.1448047367519443E-3</v>
      </c>
      <c r="AW240">
        <f>U240*AA240/1000</f>
        <v>1.6166803089302266</v>
      </c>
      <c r="AX240">
        <f>(AU240-AW240)</f>
        <v>1.9912129534387104</v>
      </c>
      <c r="AY240">
        <f>1/(1.6/F240+1.37/N240)</f>
        <v>7.1554442316497705E-4</v>
      </c>
      <c r="AZ240">
        <f>G240*AA240*0.001</f>
        <v>59.319626890847339</v>
      </c>
      <c r="BA240">
        <f>G240/S240</f>
        <v>1.5019483551950559</v>
      </c>
      <c r="BB240">
        <f>(1-AL240*AA240/AQ240/F240)*100</f>
        <v>41.178865039601398</v>
      </c>
      <c r="BC240">
        <f>(S240-E240/(N240/1.35))</f>
        <v>400.08617906334962</v>
      </c>
      <c r="BD240">
        <f>E240*BB240/100/BC240</f>
        <v>-1.6115813302247515E-4</v>
      </c>
    </row>
    <row r="241" spans="1:56" x14ac:dyDescent="0.25">
      <c r="A241" s="1" t="s">
        <v>9</v>
      </c>
      <c r="B241" s="1" t="s">
        <v>299</v>
      </c>
    </row>
    <row r="242" spans="1:56" x14ac:dyDescent="0.25">
      <c r="A242" s="1">
        <v>135</v>
      </c>
      <c r="B242" s="1" t="s">
        <v>300</v>
      </c>
      <c r="C242" s="1">
        <v>80731.500015925616</v>
      </c>
      <c r="D242" s="1">
        <v>0</v>
      </c>
      <c r="E242">
        <f>(R242-S242*(1000-T242)/(1000-U242))*AK242</f>
        <v>0.17919004057787608</v>
      </c>
      <c r="F242">
        <f>IF(AV242&lt;&gt;0,1/(1/AV242-1/N242),0)</f>
        <v>1.3344883479686207E-3</v>
      </c>
      <c r="G242">
        <f>((AY242-AL242/2)*S242-E242)/(AY242+AL242/2)</f>
        <v>174.42271077942823</v>
      </c>
      <c r="H242">
        <f>AL242*1000</f>
        <v>3.0050897887472623E-2</v>
      </c>
      <c r="I242">
        <f>(AQ242-AW242)</f>
        <v>2.1634951029396152</v>
      </c>
      <c r="J242">
        <f>(P242+AP242*D242)</f>
        <v>27.945152282714844</v>
      </c>
      <c r="K242" s="1">
        <v>6</v>
      </c>
      <c r="L242">
        <f>(K242*AE242+AF242)</f>
        <v>1.4200000166893005</v>
      </c>
      <c r="M242" s="1">
        <v>1</v>
      </c>
      <c r="N242">
        <f>L242*(M242+1)*(M242+1)/(M242*M242+1)</f>
        <v>2.8400000333786011</v>
      </c>
      <c r="O242" s="1">
        <v>26.337848663330078</v>
      </c>
      <c r="P242" s="1">
        <v>27.945152282714844</v>
      </c>
      <c r="Q242" s="1">
        <v>26.159948348999023</v>
      </c>
      <c r="R242" s="1">
        <v>399.92739868164062</v>
      </c>
      <c r="S242" s="1">
        <v>399.697998046875</v>
      </c>
      <c r="T242" s="1">
        <v>16.36485481262207</v>
      </c>
      <c r="U242" s="1">
        <v>16.400318145751953</v>
      </c>
      <c r="V242" s="1">
        <v>46.937309265136719</v>
      </c>
      <c r="W242" s="1">
        <v>47.039020538330078</v>
      </c>
      <c r="X242" s="1">
        <v>500.08926391601562</v>
      </c>
      <c r="Y242" s="1">
        <v>278.93051147460937</v>
      </c>
      <c r="Z242" s="1">
        <v>287.09271240234375</v>
      </c>
      <c r="AA242" s="1">
        <v>98.731483459472656</v>
      </c>
      <c r="AB242" s="1">
        <v>-3.8504657745361328</v>
      </c>
      <c r="AC242" s="1">
        <v>0.15453767776489258</v>
      </c>
      <c r="AD242" s="1">
        <v>1</v>
      </c>
      <c r="AE242" s="1">
        <v>-0.21956524252891541</v>
      </c>
      <c r="AF242" s="1">
        <v>2.737391471862793</v>
      </c>
      <c r="AG242" s="1">
        <v>1</v>
      </c>
      <c r="AH242" s="1">
        <v>0</v>
      </c>
      <c r="AI242" s="1">
        <v>0.18999999761581421</v>
      </c>
      <c r="AJ242" s="1">
        <v>111115</v>
      </c>
      <c r="AK242">
        <f>X242*0.000001/(K242*0.0001)</f>
        <v>0.83348210652669252</v>
      </c>
      <c r="AL242">
        <f>(U242-T242)/(1000-U242)*AK242</f>
        <v>3.0050897887472623E-5</v>
      </c>
      <c r="AM242">
        <f>(P242+273.15)</f>
        <v>301.09515228271482</v>
      </c>
      <c r="AN242">
        <f>(O242+273.15)</f>
        <v>299.48784866333006</v>
      </c>
      <c r="AO242">
        <f>(Y242*AG242+Z242*AH242)*AI242</f>
        <v>52.996796515153619</v>
      </c>
      <c r="AP242">
        <f>((AO242+0.00000010773*(AN242^4-AM242^4))-AL242*44100)/(L242*51.4+0.00000043092*AM242^3)</f>
        <v>0.38838760572925274</v>
      </c>
      <c r="AQ242">
        <f>0.61365*EXP(17.502*J242/(240.97+J242))</f>
        <v>3.7827228426770136</v>
      </c>
      <c r="AR242">
        <f>AQ242*1000/AA242</f>
        <v>38.313238190427342</v>
      </c>
      <c r="AS242">
        <f>(AR242-U242)</f>
        <v>21.912920044675388</v>
      </c>
      <c r="AT242">
        <f>IF(D242,P242,(O242+P242)/2)</f>
        <v>27.141500473022461</v>
      </c>
      <c r="AU242">
        <f>0.61365*EXP(17.502*AT242/(240.97+AT242))</f>
        <v>3.6090130337343327</v>
      </c>
      <c r="AV242">
        <f>IF(AS242&lt;&gt;0,(1000-(AR242+U242)/2)/AS242*AL242,0)</f>
        <v>1.3338615794071414E-3</v>
      </c>
      <c r="AW242">
        <f>U242*AA242/1000</f>
        <v>1.6192277397373982</v>
      </c>
      <c r="AX242">
        <f>(AU242-AW242)</f>
        <v>1.9897852939969345</v>
      </c>
      <c r="AY242">
        <f>1/(1.6/F242+1.37/N242)</f>
        <v>8.337197757200583E-4</v>
      </c>
      <c r="AZ242">
        <f>G242*AA242*0.001</f>
        <v>17.2210129842755</v>
      </c>
      <c r="BA242">
        <f>G242/S242</f>
        <v>0.43638625069864029</v>
      </c>
      <c r="BB242">
        <f>(1-AL242*AA242/AQ242/F242)*100</f>
        <v>41.22484175897916</v>
      </c>
      <c r="BC242">
        <f>(S242-E242/(N242/1.35))</f>
        <v>399.61281968351688</v>
      </c>
      <c r="BD242">
        <f>E242*BB242/100/BC242</f>
        <v>1.8485595816116149E-4</v>
      </c>
    </row>
    <row r="243" spans="1:56" x14ac:dyDescent="0.25">
      <c r="A243" s="1">
        <v>136</v>
      </c>
      <c r="B243" s="1" t="s">
        <v>301</v>
      </c>
      <c r="C243" s="1">
        <v>81332.000002503395</v>
      </c>
      <c r="D243" s="1">
        <v>0</v>
      </c>
      <c r="E243">
        <f>(R243-S243*(1000-T243)/(1000-U243))*AK243</f>
        <v>2.5703545572086556E-2</v>
      </c>
      <c r="F243">
        <f>IF(AV243&lt;&gt;0,1/(1/AV243-1/N243),0)</f>
        <v>1.3460920506676718E-3</v>
      </c>
      <c r="G243">
        <f>((AY243-AL243/2)*S243-E243)/(AY243+AL243/2)</f>
        <v>355.628369628222</v>
      </c>
      <c r="H243">
        <f>AL243*1000</f>
        <v>3.0365026580918927E-2</v>
      </c>
      <c r="I243">
        <f>(AQ243-AW243)</f>
        <v>2.1675186194061937</v>
      </c>
      <c r="J243">
        <f>(P243+AP243*D243)</f>
        <v>27.973840713500977</v>
      </c>
      <c r="K243" s="1">
        <v>6</v>
      </c>
      <c r="L243">
        <f>(K243*AE243+AF243)</f>
        <v>1.4200000166893005</v>
      </c>
      <c r="M243" s="1">
        <v>1</v>
      </c>
      <c r="N243">
        <f>L243*(M243+1)*(M243+1)/(M243*M243+1)</f>
        <v>2.8400000333786011</v>
      </c>
      <c r="O243" s="1">
        <v>26.341354370117188</v>
      </c>
      <c r="P243" s="1">
        <v>27.973840713500977</v>
      </c>
      <c r="Q243" s="1">
        <v>26.159996032714844</v>
      </c>
      <c r="R243" s="1">
        <v>399.87689208984375</v>
      </c>
      <c r="S243" s="1">
        <v>399.83148193359375</v>
      </c>
      <c r="T243" s="1">
        <v>16.385360717773438</v>
      </c>
      <c r="U243" s="1">
        <v>16.421197891235352</v>
      </c>
      <c r="V243" s="1">
        <v>46.993606567382813</v>
      </c>
      <c r="W243" s="1">
        <v>47.096389770507813</v>
      </c>
      <c r="X243" s="1">
        <v>500.034912109375</v>
      </c>
      <c r="Y243" s="1">
        <v>278.61166381835937</v>
      </c>
      <c r="Z243" s="1">
        <v>287.22305297851562</v>
      </c>
      <c r="AA243" s="1">
        <v>98.746620178222656</v>
      </c>
      <c r="AB243" s="1">
        <v>-3.8504657745361328</v>
      </c>
      <c r="AC243" s="1">
        <v>0.15453767776489258</v>
      </c>
      <c r="AD243" s="1">
        <v>1</v>
      </c>
      <c r="AE243" s="1">
        <v>-0.21956524252891541</v>
      </c>
      <c r="AF243" s="1">
        <v>2.737391471862793</v>
      </c>
      <c r="AG243" s="1">
        <v>1</v>
      </c>
      <c r="AH243" s="1">
        <v>0</v>
      </c>
      <c r="AI243" s="1">
        <v>0.18999999761581421</v>
      </c>
      <c r="AJ243" s="1">
        <v>111115</v>
      </c>
      <c r="AK243">
        <f>X243*0.000001/(K243*0.0001)</f>
        <v>0.83339152018229157</v>
      </c>
      <c r="AL243">
        <f>(U243-T243)/(1000-U243)*AK243</f>
        <v>3.0365026580918928E-5</v>
      </c>
      <c r="AM243">
        <f>(P243+273.15)</f>
        <v>301.12384071350095</v>
      </c>
      <c r="AN243">
        <f>(O243+273.15)</f>
        <v>299.49135437011716</v>
      </c>
      <c r="AO243">
        <f>(Y243*AG243+Z243*AH243)*AI243</f>
        <v>52.936215461226311</v>
      </c>
      <c r="AP243">
        <f>((AO243+0.00000010773*(AN243^4-AM243^4))-AL243*44100)/(L243*51.4+0.00000043092*AM243^3)</f>
        <v>0.38399062657008404</v>
      </c>
      <c r="AQ243">
        <f>0.61365*EXP(17.502*J243/(240.97+J243))</f>
        <v>3.7890564104434419</v>
      </c>
      <c r="AR243">
        <f>AQ243*1000/AA243</f>
        <v>38.37150480294688</v>
      </c>
      <c r="AS243">
        <f>(AR243-U243)</f>
        <v>21.950306911711529</v>
      </c>
      <c r="AT243">
        <f>IF(D243,P243,(O243+P243)/2)</f>
        <v>27.157597541809082</v>
      </c>
      <c r="AU243">
        <f>0.61365*EXP(17.502*AT243/(240.97+AT243))</f>
        <v>3.6124228739631179</v>
      </c>
      <c r="AV243">
        <f>IF(AS243&lt;&gt;0,(1000-(AR243+U243)/2)/AS243*AL243,0)</f>
        <v>1.3454543375102871E-3</v>
      </c>
      <c r="AW243">
        <f>U243*AA243/1000</f>
        <v>1.6215377910372482</v>
      </c>
      <c r="AX243">
        <f>(AU243-AW243)</f>
        <v>1.9908850829258697</v>
      </c>
      <c r="AY243">
        <f>1/(1.6/F243+1.37/N243)</f>
        <v>8.409662322423142E-4</v>
      </c>
      <c r="AZ243">
        <f>G243*AA243*0.001</f>
        <v>35.117099540278616</v>
      </c>
      <c r="BA243">
        <f>G243/S243</f>
        <v>0.88944564322047748</v>
      </c>
      <c r="BB243">
        <f>(1-AL243*AA243/AQ243/F243)*100</f>
        <v>41.21181191506458</v>
      </c>
      <c r="BC243">
        <f>(S243-E243/(N243/1.35))</f>
        <v>399.81926369904642</v>
      </c>
      <c r="BD243">
        <f>E243*BB243/100/BC243</f>
        <v>2.6494213306952489E-5</v>
      </c>
    </row>
    <row r="244" spans="1:56" x14ac:dyDescent="0.25">
      <c r="A244" s="1" t="s">
        <v>9</v>
      </c>
      <c r="B244" s="1" t="s">
        <v>302</v>
      </c>
    </row>
    <row r="245" spans="1:56" x14ac:dyDescent="0.25">
      <c r="A245" s="1">
        <v>137</v>
      </c>
      <c r="B245" s="1" t="s">
        <v>303</v>
      </c>
      <c r="C245" s="1">
        <v>81931.500009242445</v>
      </c>
      <c r="D245" s="1">
        <v>0</v>
      </c>
      <c r="E245">
        <f>(R245-S245*(1000-T245)/(1000-U245))*AK245</f>
        <v>-3.1097450571254213E-3</v>
      </c>
      <c r="F245">
        <f>IF(AV245&lt;&gt;0,1/(1/AV245-1/N245),0)</f>
        <v>1.0214476142058457E-3</v>
      </c>
      <c r="G245">
        <f>((AY245-AL245/2)*S245-E245)/(AY245+AL245/2)</f>
        <v>390.48911339638221</v>
      </c>
      <c r="H245">
        <f>AL245*1000</f>
        <v>2.2979326966779911E-2</v>
      </c>
      <c r="I245">
        <f>(AQ245-AW245)</f>
        <v>2.16146348646466</v>
      </c>
      <c r="J245">
        <f>(P245+AP245*D245)</f>
        <v>27.95103645324707</v>
      </c>
      <c r="K245" s="1">
        <v>6</v>
      </c>
      <c r="L245">
        <f>(K245*AE245+AF245)</f>
        <v>1.4200000166893005</v>
      </c>
      <c r="M245" s="1">
        <v>1</v>
      </c>
      <c r="N245">
        <f>L245*(M245+1)*(M245+1)/(M245*M245+1)</f>
        <v>2.8400000333786011</v>
      </c>
      <c r="O245" s="1">
        <v>26.339445114135742</v>
      </c>
      <c r="P245" s="1">
        <v>27.95103645324707</v>
      </c>
      <c r="Q245" s="1">
        <v>26.158702850341797</v>
      </c>
      <c r="R245" s="1">
        <v>399.8521728515625</v>
      </c>
      <c r="S245" s="1">
        <v>399.84487915039062</v>
      </c>
      <c r="T245" s="1">
        <v>16.40428352355957</v>
      </c>
      <c r="U245" s="1">
        <v>16.431404113769531</v>
      </c>
      <c r="V245" s="1">
        <v>47.053524017333984</v>
      </c>
      <c r="W245" s="1">
        <v>47.131320953369141</v>
      </c>
      <c r="X245" s="1">
        <v>500.0277099609375</v>
      </c>
      <c r="Y245" s="1">
        <v>278.28945922851563</v>
      </c>
      <c r="Z245" s="1">
        <v>286.9090576171875</v>
      </c>
      <c r="AA245" s="1">
        <v>98.747352600097656</v>
      </c>
      <c r="AB245" s="1">
        <v>-3.6651020050048828</v>
      </c>
      <c r="AC245" s="1">
        <v>0.15276575088500977</v>
      </c>
      <c r="AD245" s="1">
        <v>1</v>
      </c>
      <c r="AE245" s="1">
        <v>-0.21956524252891541</v>
      </c>
      <c r="AF245" s="1">
        <v>2.737391471862793</v>
      </c>
      <c r="AG245" s="1">
        <v>1</v>
      </c>
      <c r="AH245" s="1">
        <v>0</v>
      </c>
      <c r="AI245" s="1">
        <v>0.18999999761581421</v>
      </c>
      <c r="AJ245" s="1">
        <v>111115</v>
      </c>
      <c r="AK245">
        <f>X245*0.000001/(K245*0.0001)</f>
        <v>0.8333795166015624</v>
      </c>
      <c r="AL245">
        <f>(U245-T245)/(1000-U245)*AK245</f>
        <v>2.2979326966779913E-5</v>
      </c>
      <c r="AM245">
        <f>(P245+273.15)</f>
        <v>301.10103645324705</v>
      </c>
      <c r="AN245">
        <f>(O245+273.15)</f>
        <v>299.48944511413572</v>
      </c>
      <c r="AO245">
        <f>(Y245*AG245+Z245*AH245)*AI245</f>
        <v>52.874996589924194</v>
      </c>
      <c r="AP245">
        <f>((AO245+0.00000010773*(AN245^4-AM245^4))-AL245*44100)/(L245*51.4+0.00000043092*AM245^3)</f>
        <v>0.39002831259180382</v>
      </c>
      <c r="AQ245">
        <f>0.61365*EXP(17.502*J245/(240.97+J245))</f>
        <v>3.7840211422017549</v>
      </c>
      <c r="AR245">
        <f>AQ245*1000/AA245</f>
        <v>38.320228771358607</v>
      </c>
      <c r="AS245">
        <f>(AR245-U245)</f>
        <v>21.888824657589076</v>
      </c>
      <c r="AT245">
        <f>IF(D245,P245,(O245+P245)/2)</f>
        <v>27.145240783691406</v>
      </c>
      <c r="AU245">
        <f>0.61365*EXP(17.502*AT245/(240.97+AT245))</f>
        <v>3.6098050926575413</v>
      </c>
      <c r="AV245">
        <f>IF(AS245&lt;&gt;0,(1000-(AR245+U245)/2)/AS245*AL245,0)</f>
        <v>1.0210803676941431E-3</v>
      </c>
      <c r="AW245">
        <f>U245*AA245/1000</f>
        <v>1.6225576557370951</v>
      </c>
      <c r="AX245">
        <f>(AU245-AW245)</f>
        <v>1.9872474369204463</v>
      </c>
      <c r="AY245">
        <f>1/(1.6/F245+1.37/N245)</f>
        <v>6.3820821445457945E-4</v>
      </c>
      <c r="AZ245">
        <f>G245*AA245*0.001</f>
        <v>38.559766167052068</v>
      </c>
      <c r="BA245">
        <f>G245/S245</f>
        <v>0.97660151163149067</v>
      </c>
      <c r="BB245">
        <f>(1-AL245*AA245/AQ245/F245)*100</f>
        <v>41.292564029458767</v>
      </c>
      <c r="BC245">
        <f>(S245-E245/(N245/1.35))</f>
        <v>399.84635737425606</v>
      </c>
      <c r="BD245">
        <f>E245*BB245/100/BC245</f>
        <v>-3.2114672178056948E-6</v>
      </c>
    </row>
    <row r="246" spans="1:56" x14ac:dyDescent="0.25">
      <c r="A246" s="1" t="s">
        <v>9</v>
      </c>
      <c r="B246" s="1" t="s">
        <v>304</v>
      </c>
    </row>
    <row r="247" spans="1:56" x14ac:dyDescent="0.25">
      <c r="A247" s="1">
        <v>138</v>
      </c>
      <c r="B247" s="1" t="s">
        <v>305</v>
      </c>
      <c r="C247" s="1">
        <v>82531.500015947968</v>
      </c>
      <c r="D247" s="1">
        <v>0</v>
      </c>
      <c r="E247">
        <f>(R247-S247*(1000-T247)/(1000-U247))*AK247</f>
        <v>5.5643244851350769E-2</v>
      </c>
      <c r="F247">
        <f>IF(AV247&lt;&gt;0,1/(1/AV247-1/N247),0)</f>
        <v>8.4742353221782486E-4</v>
      </c>
      <c r="G247">
        <f>((AY247-AL247/2)*S247-E247)/(AY247+AL247/2)</f>
        <v>282.35622676035337</v>
      </c>
      <c r="H247">
        <f>AL247*1000</f>
        <v>1.9108249790708878E-2</v>
      </c>
      <c r="I247">
        <f>(AQ247-AW247)</f>
        <v>2.1661695640063527</v>
      </c>
      <c r="J247">
        <f>(P247+AP247*D247)</f>
        <v>27.961475372314453</v>
      </c>
      <c r="K247" s="1">
        <v>6</v>
      </c>
      <c r="L247">
        <f>(K247*AE247+AF247)</f>
        <v>1.4200000166893005</v>
      </c>
      <c r="M247" s="1">
        <v>1</v>
      </c>
      <c r="N247">
        <f>L247*(M247+1)*(M247+1)/(M247*M247+1)</f>
        <v>2.8400000333786011</v>
      </c>
      <c r="O247" s="1">
        <v>26.342512130737305</v>
      </c>
      <c r="P247" s="1">
        <v>27.961475372314453</v>
      </c>
      <c r="Q247" s="1">
        <v>26.158403396606445</v>
      </c>
      <c r="R247" s="1">
        <v>399.82525634765625</v>
      </c>
      <c r="S247" s="1">
        <v>399.74932861328125</v>
      </c>
      <c r="T247" s="1">
        <v>16.385568618774414</v>
      </c>
      <c r="U247" s="1">
        <v>16.408119201660156</v>
      </c>
      <c r="V247" s="1">
        <v>46.988368988037109</v>
      </c>
      <c r="W247" s="1">
        <v>47.053035736083984</v>
      </c>
      <c r="X247" s="1">
        <v>500.06829833984375</v>
      </c>
      <c r="Y247" s="1">
        <v>277.94879150390625</v>
      </c>
      <c r="Z247" s="1">
        <v>286.98928833007812</v>
      </c>
      <c r="AA247" s="1">
        <v>98.741104125976563</v>
      </c>
      <c r="AB247" s="1">
        <v>-3.7403888702392578</v>
      </c>
      <c r="AC247" s="1">
        <v>0.14467477798461914</v>
      </c>
      <c r="AD247" s="1">
        <v>1</v>
      </c>
      <c r="AE247" s="1">
        <v>-0.21956524252891541</v>
      </c>
      <c r="AF247" s="1">
        <v>2.737391471862793</v>
      </c>
      <c r="AG247" s="1">
        <v>1</v>
      </c>
      <c r="AH247" s="1">
        <v>0</v>
      </c>
      <c r="AI247" s="1">
        <v>0.18999999761581421</v>
      </c>
      <c r="AJ247" s="1">
        <v>111115</v>
      </c>
      <c r="AK247">
        <f>X247*0.000001/(K247*0.0001)</f>
        <v>0.8334471638997395</v>
      </c>
      <c r="AL247">
        <f>(U247-T247)/(1000-U247)*AK247</f>
        <v>1.9108249790708877E-5</v>
      </c>
      <c r="AM247">
        <f>(P247+273.15)</f>
        <v>301.11147537231443</v>
      </c>
      <c r="AN247">
        <f>(O247+273.15)</f>
        <v>299.49251213073728</v>
      </c>
      <c r="AO247">
        <f>(Y247*AG247+Z247*AH247)*AI247</f>
        <v>52.810269723060628</v>
      </c>
      <c r="AP247">
        <f>((AO247+0.00000010773*(AN247^4-AM247^4))-AL247*44100)/(L247*51.4+0.00000043092*AM247^3)</f>
        <v>0.39024316871494713</v>
      </c>
      <c r="AQ247">
        <f>0.61365*EXP(17.502*J247/(240.97+J247))</f>
        <v>3.7863253706089135</v>
      </c>
      <c r="AR247">
        <f>AQ247*1000/AA247</f>
        <v>38.345989789401358</v>
      </c>
      <c r="AS247">
        <f>(AR247-U247)</f>
        <v>21.937870587741202</v>
      </c>
      <c r="AT247">
        <f>IF(D247,P247,(O247+P247)/2)</f>
        <v>27.151993751525879</v>
      </c>
      <c r="AU247">
        <f>0.61365*EXP(17.502*AT247/(240.97+AT247))</f>
        <v>3.6112355047787457</v>
      </c>
      <c r="AV247">
        <f>IF(AS247&lt;&gt;0,(1000-(AR247+U247)/2)/AS247*AL247,0)</f>
        <v>8.4717074615526817E-4</v>
      </c>
      <c r="AW247">
        <f>U247*AA247/1000</f>
        <v>1.620155806602561</v>
      </c>
      <c r="AX247">
        <f>(AU247-AW247)</f>
        <v>1.9910796981761847</v>
      </c>
      <c r="AY247">
        <f>1/(1.6/F247+1.37/N247)</f>
        <v>5.2950442179371755E-4</v>
      </c>
      <c r="AZ247">
        <f>G247*AA247*0.001</f>
        <v>27.880165587161901</v>
      </c>
      <c r="BA247">
        <f>G247/S247</f>
        <v>0.70633321071442168</v>
      </c>
      <c r="BB247">
        <f>(1-AL247*AA247/AQ247/F247)*100</f>
        <v>41.196870772007458</v>
      </c>
      <c r="BC247">
        <f>(S247-E247/(N247/1.35))</f>
        <v>399.72287847959586</v>
      </c>
      <c r="BD247">
        <f>E247*BB247/100/BC247</f>
        <v>5.734792004389312E-5</v>
      </c>
    </row>
    <row r="248" spans="1:56" x14ac:dyDescent="0.25">
      <c r="A248" s="1">
        <v>139</v>
      </c>
      <c r="B248" s="1" t="s">
        <v>306</v>
      </c>
      <c r="C248" s="1">
        <v>83132.000002525747</v>
      </c>
      <c r="D248" s="1">
        <v>0</v>
      </c>
      <c r="E248">
        <f>(R248-S248*(1000-T248)/(1000-U248))*AK248</f>
        <v>0.11563766705120222</v>
      </c>
      <c r="F248">
        <f>IF(AV248&lt;&gt;0,1/(1/AV248-1/N248),0)</f>
        <v>7.6230104525129409E-4</v>
      </c>
      <c r="G248">
        <f>((AY248-AL248/2)*S248-E248)/(AY248+AL248/2)</f>
        <v>147.18099784678259</v>
      </c>
      <c r="H248">
        <f>AL248*1000</f>
        <v>1.7213513048614779E-2</v>
      </c>
      <c r="I248">
        <f>(AQ248-AW248)</f>
        <v>2.1687603358740359</v>
      </c>
      <c r="J248">
        <f>(P248+AP248*D248)</f>
        <v>27.996210098266602</v>
      </c>
      <c r="K248" s="1">
        <v>6</v>
      </c>
      <c r="L248">
        <f>(K248*AE248+AF248)</f>
        <v>1.4200000166893005</v>
      </c>
      <c r="M248" s="1">
        <v>1</v>
      </c>
      <c r="N248">
        <f>L248*(M248+1)*(M248+1)/(M248*M248+1)</f>
        <v>2.8400000333786011</v>
      </c>
      <c r="O248" s="1">
        <v>26.343605041503906</v>
      </c>
      <c r="P248" s="1">
        <v>27.996210098266602</v>
      </c>
      <c r="Q248" s="1">
        <v>26.160549163818359</v>
      </c>
      <c r="R248" s="1">
        <v>399.98062133789062</v>
      </c>
      <c r="S248" s="1">
        <v>399.8336181640625</v>
      </c>
      <c r="T248" s="1">
        <v>16.441577911376953</v>
      </c>
      <c r="U248" s="1">
        <v>16.461891174316406</v>
      </c>
      <c r="V248" s="1">
        <v>47.139434814453125</v>
      </c>
      <c r="W248" s="1">
        <v>47.197673797607422</v>
      </c>
      <c r="X248" s="1">
        <v>500.07168579101563</v>
      </c>
      <c r="Y248" s="1">
        <v>277.5465087890625</v>
      </c>
      <c r="Z248" s="1">
        <v>286.88534545898437</v>
      </c>
      <c r="AA248" s="1">
        <v>98.72747802734375</v>
      </c>
      <c r="AB248" s="1">
        <v>-3.7403888702392578</v>
      </c>
      <c r="AC248" s="1">
        <v>0.14467477798461914</v>
      </c>
      <c r="AD248" s="1">
        <v>1</v>
      </c>
      <c r="AE248" s="1">
        <v>-0.21956524252891541</v>
      </c>
      <c r="AF248" s="1">
        <v>2.737391471862793</v>
      </c>
      <c r="AG248" s="1">
        <v>1</v>
      </c>
      <c r="AH248" s="1">
        <v>0</v>
      </c>
      <c r="AI248" s="1">
        <v>0.18999999761581421</v>
      </c>
      <c r="AJ248" s="1">
        <v>111115</v>
      </c>
      <c r="AK248">
        <f>X248*0.000001/(K248*0.0001)</f>
        <v>0.83345280965169255</v>
      </c>
      <c r="AL248">
        <f>(U248-T248)/(1000-U248)*AK248</f>
        <v>1.7213513048614778E-5</v>
      </c>
      <c r="AM248">
        <f>(P248+273.15)</f>
        <v>301.14621009826658</v>
      </c>
      <c r="AN248">
        <f>(O248+273.15)</f>
        <v>299.49360504150388</v>
      </c>
      <c r="AO248">
        <f>(Y248*AG248+Z248*AH248)*AI248</f>
        <v>52.733836008199432</v>
      </c>
      <c r="AP248">
        <f>((AO248+0.00000010773*(AN248^4-AM248^4))-AL248*44100)/(L248*51.4+0.00000043092*AM248^3)</f>
        <v>0.38563556280234579</v>
      </c>
      <c r="AQ248">
        <f>0.61365*EXP(17.502*J248/(240.97+J248))</f>
        <v>3.7940013350748831</v>
      </c>
      <c r="AR248">
        <f>AQ248*1000/AA248</f>
        <v>38.429031216862334</v>
      </c>
      <c r="AS248">
        <f>(AR248-U248)</f>
        <v>21.967140042545928</v>
      </c>
      <c r="AT248">
        <f>IF(D248,P248,(O248+P248)/2)</f>
        <v>27.169907569885254</v>
      </c>
      <c r="AU248">
        <f>0.61365*EXP(17.502*AT248/(240.97+AT248))</f>
        <v>3.6150324029586085</v>
      </c>
      <c r="AV248">
        <f>IF(AS248&lt;&gt;0,(1000-(AR248+U248)/2)/AS248*AL248,0)</f>
        <v>7.6209648646911464E-4</v>
      </c>
      <c r="AW248">
        <f>U248*AA248/1000</f>
        <v>1.625240999200847</v>
      </c>
      <c r="AX248">
        <f>(AU248-AW248)</f>
        <v>1.9897914037577615</v>
      </c>
      <c r="AY248">
        <f>1/(1.6/F248+1.37/N248)</f>
        <v>4.7632867814834264E-4</v>
      </c>
      <c r="AZ248">
        <f>G248*AA248*0.001</f>
        <v>14.530808730960757</v>
      </c>
      <c r="BA248">
        <f>G248/S248</f>
        <v>0.36810560983491453</v>
      </c>
      <c r="BB248">
        <f>(1-AL248*AA248/AQ248/F248)*100</f>
        <v>41.239759906763794</v>
      </c>
      <c r="BC248">
        <f>(S248-E248/(N248/1.35))</f>
        <v>399.77864955537081</v>
      </c>
      <c r="BD248">
        <f>E248*BB248/100/BC248</f>
        <v>1.1928775162640006E-4</v>
      </c>
    </row>
    <row r="249" spans="1:56" x14ac:dyDescent="0.25">
      <c r="A249" s="1" t="s">
        <v>9</v>
      </c>
      <c r="B249" s="1" t="s">
        <v>307</v>
      </c>
    </row>
    <row r="250" spans="1:56" x14ac:dyDescent="0.25">
      <c r="A250" s="1">
        <v>140</v>
      </c>
      <c r="B250" s="1" t="s">
        <v>308</v>
      </c>
      <c r="C250" s="1">
        <v>83732.000009231269</v>
      </c>
      <c r="D250" s="1">
        <v>0</v>
      </c>
      <c r="E250">
        <f>(R250-S250*(1000-T250)/(1000-U250))*AK250</f>
        <v>-8.0153910067779027E-2</v>
      </c>
      <c r="F250">
        <f>IF(AV250&lt;&gt;0,1/(1/AV250-1/N250),0)</f>
        <v>1.006593599711761E-3</v>
      </c>
      <c r="G250">
        <f>((AY250-AL250/2)*S250-E250)/(AY250+AL250/2)</f>
        <v>511.03503640845918</v>
      </c>
      <c r="H250">
        <f>AL250*1000</f>
        <v>2.2662105848851886E-2</v>
      </c>
      <c r="I250">
        <f>(AQ250-AW250)</f>
        <v>2.162261607386311</v>
      </c>
      <c r="J250">
        <f>(P250+AP250*D250)</f>
        <v>27.978143692016602</v>
      </c>
      <c r="K250" s="1">
        <v>6</v>
      </c>
      <c r="L250">
        <f>(K250*AE250+AF250)</f>
        <v>1.4200000166893005</v>
      </c>
      <c r="M250" s="1">
        <v>1</v>
      </c>
      <c r="N250">
        <f>L250*(M250+1)*(M250+1)/(M250*M250+1)</f>
        <v>2.8400000333786011</v>
      </c>
      <c r="O250" s="1">
        <v>26.340978622436523</v>
      </c>
      <c r="P250" s="1">
        <v>27.978143692016602</v>
      </c>
      <c r="Q250" s="1">
        <v>26.159957885742187</v>
      </c>
      <c r="R250" s="1">
        <v>399.91851806640625</v>
      </c>
      <c r="S250" s="1">
        <v>400.00381469726562</v>
      </c>
      <c r="T250" s="1">
        <v>16.462257385253906</v>
      </c>
      <c r="U250" s="1">
        <v>16.48900032043457</v>
      </c>
      <c r="V250" s="1">
        <v>47.201061248779297</v>
      </c>
      <c r="W250" s="1">
        <v>47.277736663818359</v>
      </c>
      <c r="X250" s="1">
        <v>500.05947875976562</v>
      </c>
      <c r="Y250" s="1">
        <v>278.31304931640625</v>
      </c>
      <c r="Z250" s="1">
        <v>287.59954833984375</v>
      </c>
      <c r="AA250" s="1">
        <v>98.717056274414063</v>
      </c>
      <c r="AB250" s="1">
        <v>-3.5742206573486328</v>
      </c>
      <c r="AC250" s="1">
        <v>0.14710474014282227</v>
      </c>
      <c r="AD250" s="1">
        <v>1</v>
      </c>
      <c r="AE250" s="1">
        <v>-0.21956524252891541</v>
      </c>
      <c r="AF250" s="1">
        <v>2.737391471862793</v>
      </c>
      <c r="AG250" s="1">
        <v>1</v>
      </c>
      <c r="AH250" s="1">
        <v>0</v>
      </c>
      <c r="AI250" s="1">
        <v>0.18999999761581421</v>
      </c>
      <c r="AJ250" s="1">
        <v>111115</v>
      </c>
      <c r="AK250">
        <f>X250*0.000001/(K250*0.0001)</f>
        <v>0.83343246459960929</v>
      </c>
      <c r="AL250">
        <f>(U250-T250)/(1000-U250)*AK250</f>
        <v>2.2662105848851888E-5</v>
      </c>
      <c r="AM250">
        <f>(P250+273.15)</f>
        <v>301.12814369201658</v>
      </c>
      <c r="AN250">
        <f>(O250+273.15)</f>
        <v>299.4909786224365</v>
      </c>
      <c r="AO250">
        <f>(Y250*AG250+Z250*AH250)*AI250</f>
        <v>52.87947870656717</v>
      </c>
      <c r="AP250">
        <f>((AO250+0.00000010773*(AN250^4-AM250^4))-AL250*44100)/(L250*51.4+0.00000043092*AM250^3)</f>
        <v>0.38667825079930007</v>
      </c>
      <c r="AQ250">
        <f>0.61365*EXP(17.502*J250/(240.97+J250))</f>
        <v>3.7900071799274819</v>
      </c>
      <c r="AR250">
        <f>AQ250*1000/AA250</f>
        <v>38.392627606236609</v>
      </c>
      <c r="AS250">
        <f>(AR250-U250)</f>
        <v>21.903627285802038</v>
      </c>
      <c r="AT250">
        <f>IF(D250,P250,(O250+P250)/2)</f>
        <v>27.159561157226562</v>
      </c>
      <c r="AU250">
        <f>0.61365*EXP(17.502*AT250/(240.97+AT250))</f>
        <v>3.6128390187644586</v>
      </c>
      <c r="AV250">
        <f>IF(AS250&lt;&gt;0,(1000-(AR250+U250)/2)/AS250*AL250,0)</f>
        <v>1.0062369547587508E-3</v>
      </c>
      <c r="AW250">
        <f>U250*AA250/1000</f>
        <v>1.6277455725411709</v>
      </c>
      <c r="AX250">
        <f>(AU250-AW250)</f>
        <v>1.9850934462232876</v>
      </c>
      <c r="AY250">
        <f>1/(1.6/F250+1.37/N250)</f>
        <v>6.2893012932282142E-4</v>
      </c>
      <c r="AZ250">
        <f>G250*AA250*0.001</f>
        <v>50.447874447331102</v>
      </c>
      <c r="BA250">
        <f>G250/S250</f>
        <v>1.2775754071126175</v>
      </c>
      <c r="BB250">
        <f>(1-AL250*AA250/AQ250/F250)*100</f>
        <v>41.359419263856815</v>
      </c>
      <c r="BC250">
        <f>(S250-E250/(N250/1.35))</f>
        <v>400.04191602730776</v>
      </c>
      <c r="BD250">
        <f>E250*BB250/100/BC250</f>
        <v>-8.2869295424143735E-5</v>
      </c>
    </row>
    <row r="251" spans="1:56" x14ac:dyDescent="0.25">
      <c r="A251" s="1" t="s">
        <v>9</v>
      </c>
      <c r="B251" s="1" t="s">
        <v>309</v>
      </c>
    </row>
    <row r="252" spans="1:56" x14ac:dyDescent="0.25">
      <c r="A252" s="1">
        <v>141</v>
      </c>
      <c r="B252" s="1" t="s">
        <v>310</v>
      </c>
      <c r="C252" s="1">
        <v>84331.50001597032</v>
      </c>
      <c r="D252" s="1">
        <v>0</v>
      </c>
      <c r="E252">
        <f>(R252-S252*(1000-T252)/(1000-U252))*AK252</f>
        <v>-0.12878790273412979</v>
      </c>
      <c r="F252">
        <f>IF(AV252&lt;&gt;0,1/(1/AV252-1/N252),0)</f>
        <v>1.2103349074479401E-3</v>
      </c>
      <c r="G252">
        <f>((AY252-AL252/2)*S252-E252)/(AY252+AL252/2)</f>
        <v>553.17535982832544</v>
      </c>
      <c r="H252">
        <f>AL252*1000</f>
        <v>2.7341352828703373E-2</v>
      </c>
      <c r="I252">
        <f>(AQ252-AW252)</f>
        <v>2.1690779517561016</v>
      </c>
      <c r="J252">
        <f>(P252+AP252*D252)</f>
        <v>27.981948852539063</v>
      </c>
      <c r="K252" s="1">
        <v>6</v>
      </c>
      <c r="L252">
        <f>(K252*AE252+AF252)</f>
        <v>1.4200000166893005</v>
      </c>
      <c r="M252" s="1">
        <v>1</v>
      </c>
      <c r="N252">
        <f>L252*(M252+1)*(M252+1)/(M252*M252+1)</f>
        <v>2.8400000333786011</v>
      </c>
      <c r="O252" s="1">
        <v>26.342126846313477</v>
      </c>
      <c r="P252" s="1">
        <v>27.981948852539063</v>
      </c>
      <c r="Q252" s="1">
        <v>26.159883499145508</v>
      </c>
      <c r="R252" s="1">
        <v>399.95462036132813</v>
      </c>
      <c r="S252" s="1">
        <v>400.09603881835937</v>
      </c>
      <c r="T252" s="1">
        <v>16.401504516601563</v>
      </c>
      <c r="U252" s="1">
        <v>16.433774948120117</v>
      </c>
      <c r="V252" s="1">
        <v>47.008499145507813</v>
      </c>
      <c r="W252" s="1">
        <v>47.100990295410156</v>
      </c>
      <c r="X252" s="1">
        <v>500.00009155273438</v>
      </c>
      <c r="Y252" s="1">
        <v>278.42330932617188</v>
      </c>
      <c r="Z252" s="1">
        <v>287.7027587890625</v>
      </c>
      <c r="AA252" s="1">
        <v>98.685188293457031</v>
      </c>
      <c r="AB252" s="1">
        <v>-3.6694660186767578</v>
      </c>
      <c r="AC252" s="1">
        <v>0.14891672134399414</v>
      </c>
      <c r="AD252" s="1">
        <v>1</v>
      </c>
      <c r="AE252" s="1">
        <v>-0.21956524252891541</v>
      </c>
      <c r="AF252" s="1">
        <v>2.737391471862793</v>
      </c>
      <c r="AG252" s="1">
        <v>1</v>
      </c>
      <c r="AH252" s="1">
        <v>0</v>
      </c>
      <c r="AI252" s="1">
        <v>0.18999999761581421</v>
      </c>
      <c r="AJ252" s="1">
        <v>111115</v>
      </c>
      <c r="AK252">
        <f>X252*0.000001/(K252*0.0001)</f>
        <v>0.83333348592122392</v>
      </c>
      <c r="AL252">
        <f>(U252-T252)/(1000-U252)*AK252</f>
        <v>2.7341352828703372E-5</v>
      </c>
      <c r="AM252">
        <f>(P252+273.15)</f>
        <v>301.13194885253904</v>
      </c>
      <c r="AN252">
        <f>(O252+273.15)</f>
        <v>299.49212684631345</v>
      </c>
      <c r="AO252">
        <f>(Y252*AG252+Z252*AH252)*AI252</f>
        <v>52.900428108159758</v>
      </c>
      <c r="AP252">
        <f>((AO252+0.00000010773*(AN252^4-AM252^4))-AL252*44100)/(L252*51.4+0.00000043092*AM252^3)</f>
        <v>0.38411721246723007</v>
      </c>
      <c r="AQ252">
        <f>0.61365*EXP(17.502*J252/(240.97+J252))</f>
        <v>3.7908481268836325</v>
      </c>
      <c r="AR252">
        <f>AQ252*1000/AA252</f>
        <v>38.413547082779104</v>
      </c>
      <c r="AS252">
        <f>(AR252-U252)</f>
        <v>21.979772134658987</v>
      </c>
      <c r="AT252">
        <f>IF(D252,P252,(O252+P252)/2)</f>
        <v>27.16203784942627</v>
      </c>
      <c r="AU252">
        <f>0.61365*EXP(17.502*AT252/(240.97+AT252))</f>
        <v>3.6133639584987867</v>
      </c>
      <c r="AV252">
        <f>IF(AS252&lt;&gt;0,(1000-(AR252+U252)/2)/AS252*AL252,0)</f>
        <v>1.2098193135994387E-3</v>
      </c>
      <c r="AW252">
        <f>U252*AA252/1000</f>
        <v>1.6217701751275309</v>
      </c>
      <c r="AX252">
        <f>(AU252-AW252)</f>
        <v>1.9915937833712558</v>
      </c>
      <c r="AY252">
        <f>1/(1.6/F252+1.37/N252)</f>
        <v>7.5618337698687835E-4</v>
      </c>
      <c r="AZ252">
        <f>G252*AA252*0.001</f>
        <v>54.590214543959142</v>
      </c>
      <c r="BA252">
        <f>G252/S252</f>
        <v>1.3826064398489657</v>
      </c>
      <c r="BB252">
        <f>(1-AL252*AA252/AQ252/F252)*100</f>
        <v>41.192864039971674</v>
      </c>
      <c r="BC252">
        <f>(S252-E252/(N252/1.35))</f>
        <v>400.15725841929162</v>
      </c>
      <c r="BD252">
        <f>E252*BB252/100/BC252</f>
        <v>-1.325764422786325E-4</v>
      </c>
    </row>
    <row r="253" spans="1:56" x14ac:dyDescent="0.25">
      <c r="A253" s="1">
        <v>142</v>
      </c>
      <c r="B253" s="1" t="s">
        <v>311</v>
      </c>
      <c r="C253" s="1">
        <v>84932.000002548099</v>
      </c>
      <c r="D253" s="1">
        <v>0</v>
      </c>
      <c r="E253">
        <f>(R253-S253*(1000-T253)/(1000-U253))*AK253</f>
        <v>-8.5815720324089559E-2</v>
      </c>
      <c r="F253">
        <f>IF(AV253&lt;&gt;0,1/(1/AV253-1/N253),0)</f>
        <v>1.0755157661486022E-3</v>
      </c>
      <c r="G253">
        <f>((AY253-AL253/2)*S253-E253)/(AY253+AL253/2)</f>
        <v>511.27195561644623</v>
      </c>
      <c r="H253">
        <f>AL253*1000</f>
        <v>2.4281554898984058E-2</v>
      </c>
      <c r="I253">
        <f>(AQ253-AW253)</f>
        <v>2.1675678365427724</v>
      </c>
      <c r="J253">
        <f>(P253+AP253*D253)</f>
        <v>27.951990127563477</v>
      </c>
      <c r="K253" s="1">
        <v>6</v>
      </c>
      <c r="L253">
        <f>(K253*AE253+AF253)</f>
        <v>1.4200000166893005</v>
      </c>
      <c r="M253" s="1">
        <v>1</v>
      </c>
      <c r="N253">
        <f>L253*(M253+1)*(M253+1)/(M253*M253+1)</f>
        <v>2.8400000333786011</v>
      </c>
      <c r="O253" s="1">
        <v>26.339866638183594</v>
      </c>
      <c r="P253" s="1">
        <v>27.951990127563477</v>
      </c>
      <c r="Q253" s="1">
        <v>26.158483505249023</v>
      </c>
      <c r="R253" s="1">
        <v>399.939453125</v>
      </c>
      <c r="S253" s="1">
        <v>400.03076171875</v>
      </c>
      <c r="T253" s="1">
        <v>16.355342864990234</v>
      </c>
      <c r="U253" s="1">
        <v>16.383998870849609</v>
      </c>
      <c r="V253" s="1">
        <v>46.876815795898437</v>
      </c>
      <c r="W253" s="1">
        <v>46.958946228027344</v>
      </c>
      <c r="X253" s="1">
        <v>500.07791137695312</v>
      </c>
      <c r="Y253" s="1">
        <v>278.4359130859375</v>
      </c>
      <c r="Z253" s="1">
        <v>287.87063598632812</v>
      </c>
      <c r="AA253" s="1">
        <v>98.673332214355469</v>
      </c>
      <c r="AB253" s="1">
        <v>-3.6694660186767578</v>
      </c>
      <c r="AC253" s="1">
        <v>0.14891672134399414</v>
      </c>
      <c r="AD253" s="1">
        <v>1</v>
      </c>
      <c r="AE253" s="1">
        <v>-0.21956524252891541</v>
      </c>
      <c r="AF253" s="1">
        <v>2.737391471862793</v>
      </c>
      <c r="AG253" s="1">
        <v>1</v>
      </c>
      <c r="AH253" s="1">
        <v>0</v>
      </c>
      <c r="AI253" s="1">
        <v>0.18999999761581421</v>
      </c>
      <c r="AJ253" s="1">
        <v>111115</v>
      </c>
      <c r="AK253">
        <f>X253*0.000001/(K253*0.0001)</f>
        <v>0.83346318562825505</v>
      </c>
      <c r="AL253">
        <f>(U253-T253)/(1000-U253)*AK253</f>
        <v>2.4281554898984059E-5</v>
      </c>
      <c r="AM253">
        <f>(P253+273.15)</f>
        <v>301.10199012756345</v>
      </c>
      <c r="AN253">
        <f>(O253+273.15)</f>
        <v>299.48986663818357</v>
      </c>
      <c r="AO253">
        <f>(Y253*AG253+Z253*AH253)*AI253</f>
        <v>52.902822822485177</v>
      </c>
      <c r="AP253">
        <f>((AO253+0.00000010773*(AN253^4-AM253^4))-AL253*44100)/(L253*51.4+0.00000043092*AM253^3)</f>
        <v>0.38960372135264409</v>
      </c>
      <c r="AQ253">
        <f>0.61365*EXP(17.502*J253/(240.97+J253))</f>
        <v>3.7842316001257408</v>
      </c>
      <c r="AR253">
        <f>AQ253*1000/AA253</f>
        <v>38.351107793795506</v>
      </c>
      <c r="AS253">
        <f>(AR253-U253)</f>
        <v>21.967108922945897</v>
      </c>
      <c r="AT253">
        <f>IF(D253,P253,(O253+P253)/2)</f>
        <v>27.145928382873535</v>
      </c>
      <c r="AU253">
        <f>0.61365*EXP(17.502*AT253/(240.97+AT253))</f>
        <v>3.6099507171431879</v>
      </c>
      <c r="AV253">
        <f>IF(AS253&lt;&gt;0,(1000-(AR253+U253)/2)/AS253*AL253,0)</f>
        <v>1.0751086195792045E-3</v>
      </c>
      <c r="AW253">
        <f>U253*AA253/1000</f>
        <v>1.6166637635829684</v>
      </c>
      <c r="AX253">
        <f>(AU253-AW253)</f>
        <v>1.9932869535602196</v>
      </c>
      <c r="AY253">
        <f>1/(1.6/F253+1.37/N253)</f>
        <v>6.7197945495399501E-4</v>
      </c>
      <c r="AZ253">
        <f>G253*AA253*0.001</f>
        <v>50.448907528424805</v>
      </c>
      <c r="BA253">
        <f>G253/S253</f>
        <v>1.2780815990743899</v>
      </c>
      <c r="BB253">
        <f>(1-AL253*AA253/AQ253/F253)*100</f>
        <v>41.131658661291851</v>
      </c>
      <c r="BC253">
        <f>(S253-E253/(N253/1.35))</f>
        <v>400.07155440222743</v>
      </c>
      <c r="BD253">
        <f>E253*BB253/100/BC253</f>
        <v>-8.8227790186616803E-5</v>
      </c>
    </row>
    <row r="254" spans="1:56" x14ac:dyDescent="0.25">
      <c r="A254" s="1" t="s">
        <v>9</v>
      </c>
      <c r="B254" s="1" t="s">
        <v>312</v>
      </c>
    </row>
    <row r="255" spans="1:56" x14ac:dyDescent="0.25">
      <c r="A255" s="1">
        <v>143</v>
      </c>
      <c r="B255" s="1" t="s">
        <v>313</v>
      </c>
      <c r="C255" s="1">
        <v>85532.000009253621</v>
      </c>
      <c r="D255" s="1">
        <v>0</v>
      </c>
      <c r="E255">
        <f>(R255-S255*(1000-T255)/(1000-U255))*AK255</f>
        <v>-6.301541978925497E-2</v>
      </c>
      <c r="F255">
        <f>IF(AV255&lt;&gt;0,1/(1/AV255-1/N255),0)</f>
        <v>1.4534134821877053E-3</v>
      </c>
      <c r="G255">
        <f>((AY255-AL255/2)*S255-E255)/(AY255+AL255/2)</f>
        <v>454.0567927587594</v>
      </c>
      <c r="H255">
        <f>AL255*1000</f>
        <v>3.2782801440420055E-2</v>
      </c>
      <c r="I255">
        <f>(AQ255-AW255)</f>
        <v>2.1650684235412267</v>
      </c>
      <c r="J255">
        <f>(P255+AP255*D255)</f>
        <v>27.976829528808594</v>
      </c>
      <c r="K255" s="1">
        <v>6</v>
      </c>
      <c r="L255">
        <f>(K255*AE255+AF255)</f>
        <v>1.4200000166893005</v>
      </c>
      <c r="M255" s="1">
        <v>1</v>
      </c>
      <c r="N255">
        <f>L255*(M255+1)*(M255+1)/(M255*M255+1)</f>
        <v>2.8400000333786011</v>
      </c>
      <c r="O255" s="1">
        <v>26.340600967407227</v>
      </c>
      <c r="P255" s="1">
        <v>27.976829528808594</v>
      </c>
      <c r="Q255" s="1">
        <v>26.158815383911133</v>
      </c>
      <c r="R255" s="1">
        <v>400.0147705078125</v>
      </c>
      <c r="S255" s="1">
        <v>400.07464599609375</v>
      </c>
      <c r="T255" s="1">
        <v>16.430858612060547</v>
      </c>
      <c r="U255" s="1">
        <v>16.469547271728516</v>
      </c>
      <c r="V255" s="1">
        <v>47.077976226806641</v>
      </c>
      <c r="W255" s="1">
        <v>47.188831329345703</v>
      </c>
      <c r="X255" s="1">
        <v>500.03619384765625</v>
      </c>
      <c r="Y255" s="1">
        <v>278.83013916015625</v>
      </c>
      <c r="Z255" s="1">
        <v>287.51263427734375</v>
      </c>
      <c r="AA255" s="1">
        <v>98.645599365234375</v>
      </c>
      <c r="AB255" s="1">
        <v>-3.6458454132080078</v>
      </c>
      <c r="AC255" s="1">
        <v>0.14945840835571289</v>
      </c>
      <c r="AD255" s="1">
        <v>1</v>
      </c>
      <c r="AE255" s="1">
        <v>-0.21956524252891541</v>
      </c>
      <c r="AF255" s="1">
        <v>2.737391471862793</v>
      </c>
      <c r="AG255" s="1">
        <v>1</v>
      </c>
      <c r="AH255" s="1">
        <v>0</v>
      </c>
      <c r="AI255" s="1">
        <v>0.18999999761581421</v>
      </c>
      <c r="AJ255" s="1">
        <v>111115</v>
      </c>
      <c r="AK255">
        <f>X255*0.000001/(K255*0.0001)</f>
        <v>0.83339365641276042</v>
      </c>
      <c r="AL255">
        <f>(U255-T255)/(1000-U255)*AK255</f>
        <v>3.2782801440420056E-5</v>
      </c>
      <c r="AM255">
        <f>(P255+273.15)</f>
        <v>301.12682952880857</v>
      </c>
      <c r="AN255">
        <f>(O255+273.15)</f>
        <v>299.4906009674072</v>
      </c>
      <c r="AO255">
        <f>(Y255*AG255+Z255*AH255)*AI255</f>
        <v>52.977725775646832</v>
      </c>
      <c r="AP255">
        <f>((AO255+0.00000010773*(AN255^4-AM255^4))-AL255*44100)/(L255*51.4+0.00000043092*AM255^3)</f>
        <v>0.38270294825149942</v>
      </c>
      <c r="AQ255">
        <f>0.61365*EXP(17.502*J255/(240.97+J255))</f>
        <v>3.7897167854349467</v>
      </c>
      <c r="AR255">
        <f>AQ255*1000/AA255</f>
        <v>38.417494645691768</v>
      </c>
      <c r="AS255">
        <f>(AR255-U255)</f>
        <v>21.947947373963252</v>
      </c>
      <c r="AT255">
        <f>IF(D255,P255,(O255+P255)/2)</f>
        <v>27.15871524810791</v>
      </c>
      <c r="AU255">
        <f>0.61365*EXP(17.502*AT255/(240.97+AT255))</f>
        <v>3.6126597419303819</v>
      </c>
      <c r="AV255">
        <f>IF(AS255&lt;&gt;0,(1000-(AR255+U255)/2)/AS255*AL255,0)</f>
        <v>1.4526700560539643E-3</v>
      </c>
      <c r="AW255">
        <f>U255*AA255/1000</f>
        <v>1.62464836189372</v>
      </c>
      <c r="AX255">
        <f>(AU255-AW255)</f>
        <v>1.9880113800366619</v>
      </c>
      <c r="AY255">
        <f>1/(1.6/F255+1.37/N255)</f>
        <v>9.0798554796997608E-4</v>
      </c>
      <c r="AZ255">
        <f>G255*AA255*0.001</f>
        <v>44.790704467543833</v>
      </c>
      <c r="BA255">
        <f>G255/S255</f>
        <v>1.1349301869111514</v>
      </c>
      <c r="BB255">
        <f>(1-AL255*AA255/AQ255/F255)*100</f>
        <v>41.287869586007119</v>
      </c>
      <c r="BC255">
        <f>(S255-E255/(N255/1.35))</f>
        <v>400.10460050866971</v>
      </c>
      <c r="BD255">
        <f>E255*BB255/100/BC255</f>
        <v>-6.5027306130909494E-5</v>
      </c>
    </row>
    <row r="256" spans="1:56" x14ac:dyDescent="0.25">
      <c r="A256" s="1" t="s">
        <v>9</v>
      </c>
      <c r="B256" s="1" t="s">
        <v>314</v>
      </c>
    </row>
    <row r="257" spans="1:56" x14ac:dyDescent="0.25">
      <c r="A257" s="1">
        <v>144</v>
      </c>
      <c r="B257" s="1" t="s">
        <v>315</v>
      </c>
      <c r="C257" s="1">
        <v>86132.000015959144</v>
      </c>
      <c r="D257" s="1">
        <v>0</v>
      </c>
      <c r="E257">
        <f>(R257-S257*(1000-T257)/(1000-U257))*AK257</f>
        <v>-8.8775410246909478E-2</v>
      </c>
      <c r="F257">
        <f>IF(AV257&lt;&gt;0,1/(1/AV257-1/N257),0)</f>
        <v>2.5531615480553493E-4</v>
      </c>
      <c r="G257">
        <f>((AY257-AL257/2)*S257-E257)/(AY257+AL257/2)</f>
        <v>932.41973744025859</v>
      </c>
      <c r="H257">
        <f>AL257*1000</f>
        <v>5.7648003073222601E-3</v>
      </c>
      <c r="I257">
        <f>(AQ257-AW257)</f>
        <v>2.1662467058516759</v>
      </c>
      <c r="J257">
        <f>(P257+AP257*D257)</f>
        <v>27.990276336669922</v>
      </c>
      <c r="K257" s="1">
        <v>6</v>
      </c>
      <c r="L257">
        <f>(K257*AE257+AF257)</f>
        <v>1.4200000166893005</v>
      </c>
      <c r="M257" s="1">
        <v>1</v>
      </c>
      <c r="N257">
        <f>L257*(M257+1)*(M257+1)/(M257*M257+1)</f>
        <v>2.8400000333786011</v>
      </c>
      <c r="O257" s="1">
        <v>26.342380523681641</v>
      </c>
      <c r="P257" s="1">
        <v>27.990276336669922</v>
      </c>
      <c r="Q257" s="1">
        <v>26.159143447875977</v>
      </c>
      <c r="R257" s="1">
        <v>400.01251220703125</v>
      </c>
      <c r="S257" s="1">
        <v>400.11627197265625</v>
      </c>
      <c r="T257" s="1">
        <v>16.481626510620117</v>
      </c>
      <c r="U257" s="1">
        <v>16.488430023193359</v>
      </c>
      <c r="V257" s="1">
        <v>47.216487884521484</v>
      </c>
      <c r="W257" s="1">
        <v>47.235973358154297</v>
      </c>
      <c r="X257" s="1">
        <v>500.01358032226562</v>
      </c>
      <c r="Y257" s="1">
        <v>277.63754272460937</v>
      </c>
      <c r="Z257" s="1">
        <v>287.28097534179687</v>
      </c>
      <c r="AA257" s="1">
        <v>98.641433715820313</v>
      </c>
      <c r="AB257" s="1">
        <v>-3.7662372589111328</v>
      </c>
      <c r="AC257" s="1">
        <v>0.14665651321411133</v>
      </c>
      <c r="AD257" s="1">
        <v>1</v>
      </c>
      <c r="AE257" s="1">
        <v>-0.21956524252891541</v>
      </c>
      <c r="AF257" s="1">
        <v>2.737391471862793</v>
      </c>
      <c r="AG257" s="1">
        <v>1</v>
      </c>
      <c r="AH257" s="1">
        <v>0</v>
      </c>
      <c r="AI257" s="1">
        <v>0.18999999761581421</v>
      </c>
      <c r="AJ257" s="1">
        <v>111115</v>
      </c>
      <c r="AK257">
        <f>X257*0.000001/(K257*0.0001)</f>
        <v>0.83335596720377592</v>
      </c>
      <c r="AL257">
        <f>(U257-T257)/(1000-U257)*AK257</f>
        <v>5.7648003073222603E-6</v>
      </c>
      <c r="AM257">
        <f>(P257+273.15)</f>
        <v>301.1402763366699</v>
      </c>
      <c r="AN257">
        <f>(O257+273.15)</f>
        <v>299.49238052368162</v>
      </c>
      <c r="AO257">
        <f>(Y257*AG257+Z257*AH257)*AI257</f>
        <v>52.751132455736297</v>
      </c>
      <c r="AP257">
        <f>((AO257+0.00000010773*(AN257^4-AM257^4))-AL257*44100)/(L257*51.4+0.00000043092*AM257^3)</f>
        <v>0.3924564196569576</v>
      </c>
      <c r="AQ257">
        <f>0.61365*EXP(17.502*J257/(240.97+J257))</f>
        <v>3.7926890830624451</v>
      </c>
      <c r="AR257">
        <f>AQ257*1000/AA257</f>
        <v>38.449249369072845</v>
      </c>
      <c r="AS257">
        <f>(AR257-U257)</f>
        <v>21.960819345879486</v>
      </c>
      <c r="AT257">
        <f>IF(D257,P257,(O257+P257)/2)</f>
        <v>27.166328430175781</v>
      </c>
      <c r="AU257">
        <f>0.61365*EXP(17.502*AT257/(240.97+AT257))</f>
        <v>3.6142735130109465</v>
      </c>
      <c r="AV257">
        <f>IF(AS257&lt;&gt;0,(1000-(AR257+U257)/2)/AS257*AL257,0)</f>
        <v>2.5529320393285533E-4</v>
      </c>
      <c r="AW257">
        <f>U257*AA257/1000</f>
        <v>1.6264423772107692</v>
      </c>
      <c r="AX257">
        <f>(AU257-AW257)</f>
        <v>1.9878311358001772</v>
      </c>
      <c r="AY257">
        <f>1/(1.6/F257+1.37/N257)</f>
        <v>1.5956031429178826E-4</v>
      </c>
      <c r="AZ257">
        <f>G257*AA257*0.001</f>
        <v>91.97521972603586</v>
      </c>
      <c r="BA257">
        <f>G257/S257</f>
        <v>2.3303719512411623</v>
      </c>
      <c r="BB257">
        <f>(1-AL257*AA257/AQ257/F257)*100</f>
        <v>41.275665041173411</v>
      </c>
      <c r="BC257">
        <f>(S257-E257/(N257/1.35))</f>
        <v>400.15847155097481</v>
      </c>
      <c r="BD257">
        <f>E257*BB257/100/BC257</f>
        <v>-9.1570324202855499E-5</v>
      </c>
    </row>
    <row r="258" spans="1:56" x14ac:dyDescent="0.25">
      <c r="A258" s="1">
        <v>145</v>
      </c>
      <c r="B258" s="1" t="s">
        <v>316</v>
      </c>
      <c r="C258" s="1">
        <v>86732.500002536923</v>
      </c>
      <c r="D258" s="1">
        <v>0</v>
      </c>
      <c r="E258">
        <f>(R258-S258*(1000-T258)/(1000-U258))*AK258</f>
        <v>-3.7903736999397218E-2</v>
      </c>
      <c r="F258">
        <f>IF(AV258&lt;&gt;0,1/(1/AV258-1/N258),0)</f>
        <v>6.0716705491202679E-4</v>
      </c>
      <c r="G258">
        <f>((AY258-AL258/2)*S258-E258)/(AY258+AL258/2)</f>
        <v>484.03139577874725</v>
      </c>
      <c r="H258">
        <f>AL258*1000</f>
        <v>1.3681550536157759E-2</v>
      </c>
      <c r="I258">
        <f>(AQ258-AW258)</f>
        <v>2.1619116749165586</v>
      </c>
      <c r="J258">
        <f>(P258+AP258*D258)</f>
        <v>27.990524291992188</v>
      </c>
      <c r="K258" s="1">
        <v>6</v>
      </c>
      <c r="L258">
        <f>(K258*AE258+AF258)</f>
        <v>1.4200000166893005</v>
      </c>
      <c r="M258" s="1">
        <v>1</v>
      </c>
      <c r="N258">
        <f>L258*(M258+1)*(M258+1)/(M258*M258+1)</f>
        <v>2.8400000333786011</v>
      </c>
      <c r="O258" s="1">
        <v>26.341381072998047</v>
      </c>
      <c r="P258" s="1">
        <v>27.990524291992188</v>
      </c>
      <c r="Q258" s="1">
        <v>26.158973693847656</v>
      </c>
      <c r="R258" s="1">
        <v>400.03106689453125</v>
      </c>
      <c r="S258" s="1">
        <v>400.06997680664062</v>
      </c>
      <c r="T258" s="1">
        <v>16.51807975769043</v>
      </c>
      <c r="U258" s="1">
        <v>16.534223556518555</v>
      </c>
      <c r="V258" s="1">
        <v>47.320014953613281</v>
      </c>
      <c r="W258" s="1">
        <v>47.366260528564453</v>
      </c>
      <c r="X258" s="1">
        <v>500.0806884765625</v>
      </c>
      <c r="Y258" s="1">
        <v>278.52362060546875</v>
      </c>
      <c r="Z258" s="1">
        <v>287.36331176757812</v>
      </c>
      <c r="AA258" s="1">
        <v>98.633735656738281</v>
      </c>
      <c r="AB258" s="1">
        <v>-3.7662372589111328</v>
      </c>
      <c r="AC258" s="1">
        <v>0.14665651321411133</v>
      </c>
      <c r="AD258" s="1">
        <v>1</v>
      </c>
      <c r="AE258" s="1">
        <v>-0.21956524252891541</v>
      </c>
      <c r="AF258" s="1">
        <v>2.737391471862793</v>
      </c>
      <c r="AG258" s="1">
        <v>1</v>
      </c>
      <c r="AH258" s="1">
        <v>0</v>
      </c>
      <c r="AI258" s="1">
        <v>0.18999999761581421</v>
      </c>
      <c r="AJ258" s="1">
        <v>111115</v>
      </c>
      <c r="AK258">
        <f>X258*0.000001/(K258*0.0001)</f>
        <v>0.83346781412760407</v>
      </c>
      <c r="AL258">
        <f>(U258-T258)/(1000-U258)*AK258</f>
        <v>1.3681550536157759E-5</v>
      </c>
      <c r="AM258">
        <f>(P258+273.15)</f>
        <v>301.14052429199216</v>
      </c>
      <c r="AN258">
        <f>(O258+273.15)</f>
        <v>299.49138107299802</v>
      </c>
      <c r="AO258">
        <f>(Y258*AG258+Z258*AH258)*AI258</f>
        <v>52.919487250987004</v>
      </c>
      <c r="AP258">
        <f>((AO258+0.00000010773*(AN258^4-AM258^4))-AL258*44100)/(L258*51.4+0.00000043092*AM258^3)</f>
        <v>0.39015248124322199</v>
      </c>
      <c r="AQ258">
        <f>0.61365*EXP(17.502*J258/(240.97+J258))</f>
        <v>3.7927439104796248</v>
      </c>
      <c r="AR258">
        <f>AQ258*1000/AA258</f>
        <v>38.452806083295897</v>
      </c>
      <c r="AS258">
        <f>(AR258-U258)</f>
        <v>21.918582526777342</v>
      </c>
      <c r="AT258">
        <f>IF(D258,P258,(O258+P258)/2)</f>
        <v>27.165952682495117</v>
      </c>
      <c r="AU258">
        <f>0.61365*EXP(17.502*AT258/(240.97+AT258))</f>
        <v>3.6141938507759988</v>
      </c>
      <c r="AV258">
        <f>IF(AS258&lt;&gt;0,(1000-(AR258+U258)/2)/AS258*AL258,0)</f>
        <v>6.0703727567591346E-4</v>
      </c>
      <c r="AW258">
        <f>U258*AA258/1000</f>
        <v>1.6308322355630662</v>
      </c>
      <c r="AX258">
        <f>(AU258-AW258)</f>
        <v>1.9833616152129325</v>
      </c>
      <c r="AY258">
        <f>1/(1.6/F258+1.37/N258)</f>
        <v>3.7940995501664317E-4</v>
      </c>
      <c r="AZ258">
        <f>G258*AA258*0.001</f>
        <v>47.741824740803025</v>
      </c>
      <c r="BA258">
        <f>G258/S258</f>
        <v>1.2098668329033007</v>
      </c>
      <c r="BB258">
        <f>(1-AL258*AA258/AQ258/F258)*100</f>
        <v>41.399802114582073</v>
      </c>
      <c r="BC258">
        <f>(S258-E258/(N258/1.35))</f>
        <v>400.08799442788984</v>
      </c>
      <c r="BD258">
        <f>E258*BB258/100/BC258</f>
        <v>-3.9221552084363647E-5</v>
      </c>
    </row>
    <row r="259" spans="1:56" x14ac:dyDescent="0.25">
      <c r="A259" s="1" t="s">
        <v>9</v>
      </c>
      <c r="B259" s="1" t="s">
        <v>317</v>
      </c>
    </row>
    <row r="260" spans="1:56" x14ac:dyDescent="0.25">
      <c r="A260" s="1">
        <v>146</v>
      </c>
      <c r="B260" s="1" t="s">
        <v>318</v>
      </c>
      <c r="C260" s="1">
        <v>87332.000009275973</v>
      </c>
      <c r="D260" s="1">
        <v>0</v>
      </c>
      <c r="E260">
        <f>(R260-S260*(1000-T260)/(1000-U260))*AK260</f>
        <v>7.7046846827359738E-2</v>
      </c>
      <c r="F260">
        <f>IF(AV260&lt;&gt;0,1/(1/AV260-1/N260),0)</f>
        <v>5.8661397624164475E-4</v>
      </c>
      <c r="G260">
        <f>((AY260-AL260/2)*S260-E260)/(AY260+AL260/2)</f>
        <v>179.39889854888204</v>
      </c>
      <c r="H260">
        <f>AL260*1000</f>
        <v>1.3226566588184871E-2</v>
      </c>
      <c r="I260">
        <f>(AQ260-AW260)</f>
        <v>2.1631565947440174</v>
      </c>
      <c r="J260">
        <f>(P260+AP260*D260)</f>
        <v>28.005722045898438</v>
      </c>
      <c r="K260" s="1">
        <v>6</v>
      </c>
      <c r="L260">
        <f>(K260*AE260+AF260)</f>
        <v>1.4200000166893005</v>
      </c>
      <c r="M260" s="1">
        <v>1</v>
      </c>
      <c r="N260">
        <f>L260*(M260+1)*(M260+1)/(M260*M260+1)</f>
        <v>2.8400000333786011</v>
      </c>
      <c r="O260" s="1">
        <v>26.342578887939453</v>
      </c>
      <c r="P260" s="1">
        <v>28.005722045898438</v>
      </c>
      <c r="Q260" s="1">
        <v>26.16156005859375</v>
      </c>
      <c r="R260" s="1">
        <v>400.13510131835938</v>
      </c>
      <c r="S260" s="1">
        <v>400.03631591796875</v>
      </c>
      <c r="T260" s="1">
        <v>16.540155410766602</v>
      </c>
      <c r="U260" s="1">
        <v>16.555761337280273</v>
      </c>
      <c r="V260" s="1">
        <v>47.379688262939453</v>
      </c>
      <c r="W260" s="1">
        <v>47.424392700195313</v>
      </c>
      <c r="X260" s="1">
        <v>500.10195922851562</v>
      </c>
      <c r="Y260" s="1">
        <v>278.00210571289063</v>
      </c>
      <c r="Z260" s="1">
        <v>287.33148193359375</v>
      </c>
      <c r="AA260" s="1">
        <v>98.633285522460938</v>
      </c>
      <c r="AB260" s="1">
        <v>-3.7218036651611328</v>
      </c>
      <c r="AC260" s="1">
        <v>0.14326333999633789</v>
      </c>
      <c r="AD260" s="1">
        <v>1</v>
      </c>
      <c r="AE260" s="1">
        <v>-0.21956524252891541</v>
      </c>
      <c r="AF260" s="1">
        <v>2.737391471862793</v>
      </c>
      <c r="AG260" s="1">
        <v>1</v>
      </c>
      <c r="AH260" s="1">
        <v>0</v>
      </c>
      <c r="AI260" s="1">
        <v>0.18999999761581421</v>
      </c>
      <c r="AJ260" s="1">
        <v>111115</v>
      </c>
      <c r="AK260">
        <f>X260*0.000001/(K260*0.0001)</f>
        <v>0.83350326538085928</v>
      </c>
      <c r="AL260">
        <f>(U260-T260)/(1000-U260)*AK260</f>
        <v>1.3226566588184871E-5</v>
      </c>
      <c r="AM260">
        <f>(P260+273.15)</f>
        <v>301.15572204589841</v>
      </c>
      <c r="AN260">
        <f>(O260+273.15)</f>
        <v>299.49257888793943</v>
      </c>
      <c r="AO260">
        <f>(Y260*AG260+Z260*AH260)*AI260</f>
        <v>52.820399422640548</v>
      </c>
      <c r="AP260">
        <f>((AO260+0.00000010773*(AN260^4-AM260^4))-AL260*44100)/(L260*51.4+0.00000043092*AM260^3)</f>
        <v>0.3872652685860829</v>
      </c>
      <c r="AQ260">
        <f>0.61365*EXP(17.502*J260/(240.97+J260))</f>
        <v>3.7961057297657024</v>
      </c>
      <c r="AR260">
        <f>AQ260*1000/AA260</f>
        <v>38.487065595125564</v>
      </c>
      <c r="AS260">
        <f>(AR260-U260)</f>
        <v>21.931304257845291</v>
      </c>
      <c r="AT260">
        <f>IF(D260,P260,(O260+P260)/2)</f>
        <v>27.174150466918945</v>
      </c>
      <c r="AU260">
        <f>0.61365*EXP(17.502*AT260/(240.97+AT260))</f>
        <v>3.615932210451426</v>
      </c>
      <c r="AV260">
        <f>IF(AS260&lt;&gt;0,(1000-(AR260+U260)/2)/AS260*AL260,0)</f>
        <v>5.8649283367504066E-4</v>
      </c>
      <c r="AW260">
        <f>U260*AA260/1000</f>
        <v>1.6329491350216849</v>
      </c>
      <c r="AX260">
        <f>(AU260-AW260)</f>
        <v>1.9829830754297411</v>
      </c>
      <c r="AY260">
        <f>1/(1.6/F260+1.37/N260)</f>
        <v>3.665689030247599E-4</v>
      </c>
      <c r="AZ260">
        <f>G260*AA260*0.001</f>
        <v>17.694702782986887</v>
      </c>
      <c r="BA260">
        <f>G260/S260</f>
        <v>0.44845653109571554</v>
      </c>
      <c r="BB260">
        <f>(1-AL260*AA260/AQ260/F260)*100</f>
        <v>41.41587919211571</v>
      </c>
      <c r="BC260">
        <f>(S260-E260/(N260/1.35))</f>
        <v>399.99969153698476</v>
      </c>
      <c r="BD260">
        <f>E260*BB260/100/BC260</f>
        <v>7.9774134026809154E-5</v>
      </c>
    </row>
    <row r="261" spans="1:56" x14ac:dyDescent="0.25">
      <c r="A261" s="1" t="s">
        <v>9</v>
      </c>
      <c r="B261" s="1" t="s">
        <v>319</v>
      </c>
    </row>
    <row r="262" spans="1:56" x14ac:dyDescent="0.25">
      <c r="A262" s="1">
        <v>147</v>
      </c>
      <c r="B262" s="1" t="s">
        <v>320</v>
      </c>
      <c r="C262" s="1">
        <v>87806.500018786639</v>
      </c>
      <c r="D262" s="1">
        <v>0</v>
      </c>
      <c r="E262">
        <f>(R262-S262*(1000-T262)/(1000-U262))*AK262</f>
        <v>7.4174043909123272E-2</v>
      </c>
      <c r="F262">
        <f>IF(AV262&lt;&gt;0,1/(1/AV262-1/N262),0)</f>
        <v>1.1912103017047153E-3</v>
      </c>
      <c r="G262">
        <f>((AY262-AL262/2)*S262-E262)/(AY262+AL262/2)</f>
        <v>287.95914774941002</v>
      </c>
      <c r="H262">
        <f>AL262*1000</f>
        <v>2.6744325536935371E-2</v>
      </c>
      <c r="I262">
        <f>(AQ262-AW262)</f>
        <v>2.1545039216486361</v>
      </c>
      <c r="J262">
        <f>(P262+AP262*D262)</f>
        <v>27.943115234375</v>
      </c>
      <c r="K262" s="1">
        <v>6</v>
      </c>
      <c r="L262">
        <f>(K262*AE262+AF262)</f>
        <v>1.4200000166893005</v>
      </c>
      <c r="M262" s="1">
        <v>1</v>
      </c>
      <c r="N262">
        <f>L262*(M262+1)*(M262+1)/(M262*M262+1)</f>
        <v>2.8400000333786011</v>
      </c>
      <c r="O262" s="1">
        <v>26.339147567749023</v>
      </c>
      <c r="P262" s="1">
        <v>27.943115234375</v>
      </c>
      <c r="Q262" s="1">
        <v>26.159797668457031</v>
      </c>
      <c r="R262" s="1">
        <v>400.08590698242187</v>
      </c>
      <c r="S262" s="1">
        <v>399.98406982421875</v>
      </c>
      <c r="T262" s="1">
        <v>16.472597122192383</v>
      </c>
      <c r="U262" s="1">
        <v>16.504158020019531</v>
      </c>
      <c r="V262" s="1">
        <v>47.193119049072266</v>
      </c>
      <c r="W262" s="1">
        <v>47.283538818359375</v>
      </c>
      <c r="X262" s="1">
        <v>500.04153442382813</v>
      </c>
      <c r="Y262" s="1">
        <v>264.05361938476562</v>
      </c>
      <c r="Z262" s="1">
        <v>283.11114501953125</v>
      </c>
      <c r="AA262" s="1">
        <v>98.627845764160156</v>
      </c>
      <c r="AB262" s="1">
        <v>-3.8358783721923828</v>
      </c>
      <c r="AC262" s="1">
        <v>0.14634561538696289</v>
      </c>
      <c r="AD262" s="1">
        <v>1</v>
      </c>
      <c r="AE262" s="1">
        <v>-0.21956524252891541</v>
      </c>
      <c r="AF262" s="1">
        <v>2.737391471862793</v>
      </c>
      <c r="AG262" s="1">
        <v>1</v>
      </c>
      <c r="AH262" s="1">
        <v>0</v>
      </c>
      <c r="AI262" s="1">
        <v>0.18999999761581421</v>
      </c>
      <c r="AJ262" s="1">
        <v>111115</v>
      </c>
      <c r="AK262">
        <f>X262*0.000001/(K262*0.0001)</f>
        <v>0.8334025573730468</v>
      </c>
      <c r="AL262">
        <f>(U262-T262)/(1000-U262)*AK262</f>
        <v>2.674432553693537E-5</v>
      </c>
      <c r="AM262">
        <f>(P262+273.15)</f>
        <v>301.09311523437498</v>
      </c>
      <c r="AN262">
        <f>(O262+273.15)</f>
        <v>299.489147567749</v>
      </c>
      <c r="AO262">
        <f>(Y262*AG262+Z262*AH262)*AI262</f>
        <v>50.170187053552581</v>
      </c>
      <c r="AP262">
        <f>((AO262+0.00000010773*(AN262^4-AM262^4))-AL262*44100)/(L262*51.4+0.00000043092*AM262^3)</f>
        <v>0.35721727718373159</v>
      </c>
      <c r="AQ262">
        <f>0.61365*EXP(17.502*J262/(240.97+J262))</f>
        <v>3.7822734733144494</v>
      </c>
      <c r="AR262">
        <f>AQ262*1000/AA262</f>
        <v>38.3489413563656</v>
      </c>
      <c r="AS262">
        <f>(AR262-U262)</f>
        <v>21.844783336346069</v>
      </c>
      <c r="AT262">
        <f>IF(D262,P262,(O262+P262)/2)</f>
        <v>27.141131401062012</v>
      </c>
      <c r="AU262">
        <f>0.61365*EXP(17.502*AT262/(240.97+AT262))</f>
        <v>3.6089348862199899</v>
      </c>
      <c r="AV262">
        <f>IF(AS262&lt;&gt;0,(1000-(AR262+U262)/2)/AS262*AL262,0)</f>
        <v>1.1907108696492198E-3</v>
      </c>
      <c r="AW262">
        <f>U262*AA262/1000</f>
        <v>1.6277695516658133</v>
      </c>
      <c r="AX262">
        <f>(AU262-AW262)</f>
        <v>1.9811653345541766</v>
      </c>
      <c r="AY262">
        <f>1/(1.6/F262+1.37/N262)</f>
        <v>7.4423914827011109E-4</v>
      </c>
      <c r="AZ262">
        <f>G262*AA262*0.001</f>
        <v>28.400790410607819</v>
      </c>
      <c r="BA262">
        <f>G262/S262</f>
        <v>0.719926540764385</v>
      </c>
      <c r="BB262">
        <f>(1-AL262*AA262/AQ262/F262)*100</f>
        <v>41.454997371421989</v>
      </c>
      <c r="BC262">
        <f>(S262-E262/(N262/1.35))</f>
        <v>399.94881103615523</v>
      </c>
      <c r="BD262">
        <f>E262*BB262/100/BC262</f>
        <v>7.6881958651515427E-5</v>
      </c>
    </row>
    <row r="263" spans="1:56" x14ac:dyDescent="0.25">
      <c r="A263" s="1" t="s">
        <v>9</v>
      </c>
      <c r="B263" s="1" t="s">
        <v>321</v>
      </c>
    </row>
    <row r="264" spans="1:56" x14ac:dyDescent="0.25">
      <c r="A264" s="1" t="s">
        <v>9</v>
      </c>
      <c r="B264" s="1" t="s">
        <v>322</v>
      </c>
    </row>
    <row r="265" spans="1:56" x14ac:dyDescent="0.25">
      <c r="A265" s="1" t="s">
        <v>9</v>
      </c>
      <c r="B265" s="1" t="s">
        <v>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tocuchensis 28.4.16 -H2O_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modified xsi:type="dcterms:W3CDTF">2016-05-04T15:12:29Z</dcterms:modified>
</cp:coreProperties>
</file>