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tocuchensis 1.5.16 +H2O_1" sheetId="1" r:id="rId1"/>
  </sheets>
  <calcPr calcId="0"/>
</workbook>
</file>

<file path=xl/calcChain.xml><?xml version="1.0" encoding="utf-8"?>
<calcChain xmlns="http://schemas.openxmlformats.org/spreadsheetml/2006/main">
  <c r="L18" i="1" l="1"/>
  <c r="N18" i="1" s="1"/>
  <c r="AK18" i="1"/>
  <c r="E18" i="1" s="1"/>
  <c r="AM18" i="1"/>
  <c r="AN18" i="1"/>
  <c r="AO18" i="1"/>
  <c r="AT18" i="1"/>
  <c r="AU18" i="1" s="1"/>
  <c r="AX18" i="1" s="1"/>
  <c r="AW18" i="1"/>
  <c r="L20" i="1"/>
  <c r="N20" i="1"/>
  <c r="AK20" i="1"/>
  <c r="E20" i="1" s="1"/>
  <c r="AL20" i="1"/>
  <c r="H20" i="1" s="1"/>
  <c r="AM20" i="1"/>
  <c r="AN20" i="1"/>
  <c r="AO20" i="1"/>
  <c r="AP20" i="1"/>
  <c r="J20" i="1" s="1"/>
  <c r="AQ20" i="1" s="1"/>
  <c r="AT20" i="1"/>
  <c r="AU20" i="1" s="1"/>
  <c r="AX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X21" i="1" s="1"/>
  <c r="AW21" i="1"/>
  <c r="L23" i="1"/>
  <c r="N23" i="1"/>
  <c r="AK23" i="1"/>
  <c r="E23" i="1" s="1"/>
  <c r="AL23" i="1"/>
  <c r="H23" i="1" s="1"/>
  <c r="AM23" i="1"/>
  <c r="AN23" i="1"/>
  <c r="AO23" i="1"/>
  <c r="AP23" i="1"/>
  <c r="J23" i="1" s="1"/>
  <c r="AQ23" i="1" s="1"/>
  <c r="AT23" i="1"/>
  <c r="AU23" i="1" s="1"/>
  <c r="AX23" i="1" s="1"/>
  <c r="AW23" i="1"/>
  <c r="L25" i="1"/>
  <c r="N25" i="1"/>
  <c r="AK25" i="1"/>
  <c r="E25" i="1" s="1"/>
  <c r="AL25" i="1"/>
  <c r="H25" i="1" s="1"/>
  <c r="AM25" i="1"/>
  <c r="AN25" i="1"/>
  <c r="AO25" i="1"/>
  <c r="AP25" i="1"/>
  <c r="J25" i="1" s="1"/>
  <c r="AQ25" i="1" s="1"/>
  <c r="AT25" i="1"/>
  <c r="AU25" i="1" s="1"/>
  <c r="AX25" i="1" s="1"/>
  <c r="AW25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X26" i="1" s="1"/>
  <c r="AW26" i="1"/>
  <c r="L28" i="1"/>
  <c r="N28" i="1"/>
  <c r="AK28" i="1"/>
  <c r="E28" i="1" s="1"/>
  <c r="AL28" i="1"/>
  <c r="H28" i="1" s="1"/>
  <c r="AM28" i="1"/>
  <c r="AN28" i="1"/>
  <c r="AO28" i="1"/>
  <c r="AP28" i="1"/>
  <c r="J28" i="1" s="1"/>
  <c r="AQ28" i="1" s="1"/>
  <c r="AT28" i="1"/>
  <c r="AU28" i="1" s="1"/>
  <c r="AX28" i="1" s="1"/>
  <c r="AW28" i="1"/>
  <c r="L30" i="1"/>
  <c r="N30" i="1"/>
  <c r="AK30" i="1"/>
  <c r="E30" i="1" s="1"/>
  <c r="BC30" i="1" s="1"/>
  <c r="AL30" i="1"/>
  <c r="H30" i="1" s="1"/>
  <c r="AM30" i="1"/>
  <c r="AN30" i="1"/>
  <c r="AO30" i="1"/>
  <c r="AP30" i="1"/>
  <c r="J30" i="1" s="1"/>
  <c r="AQ30" i="1" s="1"/>
  <c r="I30" i="1" s="1"/>
  <c r="AR30" i="1"/>
  <c r="AS30" i="1" s="1"/>
  <c r="AT30" i="1"/>
  <c r="AU30" i="1" s="1"/>
  <c r="AV30" i="1"/>
  <c r="F30" i="1" s="1"/>
  <c r="AY30" i="1" s="1"/>
  <c r="G30" i="1" s="1"/>
  <c r="BA30" i="1" s="1"/>
  <c r="AW30" i="1"/>
  <c r="AX30" i="1"/>
  <c r="BB30" i="1"/>
  <c r="BD30" i="1" s="1"/>
  <c r="L31" i="1"/>
  <c r="N31" i="1"/>
  <c r="AK31" i="1"/>
  <c r="E31" i="1" s="1"/>
  <c r="AL31" i="1"/>
  <c r="H31" i="1" s="1"/>
  <c r="AM31" i="1"/>
  <c r="AN31" i="1"/>
  <c r="AO31" i="1"/>
  <c r="AP31" i="1"/>
  <c r="J31" i="1" s="1"/>
  <c r="AQ31" i="1" s="1"/>
  <c r="AT31" i="1"/>
  <c r="AU31" i="1" s="1"/>
  <c r="AX31" i="1" s="1"/>
  <c r="AW31" i="1"/>
  <c r="H33" i="1"/>
  <c r="L33" i="1"/>
  <c r="N33" i="1"/>
  <c r="AK33" i="1"/>
  <c r="E33" i="1" s="1"/>
  <c r="BC33" i="1" s="1"/>
  <c r="AL33" i="1"/>
  <c r="AM33" i="1"/>
  <c r="AN33" i="1"/>
  <c r="AO33" i="1"/>
  <c r="AP33" i="1"/>
  <c r="J33" i="1" s="1"/>
  <c r="AQ33" i="1" s="1"/>
  <c r="AT33" i="1"/>
  <c r="AU33" i="1" s="1"/>
  <c r="AX33" i="1" s="1"/>
  <c r="AW33" i="1"/>
  <c r="L35" i="1"/>
  <c r="N35" i="1"/>
  <c r="AK35" i="1"/>
  <c r="E35" i="1" s="1"/>
  <c r="AL35" i="1"/>
  <c r="H35" i="1" s="1"/>
  <c r="AM35" i="1"/>
  <c r="AN35" i="1"/>
  <c r="AO35" i="1"/>
  <c r="AP35" i="1"/>
  <c r="J35" i="1" s="1"/>
  <c r="AQ35" i="1" s="1"/>
  <c r="AT35" i="1"/>
  <c r="AU35" i="1" s="1"/>
  <c r="AX35" i="1" s="1"/>
  <c r="AW35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AT36" i="1"/>
  <c r="AU36" i="1" s="1"/>
  <c r="AX36" i="1" s="1"/>
  <c r="AW36" i="1"/>
  <c r="L38" i="1"/>
  <c r="N38" i="1"/>
  <c r="AK38" i="1"/>
  <c r="E38" i="1" s="1"/>
  <c r="AL38" i="1"/>
  <c r="H38" i="1" s="1"/>
  <c r="AM38" i="1"/>
  <c r="AN38" i="1"/>
  <c r="AO38" i="1"/>
  <c r="AP38" i="1"/>
  <c r="J38" i="1" s="1"/>
  <c r="AQ38" i="1" s="1"/>
  <c r="AT38" i="1"/>
  <c r="AU38" i="1" s="1"/>
  <c r="AX38" i="1" s="1"/>
  <c r="AW38" i="1"/>
  <c r="L40" i="1"/>
  <c r="N40" i="1"/>
  <c r="AK40" i="1"/>
  <c r="E40" i="1" s="1"/>
  <c r="AL40" i="1"/>
  <c r="H40" i="1" s="1"/>
  <c r="AM40" i="1"/>
  <c r="AN40" i="1"/>
  <c r="AO40" i="1"/>
  <c r="AP40" i="1"/>
  <c r="J40" i="1" s="1"/>
  <c r="AQ40" i="1" s="1"/>
  <c r="AT40" i="1"/>
  <c r="AU40" i="1" s="1"/>
  <c r="AX40" i="1" s="1"/>
  <c r="AW40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AT41" i="1"/>
  <c r="AU41" i="1" s="1"/>
  <c r="AX41" i="1" s="1"/>
  <c r="AW41" i="1"/>
  <c r="L43" i="1"/>
  <c r="N43" i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X43" i="1" s="1"/>
  <c r="AW43" i="1"/>
  <c r="L45" i="1"/>
  <c r="N45" i="1"/>
  <c r="AK45" i="1"/>
  <c r="E45" i="1" s="1"/>
  <c r="AL45" i="1"/>
  <c r="H45" i="1" s="1"/>
  <c r="AM45" i="1"/>
  <c r="AN45" i="1"/>
  <c r="AO45" i="1"/>
  <c r="AP45" i="1"/>
  <c r="J45" i="1" s="1"/>
  <c r="AQ45" i="1" s="1"/>
  <c r="AT45" i="1"/>
  <c r="AU45" i="1" s="1"/>
  <c r="AX45" i="1" s="1"/>
  <c r="AW45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AT46" i="1"/>
  <c r="AU46" i="1" s="1"/>
  <c r="AX46" i="1" s="1"/>
  <c r="AW46" i="1"/>
  <c r="H48" i="1"/>
  <c r="L48" i="1"/>
  <c r="N48" i="1"/>
  <c r="AK48" i="1"/>
  <c r="E48" i="1" s="1"/>
  <c r="BC48" i="1" s="1"/>
  <c r="AL48" i="1"/>
  <c r="AM48" i="1"/>
  <c r="AN48" i="1"/>
  <c r="AO48" i="1"/>
  <c r="AP48" i="1"/>
  <c r="J48" i="1" s="1"/>
  <c r="AQ48" i="1" s="1"/>
  <c r="AT48" i="1"/>
  <c r="AU48" i="1" s="1"/>
  <c r="AX48" i="1" s="1"/>
  <c r="AW48" i="1"/>
  <c r="H50" i="1"/>
  <c r="L50" i="1"/>
  <c r="N50" i="1"/>
  <c r="AK50" i="1"/>
  <c r="E50" i="1" s="1"/>
  <c r="BC50" i="1" s="1"/>
  <c r="AL50" i="1"/>
  <c r="AM50" i="1"/>
  <c r="AN50" i="1"/>
  <c r="AO50" i="1"/>
  <c r="AP50" i="1"/>
  <c r="J50" i="1" s="1"/>
  <c r="AQ50" i="1" s="1"/>
  <c r="AT50" i="1"/>
  <c r="AU50" i="1" s="1"/>
  <c r="AX50" i="1" s="1"/>
  <c r="AW50" i="1"/>
  <c r="L51" i="1"/>
  <c r="N51" i="1"/>
  <c r="AK51" i="1"/>
  <c r="E51" i="1" s="1"/>
  <c r="AL51" i="1"/>
  <c r="H51" i="1" s="1"/>
  <c r="AM51" i="1"/>
  <c r="AN51" i="1"/>
  <c r="AO51" i="1"/>
  <c r="AP51" i="1" s="1"/>
  <c r="J51" i="1" s="1"/>
  <c r="AQ51" i="1" s="1"/>
  <c r="AT51" i="1"/>
  <c r="AU51" i="1"/>
  <c r="AX51" i="1" s="1"/>
  <c r="AW51" i="1"/>
  <c r="BC51" i="1"/>
  <c r="L53" i="1"/>
  <c r="N53" i="1" s="1"/>
  <c r="AK53" i="1"/>
  <c r="E53" i="1" s="1"/>
  <c r="AM53" i="1"/>
  <c r="AN53" i="1"/>
  <c r="AO53" i="1"/>
  <c r="AT53" i="1"/>
  <c r="AU53" i="1"/>
  <c r="AX53" i="1" s="1"/>
  <c r="AW53" i="1"/>
  <c r="L55" i="1"/>
  <c r="N55" i="1" s="1"/>
  <c r="AK55" i="1"/>
  <c r="E55" i="1" s="1"/>
  <c r="AM55" i="1"/>
  <c r="AN55" i="1"/>
  <c r="AO55" i="1"/>
  <c r="AT55" i="1"/>
  <c r="AU55" i="1"/>
  <c r="AX55" i="1" s="1"/>
  <c r="AW55" i="1"/>
  <c r="L56" i="1"/>
  <c r="N56" i="1" s="1"/>
  <c r="AK56" i="1"/>
  <c r="E56" i="1" s="1"/>
  <c r="AM56" i="1"/>
  <c r="AN56" i="1"/>
  <c r="AO56" i="1"/>
  <c r="AT56" i="1"/>
  <c r="AU56" i="1"/>
  <c r="AX56" i="1" s="1"/>
  <c r="AW56" i="1"/>
  <c r="L58" i="1"/>
  <c r="N58" i="1" s="1"/>
  <c r="AK58" i="1"/>
  <c r="E58" i="1" s="1"/>
  <c r="AM58" i="1"/>
  <c r="AN58" i="1"/>
  <c r="AO58" i="1"/>
  <c r="AT58" i="1"/>
  <c r="AU58" i="1"/>
  <c r="AX58" i="1" s="1"/>
  <c r="AW58" i="1"/>
  <c r="L60" i="1"/>
  <c r="N60" i="1" s="1"/>
  <c r="AK60" i="1"/>
  <c r="E60" i="1" s="1"/>
  <c r="AM60" i="1"/>
  <c r="AN60" i="1"/>
  <c r="AO60" i="1"/>
  <c r="AT60" i="1"/>
  <c r="AU60" i="1"/>
  <c r="AX60" i="1" s="1"/>
  <c r="AW60" i="1"/>
  <c r="L61" i="1"/>
  <c r="N61" i="1" s="1"/>
  <c r="AK61" i="1"/>
  <c r="E61" i="1" s="1"/>
  <c r="AM61" i="1"/>
  <c r="AN61" i="1"/>
  <c r="AO61" i="1"/>
  <c r="AT61" i="1"/>
  <c r="AU61" i="1"/>
  <c r="AX61" i="1" s="1"/>
  <c r="AW61" i="1"/>
  <c r="L63" i="1"/>
  <c r="N63" i="1" s="1"/>
  <c r="AK63" i="1"/>
  <c r="E63" i="1" s="1"/>
  <c r="AM63" i="1"/>
  <c r="AN63" i="1"/>
  <c r="AO63" i="1"/>
  <c r="AT63" i="1"/>
  <c r="AU63" i="1"/>
  <c r="AX63" i="1" s="1"/>
  <c r="AW63" i="1"/>
  <c r="L65" i="1"/>
  <c r="N65" i="1"/>
  <c r="AK65" i="1"/>
  <c r="E65" i="1" s="1"/>
  <c r="AL65" i="1"/>
  <c r="H65" i="1" s="1"/>
  <c r="AM65" i="1"/>
  <c r="AN65" i="1"/>
  <c r="AO65" i="1"/>
  <c r="AP65" i="1"/>
  <c r="J65" i="1" s="1"/>
  <c r="AQ65" i="1" s="1"/>
  <c r="AT65" i="1"/>
  <c r="AU65" i="1" s="1"/>
  <c r="AX65" i="1" s="1"/>
  <c r="AW65" i="1"/>
  <c r="L66" i="1"/>
  <c r="N66" i="1"/>
  <c r="AK66" i="1"/>
  <c r="E66" i="1" s="1"/>
  <c r="AL66" i="1"/>
  <c r="H66" i="1" s="1"/>
  <c r="AM66" i="1"/>
  <c r="AN66" i="1"/>
  <c r="AO66" i="1"/>
  <c r="AP66" i="1"/>
  <c r="J66" i="1" s="1"/>
  <c r="AQ66" i="1" s="1"/>
  <c r="AT66" i="1"/>
  <c r="AU66" i="1" s="1"/>
  <c r="AX66" i="1" s="1"/>
  <c r="AW66" i="1"/>
  <c r="L68" i="1"/>
  <c r="N68" i="1"/>
  <c r="AK68" i="1"/>
  <c r="E68" i="1" s="1"/>
  <c r="AL68" i="1"/>
  <c r="H68" i="1" s="1"/>
  <c r="AM68" i="1"/>
  <c r="AN68" i="1"/>
  <c r="AO68" i="1"/>
  <c r="AP68" i="1"/>
  <c r="J68" i="1" s="1"/>
  <c r="AQ68" i="1" s="1"/>
  <c r="AT68" i="1"/>
  <c r="AU68" i="1" s="1"/>
  <c r="AX68" i="1" s="1"/>
  <c r="AW68" i="1"/>
  <c r="L70" i="1"/>
  <c r="N70" i="1"/>
  <c r="AK70" i="1"/>
  <c r="E70" i="1" s="1"/>
  <c r="AL70" i="1"/>
  <c r="H70" i="1" s="1"/>
  <c r="AM70" i="1"/>
  <c r="AN70" i="1"/>
  <c r="AO70" i="1"/>
  <c r="AP70" i="1"/>
  <c r="J70" i="1" s="1"/>
  <c r="AQ70" i="1" s="1"/>
  <c r="AT70" i="1"/>
  <c r="AU70" i="1" s="1"/>
  <c r="AX70" i="1" s="1"/>
  <c r="AW70" i="1"/>
  <c r="L71" i="1"/>
  <c r="N71" i="1"/>
  <c r="AK71" i="1"/>
  <c r="E71" i="1" s="1"/>
  <c r="AL71" i="1"/>
  <c r="H71" i="1" s="1"/>
  <c r="AM71" i="1"/>
  <c r="AN71" i="1"/>
  <c r="AO71" i="1"/>
  <c r="AP71" i="1"/>
  <c r="J71" i="1" s="1"/>
  <c r="AQ71" i="1" s="1"/>
  <c r="AT71" i="1"/>
  <c r="AU71" i="1" s="1"/>
  <c r="AX71" i="1" s="1"/>
  <c r="AW71" i="1"/>
  <c r="L73" i="1"/>
  <c r="N73" i="1"/>
  <c r="AK73" i="1"/>
  <c r="E73" i="1" s="1"/>
  <c r="AL73" i="1"/>
  <c r="H73" i="1" s="1"/>
  <c r="AM73" i="1"/>
  <c r="AN73" i="1"/>
  <c r="AO73" i="1"/>
  <c r="AP73" i="1"/>
  <c r="J73" i="1" s="1"/>
  <c r="AQ73" i="1" s="1"/>
  <c r="AT73" i="1"/>
  <c r="AU73" i="1" s="1"/>
  <c r="AX73" i="1" s="1"/>
  <c r="AW73" i="1"/>
  <c r="L75" i="1"/>
  <c r="N75" i="1"/>
  <c r="AK75" i="1"/>
  <c r="E75" i="1" s="1"/>
  <c r="AL75" i="1"/>
  <c r="H75" i="1" s="1"/>
  <c r="AM75" i="1"/>
  <c r="AN75" i="1"/>
  <c r="AO75" i="1"/>
  <c r="AP75" i="1"/>
  <c r="J75" i="1" s="1"/>
  <c r="AQ75" i="1" s="1"/>
  <c r="AT75" i="1"/>
  <c r="AU75" i="1" s="1"/>
  <c r="AX75" i="1" s="1"/>
  <c r="AW75" i="1"/>
  <c r="L76" i="1"/>
  <c r="N76" i="1"/>
  <c r="AK76" i="1"/>
  <c r="E76" i="1" s="1"/>
  <c r="BC76" i="1" s="1"/>
  <c r="AL76" i="1"/>
  <c r="H76" i="1" s="1"/>
  <c r="AM76" i="1"/>
  <c r="AN76" i="1"/>
  <c r="AO76" i="1"/>
  <c r="AP76" i="1"/>
  <c r="J76" i="1" s="1"/>
  <c r="AQ76" i="1" s="1"/>
  <c r="AT76" i="1"/>
  <c r="AU76" i="1" s="1"/>
  <c r="AX76" i="1" s="1"/>
  <c r="AW76" i="1"/>
  <c r="H78" i="1"/>
  <c r="L78" i="1"/>
  <c r="N78" i="1"/>
  <c r="AK78" i="1"/>
  <c r="E78" i="1" s="1"/>
  <c r="BC78" i="1" s="1"/>
  <c r="AL78" i="1"/>
  <c r="AM78" i="1"/>
  <c r="AN78" i="1"/>
  <c r="AO78" i="1"/>
  <c r="AP78" i="1"/>
  <c r="J78" i="1" s="1"/>
  <c r="AQ78" i="1" s="1"/>
  <c r="AT78" i="1"/>
  <c r="AU78" i="1" s="1"/>
  <c r="AW78" i="1"/>
  <c r="AX78" i="1"/>
  <c r="L80" i="1"/>
  <c r="N80" i="1"/>
  <c r="BC80" i="1" s="1"/>
  <c r="AK80" i="1"/>
  <c r="E80" i="1" s="1"/>
  <c r="AL80" i="1"/>
  <c r="H80" i="1" s="1"/>
  <c r="AM80" i="1"/>
  <c r="AN80" i="1"/>
  <c r="AO80" i="1"/>
  <c r="AP80" i="1"/>
  <c r="J80" i="1" s="1"/>
  <c r="AQ80" i="1" s="1"/>
  <c r="AT80" i="1"/>
  <c r="AU80" i="1" s="1"/>
  <c r="AX80" i="1" s="1"/>
  <c r="AW80" i="1"/>
  <c r="L81" i="1"/>
  <c r="N81" i="1"/>
  <c r="AK81" i="1"/>
  <c r="E81" i="1" s="1"/>
  <c r="AL81" i="1"/>
  <c r="H81" i="1" s="1"/>
  <c r="AM81" i="1"/>
  <c r="AN81" i="1"/>
  <c r="AO81" i="1"/>
  <c r="AP81" i="1"/>
  <c r="J81" i="1" s="1"/>
  <c r="AQ81" i="1" s="1"/>
  <c r="AT81" i="1"/>
  <c r="AU81" i="1" s="1"/>
  <c r="AX81" i="1" s="1"/>
  <c r="AW81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X83" i="1" s="1"/>
  <c r="AW83" i="1"/>
  <c r="L85" i="1"/>
  <c r="N85" i="1"/>
  <c r="AK85" i="1"/>
  <c r="E85" i="1" s="1"/>
  <c r="AL85" i="1"/>
  <c r="H85" i="1" s="1"/>
  <c r="AM85" i="1"/>
  <c r="AN85" i="1"/>
  <c r="AO85" i="1"/>
  <c r="AP85" i="1"/>
  <c r="J85" i="1" s="1"/>
  <c r="AQ85" i="1" s="1"/>
  <c r="AT85" i="1"/>
  <c r="AU85" i="1" s="1"/>
  <c r="AX85" i="1" s="1"/>
  <c r="AW85" i="1"/>
  <c r="L86" i="1"/>
  <c r="N86" i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X86" i="1" s="1"/>
  <c r="AW86" i="1"/>
  <c r="L88" i="1"/>
  <c r="N88" i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X88" i="1" s="1"/>
  <c r="AW88" i="1"/>
  <c r="L90" i="1"/>
  <c r="N90" i="1"/>
  <c r="AK90" i="1"/>
  <c r="E90" i="1" s="1"/>
  <c r="AL90" i="1"/>
  <c r="H90" i="1" s="1"/>
  <c r="AM90" i="1"/>
  <c r="AN90" i="1"/>
  <c r="AO90" i="1"/>
  <c r="AP90" i="1"/>
  <c r="J90" i="1" s="1"/>
  <c r="AQ90" i="1" s="1"/>
  <c r="AT90" i="1"/>
  <c r="AU90" i="1" s="1"/>
  <c r="AX90" i="1" s="1"/>
  <c r="AW90" i="1"/>
  <c r="L91" i="1"/>
  <c r="N91" i="1"/>
  <c r="AK91" i="1"/>
  <c r="E91" i="1" s="1"/>
  <c r="AL91" i="1"/>
  <c r="H91" i="1" s="1"/>
  <c r="AM91" i="1"/>
  <c r="AN91" i="1"/>
  <c r="AO91" i="1"/>
  <c r="AP91" i="1"/>
  <c r="J91" i="1" s="1"/>
  <c r="AQ91" i="1" s="1"/>
  <c r="AT91" i="1"/>
  <c r="AU91" i="1" s="1"/>
  <c r="AX91" i="1" s="1"/>
  <c r="AW91" i="1"/>
  <c r="L93" i="1"/>
  <c r="N93" i="1"/>
  <c r="AK93" i="1"/>
  <c r="E93" i="1" s="1"/>
  <c r="AL93" i="1"/>
  <c r="H93" i="1" s="1"/>
  <c r="AM93" i="1"/>
  <c r="AN93" i="1"/>
  <c r="AO93" i="1"/>
  <c r="AP93" i="1"/>
  <c r="J93" i="1" s="1"/>
  <c r="AQ93" i="1" s="1"/>
  <c r="AT93" i="1"/>
  <c r="AU93" i="1" s="1"/>
  <c r="AX93" i="1" s="1"/>
  <c r="AW93" i="1"/>
  <c r="L95" i="1"/>
  <c r="N95" i="1"/>
  <c r="AK95" i="1"/>
  <c r="E95" i="1" s="1"/>
  <c r="AL95" i="1"/>
  <c r="H95" i="1" s="1"/>
  <c r="AM95" i="1"/>
  <c r="AN95" i="1"/>
  <c r="AO95" i="1"/>
  <c r="AP95" i="1"/>
  <c r="J95" i="1" s="1"/>
  <c r="AQ95" i="1" s="1"/>
  <c r="AT95" i="1"/>
  <c r="AU95" i="1" s="1"/>
  <c r="AX95" i="1" s="1"/>
  <c r="AW95" i="1"/>
  <c r="L96" i="1"/>
  <c r="N96" i="1"/>
  <c r="AK96" i="1"/>
  <c r="E96" i="1" s="1"/>
  <c r="AL96" i="1"/>
  <c r="H96" i="1" s="1"/>
  <c r="AM96" i="1"/>
  <c r="AN96" i="1"/>
  <c r="AO96" i="1"/>
  <c r="AP96" i="1"/>
  <c r="J96" i="1" s="1"/>
  <c r="AQ96" i="1" s="1"/>
  <c r="AT96" i="1"/>
  <c r="AU96" i="1" s="1"/>
  <c r="AX96" i="1" s="1"/>
  <c r="AW96" i="1"/>
  <c r="L98" i="1"/>
  <c r="N98" i="1"/>
  <c r="AK98" i="1"/>
  <c r="E98" i="1" s="1"/>
  <c r="AL98" i="1"/>
  <c r="H98" i="1" s="1"/>
  <c r="AM98" i="1"/>
  <c r="AN98" i="1"/>
  <c r="AO98" i="1"/>
  <c r="AP98" i="1"/>
  <c r="J98" i="1" s="1"/>
  <c r="AQ98" i="1" s="1"/>
  <c r="AT98" i="1"/>
  <c r="AU98" i="1" s="1"/>
  <c r="AX98" i="1" s="1"/>
  <c r="AW98" i="1"/>
  <c r="L100" i="1"/>
  <c r="N100" i="1"/>
  <c r="AK100" i="1"/>
  <c r="E100" i="1" s="1"/>
  <c r="AL100" i="1"/>
  <c r="H100" i="1" s="1"/>
  <c r="AM100" i="1"/>
  <c r="AN100" i="1"/>
  <c r="AO100" i="1"/>
  <c r="AP100" i="1"/>
  <c r="J100" i="1" s="1"/>
  <c r="AQ100" i="1" s="1"/>
  <c r="AT100" i="1"/>
  <c r="AU100" i="1" s="1"/>
  <c r="AX100" i="1" s="1"/>
  <c r="AW100" i="1"/>
  <c r="L101" i="1"/>
  <c r="N101" i="1"/>
  <c r="AK101" i="1"/>
  <c r="E101" i="1" s="1"/>
  <c r="BC101" i="1" s="1"/>
  <c r="AL101" i="1"/>
  <c r="H101" i="1" s="1"/>
  <c r="AM101" i="1"/>
  <c r="AN101" i="1"/>
  <c r="AO101" i="1"/>
  <c r="AP101" i="1"/>
  <c r="J101" i="1" s="1"/>
  <c r="AQ101" i="1" s="1"/>
  <c r="I101" i="1" s="1"/>
  <c r="AT101" i="1"/>
  <c r="AU101" i="1" s="1"/>
  <c r="AX101" i="1" s="1"/>
  <c r="AW101" i="1"/>
  <c r="H103" i="1"/>
  <c r="L103" i="1"/>
  <c r="N103" i="1"/>
  <c r="AK103" i="1"/>
  <c r="E103" i="1" s="1"/>
  <c r="BC103" i="1" s="1"/>
  <c r="AL103" i="1"/>
  <c r="AM103" i="1"/>
  <c r="AN103" i="1"/>
  <c r="AO103" i="1"/>
  <c r="AP103" i="1"/>
  <c r="J103" i="1" s="1"/>
  <c r="AQ103" i="1" s="1"/>
  <c r="AT103" i="1"/>
  <c r="AU103" i="1" s="1"/>
  <c r="AW103" i="1"/>
  <c r="AX103" i="1"/>
  <c r="L105" i="1"/>
  <c r="N105" i="1"/>
  <c r="AK105" i="1"/>
  <c r="E105" i="1" s="1"/>
  <c r="AL105" i="1"/>
  <c r="H105" i="1" s="1"/>
  <c r="AM105" i="1"/>
  <c r="AN105" i="1"/>
  <c r="AO105" i="1"/>
  <c r="AP105" i="1"/>
  <c r="J105" i="1" s="1"/>
  <c r="AQ105" i="1" s="1"/>
  <c r="AT105" i="1"/>
  <c r="AU105" i="1" s="1"/>
  <c r="AX105" i="1" s="1"/>
  <c r="AW105" i="1"/>
  <c r="H106" i="1"/>
  <c r="L106" i="1"/>
  <c r="N106" i="1"/>
  <c r="AK106" i="1"/>
  <c r="E106" i="1" s="1"/>
  <c r="BC106" i="1" s="1"/>
  <c r="AL106" i="1"/>
  <c r="AM106" i="1"/>
  <c r="AN106" i="1"/>
  <c r="AO106" i="1"/>
  <c r="AP106" i="1"/>
  <c r="J106" i="1" s="1"/>
  <c r="AQ106" i="1" s="1"/>
  <c r="AT106" i="1"/>
  <c r="AU106" i="1" s="1"/>
  <c r="AW106" i="1"/>
  <c r="AX106" i="1"/>
  <c r="L108" i="1"/>
  <c r="N108" i="1"/>
  <c r="AK108" i="1"/>
  <c r="E108" i="1" s="1"/>
  <c r="AL108" i="1"/>
  <c r="H108" i="1" s="1"/>
  <c r="AM108" i="1"/>
  <c r="AN108" i="1"/>
  <c r="AO108" i="1"/>
  <c r="AP108" i="1"/>
  <c r="J108" i="1" s="1"/>
  <c r="AQ108" i="1" s="1"/>
  <c r="AT108" i="1"/>
  <c r="AU108" i="1" s="1"/>
  <c r="AX108" i="1" s="1"/>
  <c r="AW108" i="1"/>
  <c r="BC108" i="1"/>
  <c r="L110" i="1"/>
  <c r="N110" i="1" s="1"/>
  <c r="AK110" i="1"/>
  <c r="E110" i="1" s="1"/>
  <c r="AM110" i="1"/>
  <c r="AN110" i="1"/>
  <c r="AO110" i="1"/>
  <c r="AT110" i="1"/>
  <c r="AU110" i="1"/>
  <c r="AX110" i="1" s="1"/>
  <c r="AW110" i="1"/>
  <c r="L111" i="1"/>
  <c r="N111" i="1" s="1"/>
  <c r="AK111" i="1"/>
  <c r="E111" i="1" s="1"/>
  <c r="AM111" i="1"/>
  <c r="AN111" i="1"/>
  <c r="AO111" i="1"/>
  <c r="AT111" i="1"/>
  <c r="AU111" i="1"/>
  <c r="AX111" i="1" s="1"/>
  <c r="AW111" i="1"/>
  <c r="L113" i="1"/>
  <c r="N113" i="1" s="1"/>
  <c r="AK113" i="1"/>
  <c r="E113" i="1" s="1"/>
  <c r="AM113" i="1"/>
  <c r="AN113" i="1"/>
  <c r="AO113" i="1"/>
  <c r="AT113" i="1"/>
  <c r="AU113" i="1"/>
  <c r="AX113" i="1" s="1"/>
  <c r="AW113" i="1"/>
  <c r="L115" i="1"/>
  <c r="N115" i="1" s="1"/>
  <c r="AK115" i="1"/>
  <c r="E115" i="1" s="1"/>
  <c r="AM115" i="1"/>
  <c r="AN115" i="1"/>
  <c r="AO115" i="1"/>
  <c r="AT115" i="1"/>
  <c r="AU115" i="1"/>
  <c r="AX115" i="1" s="1"/>
  <c r="AW115" i="1"/>
  <c r="L116" i="1"/>
  <c r="N116" i="1" s="1"/>
  <c r="AK116" i="1"/>
  <c r="E116" i="1" s="1"/>
  <c r="AM116" i="1"/>
  <c r="AN116" i="1"/>
  <c r="AO116" i="1"/>
  <c r="AT116" i="1"/>
  <c r="AU116" i="1"/>
  <c r="AX116" i="1" s="1"/>
  <c r="AW116" i="1"/>
  <c r="L118" i="1"/>
  <c r="N118" i="1" s="1"/>
  <c r="AK118" i="1"/>
  <c r="E118" i="1" s="1"/>
  <c r="AM118" i="1"/>
  <c r="AN118" i="1"/>
  <c r="AO118" i="1"/>
  <c r="AT118" i="1"/>
  <c r="AU118" i="1"/>
  <c r="AX118" i="1" s="1"/>
  <c r="AW118" i="1"/>
  <c r="L120" i="1"/>
  <c r="N120" i="1" s="1"/>
  <c r="AK120" i="1"/>
  <c r="E120" i="1" s="1"/>
  <c r="AM120" i="1"/>
  <c r="AN120" i="1"/>
  <c r="AO120" i="1"/>
  <c r="AT120" i="1"/>
  <c r="AU120" i="1"/>
  <c r="AX120" i="1" s="1"/>
  <c r="AW120" i="1"/>
  <c r="L121" i="1"/>
  <c r="N121" i="1" s="1"/>
  <c r="AK121" i="1"/>
  <c r="E121" i="1" s="1"/>
  <c r="AM121" i="1"/>
  <c r="AN121" i="1"/>
  <c r="AO121" i="1"/>
  <c r="AT121" i="1"/>
  <c r="AU121" i="1"/>
  <c r="AX121" i="1" s="1"/>
  <c r="AW121" i="1"/>
  <c r="L123" i="1"/>
  <c r="N123" i="1" s="1"/>
  <c r="AK123" i="1"/>
  <c r="E123" i="1" s="1"/>
  <c r="AM123" i="1"/>
  <c r="AN123" i="1"/>
  <c r="AO123" i="1"/>
  <c r="AT123" i="1"/>
  <c r="AU123" i="1"/>
  <c r="AX123" i="1" s="1"/>
  <c r="AW123" i="1"/>
  <c r="L125" i="1"/>
  <c r="N125" i="1" s="1"/>
  <c r="AK125" i="1"/>
  <c r="E125" i="1" s="1"/>
  <c r="AM125" i="1"/>
  <c r="AN125" i="1"/>
  <c r="AO125" i="1"/>
  <c r="AT125" i="1"/>
  <c r="AU125" i="1"/>
  <c r="AX125" i="1" s="1"/>
  <c r="AW125" i="1"/>
  <c r="L126" i="1"/>
  <c r="N126" i="1" s="1"/>
  <c r="AK126" i="1"/>
  <c r="E126" i="1" s="1"/>
  <c r="AM126" i="1"/>
  <c r="AN126" i="1"/>
  <c r="AO126" i="1"/>
  <c r="AT126" i="1"/>
  <c r="AU126" i="1"/>
  <c r="AX126" i="1" s="1"/>
  <c r="AW126" i="1"/>
  <c r="L128" i="1"/>
  <c r="N128" i="1" s="1"/>
  <c r="AK128" i="1"/>
  <c r="E128" i="1" s="1"/>
  <c r="AM128" i="1"/>
  <c r="AN128" i="1"/>
  <c r="AO128" i="1"/>
  <c r="AT128" i="1"/>
  <c r="AU128" i="1"/>
  <c r="AX128" i="1" s="1"/>
  <c r="AW128" i="1"/>
  <c r="L130" i="1"/>
  <c r="N130" i="1" s="1"/>
  <c r="AK130" i="1"/>
  <c r="E130" i="1" s="1"/>
  <c r="AM130" i="1"/>
  <c r="AN130" i="1"/>
  <c r="AO130" i="1"/>
  <c r="AT130" i="1"/>
  <c r="AU130" i="1"/>
  <c r="AX130" i="1" s="1"/>
  <c r="AW130" i="1"/>
  <c r="L131" i="1"/>
  <c r="N131" i="1" s="1"/>
  <c r="AK131" i="1"/>
  <c r="E131" i="1" s="1"/>
  <c r="AM131" i="1"/>
  <c r="AN131" i="1"/>
  <c r="AO131" i="1"/>
  <c r="AT131" i="1"/>
  <c r="AU131" i="1"/>
  <c r="AX131" i="1" s="1"/>
  <c r="AW131" i="1"/>
  <c r="L133" i="1"/>
  <c r="N133" i="1" s="1"/>
  <c r="AK133" i="1"/>
  <c r="E133" i="1" s="1"/>
  <c r="AM133" i="1"/>
  <c r="AN133" i="1"/>
  <c r="AO133" i="1"/>
  <c r="AT133" i="1"/>
  <c r="AU133" i="1"/>
  <c r="AX133" i="1" s="1"/>
  <c r="AW133" i="1"/>
  <c r="L135" i="1"/>
  <c r="N135" i="1" s="1"/>
  <c r="AK135" i="1"/>
  <c r="E135" i="1" s="1"/>
  <c r="AM135" i="1"/>
  <c r="AN135" i="1"/>
  <c r="AO135" i="1"/>
  <c r="AT135" i="1"/>
  <c r="AU135" i="1"/>
  <c r="AX135" i="1" s="1"/>
  <c r="AW135" i="1"/>
  <c r="L136" i="1"/>
  <c r="N136" i="1" s="1"/>
  <c r="AK136" i="1"/>
  <c r="E136" i="1" s="1"/>
  <c r="AM136" i="1"/>
  <c r="AN136" i="1"/>
  <c r="AO136" i="1"/>
  <c r="AT136" i="1"/>
  <c r="AU136" i="1"/>
  <c r="AX136" i="1" s="1"/>
  <c r="AW136" i="1"/>
  <c r="L138" i="1"/>
  <c r="N138" i="1" s="1"/>
  <c r="AK138" i="1"/>
  <c r="E138" i="1" s="1"/>
  <c r="AM138" i="1"/>
  <c r="AN138" i="1"/>
  <c r="AO138" i="1"/>
  <c r="AT138" i="1"/>
  <c r="AU138" i="1"/>
  <c r="AX138" i="1" s="1"/>
  <c r="AW138" i="1"/>
  <c r="BC138" i="1"/>
  <c r="L140" i="1"/>
  <c r="N140" i="1" s="1"/>
  <c r="AK140" i="1"/>
  <c r="AL140" i="1" s="1"/>
  <c r="AM140" i="1"/>
  <c r="AN140" i="1"/>
  <c r="AO140" i="1"/>
  <c r="AP140" i="1" s="1"/>
  <c r="J140" i="1" s="1"/>
  <c r="AQ140" i="1" s="1"/>
  <c r="AT140" i="1"/>
  <c r="AU140" i="1"/>
  <c r="AX140" i="1" s="1"/>
  <c r="AW140" i="1"/>
  <c r="L141" i="1"/>
  <c r="N141" i="1" s="1"/>
  <c r="AK141" i="1"/>
  <c r="AL141" i="1" s="1"/>
  <c r="AM141" i="1"/>
  <c r="AN141" i="1"/>
  <c r="AO141" i="1"/>
  <c r="AP141" i="1" s="1"/>
  <c r="J141" i="1" s="1"/>
  <c r="AQ141" i="1" s="1"/>
  <c r="AT141" i="1"/>
  <c r="AU141" i="1"/>
  <c r="AX141" i="1" s="1"/>
  <c r="AW141" i="1"/>
  <c r="L143" i="1"/>
  <c r="N143" i="1" s="1"/>
  <c r="AK143" i="1"/>
  <c r="AL143" i="1" s="1"/>
  <c r="AM143" i="1"/>
  <c r="AN143" i="1"/>
  <c r="AO143" i="1"/>
  <c r="AP143" i="1" s="1"/>
  <c r="J143" i="1" s="1"/>
  <c r="AQ143" i="1" s="1"/>
  <c r="AT143" i="1"/>
  <c r="AU143" i="1"/>
  <c r="AX143" i="1" s="1"/>
  <c r="AW143" i="1"/>
  <c r="L145" i="1"/>
  <c r="N145" i="1" s="1"/>
  <c r="AK145" i="1"/>
  <c r="AL145" i="1" s="1"/>
  <c r="AM145" i="1"/>
  <c r="AN145" i="1"/>
  <c r="AO145" i="1"/>
  <c r="AP145" i="1" s="1"/>
  <c r="J145" i="1" s="1"/>
  <c r="AQ145" i="1" s="1"/>
  <c r="AT145" i="1"/>
  <c r="AU145" i="1"/>
  <c r="AX145" i="1" s="1"/>
  <c r="AW145" i="1"/>
  <c r="L146" i="1"/>
  <c r="N146" i="1" s="1"/>
  <c r="AK146" i="1"/>
  <c r="AL146" i="1" s="1"/>
  <c r="AM146" i="1"/>
  <c r="AN146" i="1"/>
  <c r="AO146" i="1"/>
  <c r="AP146" i="1" s="1"/>
  <c r="J146" i="1" s="1"/>
  <c r="AQ146" i="1" s="1"/>
  <c r="AT146" i="1"/>
  <c r="AU146" i="1"/>
  <c r="AX146" i="1" s="1"/>
  <c r="AW146" i="1"/>
  <c r="L148" i="1"/>
  <c r="N148" i="1" s="1"/>
  <c r="AK148" i="1"/>
  <c r="AL148" i="1" s="1"/>
  <c r="AM148" i="1"/>
  <c r="AN148" i="1"/>
  <c r="AO148" i="1"/>
  <c r="AP148" i="1" s="1"/>
  <c r="J148" i="1" s="1"/>
  <c r="AQ148" i="1" s="1"/>
  <c r="AT148" i="1"/>
  <c r="AU148" i="1"/>
  <c r="AX148" i="1" s="1"/>
  <c r="AW148" i="1"/>
  <c r="L150" i="1"/>
  <c r="N150" i="1" s="1"/>
  <c r="AK150" i="1"/>
  <c r="AL150" i="1" s="1"/>
  <c r="AM150" i="1"/>
  <c r="AN150" i="1"/>
  <c r="AO150" i="1"/>
  <c r="AP150" i="1" s="1"/>
  <c r="J150" i="1" s="1"/>
  <c r="AQ150" i="1" s="1"/>
  <c r="AT150" i="1"/>
  <c r="AU150" i="1"/>
  <c r="AX150" i="1" s="1"/>
  <c r="AW150" i="1"/>
  <c r="L151" i="1"/>
  <c r="N151" i="1" s="1"/>
  <c r="AK151" i="1"/>
  <c r="AL151" i="1" s="1"/>
  <c r="AM151" i="1"/>
  <c r="AN151" i="1"/>
  <c r="AO151" i="1"/>
  <c r="AP151" i="1" s="1"/>
  <c r="J151" i="1" s="1"/>
  <c r="AQ151" i="1" s="1"/>
  <c r="AT151" i="1"/>
  <c r="AU151" i="1"/>
  <c r="AX151" i="1" s="1"/>
  <c r="AW151" i="1"/>
  <c r="L153" i="1"/>
  <c r="N153" i="1"/>
  <c r="AK153" i="1"/>
  <c r="E153" i="1" s="1"/>
  <c r="AL153" i="1"/>
  <c r="H153" i="1" s="1"/>
  <c r="AM153" i="1"/>
  <c r="AN153" i="1"/>
  <c r="AO153" i="1"/>
  <c r="AP153" i="1"/>
  <c r="J153" i="1" s="1"/>
  <c r="AQ153" i="1" s="1"/>
  <c r="AT153" i="1"/>
  <c r="AU153" i="1" s="1"/>
  <c r="AX153" i="1" s="1"/>
  <c r="AW153" i="1"/>
  <c r="L155" i="1"/>
  <c r="N155" i="1"/>
  <c r="AK155" i="1"/>
  <c r="E155" i="1" s="1"/>
  <c r="AL155" i="1"/>
  <c r="H155" i="1" s="1"/>
  <c r="AM155" i="1"/>
  <c r="AN155" i="1"/>
  <c r="AO155" i="1"/>
  <c r="AP155" i="1"/>
  <c r="J155" i="1" s="1"/>
  <c r="AQ155" i="1" s="1"/>
  <c r="AT155" i="1"/>
  <c r="AU155" i="1" s="1"/>
  <c r="AX155" i="1" s="1"/>
  <c r="AW155" i="1"/>
  <c r="L156" i="1"/>
  <c r="N156" i="1"/>
  <c r="AK156" i="1"/>
  <c r="E156" i="1" s="1"/>
  <c r="AL156" i="1"/>
  <c r="H156" i="1" s="1"/>
  <c r="AM156" i="1"/>
  <c r="AN156" i="1"/>
  <c r="AO156" i="1"/>
  <c r="AP156" i="1"/>
  <c r="J156" i="1" s="1"/>
  <c r="AQ156" i="1" s="1"/>
  <c r="AT156" i="1"/>
  <c r="AU156" i="1" s="1"/>
  <c r="AX156" i="1" s="1"/>
  <c r="AW156" i="1"/>
  <c r="L158" i="1"/>
  <c r="N158" i="1"/>
  <c r="AK158" i="1"/>
  <c r="E158" i="1" s="1"/>
  <c r="AL158" i="1"/>
  <c r="H158" i="1" s="1"/>
  <c r="AM158" i="1"/>
  <c r="AN158" i="1"/>
  <c r="AO158" i="1"/>
  <c r="AP158" i="1"/>
  <c r="J158" i="1" s="1"/>
  <c r="AQ158" i="1" s="1"/>
  <c r="AT158" i="1"/>
  <c r="AU158" i="1" s="1"/>
  <c r="AX158" i="1" s="1"/>
  <c r="AW158" i="1"/>
  <c r="L160" i="1"/>
  <c r="N160" i="1"/>
  <c r="AK160" i="1"/>
  <c r="E160" i="1" s="1"/>
  <c r="AL160" i="1"/>
  <c r="H160" i="1" s="1"/>
  <c r="AM160" i="1"/>
  <c r="AN160" i="1"/>
  <c r="AO160" i="1"/>
  <c r="AP160" i="1"/>
  <c r="J160" i="1" s="1"/>
  <c r="AQ160" i="1" s="1"/>
  <c r="AT160" i="1"/>
  <c r="AU160" i="1" s="1"/>
  <c r="AX160" i="1" s="1"/>
  <c r="AW160" i="1"/>
  <c r="L161" i="1"/>
  <c r="N161" i="1"/>
  <c r="AK161" i="1"/>
  <c r="E161" i="1" s="1"/>
  <c r="AL161" i="1"/>
  <c r="H161" i="1" s="1"/>
  <c r="AM161" i="1"/>
  <c r="AN161" i="1"/>
  <c r="AO161" i="1"/>
  <c r="AP161" i="1"/>
  <c r="J161" i="1" s="1"/>
  <c r="AQ161" i="1" s="1"/>
  <c r="AT161" i="1"/>
  <c r="AU161" i="1" s="1"/>
  <c r="AX161" i="1" s="1"/>
  <c r="AW161" i="1"/>
  <c r="L163" i="1"/>
  <c r="N163" i="1"/>
  <c r="AK163" i="1"/>
  <c r="E163" i="1" s="1"/>
  <c r="AL163" i="1"/>
  <c r="H163" i="1" s="1"/>
  <c r="AM163" i="1"/>
  <c r="AN163" i="1"/>
  <c r="AO163" i="1"/>
  <c r="AP163" i="1"/>
  <c r="J163" i="1" s="1"/>
  <c r="AQ163" i="1" s="1"/>
  <c r="AT163" i="1"/>
  <c r="AU163" i="1" s="1"/>
  <c r="AX163" i="1" s="1"/>
  <c r="AW163" i="1"/>
  <c r="L165" i="1"/>
  <c r="N165" i="1"/>
  <c r="AK165" i="1"/>
  <c r="E165" i="1" s="1"/>
  <c r="AL165" i="1"/>
  <c r="H165" i="1" s="1"/>
  <c r="AM165" i="1"/>
  <c r="AN165" i="1"/>
  <c r="AO165" i="1"/>
  <c r="AP165" i="1"/>
  <c r="J165" i="1" s="1"/>
  <c r="AQ165" i="1" s="1"/>
  <c r="AT165" i="1"/>
  <c r="AU165" i="1" s="1"/>
  <c r="AX165" i="1" s="1"/>
  <c r="AW165" i="1"/>
  <c r="L168" i="1"/>
  <c r="N168" i="1"/>
  <c r="AK168" i="1"/>
  <c r="E168" i="1" s="1"/>
  <c r="AL168" i="1"/>
  <c r="H168" i="1" s="1"/>
  <c r="AM168" i="1"/>
  <c r="AN168" i="1"/>
  <c r="AO168" i="1"/>
  <c r="AP168" i="1"/>
  <c r="J168" i="1" s="1"/>
  <c r="AQ168" i="1" s="1"/>
  <c r="AT168" i="1"/>
  <c r="AU168" i="1" s="1"/>
  <c r="AX168" i="1" s="1"/>
  <c r="AW168" i="1"/>
  <c r="L169" i="1"/>
  <c r="N169" i="1"/>
  <c r="AK169" i="1"/>
  <c r="E169" i="1" s="1"/>
  <c r="AL169" i="1"/>
  <c r="H169" i="1" s="1"/>
  <c r="AM169" i="1"/>
  <c r="AN169" i="1"/>
  <c r="AO169" i="1"/>
  <c r="AP169" i="1"/>
  <c r="J169" i="1" s="1"/>
  <c r="AQ169" i="1" s="1"/>
  <c r="AT169" i="1"/>
  <c r="AU169" i="1" s="1"/>
  <c r="AX169" i="1" s="1"/>
  <c r="AW169" i="1"/>
  <c r="L171" i="1"/>
  <c r="N171" i="1"/>
  <c r="AK171" i="1"/>
  <c r="E171" i="1" s="1"/>
  <c r="AL171" i="1"/>
  <c r="H171" i="1" s="1"/>
  <c r="AM171" i="1"/>
  <c r="AN171" i="1"/>
  <c r="AO171" i="1"/>
  <c r="AP171" i="1"/>
  <c r="J171" i="1" s="1"/>
  <c r="AQ171" i="1" s="1"/>
  <c r="AT171" i="1"/>
  <c r="AU171" i="1" s="1"/>
  <c r="AX171" i="1" s="1"/>
  <c r="AW171" i="1"/>
  <c r="L173" i="1"/>
  <c r="N173" i="1"/>
  <c r="AK173" i="1"/>
  <c r="E173" i="1" s="1"/>
  <c r="AL173" i="1"/>
  <c r="H173" i="1" s="1"/>
  <c r="AM173" i="1"/>
  <c r="AN173" i="1"/>
  <c r="AO173" i="1"/>
  <c r="AP173" i="1"/>
  <c r="J173" i="1" s="1"/>
  <c r="AQ173" i="1" s="1"/>
  <c r="AT173" i="1"/>
  <c r="AU173" i="1" s="1"/>
  <c r="AX173" i="1" s="1"/>
  <c r="AW173" i="1"/>
  <c r="L174" i="1"/>
  <c r="N174" i="1"/>
  <c r="AK174" i="1"/>
  <c r="E174" i="1" s="1"/>
  <c r="AL174" i="1"/>
  <c r="H174" i="1" s="1"/>
  <c r="AM174" i="1"/>
  <c r="AN174" i="1"/>
  <c r="AO174" i="1"/>
  <c r="AP174" i="1"/>
  <c r="J174" i="1" s="1"/>
  <c r="AQ174" i="1" s="1"/>
  <c r="AT174" i="1"/>
  <c r="AU174" i="1" s="1"/>
  <c r="AX174" i="1" s="1"/>
  <c r="AW174" i="1"/>
  <c r="L176" i="1"/>
  <c r="N176" i="1"/>
  <c r="AK176" i="1"/>
  <c r="E176" i="1" s="1"/>
  <c r="AL176" i="1"/>
  <c r="H176" i="1" s="1"/>
  <c r="AM176" i="1"/>
  <c r="AN176" i="1"/>
  <c r="AO176" i="1"/>
  <c r="AP176" i="1"/>
  <c r="J176" i="1" s="1"/>
  <c r="AQ176" i="1" s="1"/>
  <c r="AT176" i="1"/>
  <c r="AU176" i="1" s="1"/>
  <c r="AX176" i="1" s="1"/>
  <c r="AW176" i="1"/>
  <c r="L178" i="1"/>
  <c r="N178" i="1"/>
  <c r="AK178" i="1"/>
  <c r="E178" i="1" s="1"/>
  <c r="AL178" i="1"/>
  <c r="H178" i="1" s="1"/>
  <c r="AM178" i="1"/>
  <c r="AN178" i="1"/>
  <c r="AO178" i="1"/>
  <c r="AP178" i="1"/>
  <c r="J178" i="1" s="1"/>
  <c r="AQ178" i="1" s="1"/>
  <c r="AT178" i="1"/>
  <c r="AU178" i="1" s="1"/>
  <c r="AX178" i="1" s="1"/>
  <c r="AW178" i="1"/>
  <c r="L179" i="1"/>
  <c r="N179" i="1"/>
  <c r="AK179" i="1"/>
  <c r="E179" i="1" s="1"/>
  <c r="AL179" i="1"/>
  <c r="H179" i="1" s="1"/>
  <c r="AM179" i="1"/>
  <c r="AN179" i="1"/>
  <c r="AO179" i="1"/>
  <c r="AP179" i="1"/>
  <c r="J179" i="1" s="1"/>
  <c r="AQ179" i="1" s="1"/>
  <c r="AT179" i="1"/>
  <c r="AU179" i="1" s="1"/>
  <c r="AX179" i="1" s="1"/>
  <c r="AW179" i="1"/>
  <c r="L181" i="1"/>
  <c r="N181" i="1"/>
  <c r="AK181" i="1"/>
  <c r="E181" i="1" s="1"/>
  <c r="AL181" i="1"/>
  <c r="H181" i="1" s="1"/>
  <c r="AM181" i="1"/>
  <c r="AN181" i="1"/>
  <c r="AO181" i="1"/>
  <c r="AP181" i="1"/>
  <c r="J181" i="1" s="1"/>
  <c r="AQ181" i="1" s="1"/>
  <c r="AT181" i="1"/>
  <c r="AU181" i="1" s="1"/>
  <c r="AX181" i="1" s="1"/>
  <c r="AW181" i="1"/>
  <c r="L183" i="1"/>
  <c r="N183" i="1"/>
  <c r="AK183" i="1"/>
  <c r="E183" i="1" s="1"/>
  <c r="AL183" i="1"/>
  <c r="H183" i="1" s="1"/>
  <c r="AM183" i="1"/>
  <c r="AN183" i="1"/>
  <c r="AO183" i="1"/>
  <c r="AP183" i="1"/>
  <c r="J183" i="1" s="1"/>
  <c r="AQ183" i="1" s="1"/>
  <c r="AT183" i="1"/>
  <c r="AU183" i="1" s="1"/>
  <c r="AX183" i="1" s="1"/>
  <c r="AW183" i="1"/>
  <c r="L184" i="1"/>
  <c r="N184" i="1"/>
  <c r="AK184" i="1"/>
  <c r="E184" i="1" s="1"/>
  <c r="AL184" i="1"/>
  <c r="H184" i="1" s="1"/>
  <c r="AM184" i="1"/>
  <c r="AN184" i="1"/>
  <c r="AO184" i="1"/>
  <c r="AP184" i="1"/>
  <c r="J184" i="1" s="1"/>
  <c r="AQ184" i="1" s="1"/>
  <c r="AT184" i="1"/>
  <c r="AU184" i="1" s="1"/>
  <c r="AX184" i="1" s="1"/>
  <c r="AW184" i="1"/>
  <c r="L186" i="1"/>
  <c r="N186" i="1"/>
  <c r="AK186" i="1"/>
  <c r="E186" i="1" s="1"/>
  <c r="AL186" i="1"/>
  <c r="H186" i="1" s="1"/>
  <c r="AM186" i="1"/>
  <c r="AN186" i="1"/>
  <c r="AO186" i="1"/>
  <c r="AP186" i="1"/>
  <c r="J186" i="1" s="1"/>
  <c r="AQ186" i="1" s="1"/>
  <c r="AT186" i="1"/>
  <c r="AU186" i="1" s="1"/>
  <c r="AX186" i="1" s="1"/>
  <c r="AW186" i="1"/>
  <c r="L188" i="1"/>
  <c r="N188" i="1"/>
  <c r="AK188" i="1"/>
  <c r="E188" i="1" s="1"/>
  <c r="AL188" i="1"/>
  <c r="H188" i="1" s="1"/>
  <c r="AM188" i="1"/>
  <c r="AN188" i="1"/>
  <c r="AO188" i="1"/>
  <c r="AP188" i="1"/>
  <c r="J188" i="1" s="1"/>
  <c r="AQ188" i="1" s="1"/>
  <c r="AT188" i="1"/>
  <c r="AU188" i="1" s="1"/>
  <c r="AX188" i="1" s="1"/>
  <c r="AW188" i="1"/>
  <c r="L189" i="1"/>
  <c r="N189" i="1"/>
  <c r="AK189" i="1"/>
  <c r="E189" i="1" s="1"/>
  <c r="AL189" i="1"/>
  <c r="H189" i="1" s="1"/>
  <c r="AM189" i="1"/>
  <c r="AN189" i="1"/>
  <c r="AO189" i="1"/>
  <c r="AP189" i="1"/>
  <c r="J189" i="1" s="1"/>
  <c r="AQ189" i="1" s="1"/>
  <c r="AT189" i="1"/>
  <c r="AU189" i="1" s="1"/>
  <c r="AX189" i="1" s="1"/>
  <c r="AW189" i="1"/>
  <c r="L191" i="1"/>
  <c r="N191" i="1"/>
  <c r="AK191" i="1"/>
  <c r="E191" i="1" s="1"/>
  <c r="AL191" i="1"/>
  <c r="H191" i="1" s="1"/>
  <c r="AM191" i="1"/>
  <c r="AN191" i="1"/>
  <c r="AO191" i="1"/>
  <c r="AP191" i="1"/>
  <c r="J191" i="1" s="1"/>
  <c r="AQ191" i="1" s="1"/>
  <c r="AT191" i="1"/>
  <c r="AU191" i="1" s="1"/>
  <c r="AX191" i="1" s="1"/>
  <c r="AW191" i="1"/>
  <c r="L193" i="1"/>
  <c r="N193" i="1"/>
  <c r="AK193" i="1"/>
  <c r="E193" i="1" s="1"/>
  <c r="AL193" i="1"/>
  <c r="H193" i="1" s="1"/>
  <c r="AM193" i="1"/>
  <c r="AN193" i="1"/>
  <c r="AO193" i="1"/>
  <c r="AP193" i="1"/>
  <c r="J193" i="1" s="1"/>
  <c r="AQ193" i="1" s="1"/>
  <c r="AT193" i="1"/>
  <c r="AU193" i="1" s="1"/>
  <c r="AX193" i="1" s="1"/>
  <c r="AW193" i="1"/>
  <c r="L194" i="1"/>
  <c r="N194" i="1"/>
  <c r="AK194" i="1"/>
  <c r="E194" i="1" s="1"/>
  <c r="AL194" i="1"/>
  <c r="H194" i="1" s="1"/>
  <c r="AM194" i="1"/>
  <c r="AN194" i="1"/>
  <c r="AO194" i="1"/>
  <c r="AP194" i="1"/>
  <c r="J194" i="1" s="1"/>
  <c r="AQ194" i="1" s="1"/>
  <c r="AT194" i="1"/>
  <c r="AU194" i="1" s="1"/>
  <c r="AX194" i="1" s="1"/>
  <c r="AW194" i="1"/>
  <c r="L196" i="1"/>
  <c r="N196" i="1"/>
  <c r="AK196" i="1"/>
  <c r="E196" i="1" s="1"/>
  <c r="AL196" i="1"/>
  <c r="H196" i="1" s="1"/>
  <c r="AM196" i="1"/>
  <c r="AN196" i="1"/>
  <c r="AO196" i="1"/>
  <c r="AP196" i="1"/>
  <c r="J196" i="1" s="1"/>
  <c r="AQ196" i="1" s="1"/>
  <c r="AT196" i="1"/>
  <c r="AU196" i="1" s="1"/>
  <c r="AX196" i="1" s="1"/>
  <c r="AW196" i="1"/>
  <c r="L198" i="1"/>
  <c r="N198" i="1"/>
  <c r="AK198" i="1"/>
  <c r="E198" i="1" s="1"/>
  <c r="AL198" i="1"/>
  <c r="H198" i="1" s="1"/>
  <c r="AM198" i="1"/>
  <c r="AN198" i="1"/>
  <c r="AO198" i="1"/>
  <c r="AP198" i="1"/>
  <c r="J198" i="1" s="1"/>
  <c r="AQ198" i="1" s="1"/>
  <c r="AT198" i="1"/>
  <c r="AU198" i="1" s="1"/>
  <c r="AX198" i="1" s="1"/>
  <c r="AW198" i="1"/>
  <c r="L199" i="1"/>
  <c r="N199" i="1"/>
  <c r="AK199" i="1"/>
  <c r="E199" i="1" s="1"/>
  <c r="AL199" i="1"/>
  <c r="H199" i="1" s="1"/>
  <c r="AM199" i="1"/>
  <c r="AN199" i="1"/>
  <c r="AO199" i="1"/>
  <c r="AP199" i="1"/>
  <c r="J199" i="1" s="1"/>
  <c r="AQ199" i="1" s="1"/>
  <c r="AT199" i="1"/>
  <c r="AU199" i="1" s="1"/>
  <c r="AX199" i="1" s="1"/>
  <c r="AW199" i="1"/>
  <c r="L201" i="1"/>
  <c r="N201" i="1"/>
  <c r="AK201" i="1"/>
  <c r="E201" i="1" s="1"/>
  <c r="AL201" i="1"/>
  <c r="H201" i="1" s="1"/>
  <c r="AM201" i="1"/>
  <c r="AN201" i="1"/>
  <c r="AO201" i="1"/>
  <c r="AP201" i="1"/>
  <c r="J201" i="1" s="1"/>
  <c r="AQ201" i="1" s="1"/>
  <c r="AT201" i="1"/>
  <c r="AU201" i="1" s="1"/>
  <c r="AX201" i="1" s="1"/>
  <c r="AW201" i="1"/>
  <c r="L203" i="1"/>
  <c r="N203" i="1"/>
  <c r="AK203" i="1"/>
  <c r="E203" i="1" s="1"/>
  <c r="AL203" i="1"/>
  <c r="H203" i="1" s="1"/>
  <c r="AM203" i="1"/>
  <c r="AN203" i="1"/>
  <c r="AO203" i="1"/>
  <c r="AP203" i="1"/>
  <c r="J203" i="1" s="1"/>
  <c r="AQ203" i="1" s="1"/>
  <c r="AT203" i="1"/>
  <c r="AU203" i="1" s="1"/>
  <c r="AX203" i="1" s="1"/>
  <c r="AW203" i="1"/>
  <c r="L204" i="1"/>
  <c r="N204" i="1"/>
  <c r="AK204" i="1"/>
  <c r="E204" i="1" s="1"/>
  <c r="AL204" i="1"/>
  <c r="H204" i="1" s="1"/>
  <c r="AM204" i="1"/>
  <c r="AN204" i="1"/>
  <c r="AO204" i="1"/>
  <c r="AP204" i="1"/>
  <c r="J204" i="1" s="1"/>
  <c r="AQ204" i="1" s="1"/>
  <c r="AT204" i="1"/>
  <c r="AU204" i="1" s="1"/>
  <c r="AX204" i="1" s="1"/>
  <c r="AW204" i="1"/>
  <c r="L207" i="1"/>
  <c r="N207" i="1"/>
  <c r="AK207" i="1"/>
  <c r="E207" i="1" s="1"/>
  <c r="AL207" i="1"/>
  <c r="H207" i="1" s="1"/>
  <c r="AM207" i="1"/>
  <c r="AN207" i="1"/>
  <c r="AO207" i="1"/>
  <c r="AP207" i="1"/>
  <c r="J207" i="1" s="1"/>
  <c r="AQ207" i="1" s="1"/>
  <c r="AT207" i="1"/>
  <c r="AU207" i="1" s="1"/>
  <c r="AX207" i="1" s="1"/>
  <c r="AW207" i="1"/>
  <c r="H209" i="1"/>
  <c r="L209" i="1"/>
  <c r="N209" i="1"/>
  <c r="AK209" i="1"/>
  <c r="E209" i="1" s="1"/>
  <c r="BC209" i="1" s="1"/>
  <c r="AL209" i="1"/>
  <c r="AM209" i="1"/>
  <c r="AN209" i="1"/>
  <c r="AO209" i="1"/>
  <c r="AP209" i="1"/>
  <c r="J209" i="1" s="1"/>
  <c r="AQ209" i="1" s="1"/>
  <c r="AT209" i="1"/>
  <c r="AU209" i="1" s="1"/>
  <c r="AW209" i="1"/>
  <c r="AX209" i="1"/>
  <c r="L210" i="1"/>
  <c r="N210" i="1"/>
  <c r="AK210" i="1"/>
  <c r="E210" i="1" s="1"/>
  <c r="AL210" i="1"/>
  <c r="H210" i="1" s="1"/>
  <c r="AM210" i="1"/>
  <c r="AN210" i="1"/>
  <c r="AO210" i="1"/>
  <c r="AP210" i="1"/>
  <c r="J210" i="1" s="1"/>
  <c r="AQ210" i="1" s="1"/>
  <c r="AT210" i="1"/>
  <c r="AU210" i="1" s="1"/>
  <c r="AX210" i="1" s="1"/>
  <c r="AW210" i="1"/>
  <c r="H212" i="1"/>
  <c r="L212" i="1"/>
  <c r="N212" i="1"/>
  <c r="AK212" i="1"/>
  <c r="E212" i="1" s="1"/>
  <c r="BC212" i="1" s="1"/>
  <c r="AL212" i="1"/>
  <c r="AM212" i="1"/>
  <c r="AN212" i="1"/>
  <c r="AO212" i="1"/>
  <c r="AP212" i="1"/>
  <c r="J212" i="1" s="1"/>
  <c r="AQ212" i="1" s="1"/>
  <c r="AT212" i="1"/>
  <c r="AU212" i="1" s="1"/>
  <c r="AW212" i="1"/>
  <c r="AX212" i="1"/>
  <c r="L214" i="1"/>
  <c r="N214" i="1"/>
  <c r="AK214" i="1"/>
  <c r="E214" i="1" s="1"/>
  <c r="AL214" i="1"/>
  <c r="H214" i="1" s="1"/>
  <c r="AM214" i="1"/>
  <c r="AN214" i="1"/>
  <c r="AO214" i="1"/>
  <c r="AP214" i="1"/>
  <c r="J214" i="1" s="1"/>
  <c r="AQ214" i="1" s="1"/>
  <c r="AT214" i="1"/>
  <c r="AU214" i="1" s="1"/>
  <c r="AX214" i="1" s="1"/>
  <c r="AW214" i="1"/>
  <c r="H215" i="1"/>
  <c r="L215" i="1"/>
  <c r="N215" i="1"/>
  <c r="AK215" i="1"/>
  <c r="E215" i="1" s="1"/>
  <c r="BC215" i="1" s="1"/>
  <c r="AL215" i="1"/>
  <c r="AM215" i="1"/>
  <c r="AN215" i="1"/>
  <c r="AO215" i="1"/>
  <c r="AP215" i="1"/>
  <c r="J215" i="1" s="1"/>
  <c r="AQ215" i="1" s="1"/>
  <c r="AT215" i="1"/>
  <c r="AU215" i="1" s="1"/>
  <c r="AW215" i="1"/>
  <c r="AX215" i="1"/>
  <c r="L217" i="1"/>
  <c r="N217" i="1"/>
  <c r="AK217" i="1"/>
  <c r="E217" i="1" s="1"/>
  <c r="AL217" i="1"/>
  <c r="H217" i="1" s="1"/>
  <c r="AM217" i="1"/>
  <c r="AN217" i="1"/>
  <c r="AO217" i="1"/>
  <c r="AP217" i="1"/>
  <c r="J217" i="1" s="1"/>
  <c r="AQ217" i="1" s="1"/>
  <c r="AT217" i="1"/>
  <c r="AU217" i="1" s="1"/>
  <c r="AX217" i="1" s="1"/>
  <c r="AW217" i="1"/>
  <c r="H219" i="1"/>
  <c r="L219" i="1"/>
  <c r="N219" i="1"/>
  <c r="AK219" i="1"/>
  <c r="E219" i="1" s="1"/>
  <c r="BC219" i="1" s="1"/>
  <c r="AL219" i="1"/>
  <c r="AM219" i="1"/>
  <c r="AN219" i="1"/>
  <c r="AO219" i="1"/>
  <c r="AP219" i="1"/>
  <c r="J219" i="1" s="1"/>
  <c r="AQ219" i="1" s="1"/>
  <c r="AT219" i="1"/>
  <c r="AU219" i="1" s="1"/>
  <c r="AW219" i="1"/>
  <c r="AX219" i="1"/>
  <c r="L220" i="1"/>
  <c r="N220" i="1"/>
  <c r="AK220" i="1"/>
  <c r="E220" i="1" s="1"/>
  <c r="AL220" i="1"/>
  <c r="H220" i="1" s="1"/>
  <c r="AM220" i="1"/>
  <c r="AN220" i="1"/>
  <c r="AO220" i="1"/>
  <c r="AP220" i="1"/>
  <c r="J220" i="1" s="1"/>
  <c r="AQ220" i="1" s="1"/>
  <c r="AT220" i="1"/>
  <c r="AU220" i="1" s="1"/>
  <c r="AX220" i="1" s="1"/>
  <c r="AW220" i="1"/>
  <c r="H222" i="1"/>
  <c r="L222" i="1"/>
  <c r="N222" i="1"/>
  <c r="AK222" i="1"/>
  <c r="E222" i="1" s="1"/>
  <c r="BC222" i="1" s="1"/>
  <c r="AL222" i="1"/>
  <c r="AM222" i="1"/>
  <c r="AN222" i="1"/>
  <c r="AO222" i="1"/>
  <c r="AP222" i="1"/>
  <c r="J222" i="1" s="1"/>
  <c r="AQ222" i="1" s="1"/>
  <c r="AT222" i="1"/>
  <c r="AU222" i="1" s="1"/>
  <c r="AW222" i="1"/>
  <c r="AX222" i="1"/>
  <c r="L224" i="1"/>
  <c r="N224" i="1"/>
  <c r="AK224" i="1"/>
  <c r="E224" i="1" s="1"/>
  <c r="AL224" i="1"/>
  <c r="H224" i="1" s="1"/>
  <c r="AM224" i="1"/>
  <c r="AN224" i="1"/>
  <c r="AO224" i="1"/>
  <c r="AP224" i="1"/>
  <c r="J224" i="1" s="1"/>
  <c r="AQ224" i="1" s="1"/>
  <c r="AT224" i="1"/>
  <c r="AU224" i="1" s="1"/>
  <c r="AX224" i="1" s="1"/>
  <c r="AW224" i="1"/>
  <c r="H225" i="1"/>
  <c r="L225" i="1"/>
  <c r="N225" i="1"/>
  <c r="AK225" i="1"/>
  <c r="E225" i="1" s="1"/>
  <c r="BC225" i="1" s="1"/>
  <c r="AL225" i="1"/>
  <c r="AM225" i="1"/>
  <c r="AN225" i="1"/>
  <c r="AO225" i="1"/>
  <c r="AP225" i="1"/>
  <c r="J225" i="1" s="1"/>
  <c r="AQ225" i="1" s="1"/>
  <c r="AT225" i="1"/>
  <c r="AU225" i="1" s="1"/>
  <c r="AW225" i="1"/>
  <c r="AX225" i="1"/>
  <c r="L227" i="1"/>
  <c r="N227" i="1"/>
  <c r="AK227" i="1"/>
  <c r="E227" i="1" s="1"/>
  <c r="AL227" i="1"/>
  <c r="H227" i="1" s="1"/>
  <c r="AM227" i="1"/>
  <c r="AN227" i="1"/>
  <c r="AO227" i="1"/>
  <c r="AP227" i="1"/>
  <c r="J227" i="1" s="1"/>
  <c r="AQ227" i="1" s="1"/>
  <c r="AT227" i="1"/>
  <c r="AU227" i="1" s="1"/>
  <c r="AX227" i="1" s="1"/>
  <c r="AW227" i="1"/>
  <c r="H229" i="1"/>
  <c r="L229" i="1"/>
  <c r="N229" i="1"/>
  <c r="AK229" i="1"/>
  <c r="E229" i="1" s="1"/>
  <c r="BC229" i="1" s="1"/>
  <c r="AL229" i="1"/>
  <c r="AM229" i="1"/>
  <c r="AN229" i="1"/>
  <c r="AO229" i="1"/>
  <c r="AP229" i="1"/>
  <c r="J229" i="1" s="1"/>
  <c r="AQ229" i="1" s="1"/>
  <c r="AT229" i="1"/>
  <c r="AU229" i="1" s="1"/>
  <c r="AW229" i="1"/>
  <c r="AX229" i="1"/>
  <c r="L230" i="1"/>
  <c r="N230" i="1"/>
  <c r="AK230" i="1"/>
  <c r="E230" i="1" s="1"/>
  <c r="AL230" i="1"/>
  <c r="H230" i="1" s="1"/>
  <c r="AM230" i="1"/>
  <c r="AN230" i="1"/>
  <c r="AO230" i="1"/>
  <c r="AP230" i="1"/>
  <c r="J230" i="1" s="1"/>
  <c r="AQ230" i="1" s="1"/>
  <c r="AT230" i="1"/>
  <c r="AU230" i="1" s="1"/>
  <c r="AX230" i="1" s="1"/>
  <c r="AW230" i="1"/>
  <c r="H232" i="1"/>
  <c r="L232" i="1"/>
  <c r="N232" i="1"/>
  <c r="AK232" i="1"/>
  <c r="E232" i="1" s="1"/>
  <c r="BC232" i="1" s="1"/>
  <c r="AL232" i="1"/>
  <c r="AM232" i="1"/>
  <c r="AN232" i="1"/>
  <c r="AO232" i="1"/>
  <c r="AP232" i="1"/>
  <c r="J232" i="1" s="1"/>
  <c r="AQ232" i="1" s="1"/>
  <c r="AT232" i="1"/>
  <c r="AU232" i="1" s="1"/>
  <c r="AW232" i="1"/>
  <c r="AX232" i="1"/>
  <c r="L234" i="1"/>
  <c r="N234" i="1"/>
  <c r="BC234" i="1" s="1"/>
  <c r="AK234" i="1"/>
  <c r="E234" i="1" s="1"/>
  <c r="AL234" i="1"/>
  <c r="H234" i="1" s="1"/>
  <c r="AM234" i="1"/>
  <c r="AN234" i="1"/>
  <c r="AP234" i="1" s="1"/>
  <c r="J234" i="1" s="1"/>
  <c r="AQ234" i="1" s="1"/>
  <c r="AO234" i="1"/>
  <c r="AT234" i="1"/>
  <c r="AU234" i="1" s="1"/>
  <c r="AX234" i="1" s="1"/>
  <c r="AW234" i="1"/>
  <c r="L235" i="1"/>
  <c r="N235" i="1"/>
  <c r="AK235" i="1"/>
  <c r="E235" i="1" s="1"/>
  <c r="AL235" i="1"/>
  <c r="H235" i="1" s="1"/>
  <c r="AM235" i="1"/>
  <c r="AN235" i="1"/>
  <c r="AP235" i="1" s="1"/>
  <c r="J235" i="1" s="1"/>
  <c r="AQ235" i="1" s="1"/>
  <c r="AO235" i="1"/>
  <c r="AT235" i="1"/>
  <c r="AU235" i="1" s="1"/>
  <c r="AX235" i="1" s="1"/>
  <c r="AW235" i="1"/>
  <c r="L237" i="1"/>
  <c r="N237" i="1"/>
  <c r="AK237" i="1"/>
  <c r="E237" i="1" s="1"/>
  <c r="AL237" i="1"/>
  <c r="H237" i="1" s="1"/>
  <c r="AM237" i="1"/>
  <c r="AN237" i="1"/>
  <c r="AP237" i="1" s="1"/>
  <c r="J237" i="1" s="1"/>
  <c r="AQ237" i="1" s="1"/>
  <c r="AO237" i="1"/>
  <c r="AT237" i="1"/>
  <c r="AU237" i="1" s="1"/>
  <c r="AX237" i="1" s="1"/>
  <c r="AW237" i="1"/>
  <c r="BC235" i="1" l="1"/>
  <c r="BC237" i="1"/>
  <c r="I235" i="1"/>
  <c r="AR235" i="1"/>
  <c r="AS235" i="1" s="1"/>
  <c r="AV235" i="1" s="1"/>
  <c r="F235" i="1" s="1"/>
  <c r="AY235" i="1" s="1"/>
  <c r="G235" i="1" s="1"/>
  <c r="BB235" i="1"/>
  <c r="BD235" i="1" s="1"/>
  <c r="I232" i="1"/>
  <c r="AR232" i="1"/>
  <c r="AS232" i="1" s="1"/>
  <c r="AV232" i="1" s="1"/>
  <c r="F232" i="1" s="1"/>
  <c r="AY232" i="1" s="1"/>
  <c r="G232" i="1" s="1"/>
  <c r="I229" i="1"/>
  <c r="AR229" i="1"/>
  <c r="AS229" i="1" s="1"/>
  <c r="AV229" i="1" s="1"/>
  <c r="F229" i="1" s="1"/>
  <c r="AY229" i="1" s="1"/>
  <c r="G229" i="1" s="1"/>
  <c r="BB229" i="1"/>
  <c r="I225" i="1"/>
  <c r="AR225" i="1"/>
  <c r="AS225" i="1" s="1"/>
  <c r="AV225" i="1" s="1"/>
  <c r="F225" i="1" s="1"/>
  <c r="AY225" i="1" s="1"/>
  <c r="G225" i="1" s="1"/>
  <c r="I222" i="1"/>
  <c r="AR222" i="1"/>
  <c r="AS222" i="1" s="1"/>
  <c r="AV222" i="1" s="1"/>
  <c r="F222" i="1" s="1"/>
  <c r="AY222" i="1" s="1"/>
  <c r="G222" i="1" s="1"/>
  <c r="BB222" i="1"/>
  <c r="I219" i="1"/>
  <c r="AR219" i="1"/>
  <c r="AS219" i="1" s="1"/>
  <c r="AV219" i="1" s="1"/>
  <c r="F219" i="1" s="1"/>
  <c r="AY219" i="1" s="1"/>
  <c r="G219" i="1" s="1"/>
  <c r="I215" i="1"/>
  <c r="AR215" i="1"/>
  <c r="AS215" i="1" s="1"/>
  <c r="AV215" i="1" s="1"/>
  <c r="F215" i="1" s="1"/>
  <c r="AY215" i="1" s="1"/>
  <c r="G215" i="1" s="1"/>
  <c r="BB215" i="1"/>
  <c r="I212" i="1"/>
  <c r="AR212" i="1"/>
  <c r="AS212" i="1" s="1"/>
  <c r="AV212" i="1" s="1"/>
  <c r="F212" i="1" s="1"/>
  <c r="AY212" i="1" s="1"/>
  <c r="G212" i="1" s="1"/>
  <c r="I209" i="1"/>
  <c r="AR209" i="1"/>
  <c r="AS209" i="1" s="1"/>
  <c r="AV209" i="1" s="1"/>
  <c r="F209" i="1" s="1"/>
  <c r="AY209" i="1" s="1"/>
  <c r="G209" i="1" s="1"/>
  <c r="BB209" i="1"/>
  <c r="I237" i="1"/>
  <c r="AR237" i="1"/>
  <c r="AS237" i="1" s="1"/>
  <c r="AV237" i="1" s="1"/>
  <c r="F237" i="1" s="1"/>
  <c r="AY237" i="1" s="1"/>
  <c r="G237" i="1" s="1"/>
  <c r="I234" i="1"/>
  <c r="AR234" i="1"/>
  <c r="AS234" i="1" s="1"/>
  <c r="AV234" i="1" s="1"/>
  <c r="F234" i="1" s="1"/>
  <c r="AY234" i="1" s="1"/>
  <c r="G234" i="1" s="1"/>
  <c r="BB234" i="1"/>
  <c r="BD234" i="1" s="1"/>
  <c r="I230" i="1"/>
  <c r="AR230" i="1"/>
  <c r="AS230" i="1" s="1"/>
  <c r="AV230" i="1" s="1"/>
  <c r="F230" i="1" s="1"/>
  <c r="AY230" i="1" s="1"/>
  <c r="G230" i="1" s="1"/>
  <c r="I227" i="1"/>
  <c r="AR227" i="1"/>
  <c r="AS227" i="1" s="1"/>
  <c r="AV227" i="1" s="1"/>
  <c r="F227" i="1" s="1"/>
  <c r="AY227" i="1" s="1"/>
  <c r="G227" i="1" s="1"/>
  <c r="I224" i="1"/>
  <c r="AR224" i="1"/>
  <c r="AS224" i="1" s="1"/>
  <c r="AV224" i="1" s="1"/>
  <c r="F224" i="1" s="1"/>
  <c r="AY224" i="1" s="1"/>
  <c r="G224" i="1" s="1"/>
  <c r="I220" i="1"/>
  <c r="AR220" i="1"/>
  <c r="AS220" i="1" s="1"/>
  <c r="AV220" i="1" s="1"/>
  <c r="F220" i="1" s="1"/>
  <c r="AY220" i="1" s="1"/>
  <c r="G220" i="1" s="1"/>
  <c r="I217" i="1"/>
  <c r="AR217" i="1"/>
  <c r="AS217" i="1" s="1"/>
  <c r="AV217" i="1" s="1"/>
  <c r="F217" i="1" s="1"/>
  <c r="AY217" i="1" s="1"/>
  <c r="G217" i="1" s="1"/>
  <c r="I214" i="1"/>
  <c r="AR214" i="1"/>
  <c r="AS214" i="1" s="1"/>
  <c r="AV214" i="1" s="1"/>
  <c r="F214" i="1" s="1"/>
  <c r="AY214" i="1" s="1"/>
  <c r="G214" i="1" s="1"/>
  <c r="I210" i="1"/>
  <c r="AR210" i="1"/>
  <c r="AS210" i="1" s="1"/>
  <c r="AV210" i="1" s="1"/>
  <c r="F210" i="1" s="1"/>
  <c r="AY210" i="1" s="1"/>
  <c r="G210" i="1" s="1"/>
  <c r="BC207" i="1"/>
  <c r="BC204" i="1"/>
  <c r="BC203" i="1"/>
  <c r="BC201" i="1"/>
  <c r="BC199" i="1"/>
  <c r="BC198" i="1"/>
  <c r="BC196" i="1"/>
  <c r="BC194" i="1"/>
  <c r="BC193" i="1"/>
  <c r="BC191" i="1"/>
  <c r="BC189" i="1"/>
  <c r="BC188" i="1"/>
  <c r="BC186" i="1"/>
  <c r="BC184" i="1"/>
  <c r="BC183" i="1"/>
  <c r="BC181" i="1"/>
  <c r="BC179" i="1"/>
  <c r="BC178" i="1"/>
  <c r="BC176" i="1"/>
  <c r="BC174" i="1"/>
  <c r="BC173" i="1"/>
  <c r="BC171" i="1"/>
  <c r="BC169" i="1"/>
  <c r="BC168" i="1"/>
  <c r="BC165" i="1"/>
  <c r="BC163" i="1"/>
  <c r="BC161" i="1"/>
  <c r="BC160" i="1"/>
  <c r="BC158" i="1"/>
  <c r="BC156" i="1"/>
  <c r="BC155" i="1"/>
  <c r="BC153" i="1"/>
  <c r="AR151" i="1"/>
  <c r="AS151" i="1" s="1"/>
  <c r="AV151" i="1" s="1"/>
  <c r="F151" i="1" s="1"/>
  <c r="AY151" i="1" s="1"/>
  <c r="I151" i="1"/>
  <c r="AR150" i="1"/>
  <c r="AS150" i="1" s="1"/>
  <c r="AV150" i="1" s="1"/>
  <c r="F150" i="1" s="1"/>
  <c r="AY150" i="1" s="1"/>
  <c r="I150" i="1"/>
  <c r="AR148" i="1"/>
  <c r="AS148" i="1" s="1"/>
  <c r="AV148" i="1" s="1"/>
  <c r="F148" i="1" s="1"/>
  <c r="AY148" i="1" s="1"/>
  <c r="I148" i="1"/>
  <c r="AR146" i="1"/>
  <c r="AS146" i="1" s="1"/>
  <c r="AV146" i="1" s="1"/>
  <c r="F146" i="1" s="1"/>
  <c r="AY146" i="1" s="1"/>
  <c r="I146" i="1"/>
  <c r="AR145" i="1"/>
  <c r="AS145" i="1" s="1"/>
  <c r="AV145" i="1" s="1"/>
  <c r="F145" i="1" s="1"/>
  <c r="AY145" i="1" s="1"/>
  <c r="I145" i="1"/>
  <c r="AR143" i="1"/>
  <c r="AS143" i="1" s="1"/>
  <c r="AV143" i="1" s="1"/>
  <c r="F143" i="1" s="1"/>
  <c r="AY143" i="1" s="1"/>
  <c r="I143" i="1"/>
  <c r="AR141" i="1"/>
  <c r="AS141" i="1" s="1"/>
  <c r="AV141" i="1" s="1"/>
  <c r="F141" i="1" s="1"/>
  <c r="AY141" i="1" s="1"/>
  <c r="I141" i="1"/>
  <c r="AR140" i="1"/>
  <c r="AS140" i="1" s="1"/>
  <c r="AV140" i="1" s="1"/>
  <c r="F140" i="1" s="1"/>
  <c r="AY140" i="1" s="1"/>
  <c r="I140" i="1"/>
  <c r="BB230" i="1"/>
  <c r="BD230" i="1" s="1"/>
  <c r="BC230" i="1"/>
  <c r="BD229" i="1"/>
  <c r="BC227" i="1"/>
  <c r="BB224" i="1"/>
  <c r="BD224" i="1" s="1"/>
  <c r="BC224" i="1"/>
  <c r="BD222" i="1"/>
  <c r="BC220" i="1"/>
  <c r="BB217" i="1"/>
  <c r="BD217" i="1" s="1"/>
  <c r="BC217" i="1"/>
  <c r="BD215" i="1"/>
  <c r="BC214" i="1"/>
  <c r="BB210" i="1"/>
  <c r="BD210" i="1" s="1"/>
  <c r="BC210" i="1"/>
  <c r="BD209" i="1"/>
  <c r="AR207" i="1"/>
  <c r="AS207" i="1" s="1"/>
  <c r="AV207" i="1" s="1"/>
  <c r="F207" i="1" s="1"/>
  <c r="AY207" i="1" s="1"/>
  <c r="G207" i="1" s="1"/>
  <c r="BB207" i="1"/>
  <c r="BD207" i="1" s="1"/>
  <c r="I207" i="1"/>
  <c r="AR204" i="1"/>
  <c r="AS204" i="1" s="1"/>
  <c r="AV204" i="1" s="1"/>
  <c r="F204" i="1" s="1"/>
  <c r="AY204" i="1" s="1"/>
  <c r="G204" i="1" s="1"/>
  <c r="I204" i="1"/>
  <c r="AR203" i="1"/>
  <c r="AS203" i="1" s="1"/>
  <c r="AV203" i="1" s="1"/>
  <c r="F203" i="1" s="1"/>
  <c r="AY203" i="1" s="1"/>
  <c r="G203" i="1" s="1"/>
  <c r="BB203" i="1"/>
  <c r="BD203" i="1" s="1"/>
  <c r="I203" i="1"/>
  <c r="AR201" i="1"/>
  <c r="AS201" i="1" s="1"/>
  <c r="AV201" i="1" s="1"/>
  <c r="F201" i="1" s="1"/>
  <c r="AY201" i="1" s="1"/>
  <c r="G201" i="1" s="1"/>
  <c r="I201" i="1"/>
  <c r="AR199" i="1"/>
  <c r="AS199" i="1" s="1"/>
  <c r="AV199" i="1" s="1"/>
  <c r="F199" i="1" s="1"/>
  <c r="AY199" i="1" s="1"/>
  <c r="G199" i="1" s="1"/>
  <c r="BB199" i="1"/>
  <c r="BD199" i="1" s="1"/>
  <c r="I199" i="1"/>
  <c r="AR198" i="1"/>
  <c r="AS198" i="1" s="1"/>
  <c r="AV198" i="1" s="1"/>
  <c r="F198" i="1" s="1"/>
  <c r="AY198" i="1" s="1"/>
  <c r="G198" i="1" s="1"/>
  <c r="I198" i="1"/>
  <c r="AR196" i="1"/>
  <c r="AS196" i="1" s="1"/>
  <c r="AV196" i="1" s="1"/>
  <c r="F196" i="1" s="1"/>
  <c r="AY196" i="1" s="1"/>
  <c r="G196" i="1" s="1"/>
  <c r="BB196" i="1"/>
  <c r="BD196" i="1" s="1"/>
  <c r="I196" i="1"/>
  <c r="AR194" i="1"/>
  <c r="AS194" i="1" s="1"/>
  <c r="AV194" i="1" s="1"/>
  <c r="F194" i="1" s="1"/>
  <c r="AY194" i="1" s="1"/>
  <c r="G194" i="1" s="1"/>
  <c r="I194" i="1"/>
  <c r="AR193" i="1"/>
  <c r="AS193" i="1" s="1"/>
  <c r="AV193" i="1" s="1"/>
  <c r="F193" i="1" s="1"/>
  <c r="AY193" i="1" s="1"/>
  <c r="G193" i="1" s="1"/>
  <c r="BB193" i="1"/>
  <c r="BD193" i="1" s="1"/>
  <c r="I193" i="1"/>
  <c r="AR191" i="1"/>
  <c r="AS191" i="1" s="1"/>
  <c r="AV191" i="1" s="1"/>
  <c r="F191" i="1" s="1"/>
  <c r="AY191" i="1" s="1"/>
  <c r="G191" i="1" s="1"/>
  <c r="I191" i="1"/>
  <c r="AR189" i="1"/>
  <c r="AS189" i="1" s="1"/>
  <c r="AV189" i="1" s="1"/>
  <c r="F189" i="1" s="1"/>
  <c r="AY189" i="1" s="1"/>
  <c r="G189" i="1" s="1"/>
  <c r="BB189" i="1"/>
  <c r="BD189" i="1" s="1"/>
  <c r="I189" i="1"/>
  <c r="AR188" i="1"/>
  <c r="AS188" i="1" s="1"/>
  <c r="AV188" i="1" s="1"/>
  <c r="F188" i="1" s="1"/>
  <c r="AY188" i="1" s="1"/>
  <c r="G188" i="1" s="1"/>
  <c r="I188" i="1"/>
  <c r="AR186" i="1"/>
  <c r="AS186" i="1" s="1"/>
  <c r="AV186" i="1" s="1"/>
  <c r="F186" i="1" s="1"/>
  <c r="AY186" i="1" s="1"/>
  <c r="G186" i="1" s="1"/>
  <c r="BB186" i="1"/>
  <c r="BD186" i="1" s="1"/>
  <c r="I186" i="1"/>
  <c r="AR184" i="1"/>
  <c r="AS184" i="1" s="1"/>
  <c r="AV184" i="1" s="1"/>
  <c r="F184" i="1" s="1"/>
  <c r="AY184" i="1" s="1"/>
  <c r="G184" i="1" s="1"/>
  <c r="I184" i="1"/>
  <c r="AR183" i="1"/>
  <c r="AS183" i="1" s="1"/>
  <c r="AV183" i="1" s="1"/>
  <c r="F183" i="1" s="1"/>
  <c r="AY183" i="1" s="1"/>
  <c r="G183" i="1" s="1"/>
  <c r="BB183" i="1"/>
  <c r="BD183" i="1" s="1"/>
  <c r="I183" i="1"/>
  <c r="AR181" i="1"/>
  <c r="AS181" i="1" s="1"/>
  <c r="AV181" i="1" s="1"/>
  <c r="F181" i="1" s="1"/>
  <c r="AY181" i="1" s="1"/>
  <c r="G181" i="1" s="1"/>
  <c r="I181" i="1"/>
  <c r="AR179" i="1"/>
  <c r="AS179" i="1" s="1"/>
  <c r="AV179" i="1" s="1"/>
  <c r="F179" i="1" s="1"/>
  <c r="AY179" i="1" s="1"/>
  <c r="G179" i="1" s="1"/>
  <c r="BB179" i="1"/>
  <c r="BD179" i="1" s="1"/>
  <c r="I179" i="1"/>
  <c r="AR178" i="1"/>
  <c r="AS178" i="1" s="1"/>
  <c r="AV178" i="1" s="1"/>
  <c r="F178" i="1" s="1"/>
  <c r="AY178" i="1" s="1"/>
  <c r="G178" i="1" s="1"/>
  <c r="I178" i="1"/>
  <c r="AR176" i="1"/>
  <c r="AS176" i="1" s="1"/>
  <c r="AV176" i="1" s="1"/>
  <c r="F176" i="1" s="1"/>
  <c r="AY176" i="1" s="1"/>
  <c r="G176" i="1" s="1"/>
  <c r="BB176" i="1"/>
  <c r="BD176" i="1" s="1"/>
  <c r="I176" i="1"/>
  <c r="AR174" i="1"/>
  <c r="AS174" i="1" s="1"/>
  <c r="AV174" i="1" s="1"/>
  <c r="F174" i="1" s="1"/>
  <c r="AY174" i="1" s="1"/>
  <c r="G174" i="1" s="1"/>
  <c r="I174" i="1"/>
  <c r="AR173" i="1"/>
  <c r="AS173" i="1" s="1"/>
  <c r="AV173" i="1" s="1"/>
  <c r="F173" i="1" s="1"/>
  <c r="AY173" i="1" s="1"/>
  <c r="G173" i="1" s="1"/>
  <c r="BB173" i="1"/>
  <c r="BD173" i="1" s="1"/>
  <c r="I173" i="1"/>
  <c r="AR171" i="1"/>
  <c r="AS171" i="1" s="1"/>
  <c r="AV171" i="1" s="1"/>
  <c r="F171" i="1" s="1"/>
  <c r="AY171" i="1" s="1"/>
  <c r="G171" i="1" s="1"/>
  <c r="I171" i="1"/>
  <c r="AR169" i="1"/>
  <c r="AS169" i="1" s="1"/>
  <c r="AV169" i="1" s="1"/>
  <c r="F169" i="1" s="1"/>
  <c r="AY169" i="1" s="1"/>
  <c r="G169" i="1" s="1"/>
  <c r="BB169" i="1"/>
  <c r="BD169" i="1" s="1"/>
  <c r="I169" i="1"/>
  <c r="AR168" i="1"/>
  <c r="AS168" i="1" s="1"/>
  <c r="AV168" i="1" s="1"/>
  <c r="F168" i="1" s="1"/>
  <c r="AY168" i="1" s="1"/>
  <c r="G168" i="1" s="1"/>
  <c r="I168" i="1"/>
  <c r="AR165" i="1"/>
  <c r="AS165" i="1" s="1"/>
  <c r="AV165" i="1" s="1"/>
  <c r="F165" i="1" s="1"/>
  <c r="AY165" i="1" s="1"/>
  <c r="G165" i="1" s="1"/>
  <c r="BB165" i="1"/>
  <c r="BD165" i="1" s="1"/>
  <c r="I165" i="1"/>
  <c r="AR163" i="1"/>
  <c r="AS163" i="1" s="1"/>
  <c r="AV163" i="1" s="1"/>
  <c r="F163" i="1" s="1"/>
  <c r="AY163" i="1" s="1"/>
  <c r="G163" i="1" s="1"/>
  <c r="I163" i="1"/>
  <c r="AR161" i="1"/>
  <c r="AS161" i="1" s="1"/>
  <c r="AV161" i="1" s="1"/>
  <c r="F161" i="1" s="1"/>
  <c r="AY161" i="1" s="1"/>
  <c r="G161" i="1" s="1"/>
  <c r="BB161" i="1"/>
  <c r="BD161" i="1" s="1"/>
  <c r="I161" i="1"/>
  <c r="AR160" i="1"/>
  <c r="AS160" i="1" s="1"/>
  <c r="AV160" i="1" s="1"/>
  <c r="F160" i="1" s="1"/>
  <c r="AY160" i="1" s="1"/>
  <c r="G160" i="1" s="1"/>
  <c r="I160" i="1"/>
  <c r="AR158" i="1"/>
  <c r="AS158" i="1" s="1"/>
  <c r="AV158" i="1" s="1"/>
  <c r="F158" i="1" s="1"/>
  <c r="AY158" i="1" s="1"/>
  <c r="G158" i="1" s="1"/>
  <c r="BB158" i="1"/>
  <c r="BD158" i="1" s="1"/>
  <c r="I158" i="1"/>
  <c r="AR156" i="1"/>
  <c r="AS156" i="1" s="1"/>
  <c r="AV156" i="1" s="1"/>
  <c r="F156" i="1" s="1"/>
  <c r="AY156" i="1" s="1"/>
  <c r="G156" i="1" s="1"/>
  <c r="I156" i="1"/>
  <c r="AR155" i="1"/>
  <c r="AS155" i="1" s="1"/>
  <c r="AV155" i="1" s="1"/>
  <c r="F155" i="1" s="1"/>
  <c r="AY155" i="1" s="1"/>
  <c r="G155" i="1" s="1"/>
  <c r="BB155" i="1"/>
  <c r="BD155" i="1" s="1"/>
  <c r="I155" i="1"/>
  <c r="AR153" i="1"/>
  <c r="AS153" i="1" s="1"/>
  <c r="AV153" i="1" s="1"/>
  <c r="F153" i="1" s="1"/>
  <c r="AY153" i="1" s="1"/>
  <c r="G153" i="1" s="1"/>
  <c r="I153" i="1"/>
  <c r="H151" i="1"/>
  <c r="BB151" i="1"/>
  <c r="E151" i="1"/>
  <c r="H150" i="1"/>
  <c r="BB150" i="1"/>
  <c r="E150" i="1"/>
  <c r="H148" i="1"/>
  <c r="BB148" i="1"/>
  <c r="E148" i="1"/>
  <c r="H146" i="1"/>
  <c r="BB146" i="1"/>
  <c r="E146" i="1"/>
  <c r="H145" i="1"/>
  <c r="BB145" i="1"/>
  <c r="E145" i="1"/>
  <c r="H143" i="1"/>
  <c r="BB143" i="1"/>
  <c r="E143" i="1"/>
  <c r="H141" i="1"/>
  <c r="BB141" i="1"/>
  <c r="E141" i="1"/>
  <c r="H140" i="1"/>
  <c r="BB140" i="1"/>
  <c r="E140" i="1"/>
  <c r="BC136" i="1"/>
  <c r="BC135" i="1"/>
  <c r="BC133" i="1"/>
  <c r="BC131" i="1"/>
  <c r="BC130" i="1"/>
  <c r="BC128" i="1"/>
  <c r="BC126" i="1"/>
  <c r="BC125" i="1"/>
  <c r="BC123" i="1"/>
  <c r="BC121" i="1"/>
  <c r="BC120" i="1"/>
  <c r="BC118" i="1"/>
  <c r="BC116" i="1"/>
  <c r="BC115" i="1"/>
  <c r="BC113" i="1"/>
  <c r="BC111" i="1"/>
  <c r="BC110" i="1"/>
  <c r="I106" i="1"/>
  <c r="AR106" i="1"/>
  <c r="AS106" i="1" s="1"/>
  <c r="AV106" i="1" s="1"/>
  <c r="F106" i="1" s="1"/>
  <c r="AY106" i="1" s="1"/>
  <c r="G106" i="1" s="1"/>
  <c r="BB106" i="1"/>
  <c r="BD106" i="1" s="1"/>
  <c r="I103" i="1"/>
  <c r="AR103" i="1"/>
  <c r="AS103" i="1" s="1"/>
  <c r="AV103" i="1" s="1"/>
  <c r="F103" i="1" s="1"/>
  <c r="AY103" i="1" s="1"/>
  <c r="G103" i="1" s="1"/>
  <c r="I108" i="1"/>
  <c r="AR108" i="1"/>
  <c r="AS108" i="1" s="1"/>
  <c r="AV108" i="1" s="1"/>
  <c r="F108" i="1" s="1"/>
  <c r="AY108" i="1" s="1"/>
  <c r="G108" i="1" s="1"/>
  <c r="I105" i="1"/>
  <c r="AR105" i="1"/>
  <c r="AS105" i="1" s="1"/>
  <c r="AV105" i="1" s="1"/>
  <c r="F105" i="1" s="1"/>
  <c r="AY105" i="1" s="1"/>
  <c r="G105" i="1" s="1"/>
  <c r="AL138" i="1"/>
  <c r="AL136" i="1"/>
  <c r="AL135" i="1"/>
  <c r="AL133" i="1"/>
  <c r="AL131" i="1"/>
  <c r="AL130" i="1"/>
  <c r="AL128" i="1"/>
  <c r="AL126" i="1"/>
  <c r="AL125" i="1"/>
  <c r="AL123" i="1"/>
  <c r="AL121" i="1"/>
  <c r="AL120" i="1"/>
  <c r="AL118" i="1"/>
  <c r="AL116" i="1"/>
  <c r="AL115" i="1"/>
  <c r="AL113" i="1"/>
  <c r="AL111" i="1"/>
  <c r="AL110" i="1"/>
  <c r="BB108" i="1"/>
  <c r="BD108" i="1" s="1"/>
  <c r="BB105" i="1"/>
  <c r="BD105" i="1" s="1"/>
  <c r="BC105" i="1"/>
  <c r="BB101" i="1"/>
  <c r="BD101" i="1" s="1"/>
  <c r="AR101" i="1"/>
  <c r="AS101" i="1" s="1"/>
  <c r="AV101" i="1" s="1"/>
  <c r="F101" i="1" s="1"/>
  <c r="AY101" i="1" s="1"/>
  <c r="G101" i="1" s="1"/>
  <c r="BC100" i="1"/>
  <c r="BC98" i="1"/>
  <c r="BC96" i="1"/>
  <c r="BC95" i="1"/>
  <c r="BC93" i="1"/>
  <c r="BC91" i="1"/>
  <c r="BC90" i="1"/>
  <c r="BC88" i="1"/>
  <c r="BC86" i="1"/>
  <c r="BC85" i="1"/>
  <c r="BC83" i="1"/>
  <c r="BC81" i="1"/>
  <c r="I78" i="1"/>
  <c r="AR78" i="1"/>
  <c r="AS78" i="1" s="1"/>
  <c r="AV78" i="1" s="1"/>
  <c r="F78" i="1" s="1"/>
  <c r="AY78" i="1" s="1"/>
  <c r="G78" i="1" s="1"/>
  <c r="BB78" i="1"/>
  <c r="I100" i="1"/>
  <c r="AR100" i="1"/>
  <c r="AS100" i="1" s="1"/>
  <c r="AV100" i="1" s="1"/>
  <c r="F100" i="1" s="1"/>
  <c r="AY100" i="1" s="1"/>
  <c r="G100" i="1" s="1"/>
  <c r="I98" i="1"/>
  <c r="AR98" i="1"/>
  <c r="AS98" i="1" s="1"/>
  <c r="AV98" i="1" s="1"/>
  <c r="F98" i="1" s="1"/>
  <c r="AY98" i="1" s="1"/>
  <c r="G98" i="1" s="1"/>
  <c r="BB98" i="1"/>
  <c r="BD98" i="1" s="1"/>
  <c r="I96" i="1"/>
  <c r="AR96" i="1"/>
  <c r="AS96" i="1" s="1"/>
  <c r="AV96" i="1" s="1"/>
  <c r="F96" i="1" s="1"/>
  <c r="AY96" i="1" s="1"/>
  <c r="G96" i="1" s="1"/>
  <c r="I95" i="1"/>
  <c r="AR95" i="1"/>
  <c r="AS95" i="1" s="1"/>
  <c r="AV95" i="1" s="1"/>
  <c r="F95" i="1" s="1"/>
  <c r="AY95" i="1" s="1"/>
  <c r="G95" i="1" s="1"/>
  <c r="BB95" i="1"/>
  <c r="BD95" i="1" s="1"/>
  <c r="I93" i="1"/>
  <c r="AR93" i="1"/>
  <c r="AS93" i="1" s="1"/>
  <c r="AV93" i="1" s="1"/>
  <c r="F93" i="1" s="1"/>
  <c r="AY93" i="1" s="1"/>
  <c r="G93" i="1" s="1"/>
  <c r="I91" i="1"/>
  <c r="AR91" i="1"/>
  <c r="AS91" i="1" s="1"/>
  <c r="AV91" i="1" s="1"/>
  <c r="F91" i="1" s="1"/>
  <c r="AY91" i="1" s="1"/>
  <c r="G91" i="1" s="1"/>
  <c r="BB91" i="1"/>
  <c r="BD91" i="1" s="1"/>
  <c r="I90" i="1"/>
  <c r="AR90" i="1"/>
  <c r="AS90" i="1" s="1"/>
  <c r="AV90" i="1" s="1"/>
  <c r="F90" i="1" s="1"/>
  <c r="AY90" i="1" s="1"/>
  <c r="G90" i="1" s="1"/>
  <c r="I88" i="1"/>
  <c r="AR88" i="1"/>
  <c r="AS88" i="1" s="1"/>
  <c r="AV88" i="1" s="1"/>
  <c r="F88" i="1" s="1"/>
  <c r="AY88" i="1" s="1"/>
  <c r="G88" i="1" s="1"/>
  <c r="BB88" i="1"/>
  <c r="BD88" i="1" s="1"/>
  <c r="I86" i="1"/>
  <c r="AR86" i="1"/>
  <c r="AS86" i="1" s="1"/>
  <c r="AV86" i="1" s="1"/>
  <c r="F86" i="1" s="1"/>
  <c r="AY86" i="1" s="1"/>
  <c r="G86" i="1" s="1"/>
  <c r="I85" i="1"/>
  <c r="AR85" i="1"/>
  <c r="AS85" i="1" s="1"/>
  <c r="AV85" i="1" s="1"/>
  <c r="F85" i="1" s="1"/>
  <c r="AY85" i="1" s="1"/>
  <c r="G85" i="1" s="1"/>
  <c r="BB85" i="1"/>
  <c r="BD85" i="1" s="1"/>
  <c r="I83" i="1"/>
  <c r="AR83" i="1"/>
  <c r="AS83" i="1" s="1"/>
  <c r="AV83" i="1" s="1"/>
  <c r="F83" i="1" s="1"/>
  <c r="AY83" i="1" s="1"/>
  <c r="G83" i="1" s="1"/>
  <c r="I81" i="1"/>
  <c r="AR81" i="1"/>
  <c r="AS81" i="1" s="1"/>
  <c r="AV81" i="1" s="1"/>
  <c r="F81" i="1" s="1"/>
  <c r="AY81" i="1" s="1"/>
  <c r="G81" i="1" s="1"/>
  <c r="BB81" i="1"/>
  <c r="BD81" i="1" s="1"/>
  <c r="I80" i="1"/>
  <c r="AR80" i="1"/>
  <c r="AS80" i="1" s="1"/>
  <c r="AV80" i="1" s="1"/>
  <c r="F80" i="1" s="1"/>
  <c r="AY80" i="1" s="1"/>
  <c r="G80" i="1" s="1"/>
  <c r="BC75" i="1"/>
  <c r="BC73" i="1"/>
  <c r="BC71" i="1"/>
  <c r="BC70" i="1"/>
  <c r="BC68" i="1"/>
  <c r="BC66" i="1"/>
  <c r="BC65" i="1"/>
  <c r="I50" i="1"/>
  <c r="AR50" i="1"/>
  <c r="AS50" i="1" s="1"/>
  <c r="AV50" i="1" s="1"/>
  <c r="F50" i="1" s="1"/>
  <c r="AY50" i="1" s="1"/>
  <c r="G50" i="1" s="1"/>
  <c r="BD78" i="1"/>
  <c r="I76" i="1"/>
  <c r="AR76" i="1"/>
  <c r="AS76" i="1" s="1"/>
  <c r="AV76" i="1" s="1"/>
  <c r="F76" i="1" s="1"/>
  <c r="I75" i="1"/>
  <c r="AR75" i="1"/>
  <c r="AS75" i="1" s="1"/>
  <c r="AV75" i="1" s="1"/>
  <c r="F75" i="1" s="1"/>
  <c r="AY75" i="1" s="1"/>
  <c r="G75" i="1" s="1"/>
  <c r="I73" i="1"/>
  <c r="AR73" i="1"/>
  <c r="AS73" i="1" s="1"/>
  <c r="AV73" i="1" s="1"/>
  <c r="F73" i="1" s="1"/>
  <c r="AY73" i="1" s="1"/>
  <c r="G73" i="1" s="1"/>
  <c r="BB73" i="1"/>
  <c r="BD73" i="1" s="1"/>
  <c r="I71" i="1"/>
  <c r="AR71" i="1"/>
  <c r="AS71" i="1" s="1"/>
  <c r="AV71" i="1" s="1"/>
  <c r="F71" i="1" s="1"/>
  <c r="AY71" i="1" s="1"/>
  <c r="G71" i="1" s="1"/>
  <c r="I70" i="1"/>
  <c r="AR70" i="1"/>
  <c r="AS70" i="1" s="1"/>
  <c r="AV70" i="1" s="1"/>
  <c r="F70" i="1" s="1"/>
  <c r="AY70" i="1" s="1"/>
  <c r="G70" i="1" s="1"/>
  <c r="BB70" i="1"/>
  <c r="BD70" i="1" s="1"/>
  <c r="I68" i="1"/>
  <c r="AR68" i="1"/>
  <c r="AS68" i="1" s="1"/>
  <c r="AV68" i="1" s="1"/>
  <c r="F68" i="1" s="1"/>
  <c r="AY68" i="1" s="1"/>
  <c r="G68" i="1" s="1"/>
  <c r="I66" i="1"/>
  <c r="AR66" i="1"/>
  <c r="AS66" i="1" s="1"/>
  <c r="AV66" i="1" s="1"/>
  <c r="F66" i="1" s="1"/>
  <c r="AY66" i="1" s="1"/>
  <c r="G66" i="1" s="1"/>
  <c r="BB66" i="1"/>
  <c r="BD66" i="1" s="1"/>
  <c r="I65" i="1"/>
  <c r="AR65" i="1"/>
  <c r="AS65" i="1" s="1"/>
  <c r="AV65" i="1" s="1"/>
  <c r="F65" i="1" s="1"/>
  <c r="AY65" i="1" s="1"/>
  <c r="G65" i="1" s="1"/>
  <c r="BC63" i="1"/>
  <c r="BC61" i="1"/>
  <c r="BC60" i="1"/>
  <c r="BC58" i="1"/>
  <c r="BC56" i="1"/>
  <c r="BC55" i="1"/>
  <c r="BC53" i="1"/>
  <c r="I51" i="1"/>
  <c r="AR51" i="1"/>
  <c r="AS51" i="1" s="1"/>
  <c r="AV51" i="1" s="1"/>
  <c r="F51" i="1" s="1"/>
  <c r="AY51" i="1" s="1"/>
  <c r="G51" i="1" s="1"/>
  <c r="BB51" i="1"/>
  <c r="BD51" i="1" s="1"/>
  <c r="I48" i="1"/>
  <c r="AR48" i="1"/>
  <c r="AS48" i="1" s="1"/>
  <c r="AV48" i="1" s="1"/>
  <c r="F48" i="1" s="1"/>
  <c r="AY48" i="1" s="1"/>
  <c r="G48" i="1" s="1"/>
  <c r="AL63" i="1"/>
  <c r="AL61" i="1"/>
  <c r="AL60" i="1"/>
  <c r="AL58" i="1"/>
  <c r="AL56" i="1"/>
  <c r="AL55" i="1"/>
  <c r="AL53" i="1"/>
  <c r="I46" i="1"/>
  <c r="AR46" i="1"/>
  <c r="AS46" i="1" s="1"/>
  <c r="AV46" i="1" s="1"/>
  <c r="F46" i="1" s="1"/>
  <c r="AY46" i="1" s="1"/>
  <c r="G46" i="1" s="1"/>
  <c r="I45" i="1"/>
  <c r="AR45" i="1"/>
  <c r="AS45" i="1" s="1"/>
  <c r="AV45" i="1" s="1"/>
  <c r="F45" i="1" s="1"/>
  <c r="AY45" i="1" s="1"/>
  <c r="G45" i="1" s="1"/>
  <c r="BB45" i="1"/>
  <c r="BD45" i="1" s="1"/>
  <c r="I43" i="1"/>
  <c r="AR43" i="1"/>
  <c r="AS43" i="1" s="1"/>
  <c r="AV43" i="1" s="1"/>
  <c r="F43" i="1" s="1"/>
  <c r="AY43" i="1" s="1"/>
  <c r="G43" i="1" s="1"/>
  <c r="I41" i="1"/>
  <c r="AR41" i="1"/>
  <c r="AS41" i="1" s="1"/>
  <c r="AV41" i="1" s="1"/>
  <c r="F41" i="1" s="1"/>
  <c r="AY41" i="1" s="1"/>
  <c r="G41" i="1" s="1"/>
  <c r="BB41" i="1"/>
  <c r="BD41" i="1" s="1"/>
  <c r="I40" i="1"/>
  <c r="AR40" i="1"/>
  <c r="AS40" i="1" s="1"/>
  <c r="AV40" i="1" s="1"/>
  <c r="F40" i="1" s="1"/>
  <c r="AY40" i="1" s="1"/>
  <c r="G40" i="1" s="1"/>
  <c r="I38" i="1"/>
  <c r="AR38" i="1"/>
  <c r="AS38" i="1" s="1"/>
  <c r="AV38" i="1" s="1"/>
  <c r="F38" i="1" s="1"/>
  <c r="AY38" i="1" s="1"/>
  <c r="G38" i="1" s="1"/>
  <c r="BB38" i="1"/>
  <c r="BD38" i="1" s="1"/>
  <c r="I36" i="1"/>
  <c r="AR36" i="1"/>
  <c r="AS36" i="1" s="1"/>
  <c r="AV36" i="1" s="1"/>
  <c r="F36" i="1" s="1"/>
  <c r="AY36" i="1" s="1"/>
  <c r="G36" i="1" s="1"/>
  <c r="I35" i="1"/>
  <c r="AR35" i="1"/>
  <c r="AS35" i="1" s="1"/>
  <c r="AV35" i="1" s="1"/>
  <c r="F35" i="1" s="1"/>
  <c r="AY35" i="1" s="1"/>
  <c r="G35" i="1" s="1"/>
  <c r="BB35" i="1"/>
  <c r="BD35" i="1" s="1"/>
  <c r="I33" i="1"/>
  <c r="AR33" i="1"/>
  <c r="AS33" i="1" s="1"/>
  <c r="AV33" i="1" s="1"/>
  <c r="F33" i="1" s="1"/>
  <c r="AY33" i="1" s="1"/>
  <c r="G33" i="1" s="1"/>
  <c r="BC46" i="1"/>
  <c r="BC45" i="1"/>
  <c r="BC43" i="1"/>
  <c r="BC41" i="1"/>
  <c r="BC40" i="1"/>
  <c r="BC38" i="1"/>
  <c r="BC36" i="1"/>
  <c r="BC35" i="1"/>
  <c r="I31" i="1"/>
  <c r="AR31" i="1"/>
  <c r="AS31" i="1" s="1"/>
  <c r="AV31" i="1" s="1"/>
  <c r="F31" i="1" s="1"/>
  <c r="AY31" i="1" s="1"/>
  <c r="G31" i="1" s="1"/>
  <c r="BC28" i="1"/>
  <c r="BC26" i="1"/>
  <c r="BC25" i="1"/>
  <c r="BC23" i="1"/>
  <c r="BC21" i="1"/>
  <c r="BC20" i="1"/>
  <c r="BC18" i="1"/>
  <c r="BB31" i="1"/>
  <c r="BD31" i="1" s="1"/>
  <c r="BC31" i="1"/>
  <c r="AZ30" i="1"/>
  <c r="I28" i="1"/>
  <c r="AR28" i="1"/>
  <c r="AS28" i="1" s="1"/>
  <c r="AV28" i="1" s="1"/>
  <c r="F28" i="1" s="1"/>
  <c r="AY28" i="1" s="1"/>
  <c r="G28" i="1" s="1"/>
  <c r="I26" i="1"/>
  <c r="AR26" i="1"/>
  <c r="AS26" i="1" s="1"/>
  <c r="AV26" i="1" s="1"/>
  <c r="F26" i="1" s="1"/>
  <c r="AY26" i="1" s="1"/>
  <c r="G26" i="1" s="1"/>
  <c r="BB26" i="1"/>
  <c r="BD26" i="1" s="1"/>
  <c r="I25" i="1"/>
  <c r="AR25" i="1"/>
  <c r="AS25" i="1" s="1"/>
  <c r="AV25" i="1" s="1"/>
  <c r="F25" i="1" s="1"/>
  <c r="AY25" i="1" s="1"/>
  <c r="G25" i="1" s="1"/>
  <c r="I23" i="1"/>
  <c r="AR23" i="1"/>
  <c r="AS23" i="1" s="1"/>
  <c r="AV23" i="1" s="1"/>
  <c r="F23" i="1" s="1"/>
  <c r="AY23" i="1" s="1"/>
  <c r="G23" i="1" s="1"/>
  <c r="BB23" i="1"/>
  <c r="BD23" i="1" s="1"/>
  <c r="I21" i="1"/>
  <c r="AR21" i="1"/>
  <c r="AS21" i="1" s="1"/>
  <c r="AV21" i="1" s="1"/>
  <c r="F21" i="1" s="1"/>
  <c r="AY21" i="1" s="1"/>
  <c r="G21" i="1" s="1"/>
  <c r="I20" i="1"/>
  <c r="AR20" i="1"/>
  <c r="AS20" i="1" s="1"/>
  <c r="AV20" i="1" s="1"/>
  <c r="F20" i="1" s="1"/>
  <c r="AY20" i="1" s="1"/>
  <c r="G20" i="1" s="1"/>
  <c r="BB20" i="1"/>
  <c r="BD20" i="1" s="1"/>
  <c r="AL18" i="1"/>
  <c r="H18" i="1" l="1"/>
  <c r="BA21" i="1"/>
  <c r="AZ21" i="1"/>
  <c r="BA25" i="1"/>
  <c r="AZ25" i="1"/>
  <c r="BA28" i="1"/>
  <c r="AZ28" i="1"/>
  <c r="BA33" i="1"/>
  <c r="AZ33" i="1"/>
  <c r="BA36" i="1"/>
  <c r="AZ36" i="1"/>
  <c r="BA40" i="1"/>
  <c r="AZ40" i="1"/>
  <c r="BA43" i="1"/>
  <c r="AZ43" i="1"/>
  <c r="BA46" i="1"/>
  <c r="AZ46" i="1"/>
  <c r="H53" i="1"/>
  <c r="H56" i="1"/>
  <c r="H60" i="1"/>
  <c r="H63" i="1"/>
  <c r="BA48" i="1"/>
  <c r="AZ48" i="1"/>
  <c r="BA65" i="1"/>
  <c r="AZ65" i="1"/>
  <c r="BA68" i="1"/>
  <c r="AZ68" i="1"/>
  <c r="BA71" i="1"/>
  <c r="AZ71" i="1"/>
  <c r="BA75" i="1"/>
  <c r="AZ75" i="1"/>
  <c r="AY76" i="1"/>
  <c r="G76" i="1" s="1"/>
  <c r="BB76" i="1"/>
  <c r="BD76" i="1" s="1"/>
  <c r="BA50" i="1"/>
  <c r="AZ50" i="1"/>
  <c r="AP53" i="1"/>
  <c r="J53" i="1" s="1"/>
  <c r="AQ53" i="1" s="1"/>
  <c r="AP56" i="1"/>
  <c r="J56" i="1" s="1"/>
  <c r="AQ56" i="1" s="1"/>
  <c r="AP60" i="1"/>
  <c r="J60" i="1" s="1"/>
  <c r="AQ60" i="1" s="1"/>
  <c r="AP63" i="1"/>
  <c r="J63" i="1" s="1"/>
  <c r="AQ63" i="1" s="1"/>
  <c r="BA80" i="1"/>
  <c r="AZ80" i="1"/>
  <c r="BA83" i="1"/>
  <c r="AZ83" i="1"/>
  <c r="BA86" i="1"/>
  <c r="AZ86" i="1"/>
  <c r="BA90" i="1"/>
  <c r="AZ90" i="1"/>
  <c r="BA93" i="1"/>
  <c r="AZ93" i="1"/>
  <c r="BA96" i="1"/>
  <c r="AZ96" i="1"/>
  <c r="BA100" i="1"/>
  <c r="AZ100" i="1"/>
  <c r="H111" i="1"/>
  <c r="H115" i="1"/>
  <c r="H118" i="1"/>
  <c r="H121" i="1"/>
  <c r="H125" i="1"/>
  <c r="H128" i="1"/>
  <c r="H131" i="1"/>
  <c r="H135" i="1"/>
  <c r="H138" i="1"/>
  <c r="AP111" i="1"/>
  <c r="J111" i="1" s="1"/>
  <c r="AQ111" i="1" s="1"/>
  <c r="AP115" i="1"/>
  <c r="J115" i="1" s="1"/>
  <c r="AQ115" i="1" s="1"/>
  <c r="AP118" i="1"/>
  <c r="J118" i="1" s="1"/>
  <c r="AQ118" i="1" s="1"/>
  <c r="AP121" i="1"/>
  <c r="J121" i="1" s="1"/>
  <c r="AQ121" i="1" s="1"/>
  <c r="AP125" i="1"/>
  <c r="J125" i="1" s="1"/>
  <c r="AQ125" i="1" s="1"/>
  <c r="AP128" i="1"/>
  <c r="J128" i="1" s="1"/>
  <c r="AQ128" i="1" s="1"/>
  <c r="AP131" i="1"/>
  <c r="J131" i="1" s="1"/>
  <c r="AQ131" i="1" s="1"/>
  <c r="AP135" i="1"/>
  <c r="J135" i="1" s="1"/>
  <c r="AQ135" i="1" s="1"/>
  <c r="AP138" i="1"/>
  <c r="J138" i="1" s="1"/>
  <c r="AQ138" i="1" s="1"/>
  <c r="BA103" i="1"/>
  <c r="AZ103" i="1"/>
  <c r="BC140" i="1"/>
  <c r="BD140" i="1" s="1"/>
  <c r="BC143" i="1"/>
  <c r="BD143" i="1" s="1"/>
  <c r="BC146" i="1"/>
  <c r="BD146" i="1" s="1"/>
  <c r="BC150" i="1"/>
  <c r="BD150" i="1" s="1"/>
  <c r="AZ153" i="1"/>
  <c r="BA153" i="1"/>
  <c r="AZ156" i="1"/>
  <c r="BA156" i="1"/>
  <c r="AZ160" i="1"/>
  <c r="BA160" i="1"/>
  <c r="AZ163" i="1"/>
  <c r="BA163" i="1"/>
  <c r="AZ168" i="1"/>
  <c r="BA168" i="1"/>
  <c r="AZ171" i="1"/>
  <c r="BA171" i="1"/>
  <c r="AZ174" i="1"/>
  <c r="BA174" i="1"/>
  <c r="AZ178" i="1"/>
  <c r="BA178" i="1"/>
  <c r="AZ181" i="1"/>
  <c r="BA181" i="1"/>
  <c r="AZ184" i="1"/>
  <c r="BA184" i="1"/>
  <c r="AZ188" i="1"/>
  <c r="BA188" i="1"/>
  <c r="AZ191" i="1"/>
  <c r="BA191" i="1"/>
  <c r="AZ194" i="1"/>
  <c r="BA194" i="1"/>
  <c r="AZ198" i="1"/>
  <c r="BA198" i="1"/>
  <c r="AZ201" i="1"/>
  <c r="BA201" i="1"/>
  <c r="AZ204" i="1"/>
  <c r="BA204" i="1"/>
  <c r="BA210" i="1"/>
  <c r="AZ210" i="1"/>
  <c r="BA214" i="1"/>
  <c r="AZ214" i="1"/>
  <c r="BA217" i="1"/>
  <c r="AZ217" i="1"/>
  <c r="BA220" i="1"/>
  <c r="AZ220" i="1"/>
  <c r="BA224" i="1"/>
  <c r="AZ224" i="1"/>
  <c r="BA227" i="1"/>
  <c r="AZ227" i="1"/>
  <c r="BA230" i="1"/>
  <c r="AZ230" i="1"/>
  <c r="BA237" i="1"/>
  <c r="AZ237" i="1"/>
  <c r="BA212" i="1"/>
  <c r="AZ212" i="1"/>
  <c r="BA219" i="1"/>
  <c r="AZ219" i="1"/>
  <c r="BA225" i="1"/>
  <c r="AZ225" i="1"/>
  <c r="BA232" i="1"/>
  <c r="AZ232" i="1"/>
  <c r="AP18" i="1"/>
  <c r="J18" i="1" s="1"/>
  <c r="AQ18" i="1" s="1"/>
  <c r="BA20" i="1"/>
  <c r="AZ20" i="1"/>
  <c r="BB21" i="1"/>
  <c r="BD21" i="1" s="1"/>
  <c r="BA23" i="1"/>
  <c r="AZ23" i="1"/>
  <c r="BB25" i="1"/>
  <c r="BD25" i="1" s="1"/>
  <c r="BA26" i="1"/>
  <c r="AZ26" i="1"/>
  <c r="BB28" i="1"/>
  <c r="BD28" i="1" s="1"/>
  <c r="BA31" i="1"/>
  <c r="AZ31" i="1"/>
  <c r="BB33" i="1"/>
  <c r="BD33" i="1" s="1"/>
  <c r="BA35" i="1"/>
  <c r="AZ35" i="1"/>
  <c r="BB36" i="1"/>
  <c r="BD36" i="1" s="1"/>
  <c r="BA38" i="1"/>
  <c r="AZ38" i="1"/>
  <c r="BB40" i="1"/>
  <c r="BD40" i="1" s="1"/>
  <c r="BA41" i="1"/>
  <c r="AZ41" i="1"/>
  <c r="BB43" i="1"/>
  <c r="BD43" i="1" s="1"/>
  <c r="BA45" i="1"/>
  <c r="AZ45" i="1"/>
  <c r="BB46" i="1"/>
  <c r="BD46" i="1" s="1"/>
  <c r="H55" i="1"/>
  <c r="H58" i="1"/>
  <c r="H61" i="1"/>
  <c r="BB48" i="1"/>
  <c r="BD48" i="1" s="1"/>
  <c r="BA51" i="1"/>
  <c r="AZ51" i="1"/>
  <c r="BB65" i="1"/>
  <c r="BD65" i="1" s="1"/>
  <c r="BA66" i="1"/>
  <c r="AZ66" i="1"/>
  <c r="BB68" i="1"/>
  <c r="BD68" i="1" s="1"/>
  <c r="BA70" i="1"/>
  <c r="AZ70" i="1"/>
  <c r="BB71" i="1"/>
  <c r="BD71" i="1" s="1"/>
  <c r="BA73" i="1"/>
  <c r="AZ73" i="1"/>
  <c r="BB75" i="1"/>
  <c r="BD75" i="1" s="1"/>
  <c r="BB50" i="1"/>
  <c r="BD50" i="1" s="1"/>
  <c r="AP55" i="1"/>
  <c r="J55" i="1" s="1"/>
  <c r="AQ55" i="1" s="1"/>
  <c r="AP58" i="1"/>
  <c r="J58" i="1" s="1"/>
  <c r="AQ58" i="1" s="1"/>
  <c r="AP61" i="1"/>
  <c r="J61" i="1" s="1"/>
  <c r="AQ61" i="1" s="1"/>
  <c r="BB80" i="1"/>
  <c r="BD80" i="1" s="1"/>
  <c r="BA81" i="1"/>
  <c r="AZ81" i="1"/>
  <c r="BB83" i="1"/>
  <c r="BD83" i="1" s="1"/>
  <c r="BA85" i="1"/>
  <c r="AZ85" i="1"/>
  <c r="BB86" i="1"/>
  <c r="BD86" i="1" s="1"/>
  <c r="BA88" i="1"/>
  <c r="AZ88" i="1"/>
  <c r="BB90" i="1"/>
  <c r="BD90" i="1" s="1"/>
  <c r="BA91" i="1"/>
  <c r="AZ91" i="1"/>
  <c r="BB93" i="1"/>
  <c r="BD93" i="1" s="1"/>
  <c r="BA95" i="1"/>
  <c r="AZ95" i="1"/>
  <c r="BB96" i="1"/>
  <c r="BD96" i="1" s="1"/>
  <c r="BA98" i="1"/>
  <c r="AZ98" i="1"/>
  <c r="BB100" i="1"/>
  <c r="BD100" i="1" s="1"/>
  <c r="BA78" i="1"/>
  <c r="AZ78" i="1"/>
  <c r="BA101" i="1"/>
  <c r="AZ101" i="1"/>
  <c r="H110" i="1"/>
  <c r="H113" i="1"/>
  <c r="H116" i="1"/>
  <c r="H120" i="1"/>
  <c r="H123" i="1"/>
  <c r="H126" i="1"/>
  <c r="H130" i="1"/>
  <c r="H133" i="1"/>
  <c r="H136" i="1"/>
  <c r="BA105" i="1"/>
  <c r="AZ105" i="1"/>
  <c r="BA108" i="1"/>
  <c r="AZ108" i="1"/>
  <c r="AP110" i="1"/>
  <c r="J110" i="1" s="1"/>
  <c r="AQ110" i="1" s="1"/>
  <c r="AP113" i="1"/>
  <c r="J113" i="1" s="1"/>
  <c r="AQ113" i="1" s="1"/>
  <c r="AP116" i="1"/>
  <c r="J116" i="1" s="1"/>
  <c r="AQ116" i="1" s="1"/>
  <c r="AP120" i="1"/>
  <c r="J120" i="1" s="1"/>
  <c r="AQ120" i="1" s="1"/>
  <c r="AP123" i="1"/>
  <c r="J123" i="1" s="1"/>
  <c r="AQ123" i="1" s="1"/>
  <c r="AP126" i="1"/>
  <c r="J126" i="1" s="1"/>
  <c r="AQ126" i="1" s="1"/>
  <c r="AP130" i="1"/>
  <c r="J130" i="1" s="1"/>
  <c r="AQ130" i="1" s="1"/>
  <c r="AP133" i="1"/>
  <c r="J133" i="1" s="1"/>
  <c r="AQ133" i="1" s="1"/>
  <c r="AP136" i="1"/>
  <c r="J136" i="1" s="1"/>
  <c r="AQ136" i="1" s="1"/>
  <c r="BB103" i="1"/>
  <c r="BD103" i="1" s="1"/>
  <c r="BA106" i="1"/>
  <c r="AZ106" i="1"/>
  <c r="BD141" i="1"/>
  <c r="BC141" i="1"/>
  <c r="BD145" i="1"/>
  <c r="BC145" i="1"/>
  <c r="BD148" i="1"/>
  <c r="BC148" i="1"/>
  <c r="BD151" i="1"/>
  <c r="BC151" i="1"/>
  <c r="BB153" i="1"/>
  <c r="BD153" i="1" s="1"/>
  <c r="AZ155" i="1"/>
  <c r="BA155" i="1"/>
  <c r="BB156" i="1"/>
  <c r="BD156" i="1" s="1"/>
  <c r="AZ158" i="1"/>
  <c r="BA158" i="1"/>
  <c r="BB160" i="1"/>
  <c r="BD160" i="1" s="1"/>
  <c r="AZ161" i="1"/>
  <c r="BA161" i="1"/>
  <c r="BB163" i="1"/>
  <c r="BD163" i="1" s="1"/>
  <c r="AZ165" i="1"/>
  <c r="BA165" i="1"/>
  <c r="BB168" i="1"/>
  <c r="BD168" i="1" s="1"/>
  <c r="AZ169" i="1"/>
  <c r="BA169" i="1"/>
  <c r="BB171" i="1"/>
  <c r="BD171" i="1" s="1"/>
  <c r="AZ173" i="1"/>
  <c r="BA173" i="1"/>
  <c r="BB174" i="1"/>
  <c r="BD174" i="1" s="1"/>
  <c r="AZ176" i="1"/>
  <c r="BA176" i="1"/>
  <c r="BB178" i="1"/>
  <c r="BD178" i="1" s="1"/>
  <c r="AZ179" i="1"/>
  <c r="BA179" i="1"/>
  <c r="BB181" i="1"/>
  <c r="BD181" i="1" s="1"/>
  <c r="AZ183" i="1"/>
  <c r="BA183" i="1"/>
  <c r="BB184" i="1"/>
  <c r="BD184" i="1" s="1"/>
  <c r="AZ186" i="1"/>
  <c r="BA186" i="1"/>
  <c r="BB188" i="1"/>
  <c r="BD188" i="1" s="1"/>
  <c r="AZ189" i="1"/>
  <c r="BA189" i="1"/>
  <c r="BB191" i="1"/>
  <c r="BD191" i="1" s="1"/>
  <c r="AZ193" i="1"/>
  <c r="BA193" i="1"/>
  <c r="BB194" i="1"/>
  <c r="BD194" i="1" s="1"/>
  <c r="AZ196" i="1"/>
  <c r="BA196" i="1"/>
  <c r="BB198" i="1"/>
  <c r="BD198" i="1" s="1"/>
  <c r="AZ199" i="1"/>
  <c r="BA199" i="1"/>
  <c r="BB201" i="1"/>
  <c r="BD201" i="1" s="1"/>
  <c r="AZ203" i="1"/>
  <c r="BA203" i="1"/>
  <c r="BB204" i="1"/>
  <c r="BD204" i="1" s="1"/>
  <c r="AZ207" i="1"/>
  <c r="BA207" i="1"/>
  <c r="BB214" i="1"/>
  <c r="BD214" i="1" s="1"/>
  <c r="BB220" i="1"/>
  <c r="BD220" i="1" s="1"/>
  <c r="BB227" i="1"/>
  <c r="BD227" i="1" s="1"/>
  <c r="G140" i="1"/>
  <c r="G141" i="1"/>
  <c r="G143" i="1"/>
  <c r="G145" i="1"/>
  <c r="G146" i="1"/>
  <c r="G148" i="1"/>
  <c r="G150" i="1"/>
  <c r="G151" i="1"/>
  <c r="BA234" i="1"/>
  <c r="AZ234" i="1"/>
  <c r="BB237" i="1"/>
  <c r="BD237" i="1" s="1"/>
  <c r="BA209" i="1"/>
  <c r="AZ209" i="1"/>
  <c r="BB212" i="1"/>
  <c r="BD212" i="1" s="1"/>
  <c r="BA215" i="1"/>
  <c r="AZ215" i="1"/>
  <c r="BB219" i="1"/>
  <c r="BD219" i="1" s="1"/>
  <c r="BA222" i="1"/>
  <c r="AZ222" i="1"/>
  <c r="BB225" i="1"/>
  <c r="BD225" i="1" s="1"/>
  <c r="BA229" i="1"/>
  <c r="AZ229" i="1"/>
  <c r="BB232" i="1"/>
  <c r="BD232" i="1" s="1"/>
  <c r="BA235" i="1"/>
  <c r="AZ235" i="1"/>
  <c r="AZ151" i="1" l="1"/>
  <c r="BA151" i="1"/>
  <c r="AZ148" i="1"/>
  <c r="BA148" i="1"/>
  <c r="AZ145" i="1"/>
  <c r="BA145" i="1"/>
  <c r="AZ141" i="1"/>
  <c r="BA141" i="1"/>
  <c r="I136" i="1"/>
  <c r="AR136" i="1"/>
  <c r="AS136" i="1" s="1"/>
  <c r="AV136" i="1" s="1"/>
  <c r="F136" i="1" s="1"/>
  <c r="AY136" i="1" s="1"/>
  <c r="G136" i="1" s="1"/>
  <c r="I130" i="1"/>
  <c r="AR130" i="1"/>
  <c r="AS130" i="1" s="1"/>
  <c r="AV130" i="1" s="1"/>
  <c r="F130" i="1" s="1"/>
  <c r="AY130" i="1" s="1"/>
  <c r="G130" i="1" s="1"/>
  <c r="I123" i="1"/>
  <c r="AR123" i="1"/>
  <c r="AS123" i="1" s="1"/>
  <c r="AV123" i="1" s="1"/>
  <c r="F123" i="1" s="1"/>
  <c r="AY123" i="1" s="1"/>
  <c r="G123" i="1" s="1"/>
  <c r="I116" i="1"/>
  <c r="AR116" i="1"/>
  <c r="AS116" i="1" s="1"/>
  <c r="AV116" i="1" s="1"/>
  <c r="F116" i="1" s="1"/>
  <c r="AY116" i="1" s="1"/>
  <c r="G116" i="1" s="1"/>
  <c r="I110" i="1"/>
  <c r="AR110" i="1"/>
  <c r="AS110" i="1" s="1"/>
  <c r="AV110" i="1" s="1"/>
  <c r="F110" i="1" s="1"/>
  <c r="AY110" i="1" s="1"/>
  <c r="G110" i="1" s="1"/>
  <c r="I61" i="1"/>
  <c r="AR61" i="1"/>
  <c r="AS61" i="1" s="1"/>
  <c r="AV61" i="1" s="1"/>
  <c r="F61" i="1" s="1"/>
  <c r="AY61" i="1" s="1"/>
  <c r="G61" i="1" s="1"/>
  <c r="I55" i="1"/>
  <c r="AR55" i="1"/>
  <c r="AS55" i="1" s="1"/>
  <c r="AV55" i="1" s="1"/>
  <c r="F55" i="1" s="1"/>
  <c r="AY55" i="1" s="1"/>
  <c r="G55" i="1" s="1"/>
  <c r="I138" i="1"/>
  <c r="AR138" i="1"/>
  <c r="AS138" i="1" s="1"/>
  <c r="AV138" i="1" s="1"/>
  <c r="F138" i="1" s="1"/>
  <c r="AY138" i="1" s="1"/>
  <c r="G138" i="1" s="1"/>
  <c r="I131" i="1"/>
  <c r="AR131" i="1"/>
  <c r="AS131" i="1" s="1"/>
  <c r="AV131" i="1" s="1"/>
  <c r="F131" i="1" s="1"/>
  <c r="AY131" i="1" s="1"/>
  <c r="G131" i="1" s="1"/>
  <c r="I125" i="1"/>
  <c r="AR125" i="1"/>
  <c r="AS125" i="1" s="1"/>
  <c r="AV125" i="1" s="1"/>
  <c r="F125" i="1" s="1"/>
  <c r="AY125" i="1" s="1"/>
  <c r="G125" i="1" s="1"/>
  <c r="I118" i="1"/>
  <c r="AR118" i="1"/>
  <c r="AS118" i="1" s="1"/>
  <c r="AV118" i="1" s="1"/>
  <c r="F118" i="1" s="1"/>
  <c r="AY118" i="1" s="1"/>
  <c r="G118" i="1" s="1"/>
  <c r="I111" i="1"/>
  <c r="AR111" i="1"/>
  <c r="AS111" i="1" s="1"/>
  <c r="AV111" i="1" s="1"/>
  <c r="F111" i="1" s="1"/>
  <c r="AY111" i="1" s="1"/>
  <c r="G111" i="1" s="1"/>
  <c r="I60" i="1"/>
  <c r="AR60" i="1"/>
  <c r="AS60" i="1" s="1"/>
  <c r="AV60" i="1" s="1"/>
  <c r="F60" i="1" s="1"/>
  <c r="AY60" i="1" s="1"/>
  <c r="G60" i="1" s="1"/>
  <c r="I53" i="1"/>
  <c r="AR53" i="1"/>
  <c r="AS53" i="1" s="1"/>
  <c r="AV53" i="1" s="1"/>
  <c r="F53" i="1" s="1"/>
  <c r="AY53" i="1" s="1"/>
  <c r="G53" i="1" s="1"/>
  <c r="BA76" i="1"/>
  <c r="AZ76" i="1"/>
  <c r="AZ150" i="1"/>
  <c r="BA150" i="1"/>
  <c r="AZ146" i="1"/>
  <c r="BA146" i="1"/>
  <c r="AZ143" i="1"/>
  <c r="BA143" i="1"/>
  <c r="AZ140" i="1"/>
  <c r="BA140" i="1"/>
  <c r="I133" i="1"/>
  <c r="AR133" i="1"/>
  <c r="AS133" i="1" s="1"/>
  <c r="AV133" i="1" s="1"/>
  <c r="F133" i="1" s="1"/>
  <c r="AY133" i="1" s="1"/>
  <c r="G133" i="1" s="1"/>
  <c r="I126" i="1"/>
  <c r="AR126" i="1"/>
  <c r="AS126" i="1" s="1"/>
  <c r="AV126" i="1" s="1"/>
  <c r="F126" i="1" s="1"/>
  <c r="AY126" i="1" s="1"/>
  <c r="G126" i="1" s="1"/>
  <c r="I120" i="1"/>
  <c r="AR120" i="1"/>
  <c r="AS120" i="1" s="1"/>
  <c r="AV120" i="1" s="1"/>
  <c r="F120" i="1" s="1"/>
  <c r="AY120" i="1" s="1"/>
  <c r="G120" i="1" s="1"/>
  <c r="I113" i="1"/>
  <c r="AR113" i="1"/>
  <c r="AS113" i="1" s="1"/>
  <c r="AV113" i="1" s="1"/>
  <c r="F113" i="1" s="1"/>
  <c r="AY113" i="1" s="1"/>
  <c r="G113" i="1" s="1"/>
  <c r="BB136" i="1"/>
  <c r="BD136" i="1" s="1"/>
  <c r="BB133" i="1"/>
  <c r="BD133" i="1" s="1"/>
  <c r="BB130" i="1"/>
  <c r="BD130" i="1" s="1"/>
  <c r="BB126" i="1"/>
  <c r="BD126" i="1" s="1"/>
  <c r="BB123" i="1"/>
  <c r="BD123" i="1" s="1"/>
  <c r="BB120" i="1"/>
  <c r="BD120" i="1" s="1"/>
  <c r="BB116" i="1"/>
  <c r="BD116" i="1" s="1"/>
  <c r="BB113" i="1"/>
  <c r="BD113" i="1" s="1"/>
  <c r="BB110" i="1"/>
  <c r="BD110" i="1" s="1"/>
  <c r="I58" i="1"/>
  <c r="AR58" i="1"/>
  <c r="AS58" i="1" s="1"/>
  <c r="AV58" i="1" s="1"/>
  <c r="F58" i="1" s="1"/>
  <c r="AY58" i="1" s="1"/>
  <c r="G58" i="1" s="1"/>
  <c r="BB61" i="1"/>
  <c r="BD61" i="1" s="1"/>
  <c r="BB58" i="1"/>
  <c r="BD58" i="1" s="1"/>
  <c r="BB55" i="1"/>
  <c r="BD55" i="1" s="1"/>
  <c r="I18" i="1"/>
  <c r="AR18" i="1"/>
  <c r="AS18" i="1" s="1"/>
  <c r="AV18" i="1" s="1"/>
  <c r="F18" i="1" s="1"/>
  <c r="AY18" i="1" s="1"/>
  <c r="G18" i="1" s="1"/>
  <c r="I135" i="1"/>
  <c r="AR135" i="1"/>
  <c r="AS135" i="1" s="1"/>
  <c r="AV135" i="1" s="1"/>
  <c r="F135" i="1" s="1"/>
  <c r="AY135" i="1" s="1"/>
  <c r="G135" i="1" s="1"/>
  <c r="I128" i="1"/>
  <c r="AR128" i="1"/>
  <c r="AS128" i="1" s="1"/>
  <c r="AV128" i="1" s="1"/>
  <c r="F128" i="1" s="1"/>
  <c r="AY128" i="1" s="1"/>
  <c r="G128" i="1" s="1"/>
  <c r="I121" i="1"/>
  <c r="AR121" i="1"/>
  <c r="AS121" i="1" s="1"/>
  <c r="AV121" i="1" s="1"/>
  <c r="F121" i="1" s="1"/>
  <c r="AY121" i="1" s="1"/>
  <c r="G121" i="1" s="1"/>
  <c r="I115" i="1"/>
  <c r="AR115" i="1"/>
  <c r="AS115" i="1" s="1"/>
  <c r="AV115" i="1" s="1"/>
  <c r="F115" i="1" s="1"/>
  <c r="AY115" i="1" s="1"/>
  <c r="G115" i="1" s="1"/>
  <c r="BB138" i="1"/>
  <c r="BD138" i="1" s="1"/>
  <c r="BB135" i="1"/>
  <c r="BD135" i="1" s="1"/>
  <c r="BB131" i="1"/>
  <c r="BD131" i="1" s="1"/>
  <c r="BB128" i="1"/>
  <c r="BD128" i="1" s="1"/>
  <c r="BB125" i="1"/>
  <c r="BD125" i="1" s="1"/>
  <c r="BB121" i="1"/>
  <c r="BD121" i="1" s="1"/>
  <c r="BB118" i="1"/>
  <c r="BD118" i="1" s="1"/>
  <c r="BB115" i="1"/>
  <c r="BD115" i="1" s="1"/>
  <c r="BB111" i="1"/>
  <c r="BD111" i="1" s="1"/>
  <c r="I63" i="1"/>
  <c r="AR63" i="1"/>
  <c r="AS63" i="1" s="1"/>
  <c r="AV63" i="1" s="1"/>
  <c r="F63" i="1" s="1"/>
  <c r="AY63" i="1" s="1"/>
  <c r="G63" i="1" s="1"/>
  <c r="I56" i="1"/>
  <c r="AR56" i="1"/>
  <c r="AS56" i="1" s="1"/>
  <c r="AV56" i="1" s="1"/>
  <c r="F56" i="1" s="1"/>
  <c r="AY56" i="1" s="1"/>
  <c r="G56" i="1" s="1"/>
  <c r="BB63" i="1"/>
  <c r="BD63" i="1" s="1"/>
  <c r="BB60" i="1"/>
  <c r="BD60" i="1" s="1"/>
  <c r="BB56" i="1"/>
  <c r="BD56" i="1" s="1"/>
  <c r="BB53" i="1"/>
  <c r="BD53" i="1" s="1"/>
  <c r="BB18" i="1"/>
  <c r="BD18" i="1" s="1"/>
  <c r="BA115" i="1" l="1"/>
  <c r="AZ115" i="1"/>
  <c r="BA121" i="1"/>
  <c r="AZ121" i="1"/>
  <c r="BA128" i="1"/>
  <c r="AZ128" i="1"/>
  <c r="BA135" i="1"/>
  <c r="AZ135" i="1"/>
  <c r="BA18" i="1"/>
  <c r="AZ18" i="1"/>
  <c r="BA113" i="1"/>
  <c r="AZ113" i="1"/>
  <c r="BA120" i="1"/>
  <c r="AZ120" i="1"/>
  <c r="BA126" i="1"/>
  <c r="AZ126" i="1"/>
  <c r="BA133" i="1"/>
  <c r="AZ133" i="1"/>
  <c r="BA53" i="1"/>
  <c r="AZ53" i="1"/>
  <c r="BA60" i="1"/>
  <c r="AZ60" i="1"/>
  <c r="BA111" i="1"/>
  <c r="AZ111" i="1"/>
  <c r="BA118" i="1"/>
  <c r="AZ118" i="1"/>
  <c r="BA125" i="1"/>
  <c r="AZ125" i="1"/>
  <c r="BA131" i="1"/>
  <c r="AZ131" i="1"/>
  <c r="AZ138" i="1"/>
  <c r="BA138" i="1"/>
  <c r="BA55" i="1"/>
  <c r="AZ55" i="1"/>
  <c r="BA61" i="1"/>
  <c r="AZ61" i="1"/>
  <c r="BA110" i="1"/>
  <c r="AZ110" i="1"/>
  <c r="BA116" i="1"/>
  <c r="AZ116" i="1"/>
  <c r="BA123" i="1"/>
  <c r="AZ123" i="1"/>
  <c r="BA130" i="1"/>
  <c r="AZ130" i="1"/>
  <c r="BA136" i="1"/>
  <c r="AZ136" i="1"/>
  <c r="BA56" i="1"/>
  <c r="AZ56" i="1"/>
  <c r="BA63" i="1"/>
  <c r="AZ63" i="1"/>
  <c r="BA58" i="1"/>
  <c r="AZ58" i="1"/>
</calcChain>
</file>

<file path=xl/sharedStrings.xml><?xml version="1.0" encoding="utf-8"?>
<sst xmlns="http://schemas.openxmlformats.org/spreadsheetml/2006/main" count="452" uniqueCount="299">
  <si>
    <t>OPEN 6.2.5</t>
  </si>
  <si>
    <t>Sun May  1 2016 17:08:21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</si>
  <si>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</si>
  <si>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</si>
  <si>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</si>
  <si>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</si>
  <si>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</si>
  <si>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</si>
  <si>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</si>
  <si>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</si>
  <si>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</si>
  <si>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</si>
  <si>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</si>
  <si>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</si>
  <si>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</si>
  <si>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</si>
  <si>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</si>
  <si>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</si>
  <si>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</si>
  <si>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</si>
  <si>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</si>
  <si>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</si>
  <si>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</si>
  <si>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</si>
  <si>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</si>
  <si>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</si>
  <si>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</si>
  <si>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</si>
  <si>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</si>
  <si>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</si>
  <si>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</si>
  <si>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</si>
  <si>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</si>
  <si>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</si>
  <si>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</si>
  <si>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</si>
  <si>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</si>
  <si>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</si>
  <si>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</si>
  <si>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</si>
  <si>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</si>
  <si>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</si>
  <si>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</si>
  <si>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</si>
  <si>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</si>
  <si>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</si>
  <si>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</si>
  <si>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</si>
  <si>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</si>
  <si>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</si>
  <si>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</si>
  <si>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</si>
  <si>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</si>
  <si>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</si>
  <si>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</si>
  <si>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</si>
  <si>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</si>
  <si>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</si>
  <si>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</si>
  <si>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</si>
  <si>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</si>
  <si>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</si>
  <si>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</si>
  <si>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</si>
  <si>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</si>
  <si>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</si>
  <si>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</si>
  <si>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</si>
  <si>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</si>
  <si>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"17:08:30 Launched AutoProg /User/Configs/AutoProgs/AutoLog"
</t>
  </si>
  <si>
    <t xml:space="preserve">"17:08:34 CO2 Mixer: CO2R -&gt; 400 uml"
</t>
  </si>
  <si>
    <t xml:space="preserve">"17:08:34 Coolers: Tblock -&gt; 19.00 C"
</t>
  </si>
  <si>
    <t xml:space="preserve">"17:08:35 Flow: Fixed -&gt; 500 umol/s"
</t>
  </si>
  <si>
    <t xml:space="preserve">"17:09:49 Flow: Fixed -&gt; 500 umol/s"
</t>
  </si>
  <si>
    <t xml:space="preserve">"17:10:53 Flow: Fixed -&gt; 500 umol/s"
</t>
  </si>
  <si>
    <t xml:space="preserve">"17:12:00 Flow: Fixed -&gt; 500 umol/s"
</t>
  </si>
  <si>
    <t>17:18:35</t>
  </si>
  <si>
    <t xml:space="preserve">"17:23:50 Flow: Fixed -&gt; 500 umol/s"
</t>
  </si>
  <si>
    <t>17:28:35</t>
  </si>
  <si>
    <t>17:38:35</t>
  </si>
  <si>
    <t xml:space="preserve">"17:38:50 Flow: Fixed -&gt; 500 umol/s"
</t>
  </si>
  <si>
    <t>17:48:35</t>
  </si>
  <si>
    <t xml:space="preserve">"17:53:51 Flow: Fixed -&gt; 500 umol/s"
</t>
  </si>
  <si>
    <t>17:58:35</t>
  </si>
  <si>
    <t>18:08:36</t>
  </si>
  <si>
    <t xml:space="preserve">"18:08:51 Flow: Fixed -&gt; 500 umol/s"
</t>
  </si>
  <si>
    <t>18:18:36</t>
  </si>
  <si>
    <t xml:space="preserve">"18:23:52 Flow: Fixed -&gt; 500 umol/s"
</t>
  </si>
  <si>
    <t>18:28:36</t>
  </si>
  <si>
    <t>18:38:36</t>
  </si>
  <si>
    <t xml:space="preserve">"18:38:52 Flow: Fixed -&gt; 500 umol/s"
</t>
  </si>
  <si>
    <t>18:48:36</t>
  </si>
  <si>
    <t xml:space="preserve">"18:53:52 Flow: Fixed -&gt; 500 umol/s"
</t>
  </si>
  <si>
    <t>18:58:36</t>
  </si>
  <si>
    <t>19:08:37</t>
  </si>
  <si>
    <t xml:space="preserve">"19:08:52 Flow: Fixed -&gt; 500 umol/s"
</t>
  </si>
  <si>
    <t>19:18:37</t>
  </si>
  <si>
    <t xml:space="preserve">"19:23:53 Flow: Fixed -&gt; 500 umol/s"
</t>
  </si>
  <si>
    <t>19:28:37</t>
  </si>
  <si>
    <t>19:38:37</t>
  </si>
  <si>
    <t xml:space="preserve">"19:38:53 Flow: Fixed -&gt; 500 umol/s"
</t>
  </si>
  <si>
    <t>19:48:37</t>
  </si>
  <si>
    <t xml:space="preserve">"19:53:53 Flow: Fixed -&gt; 500 umol/s"
</t>
  </si>
  <si>
    <t>19:58:37</t>
  </si>
  <si>
    <t>20:08:38</t>
  </si>
  <si>
    <t xml:space="preserve">"20:08:54 Flow: Fixed -&gt; 500 umol/s"
</t>
  </si>
  <si>
    <t>20:18:38</t>
  </si>
  <si>
    <t xml:space="preserve">"20:23:54 Flow: Fixed -&gt; 500 umol/s"
</t>
  </si>
  <si>
    <t>20:28:38</t>
  </si>
  <si>
    <t>20:38:38</t>
  </si>
  <si>
    <t xml:space="preserve">"20:38:55 Flow: Fixed -&gt; 500 umol/s"
</t>
  </si>
  <si>
    <t>20:48:38</t>
  </si>
  <si>
    <t xml:space="preserve">"20:53:55 Flow: Fixed -&gt; 500 umol/s"
</t>
  </si>
  <si>
    <t>20:58:38</t>
  </si>
  <si>
    <t>21:08:39</t>
  </si>
  <si>
    <t xml:space="preserve">"21:08:55 Flow: Fixed -&gt; 500 umol/s"
</t>
  </si>
  <si>
    <t>21:18:39</t>
  </si>
  <si>
    <t xml:space="preserve">"21:23:56 Flow: Fixed -&gt; 500 umol/s"
</t>
  </si>
  <si>
    <t>21:28:39</t>
  </si>
  <si>
    <t>21:38:39</t>
  </si>
  <si>
    <t xml:space="preserve">"21:38:56 Flow: Fixed -&gt; 500 umol/s"
</t>
  </si>
  <si>
    <t>21:48:39</t>
  </si>
  <si>
    <t xml:space="preserve">"21:53:57 Flow: Fixed -&gt; 500 umol/s"
</t>
  </si>
  <si>
    <t>21:58:39</t>
  </si>
  <si>
    <t>22:08:39</t>
  </si>
  <si>
    <t xml:space="preserve">"22:08:57 Flow: Fixed -&gt; 500 umol/s"
</t>
  </si>
  <si>
    <t>22:18:40</t>
  </si>
  <si>
    <t xml:space="preserve">"22:23:58 Flow: Fixed -&gt; 500 umol/s"
</t>
  </si>
  <si>
    <t>22:28:40</t>
  </si>
  <si>
    <t>22:38:40</t>
  </si>
  <si>
    <t xml:space="preserve">"22:38:58 Flow: Fixed -&gt; 500 umol/s"
</t>
  </si>
  <si>
    <t>22:48:40</t>
  </si>
  <si>
    <t xml:space="preserve">"22:53:58 Flow: Fixed -&gt; 500 umol/s"
</t>
  </si>
  <si>
    <t>22:58:40</t>
  </si>
  <si>
    <t>23:08:40</t>
  </si>
  <si>
    <t xml:space="preserve">"23:08:59 Flow: Fixed -&gt; 500 umol/s"
</t>
  </si>
  <si>
    <t>23:18:41</t>
  </si>
  <si>
    <t xml:space="preserve">"23:23:59 Flow: Fixed -&gt; 500 umol/s"
</t>
  </si>
  <si>
    <t>23:28:41</t>
  </si>
  <si>
    <t>23:38:41</t>
  </si>
  <si>
    <t xml:space="preserve">"23:39:00 Flow: Fixed -&gt; 500 umol/s"
</t>
  </si>
  <si>
    <t>23:48:41</t>
  </si>
  <si>
    <t xml:space="preserve">"23:54:00 Flow: Fixed -&gt; 500 umol/s"
</t>
  </si>
  <si>
    <t>23:58:41</t>
  </si>
  <si>
    <t>00:08:41</t>
  </si>
  <si>
    <t xml:space="preserve">"00:09:01 Flow: Fixed -&gt; 500 umol/s"
</t>
  </si>
  <si>
    <t>00:18:42</t>
  </si>
  <si>
    <t xml:space="preserve">"00:24:01 Flow: Fixed -&gt; 500 umol/s"
</t>
  </si>
  <si>
    <t>00:28:42</t>
  </si>
  <si>
    <t>00:38:42</t>
  </si>
  <si>
    <t xml:space="preserve">"00:39:02 Flow: Fixed -&gt; 500 umol/s"
</t>
  </si>
  <si>
    <t>00:48:42</t>
  </si>
  <si>
    <t xml:space="preserve">"00:54:02 Flow: Fixed -&gt; 500 umol/s"
</t>
  </si>
  <si>
    <t>00:58:42</t>
  </si>
  <si>
    <t>01:08:43</t>
  </si>
  <si>
    <t xml:space="preserve">"01:09:03 Flow: Fixed -&gt; 500 umol/s"
</t>
  </si>
  <si>
    <t>01:18:43</t>
  </si>
  <si>
    <t xml:space="preserve">"01:24:03 Flow: Fixed -&gt; 500 umol/s"
</t>
  </si>
  <si>
    <t>01:28:43</t>
  </si>
  <si>
    <t>01:38:43</t>
  </si>
  <si>
    <t xml:space="preserve">"01:39:04 Flow: Fixed -&gt; 500 umol/s"
</t>
  </si>
  <si>
    <t>01:48:43</t>
  </si>
  <si>
    <t xml:space="preserve">"01:54:04 Flow: Fixed -&gt; 500 umol/s"
</t>
  </si>
  <si>
    <t>01:58:43</t>
  </si>
  <si>
    <t>02:08:44</t>
  </si>
  <si>
    <t xml:space="preserve">"02:09:04 Flow: Fixed -&gt; 500 umol/s"
</t>
  </si>
  <si>
    <t>02:18:44</t>
  </si>
  <si>
    <t xml:space="preserve">"02:24:05 Flow: Fixed -&gt; 500 umol/s"
</t>
  </si>
  <si>
    <t>02:28:44</t>
  </si>
  <si>
    <t>02:38:44</t>
  </si>
  <si>
    <t xml:space="preserve">"02:39:05 Flow: Fixed -&gt; 500 umol/s"
</t>
  </si>
  <si>
    <t>02:48:44</t>
  </si>
  <si>
    <t xml:space="preserve">"02:54:06 Flow: Fixed -&gt; 500 umol/s"
</t>
  </si>
  <si>
    <t>02:58:44</t>
  </si>
  <si>
    <t>03:08:44</t>
  </si>
  <si>
    <t xml:space="preserve">"03:09:06 Flow: Fixed -&gt; 500 umol/s"
</t>
  </si>
  <si>
    <t>03:18:45</t>
  </si>
  <si>
    <t xml:space="preserve">"03:24:07 Flow: Fixed -&gt; 500 umol/s"
</t>
  </si>
  <si>
    <t>03:28:45</t>
  </si>
  <si>
    <t>03:38:45</t>
  </si>
  <si>
    <t xml:space="preserve">"03:39:07 Flow: Fixed -&gt; 500 umol/s"
</t>
  </si>
  <si>
    <t>03:48:45</t>
  </si>
  <si>
    <t xml:space="preserve">"03:54:08 Flow: Fixed -&gt; 500 umol/s"
</t>
  </si>
  <si>
    <t>03:58:45</t>
  </si>
  <si>
    <t>04:08:45</t>
  </si>
  <si>
    <t xml:space="preserve">"04:09:08 Flow: Fixed -&gt; 500 umol/s"
</t>
  </si>
  <si>
    <t>04:18:46</t>
  </si>
  <si>
    <t xml:space="preserve">"04:24:09 Flow: Fixed -&gt; 500 umol/s"
</t>
  </si>
  <si>
    <t>04:28:46</t>
  </si>
  <si>
    <t>04:38:46</t>
  </si>
  <si>
    <t xml:space="preserve">"04:39:09 Flow: Fixed -&gt; 500 umol/s"
</t>
  </si>
  <si>
    <t>04:48:46</t>
  </si>
  <si>
    <t xml:space="preserve">"04:54:10 Flow: Fixed -&gt; 500 umol/s"
</t>
  </si>
  <si>
    <t>04:58:46</t>
  </si>
  <si>
    <t>05:08:46</t>
  </si>
  <si>
    <t xml:space="preserve">"05:09:10 Flow: Fixed -&gt; 500 umol/s"
</t>
  </si>
  <si>
    <t>05:18:47</t>
  </si>
  <si>
    <t xml:space="preserve">"05:24:11 Flow: Fixed -&gt; 500 umol/s"
</t>
  </si>
  <si>
    <t>05:28:47</t>
  </si>
  <si>
    <t>05:38:47</t>
  </si>
  <si>
    <t xml:space="preserve">"05:39:11 Flow: Fixed -&gt; 500 umol/s"
</t>
  </si>
  <si>
    <t>05:48:47</t>
  </si>
  <si>
    <t xml:space="preserve">"05:54:12 Flow: Fixed -&gt; 500 umol/s"
</t>
  </si>
  <si>
    <t>05:58:47</t>
  </si>
  <si>
    <t>06:08:47</t>
  </si>
  <si>
    <t xml:space="preserve">"06:09:12 Flow: Fixed -&gt; 500 umol/s"
</t>
  </si>
  <si>
    <t>06:18:48</t>
  </si>
  <si>
    <t xml:space="preserve">"06:24:13 Flow: Fixed -&gt; 500 umol/s"
</t>
  </si>
  <si>
    <t>06:28:48</t>
  </si>
  <si>
    <t>06:38:48</t>
  </si>
  <si>
    <t xml:space="preserve">"06:39:15 Flow: Fixed -&gt; 500 umol/s"
</t>
  </si>
  <si>
    <t>06:48:48</t>
  </si>
  <si>
    <t xml:space="preserve">"06:54:16 Flow: Fixed -&gt; 500 umol/s"
</t>
  </si>
  <si>
    <t>06:58:48</t>
  </si>
  <si>
    <t>07:08:48</t>
  </si>
  <si>
    <t xml:space="preserve">"07:09:17 Flow: Fixed -&gt; 500 umol/s"
</t>
  </si>
  <si>
    <t>07:18:49</t>
  </si>
  <si>
    <t xml:space="preserve">"07:24:17 Flow: Fixed -&gt; 500 umol/s"
</t>
  </si>
  <si>
    <t>07:28:49</t>
  </si>
  <si>
    <t>07:38:49</t>
  </si>
  <si>
    <t xml:space="preserve">"07:39:17 Flow: Fixed -&gt; 500 umol/s"
</t>
  </si>
  <si>
    <t>07:48:49</t>
  </si>
  <si>
    <t xml:space="preserve">"07:53:27 Flow: Fixed -&gt; 500 umol/s"
</t>
  </si>
  <si>
    <t>07:53:30</t>
  </si>
  <si>
    <t xml:space="preserve">"07:53:37 Coolers: Tblock -&gt; 26.00 C"
</t>
  </si>
  <si>
    <t xml:space="preserve">"07:56:34 Flow: Fixed -&gt; 500 umol/s"
</t>
  </si>
  <si>
    <t>07:58:49</t>
  </si>
  <si>
    <t>08:08:49</t>
  </si>
  <si>
    <t xml:space="preserve">"08:09:52 Flow: Fixed -&gt; 500 umol/s"
</t>
  </si>
  <si>
    <t>08:18:50</t>
  </si>
  <si>
    <t xml:space="preserve">"08:24:52 Flow: Fixed -&gt; 500 umol/s"
</t>
  </si>
  <si>
    <t>08:28:50</t>
  </si>
  <si>
    <t>08:38:50</t>
  </si>
  <si>
    <t xml:space="preserve">"08:39:53 Flow: Fixed -&gt; 500 umol/s"
</t>
  </si>
  <si>
    <t>08:48:50</t>
  </si>
  <si>
    <t xml:space="preserve">"08:54:53 Flow: Fixed -&gt; 500 umol/s"
</t>
  </si>
  <si>
    <t>08:58:50</t>
  </si>
  <si>
    <t>09:08:51</t>
  </si>
  <si>
    <t xml:space="preserve">"09:09:54 Flow: Fixed -&gt; 500 umol/s"
</t>
  </si>
  <si>
    <t>09:18:51</t>
  </si>
  <si>
    <t xml:space="preserve">"09:24:54 Flow: Fixed -&gt; 500 umol/s"
</t>
  </si>
  <si>
    <t>09:28:51</t>
  </si>
  <si>
    <t>09:38:51</t>
  </si>
  <si>
    <t xml:space="preserve">"09:39:55 Flow: Fixed -&gt; 500 umol/s"
</t>
  </si>
  <si>
    <t>09:48:51</t>
  </si>
  <si>
    <t xml:space="preserve">"09:54:55 Flow: Fixed -&gt; 500 umol/s"
</t>
  </si>
  <si>
    <t>09:58:51</t>
  </si>
  <si>
    <t>10:08:51</t>
  </si>
  <si>
    <t xml:space="preserve">"10:09:55 Flow: Fixed -&gt; 500 umol/s"
</t>
  </si>
  <si>
    <t>10:18:52</t>
  </si>
  <si>
    <t xml:space="preserve">"10:24:55 Flow: Fixed -&gt; 500 umol/s"
</t>
  </si>
  <si>
    <t>10:28:52</t>
  </si>
  <si>
    <t>10:38:52</t>
  </si>
  <si>
    <t xml:space="preserve">"10:39:56 Flow: Fixed -&gt; 500 umol/s"
</t>
  </si>
  <si>
    <t>10:48:52</t>
  </si>
  <si>
    <t xml:space="preserve">"10:54:57 Flow: Fixed -&gt; 500 umol/s"
</t>
  </si>
  <si>
    <t>10:58:52</t>
  </si>
  <si>
    <t>11:08:52</t>
  </si>
  <si>
    <t xml:space="preserve">"11:09:57 Flow: Fixed -&gt; 500 umol/s"
</t>
  </si>
  <si>
    <t>11:18:53</t>
  </si>
  <si>
    <t xml:space="preserve">"11:24:58 Flow: Fixed -&gt; 500 umol/s"
</t>
  </si>
  <si>
    <t>11:28:53</t>
  </si>
  <si>
    <t>11:38:53</t>
  </si>
  <si>
    <t xml:space="preserve">"11:39:58 Flow: Fixed -&gt; 500 umol/s"
</t>
  </si>
  <si>
    <t xml:space="preserve">"11:48:08 Flow: Fixed -&gt; 500 umol/s"
</t>
  </si>
  <si>
    <t>11:48:53</t>
  </si>
  <si>
    <t xml:space="preserve">"11:54:58 Flow: Fixed -&gt; 500 umol/s"
</t>
  </si>
  <si>
    <t>11:58:53</t>
  </si>
  <si>
    <t>12:08:53</t>
  </si>
  <si>
    <t xml:space="preserve">"12:09:59 Flow: Fixed -&gt; 500 umol/s"
</t>
  </si>
  <si>
    <t>12:18:53</t>
  </si>
  <si>
    <t xml:space="preserve">"12:24:59 Flow: Fixed -&gt; 500 umol/s"
</t>
  </si>
  <si>
    <t>12:28:53</t>
  </si>
  <si>
    <t>12:38:53</t>
  </si>
  <si>
    <t xml:space="preserve">"12:39:59 Flow: Fixed -&gt; 500 umol/s"
</t>
  </si>
  <si>
    <t>12:48:53</t>
  </si>
  <si>
    <t xml:space="preserve">"12:55:00 Flow: Fixed -&gt; 500 umol/s"
</t>
  </si>
  <si>
    <t>12:58:54</t>
  </si>
  <si>
    <t>13:08:54</t>
  </si>
  <si>
    <t xml:space="preserve">"13:10:00 Flow: Fixed -&gt; 500 umol/s"
</t>
  </si>
  <si>
    <t>13:18:54</t>
  </si>
  <si>
    <t xml:space="preserve">"13:25:00 Flow: Fixed -&gt; 500 umol/s"
</t>
  </si>
  <si>
    <t>13:28:54</t>
  </si>
  <si>
    <t>13:38:54</t>
  </si>
  <si>
    <t xml:space="preserve">"13:40:00 Flow: Fixed -&gt; 500 umol/s"
</t>
  </si>
  <si>
    <t>13:48:54</t>
  </si>
  <si>
    <t xml:space="preserve">"13:55:00 Flow: Fixed -&gt; 500 umol/s"
</t>
  </si>
  <si>
    <t>13:58:54</t>
  </si>
  <si>
    <t>14:08:54</t>
  </si>
  <si>
    <t xml:space="preserve">"14:10:00 Flow: Fixed -&gt; 500 umol/s"
</t>
  </si>
  <si>
    <t>14:18:54</t>
  </si>
  <si>
    <t xml:space="preserve">"14:25:01 Flow: Fixed -&gt; 500 umol/s"
</t>
  </si>
  <si>
    <t>14:28:54</t>
  </si>
  <si>
    <t>14:38:54</t>
  </si>
  <si>
    <t xml:space="preserve">"14:40:00 Flow: Fixed -&gt; 500 umol/s"
</t>
  </si>
  <si>
    <t>14:41:55</t>
  </si>
  <si>
    <t xml:space="preserve">"14:42:00 CO2 Mixer: CO2R -&gt; 400 uml"
</t>
  </si>
  <si>
    <t xml:space="preserve">"14:42:00 Coolers: Tblock -&gt; 26.00 C"
</t>
  </si>
  <si>
    <t xml:space="preserve">"14:42:01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</si>
</sst>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0"/>
  <sheetViews>
    <sheetView tabSelected="1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>
        <v>1</v>
      </c>
      <c r="B18" s="1" t="s">
        <v>76</v>
      </c>
      <c r="C18" s="1">
        <v>677.99999655783176</v>
      </c>
      <c r="D18" s="1">
        <v>0</v>
      </c>
      <c r="E18">
        <f>(R18-S18*(1000-T18)/(1000-U18))*AK18</f>
        <v>0.21092750739593269</v>
      </c>
      <c r="F18">
        <f>IF(AV18&lt;&gt;0,1/(1/AV18-1/N18),0)</f>
        <v>4.3914854318457481E-3</v>
      </c>
      <c r="G18">
        <f>((AY18-AL18/2)*S18-E18)/(AY18+AL18/2)</f>
        <v>313.54170329018797</v>
      </c>
      <c r="H18">
        <f>AL18*1000</f>
        <v>7.0311063392295592E-2</v>
      </c>
      <c r="I18">
        <f>(AQ18-AW18)</f>
        <v>1.5381713145922082</v>
      </c>
      <c r="J18">
        <f>(P18+AP18*D18)</f>
        <v>25.366420745849609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19.805995941162109</v>
      </c>
      <c r="P18" s="1">
        <v>25.366420745849609</v>
      </c>
      <c r="Q18" s="1">
        <v>19.122245788574219</v>
      </c>
      <c r="R18" s="1">
        <v>399.92678833007812</v>
      </c>
      <c r="S18" s="1">
        <v>399.64004516601562</v>
      </c>
      <c r="T18" s="1">
        <v>17.311178207397461</v>
      </c>
      <c r="U18" s="1">
        <v>17.394058227539063</v>
      </c>
      <c r="V18" s="1">
        <v>73.471138000488281</v>
      </c>
      <c r="W18" s="1">
        <v>73.822891235351562</v>
      </c>
      <c r="X18" s="1">
        <v>500.15481567382813</v>
      </c>
      <c r="Y18" s="1">
        <v>236.55532836914063</v>
      </c>
      <c r="Z18" s="1">
        <v>315.7777099609375</v>
      </c>
      <c r="AA18" s="1">
        <v>98.403434753417969</v>
      </c>
      <c r="AB18" s="1">
        <v>-4.7012081146240234</v>
      </c>
      <c r="AC18" s="1">
        <v>0.22301793098449707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0.18999999761581421</v>
      </c>
      <c r="AJ18" s="1">
        <v>111115</v>
      </c>
      <c r="AK18">
        <f>X18*0.000001/(K18*0.0001)</f>
        <v>0.83359135945638008</v>
      </c>
      <c r="AL18">
        <f>(U18-T18)/(1000-U18)*AK18</f>
        <v>7.0311063392295589E-5</v>
      </c>
      <c r="AM18">
        <f>(P18+273.15)</f>
        <v>298.51642074584959</v>
      </c>
      <c r="AN18">
        <f>(O18+273.15)</f>
        <v>292.95599594116209</v>
      </c>
      <c r="AO18">
        <f>(Y18*AG18+Z18*AH18)*AI18</f>
        <v>44.945511826144866</v>
      </c>
      <c r="AP18">
        <f>((AO18+0.00000010773*(AN18^4-AM18^4))-AL18*44100)/(L18*51.4+0.00000043092*AM18^3)</f>
        <v>-0.23843282864656512</v>
      </c>
      <c r="AQ18">
        <f>0.61365*EXP(17.502*J18/(240.97+J18))</f>
        <v>3.2498063884830013</v>
      </c>
      <c r="AR18">
        <f>AQ18*1000/AA18</f>
        <v>33.0253349044823</v>
      </c>
      <c r="AS18">
        <f>(AR18-U18)</f>
        <v>15.631276676943237</v>
      </c>
      <c r="AT18">
        <f>IF(D18,P18,(O18+P18)/2)</f>
        <v>22.586208343505859</v>
      </c>
      <c r="AU18">
        <f>0.61365*EXP(17.502*AT18/(240.97+AT18))</f>
        <v>2.7498703129966313</v>
      </c>
      <c r="AV18">
        <f>IF(AS18&lt;&gt;0,(1000-(AR18+U18)/2)/AS18*AL18,0)</f>
        <v>4.3847053721491214E-3</v>
      </c>
      <c r="AW18">
        <f>U18*AA18/1000</f>
        <v>1.7116350738907931</v>
      </c>
      <c r="AX18">
        <f>(AU18-AW18)</f>
        <v>1.0382352391058383</v>
      </c>
      <c r="AY18">
        <f>1/(1.6/F18+1.37/N18)</f>
        <v>2.7410491981281291E-3</v>
      </c>
      <c r="AZ18">
        <f>G18*AA18*0.001</f>
        <v>30.853580542191548</v>
      </c>
      <c r="BA18">
        <f>G18/S18</f>
        <v>0.78456027388331095</v>
      </c>
      <c r="BB18">
        <f>(1-AL18*AA18/AQ18/F18)*100</f>
        <v>51.519734505774458</v>
      </c>
      <c r="BC18">
        <f>(S18-E18/(N18/1.35))</f>
        <v>399.53978033093188</v>
      </c>
      <c r="BD18">
        <f>E18*BB18/100/BC18</f>
        <v>2.7198616297987503E-4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>
        <v>2</v>
      </c>
      <c r="B20" s="1" t="s">
        <v>78</v>
      </c>
      <c r="C20" s="1">
        <v>1278.4999990053475</v>
      </c>
      <c r="D20" s="1">
        <v>0</v>
      </c>
      <c r="E20">
        <f>(R20-S20*(1000-T20)/(1000-U20))*AK20</f>
        <v>1.2657939908750933</v>
      </c>
      <c r="F20">
        <f>IF(AV20&lt;&gt;0,1/(1/AV20-1/N20),0)</f>
        <v>6.4059241373084202E-3</v>
      </c>
      <c r="G20">
        <f>((AY20-AL20/2)*S20-E20)/(AY20+AL20/2)</f>
        <v>75.537961728850007</v>
      </c>
      <c r="H20">
        <f>AL20*1000</f>
        <v>0.10130844549485048</v>
      </c>
      <c r="I20">
        <f>(AQ20-AW20)</f>
        <v>1.520984522745384</v>
      </c>
      <c r="J20">
        <f>(P20+AP20*D20)</f>
        <v>25.216915130615234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19.797710418701172</v>
      </c>
      <c r="P20" s="1">
        <v>25.216915130615234</v>
      </c>
      <c r="Q20" s="1">
        <v>19.121221542358398</v>
      </c>
      <c r="R20" s="1">
        <v>399.87802124023437</v>
      </c>
      <c r="S20" s="1">
        <v>398.31106567382812</v>
      </c>
      <c r="T20" s="1">
        <v>17.154155731201172</v>
      </c>
      <c r="U20" s="1">
        <v>17.273593902587891</v>
      </c>
      <c r="V20" s="1">
        <v>72.853523254394531</v>
      </c>
      <c r="W20" s="1">
        <v>73.360771179199219</v>
      </c>
      <c r="X20" s="1">
        <v>500.13400268554688</v>
      </c>
      <c r="Y20" s="1">
        <v>235.88140869140625</v>
      </c>
      <c r="Z20" s="1">
        <v>315.53176879882812</v>
      </c>
      <c r="AA20" s="1">
        <v>98.418815612792969</v>
      </c>
      <c r="AB20" s="1">
        <v>-5.9133968353271484</v>
      </c>
      <c r="AC20" s="1">
        <v>0.24896550178527832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0.18999999761581421</v>
      </c>
      <c r="AJ20" s="1">
        <v>111115</v>
      </c>
      <c r="AK20">
        <f>X20*0.000001/(K20*0.0001)</f>
        <v>0.83355667114257792</v>
      </c>
      <c r="AL20">
        <f>(U20-T20)/(1000-U20)*AK20</f>
        <v>1.0130844549485048E-4</v>
      </c>
      <c r="AM20">
        <f>(P20+273.15)</f>
        <v>298.36691513061521</v>
      </c>
      <c r="AN20">
        <f>(O20+273.15)</f>
        <v>292.94771041870115</v>
      </c>
      <c r="AO20">
        <f>(Y20*AG20+Z20*AH20)*AI20</f>
        <v>44.817467088982085</v>
      </c>
      <c r="AP20">
        <f>((AO20+0.00000010773*(AN20^4-AM20^4))-AL20*44100)/(L20*51.4+0.00000043092*AM20^3)</f>
        <v>-0.23696885008292229</v>
      </c>
      <c r="AQ20">
        <f>0.61365*EXP(17.502*J20/(240.97+J20))</f>
        <v>3.2210311760144466</v>
      </c>
      <c r="AR20">
        <f>AQ20*1000/AA20</f>
        <v>32.727798601914493</v>
      </c>
      <c r="AS20">
        <f>(AR20-U20)</f>
        <v>15.454204699326603</v>
      </c>
      <c r="AT20">
        <f>IF(D20,P20,(O20+P20)/2)</f>
        <v>22.507312774658203</v>
      </c>
      <c r="AU20">
        <f>0.61365*EXP(17.502*AT20/(240.97+AT20))</f>
        <v>2.7367253634662445</v>
      </c>
      <c r="AV20">
        <f>IF(AS20&lt;&gt;0,(1000-(AR20+U20)/2)/AS20*AL20,0)</f>
        <v>6.3915074080486333E-3</v>
      </c>
      <c r="AW20">
        <f>U20*AA20/1000</f>
        <v>1.7000466532690626</v>
      </c>
      <c r="AX20">
        <f>(AU20-AW20)</f>
        <v>1.0366787101971819</v>
      </c>
      <c r="AY20">
        <f>1/(1.6/F20+1.37/N20)</f>
        <v>3.995984886267556E-3</v>
      </c>
      <c r="AZ20">
        <f>G20*AA20*0.001</f>
        <v>7.4343567271579003</v>
      </c>
      <c r="BA20">
        <f>G20/S20</f>
        <v>0.18964565195059654</v>
      </c>
      <c r="BB20">
        <f>(1-AL20*AA20/AQ20/F20)*100</f>
        <v>51.677759075335828</v>
      </c>
      <c r="BC20">
        <f>(S20-E20/(N20/1.35))</f>
        <v>397.70936783312476</v>
      </c>
      <c r="BD20">
        <f>E20*BB20/100/BC20</f>
        <v>1.6447537370278332E-3</v>
      </c>
    </row>
    <row r="21" spans="1:56" x14ac:dyDescent="0.25">
      <c r="A21" s="1">
        <v>3</v>
      </c>
      <c r="B21" s="1" t="s">
        <v>79</v>
      </c>
      <c r="C21" s="1">
        <v>1878.9999855831265</v>
      </c>
      <c r="D21" s="1">
        <v>0</v>
      </c>
      <c r="E21">
        <f>(R21-S21*(1000-T21)/(1000-U21))*AK21</f>
        <v>1.3555412204851651</v>
      </c>
      <c r="F21">
        <f>IF(AV21&lt;&gt;0,1/(1/AV21-1/N21),0)</f>
        <v>6.2390120123359399E-3</v>
      </c>
      <c r="G21">
        <f>((AY21-AL21/2)*S21-E21)/(AY21+AL21/2)</f>
        <v>44.330195990463466</v>
      </c>
      <c r="H21">
        <f>AL21*1000</f>
        <v>9.8614946090154282E-2</v>
      </c>
      <c r="I21">
        <f>(AQ21-AW21)</f>
        <v>1.5202891466691926</v>
      </c>
      <c r="J21">
        <f>(P21+AP21*D21)</f>
        <v>25.158023834228516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19.795892715454102</v>
      </c>
      <c r="P21" s="1">
        <v>25.158023834228516</v>
      </c>
      <c r="Q21" s="1">
        <v>19.120851516723633</v>
      </c>
      <c r="R21" s="1">
        <v>399.89361572265625</v>
      </c>
      <c r="S21" s="1">
        <v>398.22036743164062</v>
      </c>
      <c r="T21" s="1">
        <v>17.049289703369141</v>
      </c>
      <c r="U21" s="1">
        <v>17.165559768676758</v>
      </c>
      <c r="V21" s="1">
        <v>72.418655395507813</v>
      </c>
      <c r="W21" s="1">
        <v>72.912528991699219</v>
      </c>
      <c r="X21" s="1">
        <v>500.1571044921875</v>
      </c>
      <c r="Y21" s="1">
        <v>236.12286376953125</v>
      </c>
      <c r="Z21" s="1">
        <v>315.64605712890625</v>
      </c>
      <c r="AA21" s="1">
        <v>98.421989440917969</v>
      </c>
      <c r="AB21" s="1">
        <v>-5.9133968353271484</v>
      </c>
      <c r="AC21" s="1">
        <v>0.24896550178527832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0.18999999761581421</v>
      </c>
      <c r="AJ21" s="1">
        <v>111115</v>
      </c>
      <c r="AK21">
        <f>X21*0.000001/(K21*0.0001)</f>
        <v>0.8335951741536457</v>
      </c>
      <c r="AL21">
        <f>(U21-T21)/(1000-U21)*AK21</f>
        <v>9.8614946090154286E-5</v>
      </c>
      <c r="AM21">
        <f>(P21+273.15)</f>
        <v>298.30802383422849</v>
      </c>
      <c r="AN21">
        <f>(O21+273.15)</f>
        <v>292.94589271545408</v>
      </c>
      <c r="AO21">
        <f>(Y21*AG21+Z21*AH21)*AI21</f>
        <v>44.863343553250161</v>
      </c>
      <c r="AP21">
        <f>((AO21+0.00000010773*(AN21^4-AM21^4))-AL21*44100)/(L21*51.4+0.00000043092*AM21^3)</f>
        <v>-0.22728920172153066</v>
      </c>
      <c r="AQ21">
        <f>0.61365*EXP(17.502*J21/(240.97+J21))</f>
        <v>3.2097576889693427</v>
      </c>
      <c r="AR21">
        <f>AQ21*1000/AA21</f>
        <v>32.612200862858373</v>
      </c>
      <c r="AS21">
        <f>(AR21-U21)</f>
        <v>15.446641094181615</v>
      </c>
      <c r="AT21">
        <f>IF(D21,P21,(O21+P21)/2)</f>
        <v>22.476958274841309</v>
      </c>
      <c r="AU21">
        <f>0.61365*EXP(17.502*AT21/(240.97+AT21))</f>
        <v>2.7316826056310699</v>
      </c>
      <c r="AV21">
        <f>IF(AS21&lt;&gt;0,(1000-(AR21+U21)/2)/AS21*AL21,0)</f>
        <v>6.2253359751973502E-3</v>
      </c>
      <c r="AW21">
        <f>U21*AA21/1000</f>
        <v>1.6894685423001501</v>
      </c>
      <c r="AX21">
        <f>(AU21-AW21)</f>
        <v>1.0422140633309198</v>
      </c>
      <c r="AY21">
        <f>1/(1.6/F21+1.37/N21)</f>
        <v>3.8920613840532341E-3</v>
      </c>
      <c r="AZ21">
        <f>G21*AA21*0.001</f>
        <v>4.3630660816872195</v>
      </c>
      <c r="BA21">
        <f>G21/S21</f>
        <v>0.11132076512403219</v>
      </c>
      <c r="BB21">
        <f>(1-AL21*AA21/AQ21/F21)*100</f>
        <v>51.532924936881685</v>
      </c>
      <c r="BC21">
        <f>(S21-E21/(N21/1.35))</f>
        <v>397.57600805623667</v>
      </c>
      <c r="BD21">
        <f>E21*BB21/100/BC21</f>
        <v>1.7570226207973317E-3</v>
      </c>
    </row>
    <row r="22" spans="1:56" x14ac:dyDescent="0.25">
      <c r="A22" s="1" t="s">
        <v>9</v>
      </c>
      <c r="B22" s="1" t="s">
        <v>80</v>
      </c>
    </row>
    <row r="23" spans="1:56" x14ac:dyDescent="0.25">
      <c r="A23" s="1">
        <v>4</v>
      </c>
      <c r="B23" s="1" t="s">
        <v>81</v>
      </c>
      <c r="C23" s="1">
        <v>2478.499992299825</v>
      </c>
      <c r="D23" s="1">
        <v>0</v>
      </c>
      <c r="E23">
        <f>(R23-S23*(1000-T23)/(1000-U23))*AK23</f>
        <v>1.9588859534004683</v>
      </c>
      <c r="F23">
        <f>IF(AV23&lt;&gt;0,1/(1/AV23-1/N23),0)</f>
        <v>9.1827465700145584E-3</v>
      </c>
      <c r="G23">
        <f>((AY23-AL23/2)*S23-E23)/(AY23+AL23/2)</f>
        <v>49.581870764831258</v>
      </c>
      <c r="H23">
        <f>AL23*1000</f>
        <v>0.14574595234694396</v>
      </c>
      <c r="I23">
        <f>(AQ23-AW23)</f>
        <v>1.5280992492617502</v>
      </c>
      <c r="J23">
        <f>(P23+AP23*D23)</f>
        <v>25.217813491821289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19.794300079345703</v>
      </c>
      <c r="P23" s="1">
        <v>25.217813491821289</v>
      </c>
      <c r="Q23" s="1">
        <v>19.120935440063477</v>
      </c>
      <c r="R23" s="1">
        <v>399.95535278320313</v>
      </c>
      <c r="S23" s="1">
        <v>397.53567504882812</v>
      </c>
      <c r="T23" s="1">
        <v>17.030124664306641</v>
      </c>
      <c r="U23" s="1">
        <v>17.201974868774414</v>
      </c>
      <c r="V23" s="1">
        <v>72.346603393554687</v>
      </c>
      <c r="W23" s="1">
        <v>73.076644897460937</v>
      </c>
      <c r="X23" s="1">
        <v>500.10589599609375</v>
      </c>
      <c r="Y23" s="1">
        <v>236.12971496582031</v>
      </c>
      <c r="Z23" s="1">
        <v>315.81027221679687</v>
      </c>
      <c r="AA23" s="1">
        <v>98.42498779296875</v>
      </c>
      <c r="AB23" s="1">
        <v>-6.7093257904052734</v>
      </c>
      <c r="AC23" s="1">
        <v>0.30062985420227051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0.18999999761581421</v>
      </c>
      <c r="AJ23" s="1">
        <v>111115</v>
      </c>
      <c r="AK23">
        <f>X23*0.000001/(K23*0.0001)</f>
        <v>0.83350982666015616</v>
      </c>
      <c r="AL23">
        <f>(U23-T23)/(1000-U23)*AK23</f>
        <v>1.4574595234694395E-4</v>
      </c>
      <c r="AM23">
        <f>(P23+273.15)</f>
        <v>298.36781349182127</v>
      </c>
      <c r="AN23">
        <f>(O23+273.15)</f>
        <v>292.94430007934568</v>
      </c>
      <c r="AO23">
        <f>(Y23*AG23+Z23*AH23)*AI23</f>
        <v>44.864645280528748</v>
      </c>
      <c r="AP23">
        <f>((AO23+0.00000010773*(AN23^4-AM23^4))-AL23*44100)/(L23*51.4+0.00000043092*AM23^3)</f>
        <v>-0.26017892825095751</v>
      </c>
      <c r="AQ23">
        <f>0.61365*EXP(17.502*J23/(240.97+J23))</f>
        <v>3.2212034157358271</v>
      </c>
      <c r="AR23">
        <f>AQ23*1000/AA23</f>
        <v>32.727496217845022</v>
      </c>
      <c r="AS23">
        <f>(AR23-U23)</f>
        <v>15.525521349070608</v>
      </c>
      <c r="AT23">
        <f>IF(D23,P23,(O23+P23)/2)</f>
        <v>22.506056785583496</v>
      </c>
      <c r="AU23">
        <f>0.61365*EXP(17.502*AT23/(240.97+AT23))</f>
        <v>2.7365165460171048</v>
      </c>
      <c r="AV23">
        <f>IF(AS23&lt;&gt;0,(1000-(AR23+U23)/2)/AS23*AL23,0)</f>
        <v>9.1531511242037306E-3</v>
      </c>
      <c r="AW23">
        <f>U23*AA23/1000</f>
        <v>1.6931041664740769</v>
      </c>
      <c r="AX23">
        <f>(AU23-AW23)</f>
        <v>1.0434123795430279</v>
      </c>
      <c r="AY23">
        <f>1/(1.6/F23+1.37/N23)</f>
        <v>5.7233710772648114E-3</v>
      </c>
      <c r="AZ23">
        <f>G23*AA23*0.001</f>
        <v>4.8800950247810704</v>
      </c>
      <c r="BA23">
        <f>G23/S23</f>
        <v>0.12472307236008759</v>
      </c>
      <c r="BB23">
        <f>(1-AL23*AA23/AQ23/F23)*100</f>
        <v>51.503418951935068</v>
      </c>
      <c r="BC23">
        <f>(S23-E23/(N23/1.35))</f>
        <v>396.60451448333174</v>
      </c>
      <c r="BD23">
        <f>E23*BB23/100/BC23</f>
        <v>2.5438269170606023E-3</v>
      </c>
    </row>
    <row r="24" spans="1:56" x14ac:dyDescent="0.25">
      <c r="A24" s="1" t="s">
        <v>9</v>
      </c>
      <c r="B24" s="1" t="s">
        <v>82</v>
      </c>
    </row>
    <row r="25" spans="1:56" x14ac:dyDescent="0.25">
      <c r="A25" s="1">
        <v>5</v>
      </c>
      <c r="B25" s="1" t="s">
        <v>83</v>
      </c>
      <c r="C25" s="1">
        <v>3078.4999990276992</v>
      </c>
      <c r="D25" s="1">
        <v>0</v>
      </c>
      <c r="E25">
        <f>(R25-S25*(1000-T25)/(1000-U25))*AK25</f>
        <v>1.0582912568316973</v>
      </c>
      <c r="F25">
        <f>IF(AV25&lt;&gt;0,1/(1/AV25-1/N25),0)</f>
        <v>5.7743705993588534E-3</v>
      </c>
      <c r="G25">
        <f>((AY25-AL25/2)*S25-E25)/(AY25+AL25/2)</f>
        <v>99.387439495197867</v>
      </c>
      <c r="H25">
        <f>AL25*1000</f>
        <v>7.8736421108350149E-2</v>
      </c>
      <c r="I25">
        <f>(AQ25-AW25)</f>
        <v>1.3128208768807876</v>
      </c>
      <c r="J25">
        <f>(P25+AP25*D25)</f>
        <v>23.975395202636719</v>
      </c>
      <c r="K25" s="1">
        <v>6</v>
      </c>
      <c r="L25">
        <f>(K25*AE25+AF25)</f>
        <v>1.4200000166893005</v>
      </c>
      <c r="M25" s="1">
        <v>1</v>
      </c>
      <c r="N25">
        <f>L25*(M25+1)*(M25+1)/(M25*M25+1)</f>
        <v>2.8400000333786011</v>
      </c>
      <c r="O25" s="1">
        <v>19.786943435668945</v>
      </c>
      <c r="P25" s="1">
        <v>23.975395202636719</v>
      </c>
      <c r="Q25" s="1">
        <v>19.119182586669922</v>
      </c>
      <c r="R25" s="1">
        <v>399.88510131835937</v>
      </c>
      <c r="S25" s="1">
        <v>398.57760620117187</v>
      </c>
      <c r="T25" s="1">
        <v>16.954044342041016</v>
      </c>
      <c r="U25" s="1">
        <v>17.046909332275391</v>
      </c>
      <c r="V25" s="1">
        <v>72.051467895507813</v>
      </c>
      <c r="W25" s="1">
        <v>72.446128845214844</v>
      </c>
      <c r="X25" s="1">
        <v>500.04339599609375</v>
      </c>
      <c r="Y25" s="1">
        <v>-8.2055114209651947E-2</v>
      </c>
      <c r="Z25" s="1">
        <v>3.07599026709795E-2</v>
      </c>
      <c r="AA25" s="1">
        <v>98.418418884277344</v>
      </c>
      <c r="AB25" s="1">
        <v>-5.5918331146240234</v>
      </c>
      <c r="AC25" s="1">
        <v>0.22298550605773926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0.18999999761581421</v>
      </c>
      <c r="AJ25" s="1">
        <v>111115</v>
      </c>
      <c r="AK25">
        <f>X25*0.000001/(K25*0.0001)</f>
        <v>0.83340565999348948</v>
      </c>
      <c r="AL25">
        <f>(U25-T25)/(1000-U25)*AK25</f>
        <v>7.8736421108350149E-5</v>
      </c>
      <c r="AM25">
        <f>(P25+273.15)</f>
        <v>297.1253952026367</v>
      </c>
      <c r="AN25">
        <f>(O25+273.15)</f>
        <v>292.93694343566892</v>
      </c>
      <c r="AO25">
        <f>(Y25*AG25+Z25*AH25)*AI25</f>
        <v>-1.5590471504199233E-2</v>
      </c>
      <c r="AP25">
        <f>((AO25+0.00000010773*(AN25^4-AM25^4))-AL25*44100)/(L25*51.4+0.00000043092*AM25^3)</f>
        <v>-0.59128851685508221</v>
      </c>
      <c r="AQ25">
        <f>0.61365*EXP(17.502*J25/(240.97+J25))</f>
        <v>2.9905507402269635</v>
      </c>
      <c r="AR25">
        <f>AQ25*1000/AA25</f>
        <v>30.386088032396888</v>
      </c>
      <c r="AS25">
        <f>(AR25-U25)</f>
        <v>13.339178700121497</v>
      </c>
      <c r="AT25">
        <f>IF(D25,P25,(O25+P25)/2)</f>
        <v>21.881169319152832</v>
      </c>
      <c r="AU25">
        <f>0.61365*EXP(17.502*AT25/(240.97+AT25))</f>
        <v>2.6343373824119856</v>
      </c>
      <c r="AV25">
        <f>IF(AS25&lt;&gt;0,(1000-(AR25+U25)/2)/AS25*AL25,0)</f>
        <v>5.76265380417926E-3</v>
      </c>
      <c r="AW25">
        <f>U25*AA25/1000</f>
        <v>1.6777298633461759</v>
      </c>
      <c r="AX25">
        <f>(AU25-AW25)</f>
        <v>0.95660751906580965</v>
      </c>
      <c r="AY25">
        <f>1/(1.6/F25+1.37/N25)</f>
        <v>3.6027094789468183E-3</v>
      </c>
      <c r="AZ25">
        <f>G25*AA25*0.001</f>
        <v>9.7815546520741545</v>
      </c>
      <c r="BA25">
        <f>G25/S25</f>
        <v>0.24935530232733294</v>
      </c>
      <c r="BB25">
        <f>(1-AL25*AA25/AQ25/F25)*100</f>
        <v>55.125851039619903</v>
      </c>
      <c r="BC25">
        <f>(S25-E25/(N25/1.35))</f>
        <v>398.0745452223228</v>
      </c>
      <c r="BD25">
        <f>E25*BB25/100/BC25</f>
        <v>1.4655347065222193E-3</v>
      </c>
    </row>
    <row r="26" spans="1:56" x14ac:dyDescent="0.25">
      <c r="A26" s="1">
        <v>6</v>
      </c>
      <c r="B26" s="1" t="s">
        <v>84</v>
      </c>
      <c r="C26" s="1">
        <v>3678.9999856054783</v>
      </c>
      <c r="D26" s="1">
        <v>0</v>
      </c>
      <c r="E26">
        <f>(R26-S26*(1000-T26)/(1000-U26))*AK26</f>
        <v>1.0271554473000797</v>
      </c>
      <c r="F26">
        <f>IF(AV26&lt;&gt;0,1/(1/AV26-1/N26),0)</f>
        <v>6.3215077258353628E-3</v>
      </c>
      <c r="G26">
        <f>((AY26-AL26/2)*S26-E26)/(AY26+AL26/2)</f>
        <v>133.13876286999218</v>
      </c>
      <c r="H26">
        <f>AL26*1000</f>
        <v>7.8681506957735417E-2</v>
      </c>
      <c r="I26">
        <f>(AQ26-AW26)</f>
        <v>1.1999792684606394</v>
      </c>
      <c r="J26">
        <f>(P26+AP26*D26)</f>
        <v>23.061178207397461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19.747482299804687</v>
      </c>
      <c r="P26" s="1">
        <v>23.061178207397461</v>
      </c>
      <c r="Q26" s="1">
        <v>19.123712539672852</v>
      </c>
      <c r="R26" s="1">
        <v>400.18951416015625</v>
      </c>
      <c r="S26" s="1">
        <v>398.9195556640625</v>
      </c>
      <c r="T26" s="1">
        <v>16.469869613647461</v>
      </c>
      <c r="U26" s="1">
        <v>16.562702178955078</v>
      </c>
      <c r="V26" s="1">
        <v>70.170761108398438</v>
      </c>
      <c r="W26" s="1">
        <v>70.5662841796875</v>
      </c>
      <c r="X26" s="1">
        <v>500.11541748046875</v>
      </c>
      <c r="Y26" s="1">
        <v>-0.14184394478797913</v>
      </c>
      <c r="Z26" s="1">
        <v>2.4169487878680229E-2</v>
      </c>
      <c r="AA26" s="1">
        <v>98.425994873046875</v>
      </c>
      <c r="AB26" s="1">
        <v>-5.5918331146240234</v>
      </c>
      <c r="AC26" s="1">
        <v>0.22298550605773926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0.18999999761581421</v>
      </c>
      <c r="AJ26" s="1">
        <v>111115</v>
      </c>
      <c r="AK26">
        <f>X26*0.000001/(K26*0.0001)</f>
        <v>0.83352569580078106</v>
      </c>
      <c r="AL26">
        <f>(U26-T26)/(1000-U26)*AK26</f>
        <v>7.8681506957735422E-5</v>
      </c>
      <c r="AM26">
        <f>(P26+273.15)</f>
        <v>296.21117820739744</v>
      </c>
      <c r="AN26">
        <f>(O26+273.15)</f>
        <v>292.89748229980466</v>
      </c>
      <c r="AO26">
        <f>(Y26*AG26+Z26*AH26)*AI26</f>
        <v>-2.6950349171533716E-2</v>
      </c>
      <c r="AP26">
        <f>((AO26+0.00000010773*(AN26^4-AM26^4))-AL26*44100)/(L26*51.4+0.00000043092*AM26^3)</f>
        <v>-0.47501816393705071</v>
      </c>
      <c r="AQ26">
        <f>0.61365*EXP(17.502*J26/(240.97+J26))</f>
        <v>2.8301797082102742</v>
      </c>
      <c r="AR26">
        <f>AQ26*1000/AA26</f>
        <v>28.7543926973838</v>
      </c>
      <c r="AS26">
        <f>(AR26-U26)</f>
        <v>12.191690518428722</v>
      </c>
      <c r="AT26">
        <f>IF(D26,P26,(O26+P26)/2)</f>
        <v>21.404330253601074</v>
      </c>
      <c r="AU26">
        <f>0.61365*EXP(17.502*AT26/(240.97+AT26))</f>
        <v>2.5586286555383833</v>
      </c>
      <c r="AV26">
        <f>IF(AS26&lt;&gt;0,(1000-(AR26+U26)/2)/AS26*AL26,0)</f>
        <v>6.3074680401039012E-3</v>
      </c>
      <c r="AW26">
        <f>U26*AA26/1000</f>
        <v>1.6302004397496348</v>
      </c>
      <c r="AX26">
        <f>(AU26-AW26)</f>
        <v>0.92842821578874846</v>
      </c>
      <c r="AY26">
        <f>1/(1.6/F26+1.37/N26)</f>
        <v>3.943426503577244E-3</v>
      </c>
      <c r="AZ26">
        <f>G26*AA26*0.001</f>
        <v>13.104315191645654</v>
      </c>
      <c r="BA26">
        <f>G26/S26</f>
        <v>0.33374839859219835</v>
      </c>
      <c r="BB26">
        <f>(1-AL26*AA26/AQ26/F26)*100</f>
        <v>56.713965965868553</v>
      </c>
      <c r="BC26">
        <f>(S26-E26/(N26/1.35))</f>
        <v>398.43129515788024</v>
      </c>
      <c r="BD26">
        <f>E26*BB26/100/BC26</f>
        <v>1.4620854282229455E-3</v>
      </c>
    </row>
    <row r="27" spans="1:56" x14ac:dyDescent="0.25">
      <c r="A27" s="1" t="s">
        <v>9</v>
      </c>
      <c r="B27" s="1" t="s">
        <v>85</v>
      </c>
    </row>
    <row r="28" spans="1:56" x14ac:dyDescent="0.25">
      <c r="A28" s="1">
        <v>7</v>
      </c>
      <c r="B28" s="1" t="s">
        <v>86</v>
      </c>
      <c r="C28" s="1">
        <v>4278.9999923110008</v>
      </c>
      <c r="D28" s="1">
        <v>0</v>
      </c>
      <c r="E28">
        <f>(R28-S28*(1000-T28)/(1000-U28))*AK28</f>
        <v>-0.14610340415170828</v>
      </c>
      <c r="F28">
        <f>IF(AV28&lt;&gt;0,1/(1/AV28-1/N28),0)</f>
        <v>5.2313402525971985E-4</v>
      </c>
      <c r="G28">
        <f>((AY28-AL28/2)*S28-E28)/(AY28+AL28/2)</f>
        <v>834.47281915972735</v>
      </c>
      <c r="H28">
        <f>AL28*1000</f>
        <v>6.7798283216650521E-3</v>
      </c>
      <c r="I28">
        <f>(AQ28-AW28)</f>
        <v>1.2466923696659848</v>
      </c>
      <c r="J28">
        <f>(P28+AP28*D28)</f>
        <v>23.3179931640625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19.76536750793457</v>
      </c>
      <c r="P28" s="1">
        <v>23.3179931640625</v>
      </c>
      <c r="Q28" s="1">
        <v>19.121501922607422</v>
      </c>
      <c r="R28" s="1">
        <v>400.17926025390625</v>
      </c>
      <c r="S28" s="1">
        <v>400.35128784179687</v>
      </c>
      <c r="T28" s="1">
        <v>16.529457092285156</v>
      </c>
      <c r="U28" s="1">
        <v>16.537456512451172</v>
      </c>
      <c r="V28" s="1">
        <v>70.348434448242188</v>
      </c>
      <c r="W28" s="1">
        <v>70.382476806640625</v>
      </c>
      <c r="X28" s="1">
        <v>500.11428833007812</v>
      </c>
      <c r="Y28" s="1">
        <v>-0.16528503596782684</v>
      </c>
      <c r="Z28" s="1">
        <v>2.4168876931071281E-2</v>
      </c>
      <c r="AA28" s="1">
        <v>98.428627014160156</v>
      </c>
      <c r="AB28" s="1">
        <v>-4.2845821380615234</v>
      </c>
      <c r="AC28" s="1">
        <v>0.13794636726379395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0.18999999761581421</v>
      </c>
      <c r="AJ28" s="1">
        <v>111115</v>
      </c>
      <c r="AK28">
        <f>X28*0.000001/(K28*0.0001)</f>
        <v>0.83352381388346342</v>
      </c>
      <c r="AL28">
        <f>(U28-T28)/(1000-U28)*AK28</f>
        <v>6.7798283216650517E-6</v>
      </c>
      <c r="AM28">
        <f>(P28+273.15)</f>
        <v>296.46799316406248</v>
      </c>
      <c r="AN28">
        <f>(O28+273.15)</f>
        <v>292.91536750793455</v>
      </c>
      <c r="AO28">
        <f>(Y28*AG28+Z28*AH28)*AI28</f>
        <v>-3.1404156439816866E-2</v>
      </c>
      <c r="AP28">
        <f>((AO28+0.00000010773*(AN28^4-AM28^4))-AL28*44100)/(L28*51.4+0.00000043092*AM28^3)</f>
        <v>-0.46915259602332793</v>
      </c>
      <c r="AQ28">
        <f>0.61365*EXP(17.502*J28/(240.97+J28))</f>
        <v>2.874451508492935</v>
      </c>
      <c r="AR28">
        <f>AQ28*1000/AA28</f>
        <v>29.203409573918062</v>
      </c>
      <c r="AS28">
        <f>(AR28-U28)</f>
        <v>12.66595306146689</v>
      </c>
      <c r="AT28">
        <f>IF(D28,P28,(O28+P28)/2)</f>
        <v>21.541680335998535</v>
      </c>
      <c r="AU28">
        <f>0.61365*EXP(17.502*AT28/(240.97+AT28))</f>
        <v>2.580238140273488</v>
      </c>
      <c r="AV28">
        <f>IF(AS28&lt;&gt;0,(1000-(AR28+U28)/2)/AS28*AL28,0)</f>
        <v>5.2303768061042258E-4</v>
      </c>
      <c r="AW28">
        <f>U28*AA28/1000</f>
        <v>1.6277591388269501</v>
      </c>
      <c r="AX28">
        <f>(AU28-AW28)</f>
        <v>0.95247900144653785</v>
      </c>
      <c r="AY28">
        <f>1/(1.6/F28+1.37/N28)</f>
        <v>3.2690720498106942E-4</v>
      </c>
      <c r="AZ28">
        <f>G28*AA28*0.001</f>
        <v>82.13601387052752</v>
      </c>
      <c r="BA28">
        <f>G28/S28</f>
        <v>2.0843515295234378</v>
      </c>
      <c r="BB28">
        <f>(1-AL28*AA28/AQ28/F28)*100</f>
        <v>55.621545930877794</v>
      </c>
      <c r="BC28">
        <f>(S28-E28/(N28/1.35))</f>
        <v>400.4207384028133</v>
      </c>
      <c r="BD28">
        <f>E28*BB28/100/BC28</f>
        <v>-2.0294895906482218E-4</v>
      </c>
    </row>
    <row r="29" spans="1:56" x14ac:dyDescent="0.25">
      <c r="A29" s="1" t="s">
        <v>9</v>
      </c>
      <c r="B29" s="1" t="s">
        <v>87</v>
      </c>
    </row>
    <row r="30" spans="1:56" x14ac:dyDescent="0.25">
      <c r="A30" s="1">
        <v>8</v>
      </c>
      <c r="B30" s="1" t="s">
        <v>88</v>
      </c>
      <c r="C30" s="1">
        <v>4878.9999990388751</v>
      </c>
      <c r="D30" s="1">
        <v>0</v>
      </c>
      <c r="E30">
        <f>(R30-S30*(1000-T30)/(1000-U30))*AK30</f>
        <v>-0.27022670461182774</v>
      </c>
      <c r="F30">
        <f>IF(AV30&lt;&gt;0,1/(1/AV30-1/N30),0)</f>
        <v>5.5668446533329674E-4</v>
      </c>
      <c r="G30">
        <f>((AY30-AL30/2)*S30-E30)/(AY30+AL30/2)</f>
        <v>1161.0883954991434</v>
      </c>
      <c r="H30">
        <f>AL30*1000</f>
        <v>7.2411222911286759E-3</v>
      </c>
      <c r="I30">
        <f>(AQ30-AW30)</f>
        <v>1.2518584519031983</v>
      </c>
      <c r="J30">
        <f>(P30+AP30*D30)</f>
        <v>23.2003173828125</v>
      </c>
      <c r="K30" s="1">
        <v>6</v>
      </c>
      <c r="L30">
        <f>(K30*AE30+AF30)</f>
        <v>1.4200000166893005</v>
      </c>
      <c r="M30" s="1">
        <v>1</v>
      </c>
      <c r="N30">
        <f>L30*(M30+1)*(M30+1)/(M30*M30+1)</f>
        <v>2.8400000333786011</v>
      </c>
      <c r="O30" s="1">
        <v>19.751579284667969</v>
      </c>
      <c r="P30" s="1">
        <v>23.2003173828125</v>
      </c>
      <c r="Q30" s="1">
        <v>19.122716903686523</v>
      </c>
      <c r="R30" s="1">
        <v>400.21578979492187</v>
      </c>
      <c r="S30" s="1">
        <v>400.53646850585937</v>
      </c>
      <c r="T30" s="1">
        <v>16.266048431396484</v>
      </c>
      <c r="U30" s="1">
        <v>16.274593353271484</v>
      </c>
      <c r="V30" s="1">
        <v>69.301612854003906</v>
      </c>
      <c r="W30" s="1">
        <v>69.338020324707031</v>
      </c>
      <c r="X30" s="1">
        <v>500.17608642578125</v>
      </c>
      <c r="Y30" s="1">
        <v>-0.12133008986711502</v>
      </c>
      <c r="Z30" s="1">
        <v>0.1856667697429657</v>
      </c>
      <c r="AA30" s="1">
        <v>98.449928283691406</v>
      </c>
      <c r="AB30" s="1">
        <v>-4.0273494720458984</v>
      </c>
      <c r="AC30" s="1">
        <v>0.14249920845031738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0.18999999761581421</v>
      </c>
      <c r="AJ30" s="1">
        <v>111115</v>
      </c>
      <c r="AK30">
        <f>X30*0.000001/(K30*0.0001)</f>
        <v>0.83362681070963529</v>
      </c>
      <c r="AL30">
        <f>(U30-T30)/(1000-U30)*AK30</f>
        <v>7.2411222911286758E-6</v>
      </c>
      <c r="AM30">
        <f>(P30+273.15)</f>
        <v>296.35031738281248</v>
      </c>
      <c r="AN30">
        <f>(O30+273.15)</f>
        <v>292.90157928466795</v>
      </c>
      <c r="AO30">
        <f>(Y30*AG30+Z30*AH30)*AI30</f>
        <v>-2.3052716785478378E-2</v>
      </c>
      <c r="AP30">
        <f>((AO30+0.00000010773*(AN30^4-AM30^4))-AL30*44100)/(L30*51.4+0.00000043092*AM30^3)</f>
        <v>-0.45545973012307628</v>
      </c>
      <c r="AQ30">
        <f>0.61365*EXP(17.502*J30/(240.97+J30))</f>
        <v>2.8540910003790168</v>
      </c>
      <c r="AR30">
        <f>AQ30*1000/AA30</f>
        <v>28.990280136667277</v>
      </c>
      <c r="AS30">
        <f>(AR30-U30)</f>
        <v>12.715686783395793</v>
      </c>
      <c r="AT30">
        <f>IF(D30,P30,(O30+P30)/2)</f>
        <v>21.475948333740234</v>
      </c>
      <c r="AU30">
        <f>0.61365*EXP(17.502*AT30/(240.97+AT30))</f>
        <v>2.5698765757574975</v>
      </c>
      <c r="AV30">
        <f>IF(AS30&lt;&gt;0,(1000-(AR30+U30)/2)/AS30*AL30,0)</f>
        <v>5.5657536784828733E-4</v>
      </c>
      <c r="AW30">
        <f>U30*AA30/1000</f>
        <v>1.6022325484758184</v>
      </c>
      <c r="AX30">
        <f>(AU30-AW30)</f>
        <v>0.96764402728167909</v>
      </c>
      <c r="AY30">
        <f>1/(1.6/F30+1.37/N30)</f>
        <v>3.4786940498751818E-4</v>
      </c>
      <c r="AZ30">
        <f>G30*AA30*0.001</f>
        <v>114.309069267917</v>
      </c>
      <c r="BA30">
        <f>G30/S30</f>
        <v>2.8988331570166577</v>
      </c>
      <c r="BB30">
        <f>(1-AL30*AA30/AQ30/F30)*100</f>
        <v>55.131208962549124</v>
      </c>
      <c r="BC30">
        <f>(S30-E30/(N30/1.35))</f>
        <v>400.66492133928841</v>
      </c>
      <c r="BD30">
        <f>E30*BB30/100/BC30</f>
        <v>-3.7183002867875097E-4</v>
      </c>
    </row>
    <row r="31" spans="1:56" x14ac:dyDescent="0.25">
      <c r="A31" s="1">
        <v>9</v>
      </c>
      <c r="B31" s="1" t="s">
        <v>89</v>
      </c>
      <c r="C31" s="1">
        <v>5479.4999856166542</v>
      </c>
      <c r="D31" s="1">
        <v>0</v>
      </c>
      <c r="E31">
        <f>(R31-S31*(1000-T31)/(1000-U31))*AK31</f>
        <v>-0.30488837053982593</v>
      </c>
      <c r="F31">
        <f>IF(AV31&lt;&gt;0,1/(1/AV31-1/N31),0)</f>
        <v>1.2303567498403807E-3</v>
      </c>
      <c r="G31">
        <f>((AY31-AL31/2)*S31-E31)/(AY31+AL31/2)</f>
        <v>784.78045412468794</v>
      </c>
      <c r="H31">
        <f>AL31*1000</f>
        <v>1.6212209755526102E-2</v>
      </c>
      <c r="I31">
        <f>(AQ31-AW31)</f>
        <v>1.2689731327066238</v>
      </c>
      <c r="J31">
        <f>(P31+AP31*D31)</f>
        <v>23.191957473754883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19.745843887329102</v>
      </c>
      <c r="P31" s="1">
        <v>23.191957473754883</v>
      </c>
      <c r="Q31" s="1">
        <v>19.123680114746094</v>
      </c>
      <c r="R31" s="1">
        <v>400.28842163085937</v>
      </c>
      <c r="S31" s="1">
        <v>400.64639282226562</v>
      </c>
      <c r="T31" s="1">
        <v>16.062095642089844</v>
      </c>
      <c r="U31" s="1">
        <v>16.081232070922852</v>
      </c>
      <c r="V31" s="1">
        <v>68.477783203125</v>
      </c>
      <c r="W31" s="1">
        <v>68.559364318847656</v>
      </c>
      <c r="X31" s="1">
        <v>500.1402587890625</v>
      </c>
      <c r="Y31" s="1">
        <v>-0.12836253643035889</v>
      </c>
      <c r="Z31" s="1">
        <v>6.2620759010314941E-2</v>
      </c>
      <c r="AA31" s="1">
        <v>98.479782104492188</v>
      </c>
      <c r="AB31" s="1">
        <v>-4.0273494720458984</v>
      </c>
      <c r="AC31" s="1">
        <v>0.14249920845031738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0.18999999761581421</v>
      </c>
      <c r="AJ31" s="1">
        <v>111115</v>
      </c>
      <c r="AK31">
        <f>X31*0.000001/(K31*0.0001)</f>
        <v>0.83356709798177075</v>
      </c>
      <c r="AL31">
        <f>(U31-T31)/(1000-U31)*AK31</f>
        <v>1.6212209755526103E-5</v>
      </c>
      <c r="AM31">
        <f>(P31+273.15)</f>
        <v>296.34195747375486</v>
      </c>
      <c r="AN31">
        <f>(O31+273.15)</f>
        <v>292.89584388732908</v>
      </c>
      <c r="AO31">
        <f>(Y31*AG31+Z31*AH31)*AI31</f>
        <v>-2.4388881615728053E-2</v>
      </c>
      <c r="AP31">
        <f>((AO31+0.00000010773*(AN31^4-AM31^4))-AL31*44100)/(L31*51.4+0.00000043092*AM31^3)</f>
        <v>-0.45980332425208392</v>
      </c>
      <c r="AQ31">
        <f>0.61365*EXP(17.502*J31/(240.97+J31))</f>
        <v>2.852649363022878</v>
      </c>
      <c r="AR31">
        <f>AQ31*1000/AA31</f>
        <v>28.966852911961848</v>
      </c>
      <c r="AS31">
        <f>(AR31-U31)</f>
        <v>12.885620841038996</v>
      </c>
      <c r="AT31">
        <f>IF(D31,P31,(O31+P31)/2)</f>
        <v>21.468900680541992</v>
      </c>
      <c r="AU31">
        <f>0.61365*EXP(17.502*AT31/(240.97+AT31))</f>
        <v>2.5687677950515937</v>
      </c>
      <c r="AV31">
        <f>IF(AS31&lt;&gt;0,(1000-(AR31+U31)/2)/AS31*AL31,0)</f>
        <v>1.2298239603358277E-3</v>
      </c>
      <c r="AW31">
        <f>U31*AA31/1000</f>
        <v>1.5836762303162542</v>
      </c>
      <c r="AX31">
        <f>(AU31-AW31)</f>
        <v>0.98509156473533954</v>
      </c>
      <c r="AY31">
        <f>1/(1.6/F31+1.37/N31)</f>
        <v>7.6868782526704816E-4</v>
      </c>
      <c r="AZ31">
        <f>G31*AA31*0.001</f>
        <v>77.285008122063701</v>
      </c>
      <c r="BA31">
        <f>G31/S31</f>
        <v>1.9587857726522238</v>
      </c>
      <c r="BB31">
        <f>(1-AL31*AA31/AQ31/F31)*100</f>
        <v>54.510638206542026</v>
      </c>
      <c r="BC31">
        <f>(S31-E31/(N31/1.35))</f>
        <v>400.79132215162872</v>
      </c>
      <c r="BD31">
        <f>E31*BB31/100/BC31</f>
        <v>-4.1467114533959331E-4</v>
      </c>
    </row>
    <row r="32" spans="1:56" x14ac:dyDescent="0.25">
      <c r="A32" s="1" t="s">
        <v>9</v>
      </c>
      <c r="B32" s="1" t="s">
        <v>90</v>
      </c>
    </row>
    <row r="33" spans="1:56" x14ac:dyDescent="0.25">
      <c r="A33" s="1">
        <v>10</v>
      </c>
      <c r="B33" s="1" t="s">
        <v>91</v>
      </c>
      <c r="C33" s="1">
        <v>6079.4999923221767</v>
      </c>
      <c r="D33" s="1">
        <v>0</v>
      </c>
      <c r="E33">
        <f>(R33-S33*(1000-T33)/(1000-U33))*AK33</f>
        <v>-0.16360123286162104</v>
      </c>
      <c r="F33">
        <f>IF(AV33&lt;&gt;0,1/(1/AV33-1/N33),0)</f>
        <v>-1.1686927518639735E-4</v>
      </c>
      <c r="G33">
        <f>((AY33-AL33/2)*S33-E33)/(AY33+AL33/2)</f>
        <v>-1823.8309382420632</v>
      </c>
      <c r="H33">
        <f>AL33*1000</f>
        <v>-1.5680580348079844E-3</v>
      </c>
      <c r="I33">
        <f>(AQ33-AW33)</f>
        <v>1.2918466004121403</v>
      </c>
      <c r="J33">
        <f>(P33+AP33*D33)</f>
        <v>23.273263931274414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19.754413604736328</v>
      </c>
      <c r="P33" s="1">
        <v>23.273263931274414</v>
      </c>
      <c r="Q33" s="1">
        <v>19.123336791992188</v>
      </c>
      <c r="R33" s="1">
        <v>400.4013671875</v>
      </c>
      <c r="S33" s="1">
        <v>400.598388671875</v>
      </c>
      <c r="T33" s="1">
        <v>15.988945007324219</v>
      </c>
      <c r="U33" s="1">
        <v>15.987093925476074</v>
      </c>
      <c r="V33" s="1">
        <v>68.148956298828125</v>
      </c>
      <c r="W33" s="1">
        <v>68.141067504882813</v>
      </c>
      <c r="X33" s="1">
        <v>500.13650512695312</v>
      </c>
      <c r="Y33" s="1">
        <v>-0.11488155275583267</v>
      </c>
      <c r="Z33" s="1">
        <v>7.470548152923584E-2</v>
      </c>
      <c r="AA33" s="1">
        <v>98.507637023925781</v>
      </c>
      <c r="AB33" s="1">
        <v>-4.0112667083740234</v>
      </c>
      <c r="AC33" s="1">
        <v>0.1373436450958252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0.18999999761581421</v>
      </c>
      <c r="AJ33" s="1">
        <v>111115</v>
      </c>
      <c r="AK33">
        <f>X33*0.000001/(K33*0.0001)</f>
        <v>0.83356084187825497</v>
      </c>
      <c r="AL33">
        <f>(U33-T33)/(1000-U33)*AK33</f>
        <v>-1.5680580348079844E-6</v>
      </c>
      <c r="AM33">
        <f>(P33+273.15)</f>
        <v>296.42326393127439</v>
      </c>
      <c r="AN33">
        <f>(O33+273.15)</f>
        <v>292.90441360473631</v>
      </c>
      <c r="AO33">
        <f>(Y33*AG33+Z33*AH33)*AI33</f>
        <v>-2.1827494749709242E-2</v>
      </c>
      <c r="AP33">
        <f>((AO33+0.00000010773*(AN33^4-AM33^4))-AL33*44100)/(L33*51.4+0.00000043092*AM33^3)</f>
        <v>-0.46014137162325247</v>
      </c>
      <c r="AQ33">
        <f>0.61365*EXP(17.502*J33/(240.97+J33))</f>
        <v>2.8666974458903463</v>
      </c>
      <c r="AR33">
        <f>AQ33*1000/AA33</f>
        <v>29.101271053675521</v>
      </c>
      <c r="AS33">
        <f>(AR33-U33)</f>
        <v>13.114177128199447</v>
      </c>
      <c r="AT33">
        <f>IF(D33,P33,(O33+P33)/2)</f>
        <v>21.513838768005371</v>
      </c>
      <c r="AU33">
        <f>0.61365*EXP(17.502*AT33/(240.97+AT33))</f>
        <v>2.5758449202849976</v>
      </c>
      <c r="AV33">
        <f>IF(AS33&lt;&gt;0,(1000-(AR33+U33)/2)/AS33*AL33,0)</f>
        <v>-1.1687408468970905E-4</v>
      </c>
      <c r="AW33">
        <f>U33*AA33/1000</f>
        <v>1.574850845478206</v>
      </c>
      <c r="AX33">
        <f>(AU33-AW33)</f>
        <v>1.0009940748067916</v>
      </c>
      <c r="AY33">
        <f>1/(1.6/F33+1.37/N33)</f>
        <v>-7.3045870812028988E-5</v>
      </c>
      <c r="AZ33">
        <f>G33*AA33*0.001</f>
        <v>-179.66127605735517</v>
      </c>
      <c r="BA33">
        <f>G33/S33</f>
        <v>-4.5527665358033671</v>
      </c>
      <c r="BB33">
        <f>(1-AL33*AA33/AQ33/F33)*100</f>
        <v>53.894809211283835</v>
      </c>
      <c r="BC33">
        <f>(S33-E33/(N33/1.35))</f>
        <v>400.67615686263815</v>
      </c>
      <c r="BD33">
        <f>E33*BB33/100/BC33</f>
        <v>-2.200594440370122E-4</v>
      </c>
    </row>
    <row r="34" spans="1:56" x14ac:dyDescent="0.25">
      <c r="A34" s="1" t="s">
        <v>9</v>
      </c>
      <c r="B34" s="1" t="s">
        <v>92</v>
      </c>
    </row>
    <row r="35" spans="1:56" x14ac:dyDescent="0.25">
      <c r="A35" s="1">
        <v>11</v>
      </c>
      <c r="B35" s="1" t="s">
        <v>93</v>
      </c>
      <c r="C35" s="1">
        <v>6679.4999990276992</v>
      </c>
      <c r="D35" s="1">
        <v>0</v>
      </c>
      <c r="E35">
        <f>(R35-S35*(1000-T35)/(1000-U35))*AK35</f>
        <v>-0.30250549483955497</v>
      </c>
      <c r="F35">
        <f>IF(AV35&lt;&gt;0,1/(1/AV35-1/N35),0)</f>
        <v>-1.1166953664887894E-4</v>
      </c>
      <c r="G35">
        <f>((AY35-AL35/2)*S35-E35)/(AY35+AL35/2)</f>
        <v>-3895.4667687133729</v>
      </c>
      <c r="H35">
        <f>AL35*1000</f>
        <v>-1.5106376183132578E-3</v>
      </c>
      <c r="I35">
        <f>(AQ35-AW35)</f>
        <v>1.3025936061286003</v>
      </c>
      <c r="J35">
        <f>(P35+AP35*D35)</f>
        <v>23.33404541015625</v>
      </c>
      <c r="K35" s="1">
        <v>6</v>
      </c>
      <c r="L35">
        <f>(K35*AE35+AF35)</f>
        <v>1.4200000166893005</v>
      </c>
      <c r="M35" s="1">
        <v>1</v>
      </c>
      <c r="N35">
        <f>L35*(M35+1)*(M35+1)/(M35*M35+1)</f>
        <v>2.8400000333786011</v>
      </c>
      <c r="O35" s="1">
        <v>19.76116943359375</v>
      </c>
      <c r="P35" s="1">
        <v>23.33404541015625</v>
      </c>
      <c r="Q35" s="1">
        <v>19.122861862182617</v>
      </c>
      <c r="R35" s="1">
        <v>400.5013427734375</v>
      </c>
      <c r="S35" s="1">
        <v>400.864990234375</v>
      </c>
      <c r="T35" s="1">
        <v>15.984748840332031</v>
      </c>
      <c r="U35" s="1">
        <v>15.982965469360352</v>
      </c>
      <c r="V35" s="1">
        <v>68.111221313476563</v>
      </c>
      <c r="W35" s="1">
        <v>68.103622436523438</v>
      </c>
      <c r="X35" s="1">
        <v>500.11798095703125</v>
      </c>
      <c r="Y35" s="1">
        <v>-0.15298223495483398</v>
      </c>
      <c r="Z35" s="1">
        <v>3.1860146671533585E-2</v>
      </c>
      <c r="AA35" s="1">
        <v>98.520210266113281</v>
      </c>
      <c r="AB35" s="1">
        <v>-3.9993953704833984</v>
      </c>
      <c r="AC35" s="1">
        <v>0.13534379005432129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0.18999999761581421</v>
      </c>
      <c r="AJ35" s="1">
        <v>111115</v>
      </c>
      <c r="AK35">
        <f>X35*0.000001/(K35*0.0001)</f>
        <v>0.83352996826171866</v>
      </c>
      <c r="AL35">
        <f>(U35-T35)/(1000-U35)*AK35</f>
        <v>-1.5106376183132578E-6</v>
      </c>
      <c r="AM35">
        <f>(P35+273.15)</f>
        <v>296.48404541015623</v>
      </c>
      <c r="AN35">
        <f>(O35+273.15)</f>
        <v>292.91116943359373</v>
      </c>
      <c r="AO35">
        <f>(Y35*AG35+Z35*AH35)*AI35</f>
        <v>-2.9066624276680386E-2</v>
      </c>
      <c r="AP35">
        <f>((AO35+0.00000010773*(AN35^4-AM35^4))-AL35*44100)/(L35*51.4+0.00000043092*AM35^3)</f>
        <v>-0.4674537008645912</v>
      </c>
      <c r="AQ35">
        <f>0.61365*EXP(17.502*J35/(240.97+J35))</f>
        <v>2.8772387248460101</v>
      </c>
      <c r="AR35">
        <f>AQ35*1000/AA35</f>
        <v>29.204553228969878</v>
      </c>
      <c r="AS35">
        <f>(AR35-U35)</f>
        <v>13.221587759609527</v>
      </c>
      <c r="AT35">
        <f>IF(D35,P35,(O35+P35)/2)</f>
        <v>21.547607421875</v>
      </c>
      <c r="AU35">
        <f>0.61365*EXP(17.502*AT35/(240.97+AT35))</f>
        <v>2.5811742426902864</v>
      </c>
      <c r="AV35">
        <f>IF(AS35&lt;&gt;0,(1000-(AR35+U35)/2)/AS35*AL35,0)</f>
        <v>-1.1167392769663074E-4</v>
      </c>
      <c r="AW35">
        <f>U35*AA35/1000</f>
        <v>1.5746451187174098</v>
      </c>
      <c r="AX35">
        <f>(AU35-AW35)</f>
        <v>1.0065291239728766</v>
      </c>
      <c r="AY35">
        <f>1/(1.6/F35+1.37/N35)</f>
        <v>-6.9795810288915018E-5</v>
      </c>
      <c r="AZ35">
        <f>G35*AA35*0.001</f>
        <v>-383.78220513829842</v>
      </c>
      <c r="BA35">
        <f>G35/S35</f>
        <v>-9.717652734991395</v>
      </c>
      <c r="BB35">
        <f>(1-AL35*AA35/AQ35/F35)*100</f>
        <v>53.679310595283702</v>
      </c>
      <c r="BC35">
        <f>(S35-E35/(N35/1.35))</f>
        <v>401.00878685875307</v>
      </c>
      <c r="BD35">
        <f>E35*BB35/100/BC35</f>
        <v>-4.0493592525672159E-4</v>
      </c>
    </row>
    <row r="36" spans="1:56" x14ac:dyDescent="0.25">
      <c r="A36" s="1">
        <v>12</v>
      </c>
      <c r="B36" s="1" t="s">
        <v>94</v>
      </c>
      <c r="C36" s="1">
        <v>7279.9999856054783</v>
      </c>
      <c r="D36" s="1">
        <v>0</v>
      </c>
      <c r="E36">
        <f>(R36-S36*(1000-T36)/(1000-U36))*AK36</f>
        <v>-0.2975802695739963</v>
      </c>
      <c r="F36">
        <f>IF(AV36&lt;&gt;0,1/(1/AV36-1/N36),0)</f>
        <v>5.9775309733301482E-4</v>
      </c>
      <c r="G36">
        <f>((AY36-AL36/2)*S36-E36)/(AY36+AL36/2)</f>
        <v>1180.5025055377732</v>
      </c>
      <c r="H36">
        <f>AL36*1000</f>
        <v>7.9861344975104553E-3</v>
      </c>
      <c r="I36">
        <f>(AQ36-AW36)</f>
        <v>1.2871588022299902</v>
      </c>
      <c r="J36">
        <f>(P36+AP36*D36)</f>
        <v>23.255147933959961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19.754884719848633</v>
      </c>
      <c r="P36" s="1">
        <v>23.255147933959961</v>
      </c>
      <c r="Q36" s="1">
        <v>19.122783660888672</v>
      </c>
      <c r="R36" s="1">
        <v>400.37911987304687</v>
      </c>
      <c r="S36" s="1">
        <v>400.7322998046875</v>
      </c>
      <c r="T36" s="1">
        <v>15.987832069396973</v>
      </c>
      <c r="U36" s="1">
        <v>15.997260093688965</v>
      </c>
      <c r="V36" s="1">
        <v>68.166053771972656</v>
      </c>
      <c r="W36" s="1">
        <v>68.206245422363281</v>
      </c>
      <c r="X36" s="1">
        <v>500.10763549804687</v>
      </c>
      <c r="Y36" s="1">
        <v>-6.7405737936496735E-2</v>
      </c>
      <c r="Z36" s="1">
        <v>2.9662793502211571E-2</v>
      </c>
      <c r="AA36" s="1">
        <v>98.542083740234375</v>
      </c>
      <c r="AB36" s="1">
        <v>-3.9993953704833984</v>
      </c>
      <c r="AC36" s="1">
        <v>0.13534379005432129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0.18999999761581421</v>
      </c>
      <c r="AJ36" s="1">
        <v>111115</v>
      </c>
      <c r="AK36">
        <f>X36*0.000001/(K36*0.0001)</f>
        <v>0.83351272583007796</v>
      </c>
      <c r="AL36">
        <f>(U36-T36)/(1000-U36)*AK36</f>
        <v>7.9861344975104557E-6</v>
      </c>
      <c r="AM36">
        <f>(P36+273.15)</f>
        <v>296.40514793395994</v>
      </c>
      <c r="AN36">
        <f>(O36+273.15)</f>
        <v>292.90488471984861</v>
      </c>
      <c r="AO36">
        <f>(Y36*AG36+Z36*AH36)*AI36</f>
        <v>-1.2807090047226577E-2</v>
      </c>
      <c r="AP36">
        <f>((AO36+0.00000010773*(AN36^4-AM36^4))-AL36*44100)/(L36*51.4+0.00000043092*AM36^3)</f>
        <v>-0.46257406483241403</v>
      </c>
      <c r="AQ36">
        <f>0.61365*EXP(17.502*J36/(240.97+J36))</f>
        <v>2.8635621459965979</v>
      </c>
      <c r="AR36">
        <f>AQ36*1000/AA36</f>
        <v>29.059281449184699</v>
      </c>
      <c r="AS36">
        <f>(AR36-U36)</f>
        <v>13.062021355495734</v>
      </c>
      <c r="AT36">
        <f>IF(D36,P36,(O36+P36)/2)</f>
        <v>21.505016326904297</v>
      </c>
      <c r="AU36">
        <f>0.61365*EXP(17.502*AT36/(240.97+AT36))</f>
        <v>2.5744541630495692</v>
      </c>
      <c r="AV36">
        <f>IF(AS36&lt;&gt;0,(1000-(AR36+U36)/2)/AS36*AL36,0)</f>
        <v>5.9762731086402852E-4</v>
      </c>
      <c r="AW36">
        <f>U36*AA36/1000</f>
        <v>1.5764033437666076</v>
      </c>
      <c r="AX36">
        <f>(AU36-AW36)</f>
        <v>0.99805081928296158</v>
      </c>
      <c r="AY36">
        <f>1/(1.6/F36+1.37/N36)</f>
        <v>3.7352836838176339E-4</v>
      </c>
      <c r="AZ36">
        <f>G36*AA36*0.001</f>
        <v>116.32917675625974</v>
      </c>
      <c r="BA36">
        <f>G36/S36</f>
        <v>2.9458631263642516</v>
      </c>
      <c r="BB36">
        <f>(1-AL36*AA36/AQ36/F36)*100</f>
        <v>54.024134499487111</v>
      </c>
      <c r="BC36">
        <f>(S36-E36/(N36/1.35))</f>
        <v>400.8737552128577</v>
      </c>
      <c r="BD36">
        <f>E36*BB36/100/BC36</f>
        <v>-4.0103689250803727E-4</v>
      </c>
    </row>
    <row r="37" spans="1:56" x14ac:dyDescent="0.25">
      <c r="A37" s="1" t="s">
        <v>9</v>
      </c>
      <c r="B37" s="1" t="s">
        <v>95</v>
      </c>
    </row>
    <row r="38" spans="1:56" x14ac:dyDescent="0.25">
      <c r="A38" s="1">
        <v>13</v>
      </c>
      <c r="B38" s="1" t="s">
        <v>96</v>
      </c>
      <c r="C38" s="1">
        <v>7879.9999923110008</v>
      </c>
      <c r="D38" s="1">
        <v>0</v>
      </c>
      <c r="E38">
        <f>(R38-S38*(1000-T38)/(1000-U38))*AK38</f>
        <v>-0.3257403803843778</v>
      </c>
      <c r="F38">
        <f>IF(AV38&lt;&gt;0,1/(1/AV38-1/N38),0)</f>
        <v>2.042731516692327E-5</v>
      </c>
      <c r="G38">
        <f>((AY38-AL38/2)*S38-E38)/(AY38+AL38/2)</f>
        <v>25636.643605797613</v>
      </c>
      <c r="H38">
        <f>AL38*1000</f>
        <v>2.7302765232524451E-4</v>
      </c>
      <c r="I38">
        <f>(AQ38-AW38)</f>
        <v>1.2871893105814389</v>
      </c>
      <c r="J38">
        <f>(P38+AP38*D38)</f>
        <v>23.238349914550781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19.749750137329102</v>
      </c>
      <c r="P38" s="1">
        <v>23.238349914550781</v>
      </c>
      <c r="Q38" s="1">
        <v>19.121892929077148</v>
      </c>
      <c r="R38" s="1">
        <v>400.4044189453125</v>
      </c>
      <c r="S38" s="1">
        <v>400.79510498046875</v>
      </c>
      <c r="T38" s="1">
        <v>15.970573425292969</v>
      </c>
      <c r="U38" s="1">
        <v>15.970895767211914</v>
      </c>
      <c r="V38" s="1">
        <v>68.099571228027344</v>
      </c>
      <c r="W38" s="1">
        <v>68.1009521484375</v>
      </c>
      <c r="X38" s="1">
        <v>500.09100341796875</v>
      </c>
      <c r="Y38" s="1">
        <v>-0.11136274784803391</v>
      </c>
      <c r="Z38" s="1">
        <v>9.0084373950958252E-2</v>
      </c>
      <c r="AA38" s="1">
        <v>98.520980834960938</v>
      </c>
      <c r="AB38" s="1">
        <v>-3.9835872650146484</v>
      </c>
      <c r="AC38" s="1">
        <v>0.13476300239562988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0.18999999761581421</v>
      </c>
      <c r="AJ38" s="1">
        <v>111115</v>
      </c>
      <c r="AK38">
        <f>X38*0.000001/(K38*0.0001)</f>
        <v>0.83348500569661454</v>
      </c>
      <c r="AL38">
        <f>(U38-T38)/(1000-U38)*AK38</f>
        <v>2.7302765232524451E-7</v>
      </c>
      <c r="AM38">
        <f>(P38+273.15)</f>
        <v>296.38834991455076</v>
      </c>
      <c r="AN38">
        <f>(O38+273.15)</f>
        <v>292.89975013732908</v>
      </c>
      <c r="AO38">
        <f>(Y38*AG38+Z38*AH38)*AI38</f>
        <v>-2.1158921825616961E-2</v>
      </c>
      <c r="AP38">
        <f>((AO38+0.00000010773*(AN38^4-AM38^4))-AL38*44100)/(L38*51.4+0.00000043092*AM38^3)</f>
        <v>-0.45706627050438681</v>
      </c>
      <c r="AQ38">
        <f>0.61365*EXP(17.502*J38/(240.97+J38))</f>
        <v>2.8606576263800827</v>
      </c>
      <c r="AR38">
        <f>AQ38*1000/AA38</f>
        <v>29.036024632886683</v>
      </c>
      <c r="AS38">
        <f>(AR38-U38)</f>
        <v>13.065128865674769</v>
      </c>
      <c r="AT38">
        <f>IF(D38,P38,(O38+P38)/2)</f>
        <v>21.494050025939941</v>
      </c>
      <c r="AU38">
        <f>0.61365*EXP(17.502*AT38/(240.97+AT38))</f>
        <v>2.5727263672684364</v>
      </c>
      <c r="AV38">
        <f>IF(AS38&lt;&gt;0,(1000-(AR38+U38)/2)/AS38*AL38,0)</f>
        <v>2.0427168240092738E-5</v>
      </c>
      <c r="AW38">
        <f>U38*AA38/1000</f>
        <v>1.5734683157986438</v>
      </c>
      <c r="AX38">
        <f>(AU38-AW38)</f>
        <v>0.99925805146979263</v>
      </c>
      <c r="AY38">
        <f>1/(1.6/F38+1.37/N38)</f>
        <v>1.2766993350434094E-5</v>
      </c>
      <c r="AZ38">
        <f>G38*AA38*0.001</f>
        <v>2525.7472733595105</v>
      </c>
      <c r="BA38">
        <f>G38/S38</f>
        <v>63.964462857017473</v>
      </c>
      <c r="BB38">
        <f>(1-AL38*AA38/AQ38/F38)*100</f>
        <v>53.968175472004141</v>
      </c>
      <c r="BC38">
        <f>(S38-E38/(N38/1.35))</f>
        <v>400.94994635664852</v>
      </c>
      <c r="BD38">
        <f>E38*BB38/100/BC38</f>
        <v>-4.3844909237783644E-4</v>
      </c>
    </row>
    <row r="39" spans="1:56" x14ac:dyDescent="0.25">
      <c r="A39" s="1" t="s">
        <v>9</v>
      </c>
      <c r="B39" s="1" t="s">
        <v>97</v>
      </c>
    </row>
    <row r="40" spans="1:56" x14ac:dyDescent="0.25">
      <c r="A40" s="1">
        <v>14</v>
      </c>
      <c r="B40" s="1" t="s">
        <v>98</v>
      </c>
      <c r="C40" s="1">
        <v>8479.9999990388751</v>
      </c>
      <c r="D40" s="1">
        <v>0</v>
      </c>
      <c r="E40">
        <f>(R40-S40*(1000-T40)/(1000-U40))*AK40</f>
        <v>-0.38558708979894329</v>
      </c>
      <c r="F40">
        <f>IF(AV40&lt;&gt;0,1/(1/AV40-1/N40),0)</f>
        <v>2.1886557857524918E-4</v>
      </c>
      <c r="G40">
        <f>((AY40-AL40/2)*S40-E40)/(AY40+AL40/2)</f>
        <v>3181.3764394194754</v>
      </c>
      <c r="H40">
        <f>AL40*1000</f>
        <v>2.9420408224731503E-3</v>
      </c>
      <c r="I40">
        <f>(AQ40-AW40)</f>
        <v>1.2946133471538119</v>
      </c>
      <c r="J40">
        <f>(P40+AP40*D40)</f>
        <v>23.277055740356445</v>
      </c>
      <c r="K40" s="1">
        <v>6</v>
      </c>
      <c r="L40">
        <f>(K40*AE40+AF40)</f>
        <v>1.4200000166893005</v>
      </c>
      <c r="M40" s="1">
        <v>1</v>
      </c>
      <c r="N40">
        <f>L40*(M40+1)*(M40+1)/(M40*M40+1)</f>
        <v>2.8400000333786011</v>
      </c>
      <c r="O40" s="1">
        <v>19.752307891845703</v>
      </c>
      <c r="P40" s="1">
        <v>23.277055740356445</v>
      </c>
      <c r="Q40" s="1">
        <v>19.124195098876953</v>
      </c>
      <c r="R40" s="1">
        <v>400.45013427734375</v>
      </c>
      <c r="S40" s="1">
        <v>400.91131591796875</v>
      </c>
      <c r="T40" s="1">
        <v>15.959861755371094</v>
      </c>
      <c r="U40" s="1">
        <v>15.963335037231445</v>
      </c>
      <c r="V40" s="1">
        <v>68.043853759765625</v>
      </c>
      <c r="W40" s="1">
        <v>68.058662414550781</v>
      </c>
      <c r="X40" s="1">
        <v>500.11651611328125</v>
      </c>
      <c r="Y40" s="1">
        <v>-9.6711054444313049E-2</v>
      </c>
      <c r="Z40" s="1">
        <v>3.405674546957016E-2</v>
      </c>
      <c r="AA40" s="1">
        <v>98.522064208984375</v>
      </c>
      <c r="AB40" s="1">
        <v>-3.9133358001708984</v>
      </c>
      <c r="AC40" s="1">
        <v>0.13267254829406738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0.18999999761581421</v>
      </c>
      <c r="AJ40" s="1">
        <v>111115</v>
      </c>
      <c r="AK40">
        <f>X40*0.000001/(K40*0.0001)</f>
        <v>0.8335275268554686</v>
      </c>
      <c r="AL40">
        <f>(U40-T40)/(1000-U40)*AK40</f>
        <v>2.9420408224731501E-6</v>
      </c>
      <c r="AM40">
        <f>(P40+273.15)</f>
        <v>296.42705574035642</v>
      </c>
      <c r="AN40">
        <f>(O40+273.15)</f>
        <v>292.90230789184568</v>
      </c>
      <c r="AO40">
        <f>(Y40*AG40+Z40*AH40)*AI40</f>
        <v>-1.8375100113842358E-2</v>
      </c>
      <c r="AP40">
        <f>((AO40+0.00000010773*(AN40^4-AM40^4))-AL40*44100)/(L40*51.4+0.00000043092*AM40^3)</f>
        <v>-0.46323600244326046</v>
      </c>
      <c r="AQ40">
        <f>0.61365*EXP(17.502*J40/(240.97+J40))</f>
        <v>2.8673540666814583</v>
      </c>
      <c r="AR40">
        <f>AQ40*1000/AA40</f>
        <v>29.103674285581807</v>
      </c>
      <c r="AS40">
        <f>(AR40-U40)</f>
        <v>13.140339248350362</v>
      </c>
      <c r="AT40">
        <f>IF(D40,P40,(O40+P40)/2)</f>
        <v>21.514681816101074</v>
      </c>
      <c r="AU40">
        <f>0.61365*EXP(17.502*AT40/(240.97+AT40))</f>
        <v>2.575977851628759</v>
      </c>
      <c r="AV40">
        <f>IF(AS40&lt;&gt;0,(1000-(AR40+U40)/2)/AS40*AL40,0)</f>
        <v>2.1884871292397751E-4</v>
      </c>
      <c r="AW40">
        <f>U40*AA40/1000</f>
        <v>1.5727407195276464</v>
      </c>
      <c r="AX40">
        <f>(AU40-AW40)</f>
        <v>1.0032371321011126</v>
      </c>
      <c r="AY40">
        <f>1/(1.6/F40+1.37/N40)</f>
        <v>1.3678196075086031E-4</v>
      </c>
      <c r="AZ40">
        <f>G40*AA40*0.001</f>
        <v>313.43577383743565</v>
      </c>
      <c r="BA40">
        <f>G40/S40</f>
        <v>7.935362044184413</v>
      </c>
      <c r="BB40">
        <f>(1-AL40*AA40/AQ40/F40)*100</f>
        <v>53.81261136356251</v>
      </c>
      <c r="BC40">
        <f>(S40-E40/(N40/1.35))</f>
        <v>401.09460555357106</v>
      </c>
      <c r="BD40">
        <f>E40*BB40/100/BC40</f>
        <v>-5.173205503853697E-4</v>
      </c>
    </row>
    <row r="41" spans="1:56" x14ac:dyDescent="0.25">
      <c r="A41" s="1">
        <v>15</v>
      </c>
      <c r="B41" s="1" t="s">
        <v>99</v>
      </c>
      <c r="C41" s="1">
        <v>9080.4999856166542</v>
      </c>
      <c r="D41" s="1">
        <v>0</v>
      </c>
      <c r="E41">
        <f>(R41-S41*(1000-T41)/(1000-U41))*AK41</f>
        <v>-0.42882503986046933</v>
      </c>
      <c r="F41">
        <f>IF(AV41&lt;&gt;0,1/(1/AV41-1/N41),0)</f>
        <v>-4.4587649732684886E-4</v>
      </c>
      <c r="G41">
        <f>((AY41-AL41/2)*S41-E41)/(AY41+AL41/2)</f>
        <v>-1129.6793211497356</v>
      </c>
      <c r="H41">
        <f>AL41*1000</f>
        <v>-5.9820015019978632E-3</v>
      </c>
      <c r="I41">
        <f>(AQ41-AW41)</f>
        <v>1.291520606408687</v>
      </c>
      <c r="J41">
        <f>(P41+AP41*D41)</f>
        <v>23.300619125366211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19.754951477050781</v>
      </c>
      <c r="P41" s="1">
        <v>23.300619125366211</v>
      </c>
      <c r="Q41" s="1">
        <v>19.123075485229492</v>
      </c>
      <c r="R41" s="1">
        <v>400.58969116210937</v>
      </c>
      <c r="S41" s="1">
        <v>401.10699462890625</v>
      </c>
      <c r="T41" s="1">
        <v>16.045846939086914</v>
      </c>
      <c r="U41" s="1">
        <v>16.038785934448242</v>
      </c>
      <c r="V41" s="1">
        <v>68.388076782226563</v>
      </c>
      <c r="W41" s="1">
        <v>68.357978820800781</v>
      </c>
      <c r="X41" s="1">
        <v>500.16033935546875</v>
      </c>
      <c r="Y41" s="1">
        <v>-0.12425895780324936</v>
      </c>
      <c r="Z41" s="1">
        <v>3.0760908499360085E-2</v>
      </c>
      <c r="AA41" s="1">
        <v>98.506011962890625</v>
      </c>
      <c r="AB41" s="1">
        <v>-3.9133358001708984</v>
      </c>
      <c r="AC41" s="1">
        <v>0.13267254829406738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0.18999999761581421</v>
      </c>
      <c r="AJ41" s="1">
        <v>111115</v>
      </c>
      <c r="AK41">
        <f>X41*0.000001/(K41*0.0001)</f>
        <v>0.83360056559244766</v>
      </c>
      <c r="AL41">
        <f>(U41-T41)/(1000-U41)*AK41</f>
        <v>-5.9820015019978632E-6</v>
      </c>
      <c r="AM41">
        <f>(P41+273.15)</f>
        <v>296.45061912536619</v>
      </c>
      <c r="AN41">
        <f>(O41+273.15)</f>
        <v>292.90495147705076</v>
      </c>
      <c r="AO41">
        <f>(Y41*AG41+Z41*AH41)*AI41</f>
        <v>-2.3609201686360937E-2</v>
      </c>
      <c r="AP41">
        <f>((AO41+0.00000010773*(AN41^4-AM41^4))-AL41*44100)/(L41*51.4+0.00000043092*AM41^3)</f>
        <v>-0.46141121605641633</v>
      </c>
      <c r="AQ41">
        <f>0.61365*EXP(17.502*J41/(240.97+J41))</f>
        <v>2.8714374455376874</v>
      </c>
      <c r="AR41">
        <f>AQ41*1000/AA41</f>
        <v>29.149870026404287</v>
      </c>
      <c r="AS41">
        <f>(AR41-U41)</f>
        <v>13.111084091956045</v>
      </c>
      <c r="AT41">
        <f>IF(D41,P41,(O41+P41)/2)</f>
        <v>21.527785301208496</v>
      </c>
      <c r="AU41">
        <f>0.61365*EXP(17.502*AT41/(240.97+AT41))</f>
        <v>2.5780447740246388</v>
      </c>
      <c r="AV41">
        <f>IF(AS41&lt;&gt;0,(1000-(AR41+U41)/2)/AS41*AL41,0)</f>
        <v>-4.4594651037815366E-4</v>
      </c>
      <c r="AW41">
        <f>U41*AA41/1000</f>
        <v>1.5799168391290004</v>
      </c>
      <c r="AX41">
        <f>(AU41-AW41)</f>
        <v>0.99812793489563845</v>
      </c>
      <c r="AY41">
        <f>1/(1.6/F41+1.37/N41)</f>
        <v>-2.7871027790555663E-4</v>
      </c>
      <c r="AZ41">
        <f>G41*AA41*0.001</f>
        <v>-111.28020472340602</v>
      </c>
      <c r="BA41">
        <f>G41/S41</f>
        <v>-2.8164039427806178</v>
      </c>
      <c r="BB41">
        <f>(1-AL41*AA41/AQ41/F41)*100</f>
        <v>53.974839220852047</v>
      </c>
      <c r="BC41">
        <f>(S41-E41/(N41/1.35))</f>
        <v>401.31083751517656</v>
      </c>
      <c r="BD41">
        <f>E41*BB41/100/BC41</f>
        <v>-5.7675398759867748E-4</v>
      </c>
    </row>
    <row r="42" spans="1:56" x14ac:dyDescent="0.25">
      <c r="A42" s="1" t="s">
        <v>9</v>
      </c>
      <c r="B42" s="1" t="s">
        <v>100</v>
      </c>
    </row>
    <row r="43" spans="1:56" x14ac:dyDescent="0.25">
      <c r="A43" s="1">
        <v>16</v>
      </c>
      <c r="B43" s="1" t="s">
        <v>101</v>
      </c>
      <c r="C43" s="1">
        <v>9680.4999923221767</v>
      </c>
      <c r="D43" s="1">
        <v>0</v>
      </c>
      <c r="E43">
        <f>(R43-S43*(1000-T43)/(1000-U43))*AK43</f>
        <v>-0.46974631999008515</v>
      </c>
      <c r="F43">
        <f>IF(AV43&lt;&gt;0,1/(1/AV43-1/N43),0)</f>
        <v>7.427538145837342E-4</v>
      </c>
      <c r="G43">
        <f>((AY43-AL43/2)*S43-E43)/(AY43+AL43/2)</f>
        <v>1394.2843993489976</v>
      </c>
      <c r="H43">
        <f>AL43*1000</f>
        <v>9.7956678815501949E-3</v>
      </c>
      <c r="I43">
        <f>(AQ43-AW43)</f>
        <v>1.2700258073511594</v>
      </c>
      <c r="J43">
        <f>(P43+AP43*D43)</f>
        <v>23.316247940063477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19.756647109985352</v>
      </c>
      <c r="P43" s="1">
        <v>23.316247940063477</v>
      </c>
      <c r="Q43" s="1">
        <v>19.123634338378906</v>
      </c>
      <c r="R43" s="1">
        <v>400.54364013671875</v>
      </c>
      <c r="S43" s="1">
        <v>401.10247802734375</v>
      </c>
      <c r="T43" s="1">
        <v>16.271749496459961</v>
      </c>
      <c r="U43" s="1">
        <v>16.283309936523438</v>
      </c>
      <c r="V43" s="1">
        <v>69.348724365234375</v>
      </c>
      <c r="W43" s="1">
        <v>69.397994995117188</v>
      </c>
      <c r="X43" s="1">
        <v>500.12777709960937</v>
      </c>
      <c r="Y43" s="1">
        <v>-3.8097914308309555E-2</v>
      </c>
      <c r="Z43" s="1">
        <v>2.3070471361279488E-2</v>
      </c>
      <c r="AA43" s="1">
        <v>98.513313293457031</v>
      </c>
      <c r="AB43" s="1">
        <v>-3.8771419525146484</v>
      </c>
      <c r="AC43" s="1">
        <v>0.13229680061340332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0.18999999761581421</v>
      </c>
      <c r="AJ43" s="1">
        <v>111115</v>
      </c>
      <c r="AK43">
        <f>X43*0.000001/(K43*0.0001)</f>
        <v>0.83354629516601542</v>
      </c>
      <c r="AL43">
        <f>(U43-T43)/(1000-U43)*AK43</f>
        <v>9.7956678815501953E-6</v>
      </c>
      <c r="AM43">
        <f>(P43+273.15)</f>
        <v>296.46624794006345</v>
      </c>
      <c r="AN43">
        <f>(O43+273.15)</f>
        <v>292.90664710998533</v>
      </c>
      <c r="AO43">
        <f>(Y43*AG43+Z43*AH43)*AI43</f>
        <v>-7.2386036277463095E-3</v>
      </c>
      <c r="AP43">
        <f>((AO43+0.00000010773*(AN43^4-AM43^4))-AL43*44100)/(L43*51.4+0.00000043092*AM43^3)</f>
        <v>-0.47133466302467597</v>
      </c>
      <c r="AQ43">
        <f>0.61365*EXP(17.502*J43/(240.97+J43))</f>
        <v>2.8741486205823548</v>
      </c>
      <c r="AR43">
        <f>AQ43*1000/AA43</f>
        <v>29.175230478957481</v>
      </c>
      <c r="AS43">
        <f>(AR43-U43)</f>
        <v>12.891920542434043</v>
      </c>
      <c r="AT43">
        <f>IF(D43,P43,(O43+P43)/2)</f>
        <v>21.536447525024414</v>
      </c>
      <c r="AU43">
        <f>0.61365*EXP(17.502*AT43/(240.97+AT43))</f>
        <v>2.579411936170946</v>
      </c>
      <c r="AV43">
        <f>IF(AS43&lt;&gt;0,(1000-(AR43+U43)/2)/AS43*AL43,0)</f>
        <v>7.4255961071861636E-4</v>
      </c>
      <c r="AW43">
        <f>U43*AA43/1000</f>
        <v>1.6041228132311953</v>
      </c>
      <c r="AX43">
        <f>(AU43-AW43)</f>
        <v>0.97528912293975067</v>
      </c>
      <c r="AY43">
        <f>1/(1.6/F43+1.37/N43)</f>
        <v>4.641172007962517E-4</v>
      </c>
      <c r="AZ43">
        <f>G43*AA43*0.001</f>
        <v>137.35557585324733</v>
      </c>
      <c r="BA43">
        <f>G43/S43</f>
        <v>3.4761301057181382</v>
      </c>
      <c r="BB43">
        <f>(1-AL43*AA43/AQ43/F43)*100</f>
        <v>54.796208236049807</v>
      </c>
      <c r="BC43">
        <f>(S43-E43/(N43/1.35))</f>
        <v>401.32577293034842</v>
      </c>
      <c r="BD43">
        <f>E43*BB43/100/BC43</f>
        <v>-6.4138211160343593E-4</v>
      </c>
    </row>
    <row r="44" spans="1:56" x14ac:dyDescent="0.25">
      <c r="A44" s="1" t="s">
        <v>9</v>
      </c>
      <c r="B44" s="1" t="s">
        <v>102</v>
      </c>
    </row>
    <row r="45" spans="1:56" x14ac:dyDescent="0.25">
      <c r="A45" s="1">
        <v>17</v>
      </c>
      <c r="B45" s="1" t="s">
        <v>103</v>
      </c>
      <c r="C45" s="1">
        <v>10280.499999027699</v>
      </c>
      <c r="D45" s="1">
        <v>0</v>
      </c>
      <c r="E45">
        <f>(R45-S45*(1000-T45)/(1000-U45))*AK45</f>
        <v>-0.5376073440344743</v>
      </c>
      <c r="F45">
        <f>IF(AV45&lt;&gt;0,1/(1/AV45-1/N45),0)</f>
        <v>1.8470238032491281E-4</v>
      </c>
      <c r="G45">
        <f>((AY45-AL45/2)*S45-E45)/(AY45+AL45/2)</f>
        <v>5002.1694623619605</v>
      </c>
      <c r="H45">
        <f>AL45*1000</f>
        <v>2.4099831555128063E-3</v>
      </c>
      <c r="I45">
        <f>(AQ45-AW45)</f>
        <v>1.2559955281537256</v>
      </c>
      <c r="J45">
        <f>(P45+AP45*D45)</f>
        <v>23.316131591796875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19.758821487426758</v>
      </c>
      <c r="P45" s="1">
        <v>23.316131591796875</v>
      </c>
      <c r="Q45" s="1">
        <v>19.122734069824219</v>
      </c>
      <c r="R45" s="1">
        <v>400.60302734375</v>
      </c>
      <c r="S45" s="1">
        <v>401.24685668945312</v>
      </c>
      <c r="T45" s="1">
        <v>16.424896240234375</v>
      </c>
      <c r="U45" s="1">
        <v>16.427740097045898</v>
      </c>
      <c r="V45" s="1">
        <v>69.982536315917969</v>
      </c>
      <c r="W45" s="1">
        <v>69.994659423828125</v>
      </c>
      <c r="X45" s="1">
        <v>500.10800170898437</v>
      </c>
      <c r="Y45" s="1">
        <v>-4.2786389589309692E-2</v>
      </c>
      <c r="Z45" s="1">
        <v>0.24058924615383148</v>
      </c>
      <c r="AA45" s="1">
        <v>98.500030517578125</v>
      </c>
      <c r="AB45" s="1">
        <v>-3.7962398529052734</v>
      </c>
      <c r="AC45" s="1">
        <v>0.13496899604797363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0.18999999761581421</v>
      </c>
      <c r="AJ45" s="1">
        <v>111115</v>
      </c>
      <c r="AK45">
        <f>X45*0.000001/(K45*0.0001)</f>
        <v>0.83351333618164059</v>
      </c>
      <c r="AL45">
        <f>(U45-T45)/(1000-U45)*AK45</f>
        <v>2.4099831555128062E-6</v>
      </c>
      <c r="AM45">
        <f>(P45+273.15)</f>
        <v>296.46613159179685</v>
      </c>
      <c r="AN45">
        <f>(O45+273.15)</f>
        <v>292.90882148742674</v>
      </c>
      <c r="AO45">
        <f>(Y45*AG45+Z45*AH45)*AI45</f>
        <v>-8.1294139199581394E-3</v>
      </c>
      <c r="AP45">
        <f>((AO45+0.00000010773*(AN45^4-AM45^4))-AL45*44100)/(L45*51.4+0.00000043092*AM45^3)</f>
        <v>-0.46718269246168553</v>
      </c>
      <c r="AQ45">
        <f>0.61365*EXP(17.502*J45/(240.97+J45))</f>
        <v>2.8741284290475884</v>
      </c>
      <c r="AR45">
        <f>AQ45*1000/AA45</f>
        <v>29.178959782501558</v>
      </c>
      <c r="AS45">
        <f>(AR45-U45)</f>
        <v>12.751219685455659</v>
      </c>
      <c r="AT45">
        <f>IF(D45,P45,(O45+P45)/2)</f>
        <v>21.537476539611816</v>
      </c>
      <c r="AU45">
        <f>0.61365*EXP(17.502*AT45/(240.97+AT45))</f>
        <v>2.5795743881167104</v>
      </c>
      <c r="AV45">
        <f>IF(AS45&lt;&gt;0,(1000-(AR45+U45)/2)/AS45*AL45,0)</f>
        <v>1.8469036879310355E-4</v>
      </c>
      <c r="AW45">
        <f>U45*AA45/1000</f>
        <v>1.6181329008938627</v>
      </c>
      <c r="AX45">
        <f>(AU45-AW45)</f>
        <v>0.96144148722284761</v>
      </c>
      <c r="AY45">
        <f>1/(1.6/F45+1.37/N45)</f>
        <v>1.1543255959665869E-4</v>
      </c>
      <c r="AZ45">
        <f>G45*AA45*0.001</f>
        <v>492.71384469675047</v>
      </c>
      <c r="BA45">
        <f>G45/S45</f>
        <v>12.466563610324835</v>
      </c>
      <c r="BB45">
        <f>(1-AL45*AA45/AQ45/F45)*100</f>
        <v>55.283097853251206</v>
      </c>
      <c r="BC45">
        <f>(S45-E45/(N45/1.35))</f>
        <v>401.50240947322658</v>
      </c>
      <c r="BD45">
        <f>E45*BB45/100/BC45</f>
        <v>-7.4023464630954331E-4</v>
      </c>
    </row>
    <row r="46" spans="1:56" x14ac:dyDescent="0.25">
      <c r="A46" s="1">
        <v>18</v>
      </c>
      <c r="B46" s="1" t="s">
        <v>104</v>
      </c>
      <c r="C46" s="1">
        <v>10880.999985605478</v>
      </c>
      <c r="D46" s="1">
        <v>0</v>
      </c>
      <c r="E46">
        <f>(R46-S46*(1000-T46)/(1000-U46))*AK46</f>
        <v>-0.49316741376133705</v>
      </c>
      <c r="F46">
        <f>IF(AV46&lt;&gt;0,1/(1/AV46-1/N46),0)</f>
        <v>3.1121578734833046E-4</v>
      </c>
      <c r="G46">
        <f>((AY46-AL46/2)*S46-E46)/(AY46+AL46/2)</f>
        <v>2902.6108973503856</v>
      </c>
      <c r="H46">
        <f>AL46*1000</f>
        <v>4.026757268204546E-3</v>
      </c>
      <c r="I46">
        <f>(AQ46-AW46)</f>
        <v>1.2456061755353951</v>
      </c>
      <c r="J46">
        <f>(P46+AP46*D46)</f>
        <v>23.30250358581543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19.754400253295898</v>
      </c>
      <c r="P46" s="1">
        <v>23.30250358581543</v>
      </c>
      <c r="Q46" s="1">
        <v>19.123331069946289</v>
      </c>
      <c r="R46" s="1">
        <v>400.54721069335938</v>
      </c>
      <c r="S46" s="1">
        <v>401.13693237304687</v>
      </c>
      <c r="T46" s="1">
        <v>16.503208160400391</v>
      </c>
      <c r="U46" s="1">
        <v>16.507959365844727</v>
      </c>
      <c r="V46" s="1">
        <v>70.340858459472656</v>
      </c>
      <c r="W46" s="1">
        <v>70.361106872558594</v>
      </c>
      <c r="X46" s="1">
        <v>500.11944580078125</v>
      </c>
      <c r="Y46" s="1">
        <v>-7.0920869708061218E-2</v>
      </c>
      <c r="Z46" s="1">
        <v>1.6478938981890678E-2</v>
      </c>
      <c r="AA46" s="1">
        <v>98.507514953613281</v>
      </c>
      <c r="AB46" s="1">
        <v>-3.7962398529052734</v>
      </c>
      <c r="AC46" s="1">
        <v>0.13496899604797363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0.18999999761581421</v>
      </c>
      <c r="AJ46" s="1">
        <v>111115</v>
      </c>
      <c r="AK46">
        <f>X46*0.000001/(K46*0.0001)</f>
        <v>0.8335324096679686</v>
      </c>
      <c r="AL46">
        <f>(U46-T46)/(1000-U46)*AK46</f>
        <v>4.0267572682045463E-6</v>
      </c>
      <c r="AM46">
        <f>(P46+273.15)</f>
        <v>296.45250358581541</v>
      </c>
      <c r="AN46">
        <f>(O46+273.15)</f>
        <v>292.90440025329588</v>
      </c>
      <c r="AO46">
        <f>(Y46*AG46+Z46*AH46)*AI46</f>
        <v>-1.3474965075443102E-2</v>
      </c>
      <c r="AP46">
        <f>((AO46+0.00000010773*(AN46^4-AM46^4))-AL46*44100)/(L46*51.4+0.00000043092*AM46^3)</f>
        <v>-0.46685299070523556</v>
      </c>
      <c r="AQ46">
        <f>0.61365*EXP(17.502*J46/(240.97+J46))</f>
        <v>2.871764229619985</v>
      </c>
      <c r="AR46">
        <f>AQ46*1000/AA46</f>
        <v>29.152742620421247</v>
      </c>
      <c r="AS46">
        <f>(AR46-U46)</f>
        <v>12.64478325457652</v>
      </c>
      <c r="AT46">
        <f>IF(D46,P46,(O46+P46)/2)</f>
        <v>21.528451919555664</v>
      </c>
      <c r="AU46">
        <f>0.61365*EXP(17.502*AT46/(240.97+AT46))</f>
        <v>2.5781499641191057</v>
      </c>
      <c r="AV46">
        <f>IF(AS46&lt;&gt;0,(1000-(AR46+U46)/2)/AS46*AL46,0)</f>
        <v>3.1118168711853232E-4</v>
      </c>
      <c r="AW46">
        <f>U46*AA46/1000</f>
        <v>1.6261580540845899</v>
      </c>
      <c r="AX46">
        <f>(AU46-AW46)</f>
        <v>0.95199191003451578</v>
      </c>
      <c r="AY46">
        <f>1/(1.6/F46+1.37/N46)</f>
        <v>1.9449161785416288E-4</v>
      </c>
      <c r="AZ46">
        <f>G46*AA46*0.001</f>
        <v>285.92898637526395</v>
      </c>
      <c r="BA46">
        <f>G46/S46</f>
        <v>7.2359602497309652</v>
      </c>
      <c r="BB46">
        <f>(1-AL46*AA46/AQ46/F46)*100</f>
        <v>55.61722904698312</v>
      </c>
      <c r="BC46">
        <f>(S46-E46/(N46/1.35))</f>
        <v>401.37136054232604</v>
      </c>
      <c r="BD46">
        <f>E46*BB46/100/BC46</f>
        <v>-6.8337225089033554E-4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19</v>
      </c>
      <c r="B48" s="1" t="s">
        <v>106</v>
      </c>
      <c r="C48" s="1">
        <v>11480.999992333353</v>
      </c>
      <c r="D48" s="1">
        <v>0</v>
      </c>
      <c r="E48">
        <f>(R48-S48*(1000-T48)/(1000-U48))*AK48</f>
        <v>-0.37753432281121729</v>
      </c>
      <c r="F48">
        <f>IF(AV48&lt;&gt;0,1/(1/AV48-1/N48),0)</f>
        <v>-6.1465968504108759E-4</v>
      </c>
      <c r="G48">
        <f>((AY48-AL48/2)*S48-E48)/(AY48+AL48/2)</f>
        <v>-579.67371597858744</v>
      </c>
      <c r="H48">
        <f>AL48*1000</f>
        <v>-7.8637921043104245E-3</v>
      </c>
      <c r="I48">
        <f>(AQ48-AW48)</f>
        <v>1.2313123442955125</v>
      </c>
      <c r="J48">
        <f>(P48+AP48*D48)</f>
        <v>23.267768859863281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19.753141403198242</v>
      </c>
      <c r="P48" s="1">
        <v>23.267768859863281</v>
      </c>
      <c r="Q48" s="1">
        <v>19.123514175415039</v>
      </c>
      <c r="R48" s="1">
        <v>400.60665893554687</v>
      </c>
      <c r="S48" s="1">
        <v>401.0633544921875</v>
      </c>
      <c r="T48" s="1">
        <v>16.600101470947266</v>
      </c>
      <c r="U48" s="1">
        <v>16.590824127197266</v>
      </c>
      <c r="V48" s="1">
        <v>70.764251708984375</v>
      </c>
      <c r="W48" s="1">
        <v>70.724700927734375</v>
      </c>
      <c r="X48" s="1">
        <v>500.14263916015625</v>
      </c>
      <c r="Y48" s="1">
        <v>-0.13715413212776184</v>
      </c>
      <c r="Z48" s="1">
        <v>2.4169351905584335E-2</v>
      </c>
      <c r="AA48" s="1">
        <v>98.514320373535156</v>
      </c>
      <c r="AB48" s="1">
        <v>-3.9001522064208984</v>
      </c>
      <c r="AC48" s="1">
        <v>0.12573933601379395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0.83357106526692692</v>
      </c>
      <c r="AL48">
        <f>(U48-T48)/(1000-U48)*AK48</f>
        <v>-7.8637921043104242E-6</v>
      </c>
      <c r="AM48">
        <f>(P48+273.15)</f>
        <v>296.41776885986326</v>
      </c>
      <c r="AN48">
        <f>(O48+273.15)</f>
        <v>292.90314140319822</v>
      </c>
      <c r="AO48">
        <f>(Y48*AG48+Z48*AH48)*AI48</f>
        <v>-2.6059284777273817E-2</v>
      </c>
      <c r="AP48">
        <f>((AO48+0.00000010773*(AN48^4-AM48^4))-AL48*44100)/(L48*51.4+0.00000043092*AM48^3)</f>
        <v>-0.4563292847244837</v>
      </c>
      <c r="AQ48">
        <f>0.61365*EXP(17.502*J48/(240.97+J48))</f>
        <v>2.8657461076232007</v>
      </c>
      <c r="AR48">
        <f>AQ48*1000/AA48</f>
        <v>29.089639930085266</v>
      </c>
      <c r="AS48">
        <f>(AR48-U48)</f>
        <v>12.498815802888</v>
      </c>
      <c r="AT48">
        <f>IF(D48,P48,(O48+P48)/2)</f>
        <v>21.510455131530762</v>
      </c>
      <c r="AU48">
        <f>0.61365*EXP(17.502*AT48/(240.97+AT48))</f>
        <v>2.5753114508370047</v>
      </c>
      <c r="AV48">
        <f>IF(AS48&lt;&gt;0,(1000-(AR48+U48)/2)/AS48*AL48,0)</f>
        <v>-6.1479274430522094E-4</v>
      </c>
      <c r="AW48">
        <f>U48*AA48/1000</f>
        <v>1.6344337633276882</v>
      </c>
      <c r="AX48">
        <f>(AU48-AW48)</f>
        <v>0.94087768750931655</v>
      </c>
      <c r="AY48">
        <f>1/(1.6/F48+1.37/N48)</f>
        <v>-3.8423350843170168E-4</v>
      </c>
      <c r="AZ48">
        <f>G48*AA48*0.001</f>
        <v>-57.106162168032192</v>
      </c>
      <c r="BA48">
        <f>G48/S48</f>
        <v>-1.4453420126417438</v>
      </c>
      <c r="BB48">
        <f>(1-AL48*AA48/AQ48/F48)*100</f>
        <v>56.019622899433365</v>
      </c>
      <c r="BC48">
        <f>(S48-E48/(N48/1.35))</f>
        <v>401.24281622803431</v>
      </c>
      <c r="BD48">
        <f>E48*BB48/100/BC48</f>
        <v>-5.2709555262062937E-4</v>
      </c>
    </row>
    <row r="49" spans="1:56" x14ac:dyDescent="0.25">
      <c r="A49" s="1" t="s">
        <v>9</v>
      </c>
      <c r="B49" s="1" t="s">
        <v>107</v>
      </c>
    </row>
    <row r="50" spans="1:56" x14ac:dyDescent="0.25">
      <c r="A50" s="1">
        <v>20</v>
      </c>
      <c r="B50" s="1" t="s">
        <v>108</v>
      </c>
      <c r="C50" s="1">
        <v>12080.999999038875</v>
      </c>
      <c r="D50" s="1">
        <v>0</v>
      </c>
      <c r="E50">
        <f>(R50-S50*(1000-T50)/(1000-U50))*AK50</f>
        <v>-0.55785759587371042</v>
      </c>
      <c r="F50">
        <f>IF(AV50&lt;&gt;0,1/(1/AV50-1/N50),0)</f>
        <v>-3.8823896428363792E-4</v>
      </c>
      <c r="G50">
        <f>((AY50-AL50/2)*S50-E50)/(AY50+AL50/2)</f>
        <v>-1882.4278822457604</v>
      </c>
      <c r="H50">
        <f>AL50*1000</f>
        <v>-4.9292341528642258E-3</v>
      </c>
      <c r="I50">
        <f>(AQ50-AW50)</f>
        <v>1.2221373304411043</v>
      </c>
      <c r="J50">
        <f>(P50+AP50*D50)</f>
        <v>23.23603630065918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19.750299453735352</v>
      </c>
      <c r="P50" s="1">
        <v>23.23603630065918</v>
      </c>
      <c r="Q50" s="1">
        <v>19.123191833496094</v>
      </c>
      <c r="R50" s="1">
        <v>400.61676025390625</v>
      </c>
      <c r="S50" s="1">
        <v>401.28842163085937</v>
      </c>
      <c r="T50" s="1">
        <v>16.632938385009766</v>
      </c>
      <c r="U50" s="1">
        <v>16.62712287902832</v>
      </c>
      <c r="V50" s="1">
        <v>70.921524047851562</v>
      </c>
      <c r="W50" s="1">
        <v>70.896728515625</v>
      </c>
      <c r="X50" s="1">
        <v>500.10525512695312</v>
      </c>
      <c r="Y50" s="1">
        <v>-0.12894479930400848</v>
      </c>
      <c r="Z50" s="1">
        <v>1.757722906768322E-2</v>
      </c>
      <c r="AA50" s="1">
        <v>98.520980834960938</v>
      </c>
      <c r="AB50" s="1">
        <v>-3.7723140716552734</v>
      </c>
      <c r="AC50" s="1">
        <v>0.12303280830383301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0.18999999761581421</v>
      </c>
      <c r="AJ50" s="1">
        <v>111115</v>
      </c>
      <c r="AK50">
        <f>X50*0.000001/(K50*0.0001)</f>
        <v>0.83350875854492179</v>
      </c>
      <c r="AL50">
        <f>(U50-T50)/(1000-U50)*AK50</f>
        <v>-4.9292341528642256E-6</v>
      </c>
      <c r="AM50">
        <f>(P50+273.15)</f>
        <v>296.38603630065916</v>
      </c>
      <c r="AN50">
        <f>(O50+273.15)</f>
        <v>292.90029945373533</v>
      </c>
      <c r="AO50">
        <f>(Y50*AG50+Z50*AH50)*AI50</f>
        <v>-2.4499511560333254E-2</v>
      </c>
      <c r="AP50">
        <f>((AO50+0.00000010773*(AN50^4-AM50^4))-AL50*44100)/(L50*51.4+0.00000043092*AM50^3)</f>
        <v>-0.45400401218535352</v>
      </c>
      <c r="AQ50">
        <f>0.61365*EXP(17.502*J50/(240.97+J50))</f>
        <v>2.8602577849463939</v>
      </c>
      <c r="AR50">
        <f>AQ50*1000/AA50</f>
        <v>29.031966193452764</v>
      </c>
      <c r="AS50">
        <f>(AR50-U50)</f>
        <v>12.404843314424443</v>
      </c>
      <c r="AT50">
        <f>IF(D50,P50,(O50+P50)/2)</f>
        <v>21.493167877197266</v>
      </c>
      <c r="AU50">
        <f>0.61365*EXP(17.502*AT50/(240.97+AT50))</f>
        <v>2.5725874244340186</v>
      </c>
      <c r="AV50">
        <f>IF(AS50&lt;&gt;0,(1000-(AR50+U50)/2)/AS50*AL50,0)</f>
        <v>-3.88292045304672E-4</v>
      </c>
      <c r="AW50">
        <f>U50*AA50/1000</f>
        <v>1.6381204545052896</v>
      </c>
      <c r="AX50">
        <f>(AU50-AW50)</f>
        <v>0.93446696992872891</v>
      </c>
      <c r="AY50">
        <f>1/(1.6/F50+1.37/N50)</f>
        <v>-2.4267775875914713E-4</v>
      </c>
      <c r="AZ50">
        <f>G50*AA50*0.001</f>
        <v>-185.4586413099307</v>
      </c>
      <c r="BA50">
        <f>G50/S50</f>
        <v>-4.6909598701987578</v>
      </c>
      <c r="BB50">
        <f>(1-AL50*AA50/AQ50/F50)*100</f>
        <v>56.267542809491779</v>
      </c>
      <c r="BC50">
        <f>(S50-E50/(N50/1.35))</f>
        <v>401.55360041451365</v>
      </c>
      <c r="BD50">
        <f>E50*BB50/100/BC50</f>
        <v>-7.8169579665135133E-4</v>
      </c>
    </row>
    <row r="51" spans="1:56" x14ac:dyDescent="0.25">
      <c r="A51" s="1">
        <v>21</v>
      </c>
      <c r="B51" s="1" t="s">
        <v>109</v>
      </c>
      <c r="C51" s="1">
        <v>12681.499985616654</v>
      </c>
      <c r="D51" s="1">
        <v>0</v>
      </c>
      <c r="E51">
        <f>(R51-S51*(1000-T51)/(1000-U51))*AK51</f>
        <v>-0.40516612757048698</v>
      </c>
      <c r="F51">
        <f>IF(AV51&lt;&gt;0,1/(1/AV51-1/N51),0)</f>
        <v>-5.1833867417743807E-4</v>
      </c>
      <c r="G51">
        <f>((AY51-AL51/2)*S51-E51)/(AY51+AL51/2)</f>
        <v>-844.68289553327998</v>
      </c>
      <c r="H51">
        <f>AL51*1000</f>
        <v>-6.6747297568615057E-3</v>
      </c>
      <c r="I51">
        <f>(AQ51-AW51)</f>
        <v>1.2391878111220365</v>
      </c>
      <c r="J51">
        <f>(P51+AP51*D51)</f>
        <v>23.40186882019043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19.764833450317383</v>
      </c>
      <c r="P51" s="1">
        <v>23.40186882019043</v>
      </c>
      <c r="Q51" s="1">
        <v>19.123462677001953</v>
      </c>
      <c r="R51" s="1">
        <v>400.72528076171875</v>
      </c>
      <c r="S51" s="1">
        <v>401.21456909179687</v>
      </c>
      <c r="T51" s="1">
        <v>16.754514694213867</v>
      </c>
      <c r="U51" s="1">
        <v>16.746641159057617</v>
      </c>
      <c r="V51" s="1">
        <v>71.373710632324219</v>
      </c>
      <c r="W51" s="1">
        <v>71.340164184570313</v>
      </c>
      <c r="X51" s="1">
        <v>500.12734985351562</v>
      </c>
      <c r="Y51" s="1">
        <v>-5.8612100780010223E-2</v>
      </c>
      <c r="Z51" s="1">
        <v>0.26366215944290161</v>
      </c>
      <c r="AA51" s="1">
        <v>98.518470764160156</v>
      </c>
      <c r="AB51" s="1">
        <v>-3.7723140716552734</v>
      </c>
      <c r="AC51" s="1">
        <v>0.12303280830383301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0.83354558308919258</v>
      </c>
      <c r="AL51">
        <f>(U51-T51)/(1000-U51)*AK51</f>
        <v>-6.6747297568615059E-6</v>
      </c>
      <c r="AM51">
        <f>(P51+273.15)</f>
        <v>296.55186882019041</v>
      </c>
      <c r="AN51">
        <f>(O51+273.15)</f>
        <v>292.91483345031736</v>
      </c>
      <c r="AO51">
        <f>(Y51*AG51+Z51*AH51)*AI51</f>
        <v>-1.1136299008459805E-2</v>
      </c>
      <c r="AP51">
        <f>((AO51+0.00000010773*(AN51^4-AM51^4))-AL51*44100)/(L51*51.4+0.00000043092*AM51^3)</f>
        <v>-0.47306958267661509</v>
      </c>
      <c r="AQ51">
        <f>0.61365*EXP(17.502*J51/(240.97+J51))</f>
        <v>2.8890412885485355</v>
      </c>
      <c r="AR51">
        <f>AQ51*1000/AA51</f>
        <v>29.324869399003443</v>
      </c>
      <c r="AS51">
        <f>(AR51-U51)</f>
        <v>12.578228239945826</v>
      </c>
      <c r="AT51">
        <f>IF(D51,P51,(O51+P51)/2)</f>
        <v>21.583351135253906</v>
      </c>
      <c r="AU51">
        <f>0.61365*EXP(17.502*AT51/(240.97+AT51))</f>
        <v>2.58682578080627</v>
      </c>
      <c r="AV51">
        <f>IF(AS51&lt;&gt;0,(1000-(AR51+U51)/2)/AS51*AL51,0)</f>
        <v>-5.1843329531257312E-4</v>
      </c>
      <c r="AW51">
        <f>U51*AA51/1000</f>
        <v>1.649853477426499</v>
      </c>
      <c r="AX51">
        <f>(AU51-AW51)</f>
        <v>0.936972303379771</v>
      </c>
      <c r="AY51">
        <f>1/(1.6/F51+1.37/N51)</f>
        <v>-3.2401230712400915E-4</v>
      </c>
      <c r="AZ51">
        <f>G51*AA51*0.001</f>
        <v>-83.216867148581585</v>
      </c>
      <c r="BA51">
        <f>G51/S51</f>
        <v>-2.1053146136874674</v>
      </c>
      <c r="BB51">
        <f>(1-AL51*AA51/AQ51/F51)*100</f>
        <v>56.087922249484912</v>
      </c>
      <c r="BC51">
        <f>(S51-E51/(N51/1.35))</f>
        <v>401.40716566425868</v>
      </c>
      <c r="BD51">
        <f>E51*BB51/100/BC51</f>
        <v>-5.6613155432072505E-4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>
        <v>22</v>
      </c>
      <c r="B53" s="1" t="s">
        <v>111</v>
      </c>
      <c r="C53" s="1">
        <v>13281.499992344528</v>
      </c>
      <c r="D53" s="1">
        <v>0</v>
      </c>
      <c r="E53">
        <f>(R53-S53*(1000-T53)/(1000-U53))*AK53</f>
        <v>-0.59454515838486099</v>
      </c>
      <c r="F53">
        <f>IF(AV53&lt;&gt;0,1/(1/AV53-1/N53),0)</f>
        <v>-3.0770946132421101E-4</v>
      </c>
      <c r="G53">
        <f>((AY53-AL53/2)*S53-E53)/(AY53+AL53/2)</f>
        <v>-2666.6672404711844</v>
      </c>
      <c r="H53">
        <f>AL53*1000</f>
        <v>-3.9160564146017308E-3</v>
      </c>
      <c r="I53">
        <f>(AQ53-AW53)</f>
        <v>1.2249391211359455</v>
      </c>
      <c r="J53">
        <f>(P53+AP53*D53)</f>
        <v>23.336206436157227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19.758367538452148</v>
      </c>
      <c r="P53" s="1">
        <v>23.336206436157227</v>
      </c>
      <c r="Q53" s="1">
        <v>19.122516632080078</v>
      </c>
      <c r="R53" s="1">
        <v>400.73275756835937</v>
      </c>
      <c r="S53" s="1">
        <v>401.44796752929687</v>
      </c>
      <c r="T53" s="1">
        <v>16.778476715087891</v>
      </c>
      <c r="U53" s="1">
        <v>16.773857116699219</v>
      </c>
      <c r="V53" s="1">
        <v>71.510528564453125</v>
      </c>
      <c r="W53" s="1">
        <v>71.4908447265625</v>
      </c>
      <c r="X53" s="1">
        <v>500.09140014648437</v>
      </c>
      <c r="Y53" s="1">
        <v>-4.5131433755159378E-2</v>
      </c>
      <c r="Z53" s="1">
        <v>5.383116751909256E-2</v>
      </c>
      <c r="AA53" s="1">
        <v>98.526832580566406</v>
      </c>
      <c r="AB53" s="1">
        <v>-3.5486202239990234</v>
      </c>
      <c r="AC53" s="1">
        <v>0.12408947944641113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0.18999999761581421</v>
      </c>
      <c r="AJ53" s="1">
        <v>111115</v>
      </c>
      <c r="AK53">
        <f>X53*0.000001/(K53*0.0001)</f>
        <v>0.83348566691080717</v>
      </c>
      <c r="AL53">
        <f>(U53-T53)/(1000-U53)*AK53</f>
        <v>-3.9160564146017307E-6</v>
      </c>
      <c r="AM53">
        <f>(P53+273.15)</f>
        <v>296.4862064361572</v>
      </c>
      <c r="AN53">
        <f>(O53+273.15)</f>
        <v>292.90836753845213</v>
      </c>
      <c r="AO53">
        <f>(Y53*AG53+Z53*AH53)*AI53</f>
        <v>-8.5749723058785587E-3</v>
      </c>
      <c r="AP53">
        <f>((AO53+0.00000010773*(AN53^4-AM53^4))-AL53*44100)/(L53*51.4+0.00000043092*AM53^3)</f>
        <v>-0.46659791496247416</v>
      </c>
      <c r="AQ53">
        <f>0.61365*EXP(17.502*J53/(240.97+J53))</f>
        <v>2.8776141330033118</v>
      </c>
      <c r="AR53">
        <f>AQ53*1000/AA53</f>
        <v>29.206400506686919</v>
      </c>
      <c r="AS53">
        <f>(AR53-U53)</f>
        <v>12.4325433899877</v>
      </c>
      <c r="AT53">
        <f>IF(D53,P53,(O53+P53)/2)</f>
        <v>21.547286987304688</v>
      </c>
      <c r="AU53">
        <f>0.61365*EXP(17.502*AT53/(240.97+AT53))</f>
        <v>2.5811236268162183</v>
      </c>
      <c r="AV53">
        <f>IF(AS53&lt;&gt;0,(1000-(AR53+U53)/2)/AS53*AL53,0)</f>
        <v>-3.0774280476490387E-4</v>
      </c>
      <c r="AW53">
        <f>U53*AA53/1000</f>
        <v>1.6526750118673663</v>
      </c>
      <c r="AX53">
        <f>(AU53-AW53)</f>
        <v>0.928448614948852</v>
      </c>
      <c r="AY53">
        <f>1/(1.6/F53+1.37/N53)</f>
        <v>-1.9233625700036837E-4</v>
      </c>
      <c r="AZ53">
        <f>G53*AA53*0.001</f>
        <v>-262.7382767499854</v>
      </c>
      <c r="BA53">
        <f>G53/S53</f>
        <v>-6.6426223475065331</v>
      </c>
      <c r="BB53">
        <f>(1-AL53*AA53/AQ53/F53)*100</f>
        <v>56.425736706287942</v>
      </c>
      <c r="BC53">
        <f>(S53-E53/(N53/1.35))</f>
        <v>401.73058582309483</v>
      </c>
      <c r="BD53">
        <f>E53*BB53/100/BC53</f>
        <v>-8.350782776045684E-4</v>
      </c>
    </row>
    <row r="54" spans="1:56" x14ac:dyDescent="0.25">
      <c r="A54" s="1" t="s">
        <v>9</v>
      </c>
      <c r="B54" s="1" t="s">
        <v>112</v>
      </c>
    </row>
    <row r="55" spans="1:56" x14ac:dyDescent="0.25">
      <c r="A55" s="1">
        <v>23</v>
      </c>
      <c r="B55" s="1" t="s">
        <v>113</v>
      </c>
      <c r="C55" s="1">
        <v>13881.499999050051</v>
      </c>
      <c r="D55" s="1">
        <v>0</v>
      </c>
      <c r="E55">
        <f>(R55-S55*(1000-T55)/(1000-U55))*AK55</f>
        <v>-0.60004631804646091</v>
      </c>
      <c r="F55">
        <f>IF(AV55&lt;&gt;0,1/(1/AV55-1/N55),0)</f>
        <v>-1.0608314313401744E-3</v>
      </c>
      <c r="G55">
        <f>((AY55-AL55/2)*S55-E55)/(AY55+AL55/2)</f>
        <v>-502.22994350822353</v>
      </c>
      <c r="H55">
        <f>AL55*1000</f>
        <v>-1.3422998127440865E-2</v>
      </c>
      <c r="I55">
        <f>(AQ55-AW55)</f>
        <v>1.2180249202546489</v>
      </c>
      <c r="J55">
        <f>(P55+AP55*D55)</f>
        <v>23.257091522216797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19.750072479248047</v>
      </c>
      <c r="P55" s="1">
        <v>23.257091522216797</v>
      </c>
      <c r="Q55" s="1">
        <v>19.122215270996094</v>
      </c>
      <c r="R55" s="1">
        <v>400.75515747070312</v>
      </c>
      <c r="S55" s="1">
        <v>401.48150634765625</v>
      </c>
      <c r="T55" s="1">
        <v>16.716318130493164</v>
      </c>
      <c r="U55" s="1">
        <v>16.700483322143555</v>
      </c>
      <c r="V55" s="1">
        <v>71.300811767578125</v>
      </c>
      <c r="W55" s="1">
        <v>71.2332763671875</v>
      </c>
      <c r="X55" s="1">
        <v>500.1195068359375</v>
      </c>
      <c r="Y55" s="1">
        <v>-0.24206709861755371</v>
      </c>
      <c r="Z55" s="1">
        <v>9.9971547722816467E-2</v>
      </c>
      <c r="AA55" s="1">
        <v>98.552444458007812</v>
      </c>
      <c r="AB55" s="1">
        <v>-3.6350460052490234</v>
      </c>
      <c r="AC55" s="1">
        <v>0.1208031177520752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0.18999999761581421</v>
      </c>
      <c r="AJ55" s="1">
        <v>111115</v>
      </c>
      <c r="AK55">
        <f>X55*0.000001/(K55*0.0001)</f>
        <v>0.83353251139322915</v>
      </c>
      <c r="AL55">
        <f>(U55-T55)/(1000-U55)*AK55</f>
        <v>-1.3422998127440865E-5</v>
      </c>
      <c r="AM55">
        <f>(P55+273.15)</f>
        <v>296.40709152221677</v>
      </c>
      <c r="AN55">
        <f>(O55+273.15)</f>
        <v>292.90007247924802</v>
      </c>
      <c r="AO55">
        <f>(Y55*AG55+Z55*AH55)*AI55</f>
        <v>-4.5992748160202268E-2</v>
      </c>
      <c r="AP55">
        <f>((AO55+0.00000010773*(AN55^4-AM55^4))-AL55*44100)/(L55*51.4+0.00000043092*AM55^3)</f>
        <v>-0.45263294354180889</v>
      </c>
      <c r="AQ55">
        <f>0.61365*EXP(17.502*J55/(240.97+J55))</f>
        <v>2.8638983752820875</v>
      </c>
      <c r="AR55">
        <f>AQ55*1000/AA55</f>
        <v>29.059638155422569</v>
      </c>
      <c r="AS55">
        <f>(AR55-U55)</f>
        <v>12.359154833279014</v>
      </c>
      <c r="AT55">
        <f>IF(D55,P55,(O55+P55)/2)</f>
        <v>21.503582000732422</v>
      </c>
      <c r="AU55">
        <f>0.61365*EXP(17.502*AT55/(240.97+AT55))</f>
        <v>2.574228120026075</v>
      </c>
      <c r="AV55">
        <f>IF(AS55&lt;&gt;0,(1000-(AR55+U55)/2)/AS55*AL55,0)</f>
        <v>-1.0612278340968615E-3</v>
      </c>
      <c r="AW55">
        <f>U55*AA55/1000</f>
        <v>1.6458734550274385</v>
      </c>
      <c r="AX55">
        <f>(AU55-AW55)</f>
        <v>0.9283546649986365</v>
      </c>
      <c r="AY55">
        <f>1/(1.6/F55+1.37/N55)</f>
        <v>-6.6323177060595125E-4</v>
      </c>
      <c r="AZ55">
        <f>G55*AA55*0.001</f>
        <v>-49.4959886127426</v>
      </c>
      <c r="BA55">
        <f>G55/S55</f>
        <v>-1.2509416637321418</v>
      </c>
      <c r="BB55">
        <f>(1-AL55*AA55/AQ55/F55)*100</f>
        <v>56.457541318219128</v>
      </c>
      <c r="BC55">
        <f>(S55-E55/(N55/1.35))</f>
        <v>401.76673962929078</v>
      </c>
      <c r="BD55">
        <f>E55*BB55/100/BC55</f>
        <v>-8.432041892071923E-4</v>
      </c>
    </row>
    <row r="56" spans="1:56" x14ac:dyDescent="0.25">
      <c r="A56" s="1">
        <v>24</v>
      </c>
      <c r="B56" s="1" t="s">
        <v>114</v>
      </c>
      <c r="C56" s="1">
        <v>14481.99998562783</v>
      </c>
      <c r="D56" s="1">
        <v>0</v>
      </c>
      <c r="E56">
        <f>(R56-S56*(1000-T56)/(1000-U56))*AK56</f>
        <v>-0.55112861823758208</v>
      </c>
      <c r="F56">
        <f>IF(AV56&lt;&gt;0,1/(1/AV56-1/N56),0)</f>
        <v>-8.7569770779034189E-4</v>
      </c>
      <c r="G56">
        <f>((AY56-AL56/2)*S56-E56)/(AY56+AL56/2)</f>
        <v>-603.23192854687397</v>
      </c>
      <c r="H56">
        <f>AL56*1000</f>
        <v>-1.1086617087669634E-2</v>
      </c>
      <c r="I56">
        <f>(AQ56-AW56)</f>
        <v>1.2188165231638124</v>
      </c>
      <c r="J56">
        <f>(P56+AP56*D56)</f>
        <v>23.258398056030273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19.747425079345703</v>
      </c>
      <c r="P56" s="1">
        <v>23.258398056030273</v>
      </c>
      <c r="Q56" s="1">
        <v>19.121479034423828</v>
      </c>
      <c r="R56" s="1">
        <v>400.7674560546875</v>
      </c>
      <c r="S56" s="1">
        <v>401.43399047851562</v>
      </c>
      <c r="T56" s="1">
        <v>16.707395553588867</v>
      </c>
      <c r="U56" s="1">
        <v>16.694316864013672</v>
      </c>
      <c r="V56" s="1">
        <v>71.276290893554687</v>
      </c>
      <c r="W56" s="1">
        <v>71.220497131347656</v>
      </c>
      <c r="X56" s="1">
        <v>500.12045288085937</v>
      </c>
      <c r="Y56" s="1">
        <v>-0.10374324023723602</v>
      </c>
      <c r="Z56" s="1">
        <v>4.5042209327220917E-2</v>
      </c>
      <c r="AA56" s="1">
        <v>98.554969787597656</v>
      </c>
      <c r="AB56" s="1">
        <v>-3.6350460052490234</v>
      </c>
      <c r="AC56" s="1">
        <v>0.1208031177520752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0.18999999761581421</v>
      </c>
      <c r="AJ56" s="1">
        <v>111115</v>
      </c>
      <c r="AK56">
        <f>X56*0.000001/(K56*0.0001)</f>
        <v>0.83353408813476559</v>
      </c>
      <c r="AL56">
        <f>(U56-T56)/(1000-U56)*AK56</f>
        <v>-1.1086617087669634E-5</v>
      </c>
      <c r="AM56">
        <f>(P56+273.15)</f>
        <v>296.40839805603025</v>
      </c>
      <c r="AN56">
        <f>(O56+273.15)</f>
        <v>292.89742507934568</v>
      </c>
      <c r="AO56">
        <f>(Y56*AG56+Z56*AH56)*AI56</f>
        <v>-1.9711215397731685E-2</v>
      </c>
      <c r="AP56">
        <f>((AO56+0.00000010773*(AN56^4-AM56^4))-AL56*44100)/(L56*51.4+0.00000043092*AM56^3)</f>
        <v>-0.45405811445594457</v>
      </c>
      <c r="AQ56">
        <f>0.61365*EXP(17.502*J56/(240.97+J56))</f>
        <v>2.8641244173212619</v>
      </c>
      <c r="AR56">
        <f>AQ56*1000/AA56</f>
        <v>29.061187106991419</v>
      </c>
      <c r="AS56">
        <f>(AR56-U56)</f>
        <v>12.366870242977747</v>
      </c>
      <c r="AT56">
        <f>IF(D56,P56,(O56+P56)/2)</f>
        <v>21.502911567687988</v>
      </c>
      <c r="AU56">
        <f>0.61365*EXP(17.502*AT56/(240.97+AT56))</f>
        <v>2.5741224689074387</v>
      </c>
      <c r="AV56">
        <f>IF(AS56&lt;&gt;0,(1000-(AR56+U56)/2)/AS56*AL56,0)</f>
        <v>-8.7596780743543119E-4</v>
      </c>
      <c r="AW56">
        <f>U56*AA56/1000</f>
        <v>1.6453078941574495</v>
      </c>
      <c r="AX56">
        <f>(AU56-AW56)</f>
        <v>0.92881457474998919</v>
      </c>
      <c r="AY56">
        <f>1/(1.6/F56+1.37/N56)</f>
        <v>-5.474556064735583E-4</v>
      </c>
      <c r="AZ56">
        <f>G56*AA56*0.001</f>
        <v>-59.451504492851434</v>
      </c>
      <c r="BA56">
        <f>G56/S56</f>
        <v>-1.5026927037937472</v>
      </c>
      <c r="BB56">
        <f>(1-AL56*AA56/AQ56/F56)*100</f>
        <v>56.43562532921942</v>
      </c>
      <c r="BC56">
        <f>(S56-E56/(N56/1.35))</f>
        <v>401.69597062847203</v>
      </c>
      <c r="BD56">
        <f>E56*BB56/100/BC56</f>
        <v>-7.7429923328342198E-4</v>
      </c>
    </row>
    <row r="57" spans="1:56" x14ac:dyDescent="0.25">
      <c r="A57" s="1" t="s">
        <v>9</v>
      </c>
      <c r="B57" s="1" t="s">
        <v>115</v>
      </c>
    </row>
    <row r="58" spans="1:56" x14ac:dyDescent="0.25">
      <c r="A58" s="1">
        <v>25</v>
      </c>
      <c r="B58" s="1" t="s">
        <v>116</v>
      </c>
      <c r="C58" s="1">
        <v>15081.999992333353</v>
      </c>
      <c r="D58" s="1">
        <v>0</v>
      </c>
      <c r="E58">
        <f>(R58-S58*(1000-T58)/(1000-U58))*AK58</f>
        <v>-0.57705227902332457</v>
      </c>
      <c r="F58">
        <f>IF(AV58&lt;&gt;0,1/(1/AV58-1/N58),0)</f>
        <v>2.34315710533452E-4</v>
      </c>
      <c r="G58">
        <f>((AY58-AL58/2)*S58-E58)/(AY58+AL58/2)</f>
        <v>4294.02920837486</v>
      </c>
      <c r="H58">
        <f>AL58*1000</f>
        <v>3.0012711215491907E-3</v>
      </c>
      <c r="I58">
        <f>(AQ58-AW58)</f>
        <v>1.2339141059416581</v>
      </c>
      <c r="J58">
        <f>(P58+AP58*D58)</f>
        <v>23.360553741455078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19.758760452270508</v>
      </c>
      <c r="P58" s="1">
        <v>23.360553741455078</v>
      </c>
      <c r="Q58" s="1">
        <v>19.12281608581543</v>
      </c>
      <c r="R58" s="1">
        <v>400.83819580078125</v>
      </c>
      <c r="S58" s="1">
        <v>401.52896118164062</v>
      </c>
      <c r="T58" s="1">
        <v>16.711250305175781</v>
      </c>
      <c r="U58" s="1">
        <v>16.714790344238281</v>
      </c>
      <c r="V58" s="1">
        <v>71.26885986328125</v>
      </c>
      <c r="W58" s="1">
        <v>71.283958435058594</v>
      </c>
      <c r="X58" s="1">
        <v>500.18185424804687</v>
      </c>
      <c r="Y58" s="1">
        <v>2.3444956168532372E-3</v>
      </c>
      <c r="Z58" s="1">
        <v>4.8338301479816437E-2</v>
      </c>
      <c r="AA58" s="1">
        <v>98.591278076171875</v>
      </c>
      <c r="AB58" s="1">
        <v>-3.7040767669677734</v>
      </c>
      <c r="AC58" s="1">
        <v>0.13120198249816895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0.18999999761581421</v>
      </c>
      <c r="AJ58" s="1">
        <v>111115</v>
      </c>
      <c r="AK58">
        <f>X58*0.000001/(K58*0.0001)</f>
        <v>0.83363642374674463</v>
      </c>
      <c r="AL58">
        <f>(U58-T58)/(1000-U58)*AK58</f>
        <v>3.0012711215491905E-6</v>
      </c>
      <c r="AM58">
        <f>(P58+273.15)</f>
        <v>296.51055374145506</v>
      </c>
      <c r="AN58">
        <f>(O58+273.15)</f>
        <v>292.90876045227049</v>
      </c>
      <c r="AO58">
        <f>(Y58*AG58+Z58*AH58)*AI58</f>
        <v>4.4545416161240192E-4</v>
      </c>
      <c r="AP58">
        <f>((AO58+0.00000010773*(AN58^4-AM58^4))-AL58*44100)/(L58*51.4+0.00000043092*AM58^3)</f>
        <v>-0.47329407223581815</v>
      </c>
      <c r="AQ58">
        <f>0.61365*EXP(17.502*J58/(240.97+J58))</f>
        <v>2.8818466487553671</v>
      </c>
      <c r="AR58">
        <f>AQ58*1000/AA58</f>
        <v>29.230239276630989</v>
      </c>
      <c r="AS58">
        <f>(AR58-U58)</f>
        <v>12.515448932392708</v>
      </c>
      <c r="AT58">
        <f>IF(D58,P58,(O58+P58)/2)</f>
        <v>21.559657096862793</v>
      </c>
      <c r="AU58">
        <f>0.61365*EXP(17.502*AT58/(240.97+AT58))</f>
        <v>2.5830782413271201</v>
      </c>
      <c r="AV58">
        <f>IF(AS58&lt;&gt;0,(1000-(AR58+U58)/2)/AS58*AL58,0)</f>
        <v>2.3429637978624783E-4</v>
      </c>
      <c r="AW58">
        <f>U58*AA58/1000</f>
        <v>1.647932542813709</v>
      </c>
      <c r="AX58">
        <f>(AU58-AW58)</f>
        <v>0.93514569851341101</v>
      </c>
      <c r="AY58">
        <f>1/(1.6/F58+1.37/N58)</f>
        <v>1.4643697399053959E-4</v>
      </c>
      <c r="AZ58">
        <f>G58*AA58*0.001</f>
        <v>423.35382775008998</v>
      </c>
      <c r="BA58">
        <f>G58/S58</f>
        <v>10.694195496479667</v>
      </c>
      <c r="BB58">
        <f>(1-AL58*AA58/AQ58/F58)*100</f>
        <v>56.18009309554288</v>
      </c>
      <c r="BC58">
        <f>(S58-E58/(N58/1.35))</f>
        <v>401.80326419837502</v>
      </c>
      <c r="BD58">
        <f>E58*BB58/100/BC58</f>
        <v>-8.0683393205387176E-4</v>
      </c>
    </row>
    <row r="59" spans="1:56" x14ac:dyDescent="0.25">
      <c r="A59" s="1" t="s">
        <v>9</v>
      </c>
      <c r="B59" s="1" t="s">
        <v>117</v>
      </c>
    </row>
    <row r="60" spans="1:56" x14ac:dyDescent="0.25">
      <c r="A60" s="1">
        <v>26</v>
      </c>
      <c r="B60" s="1" t="s">
        <v>118</v>
      </c>
      <c r="C60" s="1">
        <v>15681.999999061227</v>
      </c>
      <c r="D60" s="1">
        <v>0</v>
      </c>
      <c r="E60">
        <f>(R60-S60*(1000-T60)/(1000-U60))*AK60</f>
        <v>-0.69593983239062307</v>
      </c>
      <c r="F60">
        <f>IF(AV60&lt;&gt;0,1/(1/AV60-1/N60),0)</f>
        <v>-1.2346951454204154E-4</v>
      </c>
      <c r="G60">
        <f>((AY60-AL60/2)*S60-E60)/(AY60+AL60/2)</f>
        <v>-8533.0833703866483</v>
      </c>
      <c r="H60">
        <f>AL60*1000</f>
        <v>-1.5829644884959549E-3</v>
      </c>
      <c r="I60">
        <f>(AQ60-AW60)</f>
        <v>1.2348612118414184</v>
      </c>
      <c r="J60">
        <f>(P60+AP60*D60)</f>
        <v>23.407913208007812</v>
      </c>
      <c r="K60" s="1">
        <v>6</v>
      </c>
      <c r="L60">
        <f>(K60*AE60+AF60)</f>
        <v>1.4200000166893005</v>
      </c>
      <c r="M60" s="1">
        <v>1</v>
      </c>
      <c r="N60">
        <f>L60*(M60+1)*(M60+1)/(M60*M60+1)</f>
        <v>2.8400000333786011</v>
      </c>
      <c r="O60" s="1">
        <v>19.762050628662109</v>
      </c>
      <c r="P60" s="1">
        <v>23.407913208007812</v>
      </c>
      <c r="Q60" s="1">
        <v>19.121541976928711</v>
      </c>
      <c r="R60" s="1">
        <v>400.79837036132812</v>
      </c>
      <c r="S60" s="1">
        <v>401.63409423828125</v>
      </c>
      <c r="T60" s="1">
        <v>16.790134429931641</v>
      </c>
      <c r="U60" s="1">
        <v>16.788267135620117</v>
      </c>
      <c r="V60" s="1">
        <v>71.593147277832031</v>
      </c>
      <c r="W60" s="1">
        <v>71.585182189941406</v>
      </c>
      <c r="X60" s="1">
        <v>500.09982299804687</v>
      </c>
      <c r="Y60" s="1">
        <v>-0.10608825087547302</v>
      </c>
      <c r="Z60" s="1">
        <v>0.13293009996414185</v>
      </c>
      <c r="AA60" s="1">
        <v>98.594688415527344</v>
      </c>
      <c r="AB60" s="1">
        <v>-3.5032405853271484</v>
      </c>
      <c r="AC60" s="1">
        <v>0.12829327583312988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0.18999999761581421</v>
      </c>
      <c r="AJ60" s="1">
        <v>111115</v>
      </c>
      <c r="AK60">
        <f>X60*0.000001/(K60*0.0001)</f>
        <v>0.83349970499674464</v>
      </c>
      <c r="AL60">
        <f>(U60-T60)/(1000-U60)*AK60</f>
        <v>-1.582964488495955E-6</v>
      </c>
      <c r="AM60">
        <f>(P60+273.15)</f>
        <v>296.55791320800779</v>
      </c>
      <c r="AN60">
        <f>(O60+273.15)</f>
        <v>292.91205062866209</v>
      </c>
      <c r="AO60">
        <f>(Y60*AG60+Z60*AH60)*AI60</f>
        <v>-2.0156767413405774E-2</v>
      </c>
      <c r="AP60">
        <f>((AO60+0.00000010773*(AN60^4-AM60^4))-AL60*44100)/(L60*51.4+0.00000043092*AM60^3)</f>
        <v>-0.47700311799190698</v>
      </c>
      <c r="AQ60">
        <f>0.61365*EXP(17.502*J60/(240.97+J60))</f>
        <v>2.8900951791145215</v>
      </c>
      <c r="AR60">
        <f>AQ60*1000/AA60</f>
        <v>29.312889219084649</v>
      </c>
      <c r="AS60">
        <f>(AR60-U60)</f>
        <v>12.524622083464532</v>
      </c>
      <c r="AT60">
        <f>IF(D60,P60,(O60+P60)/2)</f>
        <v>21.584981918334961</v>
      </c>
      <c r="AU60">
        <f>0.61365*EXP(17.502*AT60/(240.97+AT60))</f>
        <v>2.5870838866699883</v>
      </c>
      <c r="AV60">
        <f>IF(AS60&lt;&gt;0,(1000-(AR60+U60)/2)/AS60*AL60,0)</f>
        <v>-1.2347488263487178E-4</v>
      </c>
      <c r="AW60">
        <f>U60*AA60/1000</f>
        <v>1.6552339672731031</v>
      </c>
      <c r="AX60">
        <f>(AU60-AW60)</f>
        <v>0.93184991939688522</v>
      </c>
      <c r="AY60">
        <f>1/(1.6/F60+1.37/N60)</f>
        <v>-7.7171319339250447E-5</v>
      </c>
      <c r="AZ60">
        <f>G60*AA60*0.001</f>
        <v>-841.31669612698954</v>
      </c>
      <c r="BA60">
        <f>G60/S60</f>
        <v>-21.245913862392733</v>
      </c>
      <c r="BB60">
        <f>(1-AL60*AA60/AQ60/F60)*100</f>
        <v>56.262615872815203</v>
      </c>
      <c r="BC60">
        <f>(S60-E60/(N60/1.35))</f>
        <v>401.96491070401544</v>
      </c>
      <c r="BD60">
        <f>E60*BB60/100/BC60</f>
        <v>-9.7409983851095086E-4</v>
      </c>
    </row>
    <row r="61" spans="1:56" x14ac:dyDescent="0.25">
      <c r="A61" s="1">
        <v>27</v>
      </c>
      <c r="B61" s="1" t="s">
        <v>119</v>
      </c>
      <c r="C61" s="1">
        <v>16282.499985639006</v>
      </c>
      <c r="D61" s="1">
        <v>0</v>
      </c>
      <c r="E61">
        <f>(R61-S61*(1000-T61)/(1000-U61))*AK61</f>
        <v>-0.62577489138912834</v>
      </c>
      <c r="F61">
        <f>IF(AV61&lt;&gt;0,1/(1/AV61-1/N61),0)</f>
        <v>1.9977220113420705E-4</v>
      </c>
      <c r="G61">
        <f>((AY61-AL61/2)*S61-E61)/(AY61+AL61/2)</f>
        <v>5355.5556808076608</v>
      </c>
      <c r="H61">
        <f>AL61*1000</f>
        <v>2.5306999693872562E-3</v>
      </c>
      <c r="I61">
        <f>(AQ61-AW61)</f>
        <v>1.2203312833258733</v>
      </c>
      <c r="J61">
        <f>(P61+AP61*D61)</f>
        <v>23.336679458618164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19.758159637451172</v>
      </c>
      <c r="P61" s="1">
        <v>23.336679458618164</v>
      </c>
      <c r="Q61" s="1">
        <v>19.123132705688477</v>
      </c>
      <c r="R61" s="1">
        <v>400.94610595703125</v>
      </c>
      <c r="S61" s="1">
        <v>401.69561767578125</v>
      </c>
      <c r="T61" s="1">
        <v>16.807167053222656</v>
      </c>
      <c r="U61" s="1">
        <v>16.810152053833008</v>
      </c>
      <c r="V61" s="1">
        <v>71.681915283203125</v>
      </c>
      <c r="W61" s="1">
        <v>71.69464111328125</v>
      </c>
      <c r="X61" s="1">
        <v>500.13226318359375</v>
      </c>
      <c r="Y61" s="1">
        <v>-6.1540775001049042E-2</v>
      </c>
      <c r="Z61" s="1">
        <v>5.6026455014944077E-2</v>
      </c>
      <c r="AA61" s="1">
        <v>98.593101501464844</v>
      </c>
      <c r="AB61" s="1">
        <v>-3.5032405853271484</v>
      </c>
      <c r="AC61" s="1">
        <v>0.12829327583312988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0.18999999761581421</v>
      </c>
      <c r="AJ61" s="1">
        <v>111115</v>
      </c>
      <c r="AK61">
        <f>X61*0.000001/(K61*0.0001)</f>
        <v>0.83355377197265623</v>
      </c>
      <c r="AL61">
        <f>(U61-T61)/(1000-U61)*AK61</f>
        <v>2.5306999693872562E-6</v>
      </c>
      <c r="AM61">
        <f>(P61+273.15)</f>
        <v>296.48667945861814</v>
      </c>
      <c r="AN61">
        <f>(O61+273.15)</f>
        <v>292.90815963745115</v>
      </c>
      <c r="AO61">
        <f>(Y61*AG61+Z61*AH61)*AI61</f>
        <v>-1.1692747103474677E-2</v>
      </c>
      <c r="AP61">
        <f>((AO61+0.00000010773*(AN61^4-AM61^4))-AL61*44100)/(L61*51.4+0.00000043092*AM61^3)</f>
        <v>-0.47010020082303622</v>
      </c>
      <c r="AQ61">
        <f>0.61365*EXP(17.502*J61/(240.97+J61))</f>
        <v>2.8776963110244886</v>
      </c>
      <c r="AR61">
        <f>AQ61*1000/AA61</f>
        <v>29.187603059446644</v>
      </c>
      <c r="AS61">
        <f>(AR61-U61)</f>
        <v>12.377451005613636</v>
      </c>
      <c r="AT61">
        <f>IF(D61,P61,(O61+P61)/2)</f>
        <v>21.547419548034668</v>
      </c>
      <c r="AU61">
        <f>0.61365*EXP(17.502*AT61/(240.97+AT61))</f>
        <v>2.5811445660158761</v>
      </c>
      <c r="AV61">
        <f>IF(AS61&lt;&gt;0,(1000-(AR61+U61)/2)/AS61*AL61,0)</f>
        <v>1.9975814968181712E-4</v>
      </c>
      <c r="AW61">
        <f>U61*AA61/1000</f>
        <v>1.6573650276986154</v>
      </c>
      <c r="AX61">
        <f>(AU61-AW61)</f>
        <v>0.92377953831726067</v>
      </c>
      <c r="AY61">
        <f>1/(1.6/F61+1.37/N61)</f>
        <v>1.2485010591027867E-4</v>
      </c>
      <c r="AZ61">
        <f>G61*AA61*0.001</f>
        <v>528.02084483461647</v>
      </c>
      <c r="BA61">
        <f>G61/S61</f>
        <v>13.332372685056939</v>
      </c>
      <c r="BB61">
        <f>(1-AL61*AA61/AQ61/F61)*100</f>
        <v>56.598256732802973</v>
      </c>
      <c r="BC61">
        <f>(S61-E61/(N61/1.35))</f>
        <v>401.99308108896662</v>
      </c>
      <c r="BD61">
        <f>E61*BB61/100/BC61</f>
        <v>-8.8105416799313864E-4</v>
      </c>
    </row>
    <row r="62" spans="1:56" x14ac:dyDescent="0.25">
      <c r="A62" s="1" t="s">
        <v>9</v>
      </c>
      <c r="B62" s="1" t="s">
        <v>120</v>
      </c>
    </row>
    <row r="63" spans="1:56" x14ac:dyDescent="0.25">
      <c r="A63" s="1">
        <v>28</v>
      </c>
      <c r="B63" s="1" t="s">
        <v>121</v>
      </c>
      <c r="C63" s="1">
        <v>16882.499992344528</v>
      </c>
      <c r="D63" s="1">
        <v>0</v>
      </c>
      <c r="E63">
        <f>(R63-S63*(1000-T63)/(1000-U63))*AK63</f>
        <v>-0.60706076760315919</v>
      </c>
      <c r="F63">
        <f>IF(AV63&lt;&gt;0,1/(1/AV63-1/N63),0)</f>
        <v>-2.5631292850250776E-4</v>
      </c>
      <c r="G63">
        <f>((AY63-AL63/2)*S63-E63)/(AY63+AL63/2)</f>
        <v>-3357.5240806988108</v>
      </c>
      <c r="H63">
        <f>AL63*1000</f>
        <v>-3.2401562957788572E-3</v>
      </c>
      <c r="I63">
        <f>(AQ63-AW63)</f>
        <v>1.2177495864813745</v>
      </c>
      <c r="J63">
        <f>(P63+AP63*D63)</f>
        <v>23.25963020324707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19.747541427612305</v>
      </c>
      <c r="P63" s="1">
        <v>23.25963020324707</v>
      </c>
      <c r="Q63" s="1">
        <v>19.124649047851563</v>
      </c>
      <c r="R63" s="1">
        <v>401.06143188476562</v>
      </c>
      <c r="S63" s="1">
        <v>401.79129028320312</v>
      </c>
      <c r="T63" s="1">
        <v>16.704450607299805</v>
      </c>
      <c r="U63" s="1">
        <v>16.700628280639648</v>
      </c>
      <c r="V63" s="1">
        <v>71.291709899902344</v>
      </c>
      <c r="W63" s="1">
        <v>71.275390625</v>
      </c>
      <c r="X63" s="1">
        <v>500.12109375</v>
      </c>
      <c r="Y63" s="1">
        <v>-7.0920601487159729E-2</v>
      </c>
      <c r="Z63" s="1">
        <v>3.6253534257411957E-2</v>
      </c>
      <c r="AA63" s="1">
        <v>98.594375610351563</v>
      </c>
      <c r="AB63" s="1">
        <v>-3.6239376068115234</v>
      </c>
      <c r="AC63" s="1">
        <v>0.12538647651672363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0.83353515624999996</v>
      </c>
      <c r="AL63">
        <f>(U63-T63)/(1000-U63)*AK63</f>
        <v>-3.2401562957788573E-6</v>
      </c>
      <c r="AM63">
        <f>(P63+273.15)</f>
        <v>296.40963020324705</v>
      </c>
      <c r="AN63">
        <f>(O63+273.15)</f>
        <v>292.89754142761228</v>
      </c>
      <c r="AO63">
        <f>(Y63*AG63+Z63*AH63)*AI63</f>
        <v>-1.3474914113472458E-2</v>
      </c>
      <c r="AP63">
        <f>((AO63+0.00000010773*(AN63^4-AM63^4))-AL63*44100)/(L63*51.4+0.00000043092*AM63^3)</f>
        <v>-0.45824165659527938</v>
      </c>
      <c r="AQ63">
        <f>0.61365*EXP(17.502*J63/(240.97+J63))</f>
        <v>2.8643376041116198</v>
      </c>
      <c r="AR63">
        <f>AQ63*1000/AA63</f>
        <v>29.051734304110639</v>
      </c>
      <c r="AS63">
        <f>(AR63-U63)</f>
        <v>12.35110602347099</v>
      </c>
      <c r="AT63">
        <f>IF(D63,P63,(O63+P63)/2)</f>
        <v>21.503585815429688</v>
      </c>
      <c r="AU63">
        <f>0.61365*EXP(17.502*AT63/(240.97+AT63))</f>
        <v>2.5742287211812824</v>
      </c>
      <c r="AV63">
        <f>IF(AS63&lt;&gt;0,(1000-(AR63+U63)/2)/AS63*AL63,0)</f>
        <v>-2.5633606309625453E-4</v>
      </c>
      <c r="AW63">
        <f>U63*AA63/1000</f>
        <v>1.6465880176302452</v>
      </c>
      <c r="AX63">
        <f>(AU63-AW63)</f>
        <v>0.92764070355103723</v>
      </c>
      <c r="AY63">
        <f>1/(1.6/F63+1.37/N63)</f>
        <v>-1.6020796077586866E-4</v>
      </c>
      <c r="AZ63">
        <f>G63*AA63*0.001</f>
        <v>-331.03299033321889</v>
      </c>
      <c r="BA63">
        <f>G63/S63</f>
        <v>-8.3563884083506519</v>
      </c>
      <c r="BB63">
        <f>(1-AL63*AA63/AQ63/F63)*100</f>
        <v>56.486563479541459</v>
      </c>
      <c r="BC63">
        <f>(S63-E63/(N63/1.35))</f>
        <v>402.07985789821447</v>
      </c>
      <c r="BD63">
        <f>E63*BB63/100/BC63</f>
        <v>-8.5283497572851905E-4</v>
      </c>
    </row>
    <row r="64" spans="1:56" x14ac:dyDescent="0.25">
      <c r="A64" s="1" t="s">
        <v>9</v>
      </c>
      <c r="B64" s="1" t="s">
        <v>122</v>
      </c>
    </row>
    <row r="65" spans="1:56" x14ac:dyDescent="0.25">
      <c r="A65" s="1">
        <v>29</v>
      </c>
      <c r="B65" s="1" t="s">
        <v>123</v>
      </c>
      <c r="C65" s="1">
        <v>17482.499999072403</v>
      </c>
      <c r="D65" s="1">
        <v>0</v>
      </c>
      <c r="E65">
        <f>(R65-S65*(1000-T65)/(1000-U65))*AK65</f>
        <v>-0.50082319705870648</v>
      </c>
      <c r="F65">
        <f>IF(AV65&lt;&gt;0,1/(1/AV65-1/N65),0)</f>
        <v>4.9688992163108001E-5</v>
      </c>
      <c r="G65">
        <f>((AY65-AL65/2)*S65-E65)/(AY65+AL65/2)</f>
        <v>16358.581735237813</v>
      </c>
      <c r="H65">
        <f>AL65*1000</f>
        <v>6.3058260471632614E-4</v>
      </c>
      <c r="I65">
        <f>(AQ65-AW65)</f>
        <v>1.2226332955971575</v>
      </c>
      <c r="J65">
        <f>(P65+AP65*D65)</f>
        <v>23.287446975708008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19.752206802368164</v>
      </c>
      <c r="P65" s="1">
        <v>23.287446975708008</v>
      </c>
      <c r="Q65" s="1">
        <v>19.122085571289063</v>
      </c>
      <c r="R65" s="1">
        <v>401.24935913085937</v>
      </c>
      <c r="S65" s="1">
        <v>401.84988403320312</v>
      </c>
      <c r="T65" s="1">
        <v>16.698610305786133</v>
      </c>
      <c r="U65" s="1">
        <v>16.69935417175293</v>
      </c>
      <c r="V65" s="1">
        <v>71.248687744140625</v>
      </c>
      <c r="W65" s="1">
        <v>71.251861572265625</v>
      </c>
      <c r="X65" s="1">
        <v>500.13226318359375</v>
      </c>
      <c r="Y65" s="1">
        <v>-0.13187308609485626</v>
      </c>
      <c r="Z65" s="1">
        <v>3.8449529558420181E-2</v>
      </c>
      <c r="AA65" s="1">
        <v>98.597877502441406</v>
      </c>
      <c r="AB65" s="1">
        <v>-3.6488094329833984</v>
      </c>
      <c r="AC65" s="1">
        <v>0.1339561939239502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0.18999999761581421</v>
      </c>
      <c r="AJ65" s="1">
        <v>111115</v>
      </c>
      <c r="AK65">
        <f>X65*0.000001/(K65*0.0001)</f>
        <v>0.83355377197265623</v>
      </c>
      <c r="AL65">
        <f>(U65-T65)/(1000-U65)*AK65</f>
        <v>6.3058260471632618E-7</v>
      </c>
      <c r="AM65">
        <f>(P65+273.15)</f>
        <v>296.43744697570799</v>
      </c>
      <c r="AN65">
        <f>(O65+273.15)</f>
        <v>292.90220680236814</v>
      </c>
      <c r="AO65">
        <f>(Y65*AG65+Z65*AH65)*AI65</f>
        <v>-2.5055886043612752E-2</v>
      </c>
      <c r="AP65">
        <f>((AO65+0.00000010773*(AN65^4-AM65^4))-AL65*44100)/(L65*51.4+0.00000043092*AM65^3)</f>
        <v>-0.46349642867713181</v>
      </c>
      <c r="AQ65">
        <f>0.61365*EXP(17.502*J65/(240.97+J65))</f>
        <v>2.8691541725935368</v>
      </c>
      <c r="AR65">
        <f>AQ65*1000/AA65</f>
        <v>29.099553106733893</v>
      </c>
      <c r="AS65">
        <f>(AR65-U65)</f>
        <v>12.400198934980963</v>
      </c>
      <c r="AT65">
        <f>IF(D65,P65,(O65+P65)/2)</f>
        <v>21.519826889038086</v>
      </c>
      <c r="AU65">
        <f>0.61365*EXP(17.502*AT65/(240.97+AT65))</f>
        <v>2.576789253989868</v>
      </c>
      <c r="AV65">
        <f>IF(AS65&lt;&gt;0,(1000-(AR65+U65)/2)/AS65*AL65,0)</f>
        <v>4.9688122813560099E-5</v>
      </c>
      <c r="AW65">
        <f>U65*AA65/1000</f>
        <v>1.6465208769963793</v>
      </c>
      <c r="AX65">
        <f>(AU65-AW65)</f>
        <v>0.93026837699348874</v>
      </c>
      <c r="AY65">
        <f>1/(1.6/F65+1.37/N65)</f>
        <v>3.1055154862928416E-5</v>
      </c>
      <c r="AZ65">
        <f>G65*AA65*0.001</f>
        <v>1612.9214380446533</v>
      </c>
      <c r="BA65">
        <f>G65/S65</f>
        <v>40.708190757835766</v>
      </c>
      <c r="BB65">
        <f>(1-AL65*AA65/AQ65/F65)*100</f>
        <v>56.389056890742935</v>
      </c>
      <c r="BC65">
        <f>(S65-E65/(N65/1.35))</f>
        <v>402.08795139520413</v>
      </c>
      <c r="BD65">
        <f>E65*BB65/100/BC65</f>
        <v>-7.0235747311387861E-4</v>
      </c>
    </row>
    <row r="66" spans="1:56" x14ac:dyDescent="0.25">
      <c r="A66" s="1">
        <v>30</v>
      </c>
      <c r="B66" s="1" t="s">
        <v>124</v>
      </c>
      <c r="C66" s="1">
        <v>18082.999985650182</v>
      </c>
      <c r="D66" s="1">
        <v>0</v>
      </c>
      <c r="E66">
        <f>(R66-S66*(1000-T66)/(1000-U66))*AK66</f>
        <v>-0.54027942710387622</v>
      </c>
      <c r="F66">
        <f>IF(AV66&lt;&gt;0,1/(1/AV66-1/N66),0)</f>
        <v>-3.4966917395853214E-4</v>
      </c>
      <c r="G66">
        <f>((AY66-AL66/2)*S66-E66)/(AY66+AL66/2)</f>
        <v>-2053.1698882391547</v>
      </c>
      <c r="H66">
        <f>AL66*1000</f>
        <v>-4.4709506665349674E-3</v>
      </c>
      <c r="I66">
        <f>(AQ66-AW66)</f>
        <v>1.2315070189714081</v>
      </c>
      <c r="J66">
        <f>(P66+AP66*D66)</f>
        <v>23.382377624511719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19.760034561157227</v>
      </c>
      <c r="P66" s="1">
        <v>23.382377624511719</v>
      </c>
      <c r="Q66" s="1">
        <v>19.122665405273438</v>
      </c>
      <c r="R66" s="1">
        <v>401.21533203125</v>
      </c>
      <c r="S66" s="1">
        <v>401.86566162109375</v>
      </c>
      <c r="T66" s="1">
        <v>16.782058715820313</v>
      </c>
      <c r="U66" s="1">
        <v>16.776784896850586</v>
      </c>
      <c r="V66" s="1">
        <v>71.569229125976563</v>
      </c>
      <c r="W66" s="1">
        <v>71.546737670898438</v>
      </c>
      <c r="X66" s="1">
        <v>500.1243896484375</v>
      </c>
      <c r="Y66" s="1">
        <v>-9.846978634595871E-2</v>
      </c>
      <c r="Z66" s="1">
        <v>2.636660635471344E-2</v>
      </c>
      <c r="AA66" s="1">
        <v>98.596847534179688</v>
      </c>
      <c r="AB66" s="1">
        <v>-3.6488094329833984</v>
      </c>
      <c r="AC66" s="1">
        <v>0.1339561939239502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0.18999999761581421</v>
      </c>
      <c r="AJ66" s="1">
        <v>111115</v>
      </c>
      <c r="AK66">
        <f>X66*0.000001/(K66*0.0001)</f>
        <v>0.83354064941406236</v>
      </c>
      <c r="AL66">
        <f>(U66-T66)/(1000-U66)*AK66</f>
        <v>-4.4709506665349678E-6</v>
      </c>
      <c r="AM66">
        <f>(P66+273.15)</f>
        <v>296.5323776245117</v>
      </c>
      <c r="AN66">
        <f>(O66+273.15)</f>
        <v>292.9100345611572</v>
      </c>
      <c r="AO66">
        <f>(Y66*AG66+Z66*AH66)*AI66</f>
        <v>-1.8709259170961889E-2</v>
      </c>
      <c r="AP66">
        <f>((AO66+0.00000010773*(AN66^4-AM66^4))-AL66*44100)/(L66*51.4+0.00000043092*AM66^3)</f>
        <v>-0.47234238286322194</v>
      </c>
      <c r="AQ66">
        <f>0.61365*EXP(17.502*J66/(240.97+J66))</f>
        <v>2.8856451215599139</v>
      </c>
      <c r="AR66">
        <f>AQ66*1000/AA66</f>
        <v>29.267113439499912</v>
      </c>
      <c r="AS66">
        <f>(AR66-U66)</f>
        <v>12.490328542649326</v>
      </c>
      <c r="AT66">
        <f>IF(D66,P66,(O66+P66)/2)</f>
        <v>21.571206092834473</v>
      </c>
      <c r="AU66">
        <f>0.61365*EXP(17.502*AT66/(240.97+AT66))</f>
        <v>2.5849042803831064</v>
      </c>
      <c r="AV66">
        <f>IF(AS66&lt;&gt;0,(1000-(AR66+U66)/2)/AS66*AL66,0)</f>
        <v>-3.4971223155912909E-4</v>
      </c>
      <c r="AW66">
        <f>U66*AA66/1000</f>
        <v>1.6541381025885058</v>
      </c>
      <c r="AX66">
        <f>(AU66-AW66)</f>
        <v>0.93076617779460058</v>
      </c>
      <c r="AY66">
        <f>1/(1.6/F66+1.37/N66)</f>
        <v>-2.1856627586028081E-4</v>
      </c>
      <c r="AZ66">
        <f>G66*AA66*0.001</f>
        <v>-202.43607843248469</v>
      </c>
      <c r="BA66">
        <f>G66/S66</f>
        <v>-5.1090951139165073</v>
      </c>
      <c r="BB66">
        <f>(1-AL66*AA66/AQ66/F66)*100</f>
        <v>56.311952137809371</v>
      </c>
      <c r="BC66">
        <f>(S66-E66/(N66/1.35))</f>
        <v>402.12248458518457</v>
      </c>
      <c r="BD66">
        <f>E66*BB66/100/BC66</f>
        <v>-7.5659010392072632E-4</v>
      </c>
    </row>
    <row r="67" spans="1:56" x14ac:dyDescent="0.25">
      <c r="A67" s="1" t="s">
        <v>9</v>
      </c>
      <c r="B67" s="1" t="s">
        <v>125</v>
      </c>
    </row>
    <row r="68" spans="1:56" x14ac:dyDescent="0.25">
      <c r="A68" s="1">
        <v>31</v>
      </c>
      <c r="B68" s="1" t="s">
        <v>126</v>
      </c>
      <c r="C68" s="1">
        <v>18682.999992355704</v>
      </c>
      <c r="D68" s="1">
        <v>0</v>
      </c>
      <c r="E68">
        <f>(R68-S68*(1000-T68)/(1000-U68))*AK68</f>
        <v>-0.63022942630622669</v>
      </c>
      <c r="F68">
        <f>IF(AV68&lt;&gt;0,1/(1/AV68-1/N68),0)</f>
        <v>4.522646619127281E-4</v>
      </c>
      <c r="G68">
        <f>((AY68-AL68/2)*S68-E68)/(AY68+AL68/2)</f>
        <v>2601.3084077826675</v>
      </c>
      <c r="H68">
        <f>AL68*1000</f>
        <v>5.7515509467359208E-3</v>
      </c>
      <c r="I68">
        <f>(AQ68-AW68)</f>
        <v>1.22493217354786</v>
      </c>
      <c r="J68">
        <f>(P68+AP68*D68)</f>
        <v>23.392953872680664</v>
      </c>
      <c r="K68" s="1">
        <v>6</v>
      </c>
      <c r="L68">
        <f>(K68*AE68+AF68)</f>
        <v>1.4200000166893005</v>
      </c>
      <c r="M68" s="1">
        <v>1</v>
      </c>
      <c r="N68">
        <f>L68*(M68+1)*(M68+1)/(M68*M68+1)</f>
        <v>2.8400000333786011</v>
      </c>
      <c r="O68" s="1">
        <v>19.761650085449219</v>
      </c>
      <c r="P68" s="1">
        <v>23.392953872680664</v>
      </c>
      <c r="Q68" s="1">
        <v>19.122644424438477</v>
      </c>
      <c r="R68" s="1">
        <v>401.2147216796875</v>
      </c>
      <c r="S68" s="1">
        <v>401.96810913085937</v>
      </c>
      <c r="T68" s="1">
        <v>16.858182907104492</v>
      </c>
      <c r="U68" s="1">
        <v>16.864967346191406</v>
      </c>
      <c r="V68" s="1">
        <v>71.874671936035156</v>
      </c>
      <c r="W68" s="1">
        <v>71.903602600097656</v>
      </c>
      <c r="X68" s="1">
        <v>500.07534790039062</v>
      </c>
      <c r="Y68" s="1">
        <v>-0.15473879873752594</v>
      </c>
      <c r="Z68" s="1">
        <v>3.5155605524778366E-2</v>
      </c>
      <c r="AA68" s="1">
        <v>98.580406188964844</v>
      </c>
      <c r="AB68" s="1">
        <v>-3.6482601165771484</v>
      </c>
      <c r="AC68" s="1">
        <v>0.13361477851867676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0.18999999761581421</v>
      </c>
      <c r="AJ68" s="1">
        <v>111115</v>
      </c>
      <c r="AK68">
        <f>X68*0.000001/(K68*0.0001)</f>
        <v>0.83345891316731757</v>
      </c>
      <c r="AL68">
        <f>(U68-T68)/(1000-U68)*AK68</f>
        <v>5.7515509467359207E-6</v>
      </c>
      <c r="AM68">
        <f>(P68+273.15)</f>
        <v>296.54295387268064</v>
      </c>
      <c r="AN68">
        <f>(O68+273.15)</f>
        <v>292.9116500854492</v>
      </c>
      <c r="AO68">
        <f>(Y68*AG68+Z68*AH68)*AI68</f>
        <v>-2.9400371391203883E-2</v>
      </c>
      <c r="AP68">
        <f>((AO68+0.00000010773*(AN68^4-AM68^4))-AL68*44100)/(L68*51.4+0.00000043092*AM68^3)</f>
        <v>-0.47901831392462252</v>
      </c>
      <c r="AQ68">
        <f>0.61365*EXP(17.502*J68/(240.97+J68))</f>
        <v>2.8874875048990374</v>
      </c>
      <c r="AR68">
        <f>AQ68*1000/AA68</f>
        <v>29.290683783186367</v>
      </c>
      <c r="AS68">
        <f>(AR68-U68)</f>
        <v>12.425716436994961</v>
      </c>
      <c r="AT68">
        <f>IF(D68,P68,(O68+P68)/2)</f>
        <v>21.577301979064941</v>
      </c>
      <c r="AU68">
        <f>0.61365*EXP(17.502*AT68/(240.97+AT68))</f>
        <v>2.5858685709841134</v>
      </c>
      <c r="AV68">
        <f>IF(AS68&lt;&gt;0,(1000-(AR68+U68)/2)/AS68*AL68,0)</f>
        <v>4.5219265108383439E-4</v>
      </c>
      <c r="AW68">
        <f>U68*AA68/1000</f>
        <v>1.6625553313511774</v>
      </c>
      <c r="AX68">
        <f>(AU68-AW68)</f>
        <v>0.92331323963293599</v>
      </c>
      <c r="AY68">
        <f>1/(1.6/F68+1.37/N68)</f>
        <v>2.8262687576823833E-4</v>
      </c>
      <c r="AZ68">
        <f>G68*AA68*0.001</f>
        <v>256.43803946198477</v>
      </c>
      <c r="BA68">
        <f>G68/S68</f>
        <v>6.4714298191646344</v>
      </c>
      <c r="BB68">
        <f>(1-AL68*AA68/AQ68/F68)*100</f>
        <v>56.58270067029563</v>
      </c>
      <c r="BC68">
        <f>(S68-E68/(N68/1.35))</f>
        <v>402.26769001660369</v>
      </c>
      <c r="BD68">
        <f>E68*BB68/100/BC68</f>
        <v>-8.864764401243729E-4</v>
      </c>
    </row>
    <row r="69" spans="1:56" x14ac:dyDescent="0.25">
      <c r="A69" s="1" t="s">
        <v>9</v>
      </c>
      <c r="B69" s="1" t="s">
        <v>127</v>
      </c>
    </row>
    <row r="70" spans="1:56" x14ac:dyDescent="0.25">
      <c r="A70" s="1">
        <v>32</v>
      </c>
      <c r="B70" s="1" t="s">
        <v>128</v>
      </c>
      <c r="C70" s="1">
        <v>19282.999999083579</v>
      </c>
      <c r="D70" s="1">
        <v>0</v>
      </c>
      <c r="E70">
        <f>(R70-S70*(1000-T70)/(1000-U70))*AK70</f>
        <v>-0.72304029462262109</v>
      </c>
      <c r="F70">
        <f>IF(AV70&lt;&gt;0,1/(1/AV70-1/N70),0)</f>
        <v>-2.1950730518453457E-4</v>
      </c>
      <c r="G70">
        <f>((AY70-AL70/2)*S70-E70)/(AY70+AL70/2)</f>
        <v>-4823.1080962424994</v>
      </c>
      <c r="H70">
        <f>AL70*1000</f>
        <v>-2.7764770644550562E-3</v>
      </c>
      <c r="I70">
        <f>(AQ70-AW70)</f>
        <v>1.2180233472945421</v>
      </c>
      <c r="J70">
        <f>(P70+AP70*D70)</f>
        <v>23.308488845825195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19.755420684814453</v>
      </c>
      <c r="P70" s="1">
        <v>23.308488845825195</v>
      </c>
      <c r="Q70" s="1">
        <v>19.122003555297852</v>
      </c>
      <c r="R70" s="1">
        <v>401.21905517578125</v>
      </c>
      <c r="S70" s="1">
        <v>402.08779907226562</v>
      </c>
      <c r="T70" s="1">
        <v>16.79151725769043</v>
      </c>
      <c r="U70" s="1">
        <v>16.788242340087891</v>
      </c>
      <c r="V70" s="1">
        <v>71.608909606933594</v>
      </c>
      <c r="W70" s="1">
        <v>71.594947814941406</v>
      </c>
      <c r="X70" s="1">
        <v>500.1405029296875</v>
      </c>
      <c r="Y70" s="1">
        <v>-4.1614890098571777E-2</v>
      </c>
      <c r="Z70" s="1">
        <v>2.5267807766795158E-2</v>
      </c>
      <c r="AA70" s="1">
        <v>98.567733764648438</v>
      </c>
      <c r="AB70" s="1">
        <v>-3.5239925384521484</v>
      </c>
      <c r="AC70" s="1">
        <v>0.12681317329406738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0.18999999761581421</v>
      </c>
      <c r="AJ70" s="1">
        <v>111115</v>
      </c>
      <c r="AK70">
        <f>X70*0.000001/(K70*0.0001)</f>
        <v>0.8335675048828125</v>
      </c>
      <c r="AL70">
        <f>(U70-T70)/(1000-U70)*AK70</f>
        <v>-2.776477064455056E-6</v>
      </c>
      <c r="AM70">
        <f>(P70+273.15)</f>
        <v>296.45848884582517</v>
      </c>
      <c r="AN70">
        <f>(O70+273.15)</f>
        <v>292.90542068481443</v>
      </c>
      <c r="AO70">
        <f>(Y70*AG70+Z70*AH70)*AI70</f>
        <v>-7.906829019511008E-3</v>
      </c>
      <c r="AP70">
        <f>((AO70+0.00000010773*(AN70^4-AM70^4))-AL70*44100)/(L70*51.4+0.00000043092*AM70^3)</f>
        <v>-0.46388727179253991</v>
      </c>
      <c r="AQ70">
        <f>0.61365*EXP(17.502*J70/(240.97+J70))</f>
        <v>2.8728023486487237</v>
      </c>
      <c r="AR70">
        <f>AQ70*1000/AA70</f>
        <v>29.145464128333863</v>
      </c>
      <c r="AS70">
        <f>(AR70-U70)</f>
        <v>12.357221788245973</v>
      </c>
      <c r="AT70">
        <f>IF(D70,P70,(O70+P70)/2)</f>
        <v>21.531954765319824</v>
      </c>
      <c r="AU70">
        <f>0.61365*EXP(17.502*AT70/(240.97+AT70))</f>
        <v>2.5787027629492534</v>
      </c>
      <c r="AV70">
        <f>IF(AS70&lt;&gt;0,(1000-(AR70+U70)/2)/AS70*AL70,0)</f>
        <v>-2.1952427250175748E-4</v>
      </c>
      <c r="AW70">
        <f>U70*AA70/1000</f>
        <v>1.6547790013541817</v>
      </c>
      <c r="AX70">
        <f>(AU70-AW70)</f>
        <v>0.92392376159507172</v>
      </c>
      <c r="AY70">
        <f>1/(1.6/F70+1.37/N70)</f>
        <v>-1.3720114580529871E-4</v>
      </c>
      <c r="AZ70">
        <f>G70*AA70*0.001</f>
        <v>-475.40283474855107</v>
      </c>
      <c r="BA70">
        <f>G70/S70</f>
        <v>-11.995161522858497</v>
      </c>
      <c r="BB70">
        <f>(1-AL70*AA70/AQ70/F70)*100</f>
        <v>56.601558215311485</v>
      </c>
      <c r="BC70">
        <f>(S70-E70/(N70/1.35))</f>
        <v>402.43149779982491</v>
      </c>
      <c r="BD70">
        <f>E70*BB70/100/BC70</f>
        <v>-1.0169484136267838E-3</v>
      </c>
    </row>
    <row r="71" spans="1:56" x14ac:dyDescent="0.25">
      <c r="A71" s="1">
        <v>33</v>
      </c>
      <c r="B71" s="1" t="s">
        <v>129</v>
      </c>
      <c r="C71" s="1">
        <v>19883.499985661358</v>
      </c>
      <c r="D71" s="1">
        <v>0</v>
      </c>
      <c r="E71">
        <f>(R71-S71*(1000-T71)/(1000-U71))*AK71</f>
        <v>-0.59246228349832808</v>
      </c>
      <c r="F71">
        <f>IF(AV71&lt;&gt;0,1/(1/AV71-1/N71),0)</f>
        <v>-4.7654875124250514E-4</v>
      </c>
      <c r="G71">
        <f>((AY71-AL71/2)*S71-E71)/(AY71+AL71/2)</f>
        <v>-1574.7547166284987</v>
      </c>
      <c r="H71">
        <f>AL71*1000</f>
        <v>-6.0571152182788196E-3</v>
      </c>
      <c r="I71">
        <f>(AQ71-AW71)</f>
        <v>1.223867026839301</v>
      </c>
      <c r="J71">
        <f>(P71+AP71*D71)</f>
        <v>23.259424209594727</v>
      </c>
      <c r="K71" s="1">
        <v>6</v>
      </c>
      <c r="L71">
        <f>(K71*AE71+AF71)</f>
        <v>1.4200000166893005</v>
      </c>
      <c r="M71" s="1">
        <v>1</v>
      </c>
      <c r="N71">
        <f>L71*(M71+1)*(M71+1)/(M71*M71+1)</f>
        <v>2.8400000333786011</v>
      </c>
      <c r="O71" s="1">
        <v>19.74821662902832</v>
      </c>
      <c r="P71" s="1">
        <v>23.259424209594727</v>
      </c>
      <c r="Q71" s="1">
        <v>19.123218536376953</v>
      </c>
      <c r="R71" s="1">
        <v>401.50131225585937</v>
      </c>
      <c r="S71" s="1">
        <v>402.21511840820312</v>
      </c>
      <c r="T71" s="1">
        <v>16.651622772216797</v>
      </c>
      <c r="U71" s="1">
        <v>16.644475936889648</v>
      </c>
      <c r="V71" s="1">
        <v>71.036567687988281</v>
      </c>
      <c r="W71" s="1">
        <v>71.006072998046875</v>
      </c>
      <c r="X71" s="1">
        <v>500.05050659179688</v>
      </c>
      <c r="Y71" s="1">
        <v>-9.260839968919754E-2</v>
      </c>
      <c r="Z71" s="1">
        <v>1.0986075736582279E-2</v>
      </c>
      <c r="AA71" s="1">
        <v>98.557319641113281</v>
      </c>
      <c r="AB71" s="1">
        <v>-3.5239925384521484</v>
      </c>
      <c r="AC71" s="1">
        <v>0.12681317329406738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0.18999999761581421</v>
      </c>
      <c r="AJ71" s="1">
        <v>111115</v>
      </c>
      <c r="AK71">
        <f>X71*0.000001/(K71*0.0001)</f>
        <v>0.83341751098632799</v>
      </c>
      <c r="AL71">
        <f>(U71-T71)/(1000-U71)*AK71</f>
        <v>-6.0571152182788195E-6</v>
      </c>
      <c r="AM71">
        <f>(P71+273.15)</f>
        <v>296.4094242095947</v>
      </c>
      <c r="AN71">
        <f>(O71+273.15)</f>
        <v>292.8982166290283</v>
      </c>
      <c r="AO71">
        <f>(Y71*AG71+Z71*AH71)*AI71</f>
        <v>-1.7595595720151902E-2</v>
      </c>
      <c r="AP71">
        <f>((AO71+0.00000010773*(AN71^4-AM71^4))-AL71*44100)/(L71*51.4+0.00000043092*AM71^3)</f>
        <v>-0.45670123270138402</v>
      </c>
      <c r="AQ71">
        <f>0.61365*EXP(17.502*J71/(240.97+J71))</f>
        <v>2.8643019620101526</v>
      </c>
      <c r="AR71">
        <f>AQ71*1000/AA71</f>
        <v>29.062295651304485</v>
      </c>
      <c r="AS71">
        <f>(AR71-U71)</f>
        <v>12.417819714414836</v>
      </c>
      <c r="AT71">
        <f>IF(D71,P71,(O71+P71)/2)</f>
        <v>21.503820419311523</v>
      </c>
      <c r="AU71">
        <f>0.61365*EXP(17.502*AT71/(240.97+AT71))</f>
        <v>2.5742656924627565</v>
      </c>
      <c r="AV71">
        <f>IF(AS71&lt;&gt;0,(1000-(AR71+U71)/2)/AS71*AL71,0)</f>
        <v>-4.7662872899706155E-4</v>
      </c>
      <c r="AW71">
        <f>U71*AA71/1000</f>
        <v>1.6404349351708516</v>
      </c>
      <c r="AX71">
        <f>(AU71-AW71)</f>
        <v>0.9338307572919049</v>
      </c>
      <c r="AY71">
        <f>1/(1.6/F71+1.37/N71)</f>
        <v>-2.9788576908923236E-4</v>
      </c>
      <c r="AZ71">
        <f>G71*AA71*0.001</f>
        <v>-155.20360396310571</v>
      </c>
      <c r="BA71">
        <f>G71/S71</f>
        <v>-3.9152051838844599</v>
      </c>
      <c r="BB71">
        <f>(1-AL71*AA71/AQ71/F71)*100</f>
        <v>56.265055223588625</v>
      </c>
      <c r="BC71">
        <f>(S71-E71/(N71/1.35))</f>
        <v>402.49674660303498</v>
      </c>
      <c r="BD71">
        <f>E71*BB71/100/BC71</f>
        <v>-8.2820354152585574E-4</v>
      </c>
    </row>
    <row r="72" spans="1:56" x14ac:dyDescent="0.25">
      <c r="A72" s="1" t="s">
        <v>9</v>
      </c>
      <c r="B72" s="1" t="s">
        <v>130</v>
      </c>
    </row>
    <row r="73" spans="1:56" x14ac:dyDescent="0.25">
      <c r="A73" s="1">
        <v>34</v>
      </c>
      <c r="B73" s="1" t="s">
        <v>131</v>
      </c>
      <c r="C73" s="1">
        <v>20483.49999236688</v>
      </c>
      <c r="D73" s="1">
        <v>0</v>
      </c>
      <c r="E73">
        <f>(R73-S73*(1000-T73)/(1000-U73))*AK73</f>
        <v>-0.67824309385788684</v>
      </c>
      <c r="F73">
        <f>IF(AV73&lt;&gt;0,1/(1/AV73-1/N73),0)</f>
        <v>4.6595694321193174E-5</v>
      </c>
      <c r="G73">
        <f>((AY73-AL73/2)*S73-E73)/(AY73+AL73/2)</f>
        <v>23444.927742324133</v>
      </c>
      <c r="H73">
        <f>AL73*1000</f>
        <v>5.9969405249116301E-4</v>
      </c>
      <c r="I73">
        <f>(AQ73-AW73)</f>
        <v>1.2393164120632869</v>
      </c>
      <c r="J73">
        <f>(P73+AP73*D73)</f>
        <v>23.325075149536133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19.752649307250977</v>
      </c>
      <c r="P73" s="1">
        <v>23.325075149536133</v>
      </c>
      <c r="Q73" s="1">
        <v>19.121692657470703</v>
      </c>
      <c r="R73" s="1">
        <v>399.8392333984375</v>
      </c>
      <c r="S73" s="1">
        <v>400.65277099609375</v>
      </c>
      <c r="T73" s="1">
        <v>16.604000091552734</v>
      </c>
      <c r="U73" s="1">
        <v>16.604707717895508</v>
      </c>
      <c r="V73" s="1">
        <v>70.807388305664062</v>
      </c>
      <c r="W73" s="1">
        <v>70.810409545898438</v>
      </c>
      <c r="X73" s="1">
        <v>500.04043579101562</v>
      </c>
      <c r="Y73" s="1">
        <v>-0.11546264588832855</v>
      </c>
      <c r="Z73" s="1">
        <v>1.428130641579628E-2</v>
      </c>
      <c r="AA73" s="1">
        <v>98.548225402832031</v>
      </c>
      <c r="AB73" s="1">
        <v>-3.4898128509521484</v>
      </c>
      <c r="AC73" s="1">
        <v>0.13120770454406738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0.18999999761581421</v>
      </c>
      <c r="AJ73" s="1">
        <v>111115</v>
      </c>
      <c r="AK73">
        <f>X73*0.000001/(K73*0.0001)</f>
        <v>0.83340072631835915</v>
      </c>
      <c r="AL73">
        <f>(U73-T73)/(1000-U73)*AK73</f>
        <v>5.9969405249116304E-7</v>
      </c>
      <c r="AM73">
        <f>(P73+273.15)</f>
        <v>296.47507514953611</v>
      </c>
      <c r="AN73">
        <f>(O73+273.15)</f>
        <v>292.90264930725095</v>
      </c>
      <c r="AO73">
        <f>(Y73*AG73+Z73*AH73)*AI73</f>
        <v>-2.1937902443498025E-2</v>
      </c>
      <c r="AP73">
        <f>((AO73+0.00000010773*(AN73^4-AM73^4))-AL73*44100)/(L73*51.4+0.00000043092*AM73^3)</f>
        <v>-0.46837917260404177</v>
      </c>
      <c r="AQ73">
        <f>0.61365*EXP(17.502*J73/(240.97+J73))</f>
        <v>2.8756808909945981</v>
      </c>
      <c r="AR73">
        <f>AQ73*1000/AA73</f>
        <v>29.180443171247184</v>
      </c>
      <c r="AS73">
        <f>(AR73-U73)</f>
        <v>12.575735453351676</v>
      </c>
      <c r="AT73">
        <f>IF(D73,P73,(O73+P73)/2)</f>
        <v>21.538862228393555</v>
      </c>
      <c r="AU73">
        <f>0.61365*EXP(17.502*AT73/(240.97+AT73))</f>
        <v>2.5797931628602204</v>
      </c>
      <c r="AV73">
        <f>IF(AS73&lt;&gt;0,(1000-(AR73+U73)/2)/AS73*AL73,0)</f>
        <v>4.659492984123463E-5</v>
      </c>
      <c r="AW73">
        <f>U73*AA73/1000</f>
        <v>1.6363644789313112</v>
      </c>
      <c r="AX73">
        <f>(AU73-AW73)</f>
        <v>0.94342868392890922</v>
      </c>
      <c r="AY73">
        <f>1/(1.6/F73+1.37/N73)</f>
        <v>2.9121899833553025E-5</v>
      </c>
      <c r="AZ73">
        <f>G73*AA73*0.001</f>
        <v>2310.456023703669</v>
      </c>
      <c r="BA73">
        <f>G73/S73</f>
        <v>58.516824141852034</v>
      </c>
      <c r="BB73">
        <f>(1-AL73*AA73/AQ73/F73)*100</f>
        <v>55.894568954078395</v>
      </c>
      <c r="BC73">
        <f>(S73-E73/(N73/1.35))</f>
        <v>400.97517527987782</v>
      </c>
      <c r="BD73">
        <f>E73*BB73/100/BC73</f>
        <v>-9.4544769138902771E-4</v>
      </c>
    </row>
    <row r="74" spans="1:56" x14ac:dyDescent="0.25">
      <c r="A74" s="1" t="s">
        <v>9</v>
      </c>
      <c r="B74" s="1" t="s">
        <v>132</v>
      </c>
    </row>
    <row r="75" spans="1:56" x14ac:dyDescent="0.25">
      <c r="A75" s="1">
        <v>35</v>
      </c>
      <c r="B75" s="1" t="s">
        <v>133</v>
      </c>
      <c r="C75" s="1">
        <v>21083.499999072403</v>
      </c>
      <c r="D75" s="1">
        <v>0</v>
      </c>
      <c r="E75">
        <f>(R75-S75*(1000-T75)/(1000-U75))*AK75</f>
        <v>-0.57713498884545655</v>
      </c>
      <c r="F75">
        <f>IF(AV75&lt;&gt;0,1/(1/AV75-1/N75),0)</f>
        <v>1.9684566857624739E-4</v>
      </c>
      <c r="G75">
        <f>((AY75-AL75/2)*S75-E75)/(AY75+AL75/2)</f>
        <v>5035.6929105854279</v>
      </c>
      <c r="H75">
        <f>AL75*1000</f>
        <v>2.547804457632784E-3</v>
      </c>
      <c r="I75">
        <f>(AQ75-AW75)</f>
        <v>1.2464386515606711</v>
      </c>
      <c r="J75">
        <f>(P75+AP75*D75)</f>
        <v>23.364536285400391</v>
      </c>
      <c r="K75" s="1">
        <v>6</v>
      </c>
      <c r="L75">
        <f>(K75*AE75+AF75)</f>
        <v>1.4200000166893005</v>
      </c>
      <c r="M75" s="1">
        <v>1</v>
      </c>
      <c r="N75">
        <f>L75*(M75+1)*(M75+1)/(M75*M75+1)</f>
        <v>2.8400000333786011</v>
      </c>
      <c r="O75" s="1">
        <v>19.758953094482422</v>
      </c>
      <c r="P75" s="1">
        <v>23.364536285400391</v>
      </c>
      <c r="Q75" s="1">
        <v>19.121868133544922</v>
      </c>
      <c r="R75" s="1">
        <v>399.9515380859375</v>
      </c>
      <c r="S75" s="1">
        <v>400.64273071289062</v>
      </c>
      <c r="T75" s="1">
        <v>16.598117828369141</v>
      </c>
      <c r="U75" s="1">
        <v>16.601123809814453</v>
      </c>
      <c r="V75" s="1">
        <v>70.758499145507813</v>
      </c>
      <c r="W75" s="1">
        <v>70.771316528320312</v>
      </c>
      <c r="X75" s="1">
        <v>500.1044921875</v>
      </c>
      <c r="Y75" s="1">
        <v>-0.16704544425010681</v>
      </c>
      <c r="Z75" s="1">
        <v>0.15490239858627319</v>
      </c>
      <c r="AA75" s="1">
        <v>98.553619384765625</v>
      </c>
      <c r="AB75" s="1">
        <v>-3.3784542083740234</v>
      </c>
      <c r="AC75" s="1">
        <v>0.13266491889953613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0.18999999761581421</v>
      </c>
      <c r="AJ75" s="1">
        <v>111115</v>
      </c>
      <c r="AK75">
        <f>X75*0.000001/(K75*0.0001)</f>
        <v>0.83350748697916655</v>
      </c>
      <c r="AL75">
        <f>(U75-T75)/(1000-U75)*AK75</f>
        <v>2.547804457632784E-6</v>
      </c>
      <c r="AM75">
        <f>(P75+273.15)</f>
        <v>296.51453628540037</v>
      </c>
      <c r="AN75">
        <f>(O75+273.15)</f>
        <v>292.9089530944824</v>
      </c>
      <c r="AO75">
        <f>(Y75*AG75+Z75*AH75)*AI75</f>
        <v>-3.173863400925292E-2</v>
      </c>
      <c r="AP75">
        <f>((AO75+0.00000010773*(AN75^4-AM75^4))-AL75*44100)/(L75*51.4+0.00000043092*AM75^3)</f>
        <v>-0.47394265377245548</v>
      </c>
      <c r="AQ75">
        <f>0.61365*EXP(17.502*J75/(240.97+J75))</f>
        <v>2.8825394888724949</v>
      </c>
      <c r="AR75">
        <f>AQ75*1000/AA75</f>
        <v>29.248438635406185</v>
      </c>
      <c r="AS75">
        <f>(AR75-U75)</f>
        <v>12.647314825591732</v>
      </c>
      <c r="AT75">
        <f>IF(D75,P75,(O75+P75)/2)</f>
        <v>21.561744689941406</v>
      </c>
      <c r="AU75">
        <f>0.61365*EXP(17.502*AT75/(240.97+AT75))</f>
        <v>2.5834082319582254</v>
      </c>
      <c r="AV75">
        <f>IF(AS75&lt;&gt;0,(1000-(AR75+U75)/2)/AS75*AL75,0)</f>
        <v>1.9683202578355119E-4</v>
      </c>
      <c r="AW75">
        <f>U75*AA75/1000</f>
        <v>1.6361008373118238</v>
      </c>
      <c r="AX75">
        <f>(AU75-AW75)</f>
        <v>0.94730739464640168</v>
      </c>
      <c r="AY75">
        <f>1/(1.6/F75+1.37/N75)</f>
        <v>1.2302124176163576E-4</v>
      </c>
      <c r="AZ75">
        <f>G75*AA75*0.001</f>
        <v>496.28576244839888</v>
      </c>
      <c r="BA75">
        <f>G75/S75</f>
        <v>12.569036012771479</v>
      </c>
      <c r="BB75">
        <f>(1-AL75*AA75/AQ75/F75)*100</f>
        <v>55.747527282018993</v>
      </c>
      <c r="BC75">
        <f>(S75-E75/(N75/1.35))</f>
        <v>400.91707304591324</v>
      </c>
      <c r="BD75">
        <f>E75*BB75/100/BC75</f>
        <v>-8.0250632111108057E-4</v>
      </c>
    </row>
    <row r="76" spans="1:56" x14ac:dyDescent="0.25">
      <c r="A76" s="1">
        <v>36</v>
      </c>
      <c r="B76" s="1" t="s">
        <v>134</v>
      </c>
      <c r="C76" s="1">
        <v>21683.999985650182</v>
      </c>
      <c r="D76" s="1">
        <v>0</v>
      </c>
      <c r="E76">
        <f>(R76-S76*(1000-T76)/(1000-U76))*AK76</f>
        <v>-0.93858546846597046</v>
      </c>
      <c r="F76">
        <f>IF(AV76&lt;&gt;0,1/(1/AV76-1/N76),0)</f>
        <v>1.9611352813916744E-3</v>
      </c>
      <c r="G76">
        <f>((AY76-AL76/2)*S76-E76)/(AY76+AL76/2)</f>
        <v>1154.0681016800891</v>
      </c>
      <c r="H76">
        <f>AL76*1000</f>
        <v>2.0469359681378026E-2</v>
      </c>
      <c r="I76">
        <f>(AQ76-AW76)</f>
        <v>1.0082990289441685</v>
      </c>
      <c r="J76">
        <f>(P76+AP76*D76)</f>
        <v>21.183187484741211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19.562192916870117</v>
      </c>
      <c r="P76" s="1">
        <v>21.183187484741211</v>
      </c>
      <c r="Q76" s="1">
        <v>19.124095916748047</v>
      </c>
      <c r="R76" s="1">
        <v>399.74179077148437</v>
      </c>
      <c r="S76" s="1">
        <v>400.85797119140625</v>
      </c>
      <c r="T76" s="1">
        <v>15.356491088867188</v>
      </c>
      <c r="U76" s="1">
        <v>15.380670547485352</v>
      </c>
      <c r="V76" s="1">
        <v>66.272186279296875</v>
      </c>
      <c r="W76" s="1">
        <v>66.376533508300781</v>
      </c>
      <c r="X76" s="1">
        <v>500.12353515625</v>
      </c>
      <c r="Y76" s="1">
        <v>-0.14593937993049622</v>
      </c>
      <c r="Z76" s="1">
        <v>1.0985566768795252E-3</v>
      </c>
      <c r="AA76" s="1">
        <v>98.556808471679688</v>
      </c>
      <c r="AB76" s="1">
        <v>-3.3784542083740234</v>
      </c>
      <c r="AC76" s="1">
        <v>0.13266491889953613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0.18999999761581421</v>
      </c>
      <c r="AJ76" s="1">
        <v>111115</v>
      </c>
      <c r="AK76">
        <f>X76*0.000001/(K76*0.0001)</f>
        <v>0.83353922526041646</v>
      </c>
      <c r="AL76">
        <f>(U76-T76)/(1000-U76)*AK76</f>
        <v>2.0469359681378028E-5</v>
      </c>
      <c r="AM76">
        <f>(P76+273.15)</f>
        <v>294.33318748474119</v>
      </c>
      <c r="AN76">
        <f>(O76+273.15)</f>
        <v>292.71219291687009</v>
      </c>
      <c r="AO76">
        <f>(Y76*AG76+Z76*AH76)*AI76</f>
        <v>-2.7728481838847685E-2</v>
      </c>
      <c r="AP76">
        <f>((AO76+0.00000010773*(AN76^4-AM76^4))-AL76*44100)/(L76*51.4+0.00000043092*AM76^3)</f>
        <v>-0.2214342558158576</v>
      </c>
      <c r="AQ76">
        <f>0.61365*EXP(17.502*J76/(240.97+J76))</f>
        <v>2.5241688302586871</v>
      </c>
      <c r="AR76">
        <f>AQ76*1000/AA76</f>
        <v>25.61130853769486</v>
      </c>
      <c r="AS76">
        <f>(AR76-U76)</f>
        <v>10.230637990209509</v>
      </c>
      <c r="AT76">
        <f>IF(D76,P76,(O76+P76)/2)</f>
        <v>20.372690200805664</v>
      </c>
      <c r="AU76">
        <f>0.61365*EXP(17.502*AT76/(240.97+AT76))</f>
        <v>2.4013213905619488</v>
      </c>
      <c r="AV76">
        <f>IF(AS76&lt;&gt;0,(1000-(AR76+U76)/2)/AS76*AL76,0)</f>
        <v>1.9597819724040881E-3</v>
      </c>
      <c r="AW76">
        <f>U76*AA76/1000</f>
        <v>1.5158698013145187</v>
      </c>
      <c r="AX76">
        <f>(AU76-AW76)</f>
        <v>0.88545158924743017</v>
      </c>
      <c r="AY76">
        <f>1/(1.6/F76+1.37/N76)</f>
        <v>1.2249852472583733E-3</v>
      </c>
      <c r="AZ76">
        <f>G76*AA76*0.001</f>
        <v>113.7412688605595</v>
      </c>
      <c r="BA76">
        <f>G76/S76</f>
        <v>2.8789950172377425</v>
      </c>
      <c r="BB76">
        <f>(1-AL76*AA76/AQ76/F76)*100</f>
        <v>59.246497786501386</v>
      </c>
      <c r="BC76">
        <f>(S76-E76/(N76/1.35))</f>
        <v>401.30412977152486</v>
      </c>
      <c r="BD76">
        <f>E76*BB76/100/BC76</f>
        <v>-1.385679781356121E-3</v>
      </c>
    </row>
    <row r="77" spans="1:56" x14ac:dyDescent="0.25">
      <c r="A77" s="1" t="s">
        <v>9</v>
      </c>
      <c r="B77" s="1" t="s">
        <v>135</v>
      </c>
    </row>
    <row r="78" spans="1:56" x14ac:dyDescent="0.25">
      <c r="A78" s="1">
        <v>37</v>
      </c>
      <c r="B78" s="1" t="s">
        <v>136</v>
      </c>
      <c r="C78" s="1">
        <v>22283.999992378056</v>
      </c>
      <c r="D78" s="1">
        <v>0</v>
      </c>
      <c r="E78">
        <f>(R78-S78*(1000-T78)/(1000-U78))*AK78</f>
        <v>-0.82533867706761976</v>
      </c>
      <c r="F78">
        <f>IF(AV78&lt;&gt;0,1/(1/AV78-1/N78),0)</f>
        <v>2.7778901929288906E-3</v>
      </c>
      <c r="G78">
        <f>((AY78-AL78/2)*S78-E78)/(AY78+AL78/2)</f>
        <v>868.41446130003351</v>
      </c>
      <c r="H78">
        <f>AL78*1000</f>
        <v>2.4568062824924068E-2</v>
      </c>
      <c r="I78">
        <f>(AQ78-AW78)</f>
        <v>0.85669648860790271</v>
      </c>
      <c r="J78">
        <f>(P78+AP78*D78)</f>
        <v>18.996490478515625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19.347497940063477</v>
      </c>
      <c r="P78" s="1">
        <v>18.996490478515625</v>
      </c>
      <c r="Q78" s="1">
        <v>19.132881164550781</v>
      </c>
      <c r="R78" s="1">
        <v>400.6558837890625</v>
      </c>
      <c r="S78" s="1">
        <v>401.63400268554687</v>
      </c>
      <c r="T78" s="1">
        <v>13.649608612060547</v>
      </c>
      <c r="U78" s="1">
        <v>13.67867374420166</v>
      </c>
      <c r="V78" s="1">
        <v>59.692153930664063</v>
      </c>
      <c r="W78" s="1">
        <v>59.819263458251953</v>
      </c>
      <c r="X78" s="1">
        <v>500.22833251953125</v>
      </c>
      <c r="Y78" s="1">
        <v>-8.7332956492900848E-2</v>
      </c>
      <c r="Z78" s="1">
        <v>0.13293109834194183</v>
      </c>
      <c r="AA78" s="1">
        <v>98.547645568847656</v>
      </c>
      <c r="AB78" s="1">
        <v>-3.5981197357177734</v>
      </c>
      <c r="AC78" s="1">
        <v>0.13361954689025879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0.18999999761581421</v>
      </c>
      <c r="AJ78" s="1">
        <v>111115</v>
      </c>
      <c r="AK78">
        <f>X78*0.000001/(K78*0.0001)</f>
        <v>0.83371388753255204</v>
      </c>
      <c r="AL78">
        <f>(U78-T78)/(1000-U78)*AK78</f>
        <v>2.4568062824924068E-5</v>
      </c>
      <c r="AM78">
        <f>(P78+273.15)</f>
        <v>292.1464904785156</v>
      </c>
      <c r="AN78">
        <f>(O78+273.15)</f>
        <v>292.49749794006345</v>
      </c>
      <c r="AO78">
        <f>(Y78*AG78+Z78*AH78)*AI78</f>
        <v>-1.6593261525433167E-2</v>
      </c>
      <c r="AP78">
        <f>((AO78+0.00000010773*(AN78^4-AM78^4))-AL78*44100)/(L78*51.4+0.00000043092*AM78^3)</f>
        <v>3.1985855989985698E-2</v>
      </c>
      <c r="AQ78">
        <f>0.61365*EXP(17.502*J78/(240.97+J78))</f>
        <v>2.2046975806033902</v>
      </c>
      <c r="AR78">
        <f>AQ78*1000/AA78</f>
        <v>22.371895014611361</v>
      </c>
      <c r="AS78">
        <f>(AR78-U78)</f>
        <v>8.6932212704097012</v>
      </c>
      <c r="AT78">
        <f>IF(D78,P78,(O78+P78)/2)</f>
        <v>19.171994209289551</v>
      </c>
      <c r="AU78">
        <f>0.61365*EXP(17.502*AT78/(240.97+AT78))</f>
        <v>2.228960162106747</v>
      </c>
      <c r="AV78">
        <f>IF(AS78&lt;&gt;0,(1000-(AR78+U78)/2)/AS78*AL78,0)</f>
        <v>2.7751757093739194E-3</v>
      </c>
      <c r="AW78">
        <f>U78*AA78/1000</f>
        <v>1.3480010919954875</v>
      </c>
      <c r="AX78">
        <f>(AU78-AW78)</f>
        <v>0.88095907011125951</v>
      </c>
      <c r="AY78">
        <f>1/(1.6/F78+1.37/N78)</f>
        <v>1.7347284936566564E-3</v>
      </c>
      <c r="AZ78">
        <f>G78*AA78*0.001</f>
        <v>85.580200539057486</v>
      </c>
      <c r="BA78">
        <f>G78/S78</f>
        <v>2.1622035372835331</v>
      </c>
      <c r="BB78">
        <f>(1-AL78*AA78/AQ78/F78)*100</f>
        <v>60.467610394712537</v>
      </c>
      <c r="BC78">
        <f>(S78-E78/(N78/1.35))</f>
        <v>402.02632916475318</v>
      </c>
      <c r="BD78">
        <f>E78*BB78/100/BC78</f>
        <v>-1.2413678893195168E-3</v>
      </c>
    </row>
    <row r="79" spans="1:56" x14ac:dyDescent="0.25">
      <c r="A79" s="1" t="s">
        <v>9</v>
      </c>
      <c r="B79" s="1" t="s">
        <v>137</v>
      </c>
    </row>
    <row r="80" spans="1:56" x14ac:dyDescent="0.25">
      <c r="A80" s="1">
        <v>38</v>
      </c>
      <c r="B80" s="1" t="s">
        <v>138</v>
      </c>
      <c r="C80" s="1">
        <v>22883.999999083579</v>
      </c>
      <c r="D80" s="1">
        <v>0</v>
      </c>
      <c r="E80">
        <f>(R80-S80*(1000-T80)/(1000-U80))*AK80</f>
        <v>-0.75808109148044656</v>
      </c>
      <c r="F80">
        <f>IF(AV80&lt;&gt;0,1/(1/AV80-1/N80),0)</f>
        <v>2.1409999572594347E-3</v>
      </c>
      <c r="G80">
        <f>((AY80-AL80/2)*S80-E80)/(AY80+AL80/2)</f>
        <v>957.69751604612838</v>
      </c>
      <c r="H80">
        <f>AL80*1000</f>
        <v>1.9434262640311381E-2</v>
      </c>
      <c r="I80">
        <f>(AQ80-AW80)</f>
        <v>0.87963407289482087</v>
      </c>
      <c r="J80">
        <f>(P80+AP80*D80)</f>
        <v>18.643951416015625</v>
      </c>
      <c r="K80" s="1">
        <v>6</v>
      </c>
      <c r="L80">
        <f>(K80*AE80+AF80)</f>
        <v>1.4200000166893005</v>
      </c>
      <c r="M80" s="1">
        <v>1</v>
      </c>
      <c r="N80">
        <f>L80*(M80+1)*(M80+1)/(M80*M80+1)</f>
        <v>2.8400000333786011</v>
      </c>
      <c r="O80" s="1">
        <v>19.296575546264648</v>
      </c>
      <c r="P80" s="1">
        <v>18.643951416015625</v>
      </c>
      <c r="Q80" s="1">
        <v>19.135427474975586</v>
      </c>
      <c r="R80" s="1">
        <v>399.777587890625</v>
      </c>
      <c r="S80" s="1">
        <v>400.677490234375</v>
      </c>
      <c r="T80" s="1">
        <v>12.935160636901855</v>
      </c>
      <c r="U80" s="1">
        <v>12.958168029785156</v>
      </c>
      <c r="V80" s="1">
        <v>56.748603820800781</v>
      </c>
      <c r="W80" s="1">
        <v>56.849540710449219</v>
      </c>
      <c r="X80" s="1">
        <v>500.25042724609375</v>
      </c>
      <c r="Y80" s="1">
        <v>-0.23092362284660339</v>
      </c>
      <c r="Z80" s="1">
        <v>6.8110354244709015E-2</v>
      </c>
      <c r="AA80" s="1">
        <v>98.549835205078125</v>
      </c>
      <c r="AB80" s="1">
        <v>-3.8807125091552734</v>
      </c>
      <c r="AC80" s="1">
        <v>0.13844037055969238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0.18999999761581421</v>
      </c>
      <c r="AJ80" s="1">
        <v>111115</v>
      </c>
      <c r="AK80">
        <f>X80*0.000001/(K80*0.0001)</f>
        <v>0.83375071207682272</v>
      </c>
      <c r="AL80">
        <f>(U80-T80)/(1000-U80)*AK80</f>
        <v>1.9434262640311382E-5</v>
      </c>
      <c r="AM80">
        <f>(P80+273.15)</f>
        <v>291.7939514160156</v>
      </c>
      <c r="AN80">
        <f>(O80+273.15)</f>
        <v>292.44657554626463</v>
      </c>
      <c r="AO80">
        <f>(Y80*AG80+Z80*AH80)*AI80</f>
        <v>-4.3875487790289824E-2</v>
      </c>
      <c r="AP80">
        <f>((AO80+0.00000010773*(AN80^4-AM80^4))-AL80*44100)/(L80*51.4+0.00000043092*AM80^3)</f>
        <v>7.2998280837110005E-2</v>
      </c>
      <c r="AQ80">
        <f>0.61365*EXP(17.502*J80/(240.97+J80))</f>
        <v>2.15665939678986</v>
      </c>
      <c r="AR80">
        <f>AQ80*1000/AA80</f>
        <v>21.883947266902485</v>
      </c>
      <c r="AS80">
        <f>(AR80-U80)</f>
        <v>8.9257792371173288</v>
      </c>
      <c r="AT80">
        <f>IF(D80,P80,(O80+P80)/2)</f>
        <v>18.970263481140137</v>
      </c>
      <c r="AU80">
        <f>0.61365*EXP(17.502*AT80/(240.97+AT80))</f>
        <v>2.2010917780588808</v>
      </c>
      <c r="AV80">
        <f>IF(AS80&lt;&gt;0,(1000-(AR80+U80)/2)/AS80*AL80,0)</f>
        <v>2.1393871306040293E-3</v>
      </c>
      <c r="AW80">
        <f>U80*AA80/1000</f>
        <v>1.2770253238950391</v>
      </c>
      <c r="AX80">
        <f>(AU80-AW80)</f>
        <v>0.9240664541638417</v>
      </c>
      <c r="AY80">
        <f>1/(1.6/F80+1.37/N80)</f>
        <v>1.3372617655476114E-3</v>
      </c>
      <c r="AZ80">
        <f>G80*AA80*0.001</f>
        <v>94.380932382658614</v>
      </c>
      <c r="BA80">
        <f>G80/S80</f>
        <v>2.3901954549179347</v>
      </c>
      <c r="BB80">
        <f>(1-AL80*AA80/AQ80/F80)*100</f>
        <v>58.521241467490157</v>
      </c>
      <c r="BC80">
        <f>(S80-E80/(N80/1.35))</f>
        <v>401.03784567855473</v>
      </c>
      <c r="BD80">
        <f>E80*BB80/100/BC80</f>
        <v>-1.1062259356446078E-3</v>
      </c>
    </row>
    <row r="81" spans="1:56" x14ac:dyDescent="0.25">
      <c r="A81" s="1">
        <v>39</v>
      </c>
      <c r="B81" s="1" t="s">
        <v>139</v>
      </c>
      <c r="C81" s="1">
        <v>23484.499985661358</v>
      </c>
      <c r="D81" s="1">
        <v>0</v>
      </c>
      <c r="E81">
        <f>(R81-S81*(1000-T81)/(1000-U81))*AK81</f>
        <v>-0.68912533373489837</v>
      </c>
      <c r="F81">
        <f>IF(AV81&lt;&gt;0,1/(1/AV81-1/N81),0)</f>
        <v>1.7195281805289057E-3</v>
      </c>
      <c r="G81">
        <f>((AY81-AL81/2)*S81-E81)/(AY81+AL81/2)</f>
        <v>1031.768206482144</v>
      </c>
      <c r="H81">
        <f>AL81*1000</f>
        <v>1.538479727300344E-2</v>
      </c>
      <c r="I81">
        <f>(AQ81-AW81)</f>
        <v>0.86696019368180099</v>
      </c>
      <c r="J81">
        <f>(P81+AP81*D81)</f>
        <v>18.615179061889648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19.288055419921875</v>
      </c>
      <c r="P81" s="1">
        <v>18.615179061889648</v>
      </c>
      <c r="Q81" s="1">
        <v>19.139457702636719</v>
      </c>
      <c r="R81" s="1">
        <v>399.65066528320312</v>
      </c>
      <c r="S81" s="1">
        <v>400.46987915039062</v>
      </c>
      <c r="T81" s="1">
        <v>13.027965545654297</v>
      </c>
      <c r="U81" s="1">
        <v>13.046178817749023</v>
      </c>
      <c r="V81" s="1">
        <v>57.191452026367188</v>
      </c>
      <c r="W81" s="1">
        <v>57.271404266357422</v>
      </c>
      <c r="X81" s="1">
        <v>500.20944213867187</v>
      </c>
      <c r="Y81" s="1">
        <v>-4.2201492935419083E-2</v>
      </c>
      <c r="Z81" s="1">
        <v>0.42186728119850159</v>
      </c>
      <c r="AA81" s="1">
        <v>98.55908203125</v>
      </c>
      <c r="AB81" s="1">
        <v>-3.8807125091552734</v>
      </c>
      <c r="AC81" s="1">
        <v>0.13844037055969238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0.18999999761581421</v>
      </c>
      <c r="AJ81" s="1">
        <v>111115</v>
      </c>
      <c r="AK81">
        <f>X81*0.000001/(K81*0.0001)</f>
        <v>0.833682403564453</v>
      </c>
      <c r="AL81">
        <f>(U81-T81)/(1000-U81)*AK81</f>
        <v>1.5384797273003439E-5</v>
      </c>
      <c r="AM81">
        <f>(P81+273.15)</f>
        <v>291.76517906188963</v>
      </c>
      <c r="AN81">
        <f>(O81+273.15)</f>
        <v>292.43805541992185</v>
      </c>
      <c r="AO81">
        <f>(Y81*AG81+Z81*AH81)*AI81</f>
        <v>-8.0182835571134259E-3</v>
      </c>
      <c r="AP81">
        <f>((AO81+0.00000010773*(AN81^4-AM81^4))-AL81*44100)/(L81*51.4+0.00000043092*AM81^3)</f>
        <v>7.8146210641295566E-2</v>
      </c>
      <c r="AQ81">
        <f>0.61365*EXP(17.502*J81/(240.97+J81))</f>
        <v>2.1527796019746832</v>
      </c>
      <c r="AR81">
        <f>AQ81*1000/AA81</f>
        <v>21.842528944132255</v>
      </c>
      <c r="AS81">
        <f>(AR81-U81)</f>
        <v>8.7963501263832313</v>
      </c>
      <c r="AT81">
        <f>IF(D81,P81,(O81+P81)/2)</f>
        <v>18.951617240905762</v>
      </c>
      <c r="AU81">
        <f>0.61365*EXP(17.502*AT81/(240.97+AT81))</f>
        <v>2.1985313568882248</v>
      </c>
      <c r="AV81">
        <f>IF(AS81&lt;&gt;0,(1000-(AR81+U81)/2)/AS81*AL81,0)</f>
        <v>1.7184876918038287E-3</v>
      </c>
      <c r="AW81">
        <f>U81*AA81/1000</f>
        <v>1.2858194082928822</v>
      </c>
      <c r="AX81">
        <f>(AU81-AW81)</f>
        <v>0.91271194859534255</v>
      </c>
      <c r="AY81">
        <f>1/(1.6/F81+1.37/N81)</f>
        <v>1.0741482403476743E-3</v>
      </c>
      <c r="AZ81">
        <f>G81*AA81*0.001</f>
        <v>101.69012729990932</v>
      </c>
      <c r="BA81">
        <f>G81/S81</f>
        <v>2.5763940316087504</v>
      </c>
      <c r="BB81">
        <f>(1-AL81*AA81/AQ81/F81)*100</f>
        <v>59.038150239374197</v>
      </c>
      <c r="BC81">
        <f>(S81-E81/(N81/1.35))</f>
        <v>400.79745632983008</v>
      </c>
      <c r="BD81">
        <f>E81*BB81/100/BC81</f>
        <v>-1.0150933930408725E-3</v>
      </c>
    </row>
    <row r="82" spans="1:56" x14ac:dyDescent="0.25">
      <c r="A82" s="1" t="s">
        <v>9</v>
      </c>
      <c r="B82" s="1" t="s">
        <v>140</v>
      </c>
    </row>
    <row r="83" spans="1:56" x14ac:dyDescent="0.25">
      <c r="A83" s="1">
        <v>40</v>
      </c>
      <c r="B83" s="1" t="s">
        <v>141</v>
      </c>
      <c r="C83" s="1">
        <v>24084.499992389232</v>
      </c>
      <c r="D83" s="1">
        <v>0</v>
      </c>
      <c r="E83">
        <f>(R83-S83*(1000-T83)/(1000-U83))*AK83</f>
        <v>-0.68676282546105238</v>
      </c>
      <c r="F83">
        <f>IF(AV83&lt;&gt;0,1/(1/AV83-1/N83),0)</f>
        <v>-2.5942334905826217E-4</v>
      </c>
      <c r="G83">
        <f>((AY83-AL83/2)*S83-E83)/(AY83+AL83/2)</f>
        <v>-3811.288673333926</v>
      </c>
      <c r="H83">
        <f>AL83*1000</f>
        <v>-2.2705487901530223E-3</v>
      </c>
      <c r="I83">
        <f>(AQ83-AW83)</f>
        <v>0.84753377389317341</v>
      </c>
      <c r="J83">
        <f>(P83+AP83*D83)</f>
        <v>18.614898681640625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19.286846160888672</v>
      </c>
      <c r="P83" s="1">
        <v>18.614898681640625</v>
      </c>
      <c r="Q83" s="1">
        <v>19.139385223388672</v>
      </c>
      <c r="R83" s="1">
        <v>399.299560546875</v>
      </c>
      <c r="S83" s="1">
        <v>400.12442016601562</v>
      </c>
      <c r="T83" s="1">
        <v>13.243655204772949</v>
      </c>
      <c r="U83" s="1">
        <v>13.240967750549316</v>
      </c>
      <c r="V83" s="1">
        <v>58.151165008544922</v>
      </c>
      <c r="W83" s="1">
        <v>58.139362335205078</v>
      </c>
      <c r="X83" s="1">
        <v>500.209716796875</v>
      </c>
      <c r="Y83" s="1">
        <v>-0.14887946844100952</v>
      </c>
      <c r="Z83" s="1">
        <v>3.7353325635194778E-2</v>
      </c>
      <c r="AA83" s="1">
        <v>98.573463439941406</v>
      </c>
      <c r="AB83" s="1">
        <v>-3.9166011810302734</v>
      </c>
      <c r="AC83" s="1">
        <v>0.11858773231506348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0.83368286132812486</v>
      </c>
      <c r="AL83">
        <f>(U83-T83)/(1000-U83)*AK83</f>
        <v>-2.2705487901530223E-6</v>
      </c>
      <c r="AM83">
        <f>(P83+273.15)</f>
        <v>291.7648986816406</v>
      </c>
      <c r="AN83">
        <f>(O83+273.15)</f>
        <v>292.43684616088865</v>
      </c>
      <c r="AO83">
        <f>(Y83*AG83+Z83*AH83)*AI83</f>
        <v>-2.8287098648835496E-2</v>
      </c>
      <c r="AP83">
        <f>((AO83+0.00000010773*(AN83^4-AM83^4))-AL83*44100)/(L83*51.4+0.00000043092*AM83^3)</f>
        <v>8.7087497373807027E-2</v>
      </c>
      <c r="AQ83">
        <f>0.61365*EXP(17.502*J83/(240.97+J83))</f>
        <v>2.1527418243613896</v>
      </c>
      <c r="AR83">
        <f>AQ83*1000/AA83</f>
        <v>21.838958977767955</v>
      </c>
      <c r="AS83">
        <f>(AR83-U83)</f>
        <v>8.597991227218639</v>
      </c>
      <c r="AT83">
        <f>IF(D83,P83,(O83+P83)/2)</f>
        <v>18.950872421264648</v>
      </c>
      <c r="AU83">
        <f>0.61365*EXP(17.502*AT83/(240.97+AT83))</f>
        <v>2.1984291357320211</v>
      </c>
      <c r="AV83">
        <f>IF(AS83&lt;&gt;0,(1000-(AR83+U83)/2)/AS83*AL83,0)</f>
        <v>-2.594470485728583E-4</v>
      </c>
      <c r="AW83">
        <f>U83*AA83/1000</f>
        <v>1.3052080504682162</v>
      </c>
      <c r="AX83">
        <f>(AU83-AW83)</f>
        <v>0.89322108526380495</v>
      </c>
      <c r="AY83">
        <f>1/(1.6/F83+1.37/N83)</f>
        <v>-1.6215227593821888E-4</v>
      </c>
      <c r="AZ83">
        <f>G83*AA83*0.001</f>
        <v>-375.69192469994459</v>
      </c>
      <c r="BA83">
        <f>G83/S83</f>
        <v>-9.5252588476169091</v>
      </c>
      <c r="BB83">
        <f>(1-AL83*AA83/AQ83/F83)*100</f>
        <v>59.923494633818144</v>
      </c>
      <c r="BC83">
        <f>(S83-E83/(N83/1.35))</f>
        <v>400.45087432216911</v>
      </c>
      <c r="BD83">
        <f>E83*BB83/100/BC83</f>
        <v>-1.0276723344874691E-3</v>
      </c>
    </row>
    <row r="84" spans="1:56" x14ac:dyDescent="0.25">
      <c r="A84" s="1" t="s">
        <v>9</v>
      </c>
      <c r="B84" s="1" t="s">
        <v>142</v>
      </c>
    </row>
    <row r="85" spans="1:56" x14ac:dyDescent="0.25">
      <c r="A85" s="1">
        <v>41</v>
      </c>
      <c r="B85" s="1" t="s">
        <v>143</v>
      </c>
      <c r="C85" s="1">
        <v>24684.499999094754</v>
      </c>
      <c r="D85" s="1">
        <v>0</v>
      </c>
      <c r="E85">
        <f>(R85-S85*(1000-T85)/(1000-U85))*AK85</f>
        <v>-0.60855496757863348</v>
      </c>
      <c r="F85">
        <f>IF(AV85&lt;&gt;0,1/(1/AV85-1/N85),0)</f>
        <v>-8.61388189341356E-4</v>
      </c>
      <c r="G85">
        <f>((AY85-AL85/2)*S85-E85)/(AY85+AL85/2)</f>
        <v>-728.24673692796591</v>
      </c>
      <c r="H85">
        <f>AL85*1000</f>
        <v>-7.196231555968287E-3</v>
      </c>
      <c r="I85">
        <f>(AQ85-AW85)</f>
        <v>0.80880989107327483</v>
      </c>
      <c r="J85">
        <f>(P85+AP85*D85)</f>
        <v>18.494216918945313</v>
      </c>
      <c r="K85" s="1">
        <v>6</v>
      </c>
      <c r="L85">
        <f>(K85*AE85+AF85)</f>
        <v>1.4200000166893005</v>
      </c>
      <c r="M85" s="1">
        <v>1</v>
      </c>
      <c r="N85">
        <f>L85*(M85+1)*(M85+1)/(M85*M85+1)</f>
        <v>2.8400000333786011</v>
      </c>
      <c r="O85" s="1">
        <v>19.278827667236328</v>
      </c>
      <c r="P85" s="1">
        <v>18.494216918945313</v>
      </c>
      <c r="Q85" s="1">
        <v>19.139980316162109</v>
      </c>
      <c r="R85" s="1">
        <v>398.90139770507812</v>
      </c>
      <c r="S85" s="1">
        <v>399.63470458984375</v>
      </c>
      <c r="T85" s="1">
        <v>13.477573394775391</v>
      </c>
      <c r="U85" s="1">
        <v>13.469058990478516</v>
      </c>
      <c r="V85" s="1">
        <v>59.209323883056641</v>
      </c>
      <c r="W85" s="1">
        <v>59.171924591064453</v>
      </c>
      <c r="X85" s="1">
        <v>500.27963256835937</v>
      </c>
      <c r="Y85" s="1">
        <v>-1.1136104352772236E-2</v>
      </c>
      <c r="Z85" s="1">
        <v>4.9435798078775406E-2</v>
      </c>
      <c r="AA85" s="1">
        <v>98.575965881347656</v>
      </c>
      <c r="AB85" s="1">
        <v>-4.0387630462646484</v>
      </c>
      <c r="AC85" s="1">
        <v>0.11105179786682129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0.18999999761581421</v>
      </c>
      <c r="AJ85" s="1">
        <v>111115</v>
      </c>
      <c r="AK85">
        <f>X85*0.000001/(K85*0.0001)</f>
        <v>0.83379938761393213</v>
      </c>
      <c r="AL85">
        <f>(U85-T85)/(1000-U85)*AK85</f>
        <v>-7.1962315559682874E-6</v>
      </c>
      <c r="AM85">
        <f>(P85+273.15)</f>
        <v>291.64421691894529</v>
      </c>
      <c r="AN85">
        <f>(O85+273.15)</f>
        <v>292.42882766723631</v>
      </c>
      <c r="AO85">
        <f>(Y85*AG85+Z85*AH85)*AI85</f>
        <v>-2.1158598004761831E-3</v>
      </c>
      <c r="AP85">
        <f>((AO85+0.00000010773*(AN85^4-AM85^4))-AL85*44100)/(L85*51.4+0.00000043092*AM85^3)</f>
        <v>0.10440357652185228</v>
      </c>
      <c r="AQ85">
        <f>0.61365*EXP(17.502*J85/(240.97+J85))</f>
        <v>2.1365353905725439</v>
      </c>
      <c r="AR85">
        <f>AQ85*1000/AA85</f>
        <v>21.67399904703155</v>
      </c>
      <c r="AS85">
        <f>(AR85-U85)</f>
        <v>8.2049400565530348</v>
      </c>
      <c r="AT85">
        <f>IF(D85,P85,(O85+P85)/2)</f>
        <v>18.88652229309082</v>
      </c>
      <c r="AU85">
        <f>0.61365*EXP(17.502*AT85/(240.97+AT85))</f>
        <v>2.1896132585686079</v>
      </c>
      <c r="AV85">
        <f>IF(AS85&lt;&gt;0,(1000-(AR85+U85)/2)/AS85*AL85,0)</f>
        <v>-8.6164953255331712E-4</v>
      </c>
      <c r="AW85">
        <f>U85*AA85/1000</f>
        <v>1.3277254994992691</v>
      </c>
      <c r="AX85">
        <f>(AU85-AW85)</f>
        <v>0.86188775906933879</v>
      </c>
      <c r="AY85">
        <f>1/(1.6/F85+1.37/N85)</f>
        <v>-5.3850747169214023E-4</v>
      </c>
      <c r="AZ85">
        <f>G85*AA85*0.001</f>
        <v>-71.787625492613941</v>
      </c>
      <c r="BA85">
        <f>G85/S85</f>
        <v>-1.8222810195510568</v>
      </c>
      <c r="BB85">
        <f>(1-AL85*AA85/AQ85/F85)*100</f>
        <v>61.455078400340099</v>
      </c>
      <c r="BC85">
        <f>(S85-E85/(N85/1.35))</f>
        <v>399.92398247596185</v>
      </c>
      <c r="BD85">
        <f>E85*BB85/100/BC85</f>
        <v>-9.3514755008995416E-4</v>
      </c>
    </row>
    <row r="86" spans="1:56" x14ac:dyDescent="0.25">
      <c r="A86" s="1">
        <v>42</v>
      </c>
      <c r="B86" s="1" t="s">
        <v>144</v>
      </c>
      <c r="C86" s="1">
        <v>25284.999985672534</v>
      </c>
      <c r="D86" s="1">
        <v>0</v>
      </c>
      <c r="E86">
        <f>(R86-S86*(1000-T86)/(1000-U86))*AK86</f>
        <v>-0.60778563850382139</v>
      </c>
      <c r="F86">
        <f>IF(AV86&lt;&gt;0,1/(1/AV86-1/N86),0)</f>
        <v>-1.3149574229392004E-3</v>
      </c>
      <c r="G86">
        <f>((AY86-AL86/2)*S86-E86)/(AY86+AL86/2)</f>
        <v>-338.53984464095049</v>
      </c>
      <c r="H86">
        <f>AL86*1000</f>
        <v>-1.0781348275300497E-2</v>
      </c>
      <c r="I86">
        <f>(AQ86-AW86)</f>
        <v>0.79340959247929832</v>
      </c>
      <c r="J86">
        <f>(P86+AP86*D86)</f>
        <v>18.542642593383789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19.281425476074219</v>
      </c>
      <c r="P86" s="1">
        <v>18.542642593383789</v>
      </c>
      <c r="Q86" s="1">
        <v>19.140789031982422</v>
      </c>
      <c r="R86" s="1">
        <v>400.37808227539062</v>
      </c>
      <c r="S86" s="1">
        <v>401.11221313476562</v>
      </c>
      <c r="T86" s="1">
        <v>13.706083297729492</v>
      </c>
      <c r="U86" s="1">
        <v>13.693329811096191</v>
      </c>
      <c r="V86" s="1">
        <v>60.19378662109375</v>
      </c>
      <c r="W86" s="1">
        <v>60.137775421142578</v>
      </c>
      <c r="X86" s="1">
        <v>500.27334594726562</v>
      </c>
      <c r="Y86" s="1">
        <v>-9.6123009920120239E-2</v>
      </c>
      <c r="Z86" s="1">
        <v>0.21532224118709564</v>
      </c>
      <c r="AA86" s="1">
        <v>98.560104370117188</v>
      </c>
      <c r="AB86" s="1">
        <v>-4.0387630462646484</v>
      </c>
      <c r="AC86" s="1">
        <v>0.11105179786682129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0.18999999761581421</v>
      </c>
      <c r="AJ86" s="1">
        <v>111115</v>
      </c>
      <c r="AK86">
        <f>X86*0.000001/(K86*0.0001)</f>
        <v>0.8337889099121093</v>
      </c>
      <c r="AL86">
        <f>(U86-T86)/(1000-U86)*AK86</f>
        <v>-1.0781348275300498E-5</v>
      </c>
      <c r="AM86">
        <f>(P86+273.15)</f>
        <v>291.69264259338377</v>
      </c>
      <c r="AN86">
        <f>(O86+273.15)</f>
        <v>292.4314254760742</v>
      </c>
      <c r="AO86">
        <f>(Y86*AG86+Z86*AH86)*AI86</f>
        <v>-1.8263371655647731E-2</v>
      </c>
      <c r="AP86">
        <f>((AO86+0.00000010773*(AN86^4-AM86^4))-AL86*44100)/(L86*51.4+0.00000043092*AM86^3)</f>
        <v>0.1002404756992108</v>
      </c>
      <c r="AQ86">
        <f>0.61365*EXP(17.502*J86/(240.97+J86))</f>
        <v>2.143025607835376</v>
      </c>
      <c r="AR86">
        <f>AQ86*1000/AA86</f>
        <v>21.743337444000598</v>
      </c>
      <c r="AS86">
        <f>(AR86-U86)</f>
        <v>8.050007632904407</v>
      </c>
      <c r="AT86">
        <f>IF(D86,P86,(O86+P86)/2)</f>
        <v>18.912034034729004</v>
      </c>
      <c r="AU86">
        <f>0.61365*EXP(17.502*AT86/(240.97+AT86))</f>
        <v>2.1931046160093994</v>
      </c>
      <c r="AV86">
        <f>IF(AS86&lt;&gt;0,(1000-(AR86+U86)/2)/AS86*AL86,0)</f>
        <v>-1.3155665475789108E-3</v>
      </c>
      <c r="AW86">
        <f>U86*AA86/1000</f>
        <v>1.3496160153560777</v>
      </c>
      <c r="AX86">
        <f>(AU86-AW86)</f>
        <v>0.84348860065332176</v>
      </c>
      <c r="AY86">
        <f>1/(1.6/F86+1.37/N86)</f>
        <v>-8.2217434448995073E-4</v>
      </c>
      <c r="AZ86">
        <f>G86*AA86*0.001</f>
        <v>-33.36652242125534</v>
      </c>
      <c r="BA86">
        <f>G86/S86</f>
        <v>-0.84400283400796849</v>
      </c>
      <c r="BB86">
        <f>(1-AL86*AA86/AQ86/F86)*100</f>
        <v>62.291854117726153</v>
      </c>
      <c r="BC86">
        <f>(S86-E86/(N86/1.35))</f>
        <v>401.40112531868698</v>
      </c>
      <c r="BD86">
        <f>E86*BB86/100/BC86</f>
        <v>-9.4319850993119614E-4</v>
      </c>
    </row>
    <row r="87" spans="1:56" x14ac:dyDescent="0.25">
      <c r="A87" s="1" t="s">
        <v>9</v>
      </c>
      <c r="B87" s="1" t="s">
        <v>145</v>
      </c>
    </row>
    <row r="88" spans="1:56" x14ac:dyDescent="0.25">
      <c r="A88" s="1">
        <v>43</v>
      </c>
      <c r="B88" s="1" t="s">
        <v>146</v>
      </c>
      <c r="C88" s="1">
        <v>25884.999992400408</v>
      </c>
      <c r="D88" s="1">
        <v>0</v>
      </c>
      <c r="E88">
        <f>(R88-S88*(1000-T88)/(1000-U88))*AK88</f>
        <v>-0.56802205839364761</v>
      </c>
      <c r="F88">
        <f>IF(AV88&lt;&gt;0,1/(1/AV88-1/N88),0)</f>
        <v>-1.641370631002007E-3</v>
      </c>
      <c r="G88">
        <f>((AY88-AL88/2)*S88-E88)/(AY88+AL88/2)</f>
        <v>-154.25462393440009</v>
      </c>
      <c r="H88">
        <f>AL88*1000</f>
        <v>-1.312883567172899E-2</v>
      </c>
      <c r="I88">
        <f>(AQ88-AW88)</f>
        <v>0.77383136076829939</v>
      </c>
      <c r="J88">
        <f>(P88+AP88*D88)</f>
        <v>18.549003601074219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19.282974243164063</v>
      </c>
      <c r="P88" s="1">
        <v>18.549003601074219</v>
      </c>
      <c r="Q88" s="1">
        <v>19.141592025756836</v>
      </c>
      <c r="R88" s="1">
        <v>400.0654296875</v>
      </c>
      <c r="S88" s="1">
        <v>400.75302124023438</v>
      </c>
      <c r="T88" s="1">
        <v>13.91652774810791</v>
      </c>
      <c r="U88" s="1">
        <v>13.901000022888184</v>
      </c>
      <c r="V88" s="1">
        <v>61.110511779785156</v>
      </c>
      <c r="W88" s="1">
        <v>61.042324066162109</v>
      </c>
      <c r="X88" s="1">
        <v>500.25350952148437</v>
      </c>
      <c r="Y88" s="1">
        <v>-0.11546806246042252</v>
      </c>
      <c r="Z88" s="1">
        <v>0.19884903728961945</v>
      </c>
      <c r="AA88" s="1">
        <v>98.557518005371094</v>
      </c>
      <c r="AB88" s="1">
        <v>-4.0763607025146484</v>
      </c>
      <c r="AC88" s="1">
        <v>0.1129753589630127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0.83375584920247381</v>
      </c>
      <c r="AL88">
        <f>(U88-T88)/(1000-U88)*AK88</f>
        <v>-1.312883567172899E-5</v>
      </c>
      <c r="AM88">
        <f>(P88+273.15)</f>
        <v>291.6990036010742</v>
      </c>
      <c r="AN88">
        <f>(O88+273.15)</f>
        <v>292.43297424316404</v>
      </c>
      <c r="AO88">
        <f>(Y88*AG88+Z88*AH88)*AI88</f>
        <v>-2.1938931592182964E-2</v>
      </c>
      <c r="AP88">
        <f>((AO88+0.00000010773*(AN88^4-AM88^4))-AL88*44100)/(L88*51.4+0.00000043092*AM88^3)</f>
        <v>0.10081928243552013</v>
      </c>
      <c r="AQ88">
        <f>0.61365*EXP(17.502*J88/(240.97+J88))</f>
        <v>2.1438794208167655</v>
      </c>
      <c r="AR88">
        <f>AQ88*1000/AA88</f>
        <v>21.752571130088022</v>
      </c>
      <c r="AS88">
        <f>(AR88-U88)</f>
        <v>7.8515711071998382</v>
      </c>
      <c r="AT88">
        <f>IF(D88,P88,(O88+P88)/2)</f>
        <v>18.915988922119141</v>
      </c>
      <c r="AU88">
        <f>0.61365*EXP(17.502*AT88/(240.97+AT88))</f>
        <v>2.1936462908103493</v>
      </c>
      <c r="AV88">
        <f>IF(AS88&lt;&gt;0,(1000-(AR88+U88)/2)/AS88*AL88,0)</f>
        <v>-1.6423198054610615E-3</v>
      </c>
      <c r="AW88">
        <f>U88*AA88/1000</f>
        <v>1.3700480600484661</v>
      </c>
      <c r="AX88">
        <f>(AU88-AW88)</f>
        <v>0.82359823076188321</v>
      </c>
      <c r="AY88">
        <f>1/(1.6/F88+1.37/N88)</f>
        <v>-1.0263645587984566E-3</v>
      </c>
      <c r="AZ88">
        <f>G88*AA88*0.001</f>
        <v>-15.202952875826384</v>
      </c>
      <c r="BA88">
        <f>G88/S88</f>
        <v>-0.38491194266488388</v>
      </c>
      <c r="BB88">
        <f>(1-AL88*AA88/AQ88/F88)*100</f>
        <v>63.228702316510102</v>
      </c>
      <c r="BC88">
        <f>(S88-E88/(N88/1.35))</f>
        <v>401.02303172256495</v>
      </c>
      <c r="BD88">
        <f>E88*BB88/100/BC88</f>
        <v>-8.9559189369028849E-4</v>
      </c>
    </row>
    <row r="89" spans="1:56" x14ac:dyDescent="0.25">
      <c r="A89" s="1" t="s">
        <v>9</v>
      </c>
      <c r="B89" s="1" t="s">
        <v>147</v>
      </c>
    </row>
    <row r="90" spans="1:56" x14ac:dyDescent="0.25">
      <c r="A90" s="1">
        <v>44</v>
      </c>
      <c r="B90" s="1" t="s">
        <v>148</v>
      </c>
      <c r="C90" s="1">
        <v>26484.99999910593</v>
      </c>
      <c r="D90" s="1">
        <v>0</v>
      </c>
      <c r="E90">
        <f>(R90-S90*(1000-T90)/(1000-U90))*AK90</f>
        <v>-0.76451306192159318</v>
      </c>
      <c r="F90">
        <f>IF(AV90&lt;&gt;0,1/(1/AV90-1/N90),0)</f>
        <v>-1.1736140395664895E-3</v>
      </c>
      <c r="G90">
        <f>((AY90-AL90/2)*S90-E90)/(AY90+AL90/2)</f>
        <v>-639.69485661632746</v>
      </c>
      <c r="H90">
        <f>AL90*1000</f>
        <v>-9.174764686566441E-3</v>
      </c>
      <c r="I90">
        <f>(AQ90-AW90)</f>
        <v>0.75637499609863967</v>
      </c>
      <c r="J90">
        <f>(P90+AP90*D90)</f>
        <v>18.545087814331055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19.283330917358398</v>
      </c>
      <c r="P90" s="1">
        <v>18.545087814331055</v>
      </c>
      <c r="Q90" s="1">
        <v>19.140752792358398</v>
      </c>
      <c r="R90" s="1">
        <v>399.789306640625</v>
      </c>
      <c r="S90" s="1">
        <v>400.71072387695312</v>
      </c>
      <c r="T90" s="1">
        <v>14.083444595336914</v>
      </c>
      <c r="U90" s="1">
        <v>14.07259464263916</v>
      </c>
      <c r="V90" s="1">
        <v>61.842937469482422</v>
      </c>
      <c r="W90" s="1">
        <v>61.795295715332031</v>
      </c>
      <c r="X90" s="1">
        <v>500.22256469726563</v>
      </c>
      <c r="Y90" s="1">
        <v>-0.1846243292093277</v>
      </c>
      <c r="Z90" s="1">
        <v>3.1858522444963455E-2</v>
      </c>
      <c r="AA90" s="1">
        <v>98.558853149414063</v>
      </c>
      <c r="AB90" s="1">
        <v>-3.9158687591552734</v>
      </c>
      <c r="AC90" s="1">
        <v>0.10791516304016113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0.18999999761581421</v>
      </c>
      <c r="AJ90" s="1">
        <v>111115</v>
      </c>
      <c r="AK90">
        <f>X90*0.000001/(K90*0.0001)</f>
        <v>0.83370427449544271</v>
      </c>
      <c r="AL90">
        <f>(U90-T90)/(1000-U90)*AK90</f>
        <v>-9.1747646865664404E-6</v>
      </c>
      <c r="AM90">
        <f>(P90+273.15)</f>
        <v>291.69508781433103</v>
      </c>
      <c r="AN90">
        <f>(O90+273.15)</f>
        <v>292.43333091735838</v>
      </c>
      <c r="AO90">
        <f>(Y90*AG90+Z90*AH90)*AI90</f>
        <v>-3.507862210959356E-2</v>
      </c>
      <c r="AP90">
        <f>((AO90+0.00000010773*(AN90^4-AM90^4))-AL90*44100)/(L90*51.4+0.00000043092*AM90^3)</f>
        <v>9.9125432072674727E-2</v>
      </c>
      <c r="AQ90">
        <f>0.61365*EXP(17.502*J90/(240.97+J90))</f>
        <v>2.1433537849137436</v>
      </c>
      <c r="AR90">
        <f>AQ90*1000/AA90</f>
        <v>21.746943236691731</v>
      </c>
      <c r="AS90">
        <f>(AR90-U90)</f>
        <v>7.6743485940525709</v>
      </c>
      <c r="AT90">
        <f>IF(D90,P90,(O90+P90)/2)</f>
        <v>18.914209365844727</v>
      </c>
      <c r="AU90">
        <f>0.61365*EXP(17.502*AT90/(240.97+AT90))</f>
        <v>2.1934025422287906</v>
      </c>
      <c r="AV90">
        <f>IF(AS90&lt;&gt;0,(1000-(AR90+U90)/2)/AS90*AL90,0)</f>
        <v>-1.174099229469079E-3</v>
      </c>
      <c r="AW90">
        <f>U90*AA90/1000</f>
        <v>1.3869787888151039</v>
      </c>
      <c r="AX90">
        <f>(AU90-AW90)</f>
        <v>0.80642375341368666</v>
      </c>
      <c r="AY90">
        <f>1/(1.6/F90+1.37/N90)</f>
        <v>-7.3376841170804373E-4</v>
      </c>
      <c r="AZ90">
        <f>G90*AA90*0.001</f>
        <v>-63.047591433684104</v>
      </c>
      <c r="BA90">
        <f>G90/S90</f>
        <v>-1.5964006414082383</v>
      </c>
      <c r="BB90">
        <f>(1-AL90*AA90/AQ90/F90)*100</f>
        <v>64.052274456505458</v>
      </c>
      <c r="BC90">
        <f>(S90-E90/(N90/1.35))</f>
        <v>401.07413677183479</v>
      </c>
      <c r="BD90">
        <f>E90*BB90/100/BC90</f>
        <v>-1.2209413666492005E-3</v>
      </c>
    </row>
    <row r="91" spans="1:56" x14ac:dyDescent="0.25">
      <c r="A91" s="1">
        <v>45</v>
      </c>
      <c r="B91" s="1" t="s">
        <v>149</v>
      </c>
      <c r="C91" s="1">
        <v>27085.499985683709</v>
      </c>
      <c r="D91" s="1">
        <v>0</v>
      </c>
      <c r="E91">
        <f>(R91-S91*(1000-T91)/(1000-U91))*AK91</f>
        <v>-0.8481865751262635</v>
      </c>
      <c r="F91">
        <f>IF(AV91&lt;&gt;0,1/(1/AV91-1/N91),0)</f>
        <v>-1.3717793469716323E-3</v>
      </c>
      <c r="G91">
        <f>((AY91-AL91/2)*S91-E91)/(AY91+AL91/2)</f>
        <v>-587.04584194712083</v>
      </c>
      <c r="H91">
        <f>AL91*1000</f>
        <v>-1.0495375898702692E-2</v>
      </c>
      <c r="I91">
        <f>(AQ91-AW91)</f>
        <v>0.7401034677472389</v>
      </c>
      <c r="J91">
        <f>(P91+AP91*D91)</f>
        <v>18.535232543945313</v>
      </c>
      <c r="K91" s="1">
        <v>6</v>
      </c>
      <c r="L91">
        <f>(K91*AE91+AF91)</f>
        <v>1.4200000166893005</v>
      </c>
      <c r="M91" s="1">
        <v>1</v>
      </c>
      <c r="N91">
        <f>L91*(M91+1)*(M91+1)/(M91*M91+1)</f>
        <v>2.8400000333786011</v>
      </c>
      <c r="O91" s="1">
        <v>19.284721374511719</v>
      </c>
      <c r="P91" s="1">
        <v>18.535232543945313</v>
      </c>
      <c r="Q91" s="1">
        <v>19.139795303344727</v>
      </c>
      <c r="R91" s="1">
        <v>399.68051147460937</v>
      </c>
      <c r="S91" s="1">
        <v>400.702880859375</v>
      </c>
      <c r="T91" s="1">
        <v>14.237579345703125</v>
      </c>
      <c r="U91" s="1">
        <v>14.225170135498047</v>
      </c>
      <c r="V91" s="1">
        <v>62.510417938232422</v>
      </c>
      <c r="W91" s="1">
        <v>62.455936431884766</v>
      </c>
      <c r="X91" s="1">
        <v>500.24508666992187</v>
      </c>
      <c r="Y91" s="1">
        <v>-8.1471100449562073E-2</v>
      </c>
      <c r="Z91" s="1">
        <v>0.30870553851127625</v>
      </c>
      <c r="AA91" s="1">
        <v>98.552627563476562</v>
      </c>
      <c r="AB91" s="1">
        <v>-3.9158687591552734</v>
      </c>
      <c r="AC91" s="1">
        <v>0.10791516304016113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0.18999999761581421</v>
      </c>
      <c r="AJ91" s="1">
        <v>111115</v>
      </c>
      <c r="AK91">
        <f>X91*0.000001/(K91*0.0001)</f>
        <v>0.83374181111653634</v>
      </c>
      <c r="AL91">
        <f>(U91-T91)/(1000-U91)*AK91</f>
        <v>-1.0495375898702692E-5</v>
      </c>
      <c r="AM91">
        <f>(P91+273.15)</f>
        <v>291.68523254394529</v>
      </c>
      <c r="AN91">
        <f>(O91+273.15)</f>
        <v>292.4347213745117</v>
      </c>
      <c r="AO91">
        <f>(Y91*AG91+Z91*AH91)*AI91</f>
        <v>-1.5479508891174554E-2</v>
      </c>
      <c r="AP91">
        <f>((AO91+0.00000010773*(AN91^4-AM91^4))-AL91*44100)/(L91*51.4+0.00000043092*AM91^3)</f>
        <v>0.10149544516711811</v>
      </c>
      <c r="AQ91">
        <f>0.61365*EXP(17.502*J91/(240.97+J91))</f>
        <v>2.1420313621380673</v>
      </c>
      <c r="AR91">
        <f>AQ91*1000/AA91</f>
        <v>21.734898552130542</v>
      </c>
      <c r="AS91">
        <f>(AR91-U91)</f>
        <v>7.5097284166324947</v>
      </c>
      <c r="AT91">
        <f>IF(D91,P91,(O91+P91)/2)</f>
        <v>18.909976959228516</v>
      </c>
      <c r="AU91">
        <f>0.61365*EXP(17.502*AT91/(240.97+AT91))</f>
        <v>2.1928229183310122</v>
      </c>
      <c r="AV91">
        <f>IF(AS91&lt;&gt;0,(1000-(AR91+U91)/2)/AS91*AL91,0)</f>
        <v>-1.3724422652576407E-3</v>
      </c>
      <c r="AW91">
        <f>U91*AA91/1000</f>
        <v>1.4019278943908284</v>
      </c>
      <c r="AX91">
        <f>(AU91-AW91)</f>
        <v>0.79089502394018374</v>
      </c>
      <c r="AY91">
        <f>1/(1.6/F91+1.37/N91)</f>
        <v>-8.5771683207824161E-4</v>
      </c>
      <c r="AZ91">
        <f>G91*AA91*0.001</f>
        <v>-57.854910224102127</v>
      </c>
      <c r="BA91">
        <f>G91/S91</f>
        <v>-1.465040233022787</v>
      </c>
      <c r="BB91">
        <f>(1-AL91*AA91/AQ91/F91)*100</f>
        <v>64.798909294948785</v>
      </c>
      <c r="BC91">
        <f>(S91-E91/(N91/1.35))</f>
        <v>401.10606813506604</v>
      </c>
      <c r="BD91">
        <f>E91*BB91/100/BC91</f>
        <v>-1.3702501486038995E-3</v>
      </c>
    </row>
    <row r="92" spans="1:56" x14ac:dyDescent="0.25">
      <c r="A92" s="1" t="s">
        <v>9</v>
      </c>
      <c r="B92" s="1" t="s">
        <v>150</v>
      </c>
    </row>
    <row r="93" spans="1:56" x14ac:dyDescent="0.25">
      <c r="A93" s="1">
        <v>46</v>
      </c>
      <c r="B93" s="1" t="s">
        <v>151</v>
      </c>
      <c r="C93" s="1">
        <v>27685.499992411584</v>
      </c>
      <c r="D93" s="1">
        <v>0</v>
      </c>
      <c r="E93">
        <f>(R93-S93*(1000-T93)/(1000-U93))*AK93</f>
        <v>-0.69812526228551464</v>
      </c>
      <c r="F93">
        <f>IF(AV93&lt;&gt;0,1/(1/AV93-1/N93),0)</f>
        <v>-1.1600333328723136E-4</v>
      </c>
      <c r="G93">
        <f>((AY93-AL93/2)*S93-E93)/(AY93+AL93/2)</f>
        <v>-9176.1438002966133</v>
      </c>
      <c r="H93">
        <f>AL93*1000</f>
        <v>-8.623729019660275E-4</v>
      </c>
      <c r="I93">
        <f>(AQ93-AW93)</f>
        <v>0.7193497074800157</v>
      </c>
      <c r="J93">
        <f>(P93+AP93*D93)</f>
        <v>18.498136520385742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19.278617858886719</v>
      </c>
      <c r="P93" s="1">
        <v>18.498136520385742</v>
      </c>
      <c r="Q93" s="1">
        <v>19.139497756958008</v>
      </c>
      <c r="R93" s="1">
        <v>399.52920532226562</v>
      </c>
      <c r="S93" s="1">
        <v>400.36697387695312</v>
      </c>
      <c r="T93" s="1">
        <v>14.387343406677246</v>
      </c>
      <c r="U93" s="1">
        <v>14.386323928833008</v>
      </c>
      <c r="V93" s="1">
        <v>63.187522888183594</v>
      </c>
      <c r="W93" s="1">
        <v>63.183052062988281</v>
      </c>
      <c r="X93" s="1">
        <v>500.23638916015625</v>
      </c>
      <c r="Y93" s="1">
        <v>-0.14418002963066101</v>
      </c>
      <c r="Z93" s="1">
        <v>1.0985485278069973E-2</v>
      </c>
      <c r="AA93" s="1">
        <v>98.545700073242188</v>
      </c>
      <c r="AB93" s="1">
        <v>-3.9001827239990234</v>
      </c>
      <c r="AC93" s="1">
        <v>0.1109917163848877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0.18999999761581421</v>
      </c>
      <c r="AJ93" s="1">
        <v>111115</v>
      </c>
      <c r="AK93">
        <f>X93*0.000001/(K93*0.0001)</f>
        <v>0.83372731526692689</v>
      </c>
      <c r="AL93">
        <f>(U93-T93)/(1000-U93)*AK93</f>
        <v>-8.6237290196602747E-7</v>
      </c>
      <c r="AM93">
        <f>(P93+273.15)</f>
        <v>291.64813652038572</v>
      </c>
      <c r="AN93">
        <f>(O93+273.15)</f>
        <v>292.4286178588867</v>
      </c>
      <c r="AO93">
        <f>(Y93*AG93+Z93*AH93)*AI93</f>
        <v>-2.7394205286073614E-2</v>
      </c>
      <c r="AP93">
        <f>((AO93+0.00000010773*(AN93^4-AM93^4))-AL93*44100)/(L93*51.4+0.00000043092*AM93^3)</f>
        <v>0.10023513186352631</v>
      </c>
      <c r="AQ93">
        <f>0.61365*EXP(17.502*J93/(240.97+J93))</f>
        <v>2.1370600705273004</v>
      </c>
      <c r="AR93">
        <f>AQ93*1000/AA93</f>
        <v>21.685979895002742</v>
      </c>
      <c r="AS93">
        <f>(AR93-U93)</f>
        <v>7.299655966169734</v>
      </c>
      <c r="AT93">
        <f>IF(D93,P93,(O93+P93)/2)</f>
        <v>18.88837718963623</v>
      </c>
      <c r="AU93">
        <f>0.61365*EXP(17.502*AT93/(240.97+AT93))</f>
        <v>2.1898669422765029</v>
      </c>
      <c r="AV93">
        <f>IF(AS93&lt;&gt;0,(1000-(AR93+U93)/2)/AS93*AL93,0)</f>
        <v>-1.1600807178119498E-4</v>
      </c>
      <c r="AW93">
        <f>U93*AA93/1000</f>
        <v>1.4177103630472847</v>
      </c>
      <c r="AX93">
        <f>(AU93-AW93)</f>
        <v>0.77215657922921821</v>
      </c>
      <c r="AY93">
        <f>1/(1.6/F93+1.37/N93)</f>
        <v>-7.2504619124289768E-5</v>
      </c>
      <c r="AZ93">
        <f>G93*AA93*0.001</f>
        <v>-904.26951477297087</v>
      </c>
      <c r="BA93">
        <f>G93/S93</f>
        <v>-22.91933250997063</v>
      </c>
      <c r="BB93">
        <f>(1-AL93*AA93/AQ93/F93)*100</f>
        <v>65.719623590371711</v>
      </c>
      <c r="BC93">
        <f>(S93-E93/(N93/1.35))</f>
        <v>400.69882919139275</v>
      </c>
      <c r="BD93">
        <f>E93*BB93/100/BC93</f>
        <v>-1.1450128154584357E-3</v>
      </c>
    </row>
    <row r="94" spans="1:56" x14ac:dyDescent="0.25">
      <c r="A94" s="1" t="s">
        <v>9</v>
      </c>
      <c r="B94" s="1" t="s">
        <v>152</v>
      </c>
    </row>
    <row r="95" spans="1:56" x14ac:dyDescent="0.25">
      <c r="A95" s="1">
        <v>47</v>
      </c>
      <c r="B95" s="1" t="s">
        <v>153</v>
      </c>
      <c r="C95" s="1">
        <v>28285.499999117106</v>
      </c>
      <c r="D95" s="1">
        <v>0</v>
      </c>
      <c r="E95">
        <f>(R95-S95*(1000-T95)/(1000-U95))*AK95</f>
        <v>-0.67663699920731868</v>
      </c>
      <c r="F95">
        <f>IF(AV95&lt;&gt;0,1/(1/AV95-1/N95),0)</f>
        <v>-2.0649961725457766E-3</v>
      </c>
      <c r="G95">
        <f>((AY95-AL95/2)*S95-E95)/(AY95+AL95/2)</f>
        <v>-125.3550312093448</v>
      </c>
      <c r="H95">
        <f>AL95*1000</f>
        <v>-1.5231576197516715E-2</v>
      </c>
      <c r="I95">
        <f>(AQ95-AW95)</f>
        <v>0.71320062117896521</v>
      </c>
      <c r="J95">
        <f>(P95+AP95*D95)</f>
        <v>18.559478759765625</v>
      </c>
      <c r="K95" s="1">
        <v>6</v>
      </c>
      <c r="L95">
        <f>(K95*AE95+AF95)</f>
        <v>1.4200000166893005</v>
      </c>
      <c r="M95" s="1">
        <v>1</v>
      </c>
      <c r="N95">
        <f>L95*(M95+1)*(M95+1)/(M95*M95+1)</f>
        <v>2.8400000333786011</v>
      </c>
      <c r="O95" s="1">
        <v>19.282812118530273</v>
      </c>
      <c r="P95" s="1">
        <v>18.559478759765625</v>
      </c>
      <c r="Q95" s="1">
        <v>19.141620635986328</v>
      </c>
      <c r="R95" s="1">
        <v>399.392333984375</v>
      </c>
      <c r="S95" s="1">
        <v>400.21121215820312</v>
      </c>
      <c r="T95" s="1">
        <v>14.549557685852051</v>
      </c>
      <c r="U95" s="1">
        <v>14.531554222106934</v>
      </c>
      <c r="V95" s="1">
        <v>63.886093139648438</v>
      </c>
      <c r="W95" s="1">
        <v>63.807041168212891</v>
      </c>
      <c r="X95" s="1">
        <v>500.2449951171875</v>
      </c>
      <c r="Y95" s="1">
        <v>-9.6123792231082916E-2</v>
      </c>
      <c r="Z95" s="1">
        <v>0.11425352841615677</v>
      </c>
      <c r="AA95" s="1">
        <v>98.550056457519531</v>
      </c>
      <c r="AB95" s="1">
        <v>-3.9532527923583984</v>
      </c>
      <c r="AC95" s="1">
        <v>9.9975824356079102E-2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0.18999999761581421</v>
      </c>
      <c r="AJ95" s="1">
        <v>111115</v>
      </c>
      <c r="AK95">
        <f>X95*0.000001/(K95*0.0001)</f>
        <v>0.83374165852864579</v>
      </c>
      <c r="AL95">
        <f>(U95-T95)/(1000-U95)*AK95</f>
        <v>-1.5231576197516715E-5</v>
      </c>
      <c r="AM95">
        <f>(P95+273.15)</f>
        <v>291.7094787597656</v>
      </c>
      <c r="AN95">
        <f>(O95+273.15)</f>
        <v>292.43281211853025</v>
      </c>
      <c r="AO95">
        <f>(Y95*AG95+Z95*AH95)*AI95</f>
        <v>-1.8263520294728774E-2</v>
      </c>
      <c r="AP95">
        <f>((AO95+0.00000010773*(AN95^4-AM95^4))-AL95*44100)/(L95*51.4+0.00000043092*AM95^3)</f>
        <v>0.1006101613366811</v>
      </c>
      <c r="AQ95">
        <f>0.61365*EXP(17.502*J95/(240.97+J95))</f>
        <v>2.1452861101831098</v>
      </c>
      <c r="AR95">
        <f>AQ95*1000/AA95</f>
        <v>21.768491945084229</v>
      </c>
      <c r="AS95">
        <f>(AR95-U95)</f>
        <v>7.2369377229772951</v>
      </c>
      <c r="AT95">
        <f>IF(D95,P95,(O95+P95)/2)</f>
        <v>18.921145439147949</v>
      </c>
      <c r="AU95">
        <f>0.61365*EXP(17.502*AT95/(240.97+AT95))</f>
        <v>2.1943527210567497</v>
      </c>
      <c r="AV95">
        <f>IF(AS95&lt;&gt;0,(1000-(AR95+U95)/2)/AS95*AL95,0)</f>
        <v>-2.0664987471772337E-3</v>
      </c>
      <c r="AW95">
        <f>U95*AA95/1000</f>
        <v>1.4320854890041446</v>
      </c>
      <c r="AX95">
        <f>(AU95-AW95)</f>
        <v>0.76226723205260516</v>
      </c>
      <c r="AY95">
        <f>1/(1.6/F95+1.37/N95)</f>
        <v>-1.2914266359462475E-3</v>
      </c>
      <c r="AZ95">
        <f>G95*AA95*0.001</f>
        <v>-12.353745402915052</v>
      </c>
      <c r="BA95">
        <f>G95/S95</f>
        <v>-0.31322218718797934</v>
      </c>
      <c r="BB95">
        <f>(1-AL95*AA95/AQ95/F95)*100</f>
        <v>66.115798718155943</v>
      </c>
      <c r="BC95">
        <f>(S95-E95/(N95/1.35))</f>
        <v>400.53285298151087</v>
      </c>
      <c r="BD95">
        <f>E95*BB95/100/BC95</f>
        <v>-1.1169220030725724E-3</v>
      </c>
    </row>
    <row r="96" spans="1:56" x14ac:dyDescent="0.25">
      <c r="A96" s="1">
        <v>48</v>
      </c>
      <c r="B96" s="1" t="s">
        <v>154</v>
      </c>
      <c r="C96" s="1">
        <v>28885.999985694885</v>
      </c>
      <c r="D96" s="1">
        <v>0</v>
      </c>
      <c r="E96">
        <f>(R96-S96*(1000-T96)/(1000-U96))*AK96</f>
        <v>-0.71723806012279379</v>
      </c>
      <c r="F96">
        <f>IF(AV96&lt;&gt;0,1/(1/AV96-1/N96),0)</f>
        <v>-2.5150990491643824E-3</v>
      </c>
      <c r="G96">
        <f>((AY96-AL96/2)*S96-E96)/(AY96+AL96/2)</f>
        <v>-57.700529987366821</v>
      </c>
      <c r="H96">
        <f>AL96*1000</f>
        <v>-1.8193231045084413E-2</v>
      </c>
      <c r="I96">
        <f>(AQ96-AW96)</f>
        <v>0.6992962672346803</v>
      </c>
      <c r="J96">
        <f>(P96+AP96*D96)</f>
        <v>18.520534515380859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19.28093147277832</v>
      </c>
      <c r="P96" s="1">
        <v>18.520534515380859</v>
      </c>
      <c r="Q96" s="1">
        <v>19.139991760253906</v>
      </c>
      <c r="R96" s="1">
        <v>399.34161376953125</v>
      </c>
      <c r="S96" s="1">
        <v>400.21066284179687</v>
      </c>
      <c r="T96" s="1">
        <v>14.641221046447754</v>
      </c>
      <c r="U96" s="1">
        <v>14.619717597961426</v>
      </c>
      <c r="V96" s="1">
        <v>64.295669555664063</v>
      </c>
      <c r="W96" s="1">
        <v>64.20123291015625</v>
      </c>
      <c r="X96" s="1">
        <v>500.21514892578125</v>
      </c>
      <c r="Y96" s="1">
        <v>-8.6155146360397339E-2</v>
      </c>
      <c r="Z96" s="1">
        <v>0.22959344089031219</v>
      </c>
      <c r="AA96" s="1">
        <v>98.549385070800781</v>
      </c>
      <c r="AB96" s="1">
        <v>-3.9532527923583984</v>
      </c>
      <c r="AC96" s="1">
        <v>9.9975824356079102E-2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0.18999999761581421</v>
      </c>
      <c r="AJ96" s="1">
        <v>111115</v>
      </c>
      <c r="AK96">
        <f>X96*0.000001/(K96*0.0001)</f>
        <v>0.83369191487630201</v>
      </c>
      <c r="AL96">
        <f>(U96-T96)/(1000-U96)*AK96</f>
        <v>-1.8193231045084411E-5</v>
      </c>
      <c r="AM96">
        <f>(P96+273.15)</f>
        <v>291.67053451538084</v>
      </c>
      <c r="AN96">
        <f>(O96+273.15)</f>
        <v>292.4309314727783</v>
      </c>
      <c r="AO96">
        <f>(Y96*AG96+Z96*AH96)*AI96</f>
        <v>-1.6369477603065619E-2</v>
      </c>
      <c r="AP96">
        <f>((AO96+0.00000010773*(AN96^4-AM96^4))-AL96*44100)/(L96*51.4+0.00000043092*AM96^3)</f>
        <v>0.10693371708905933</v>
      </c>
      <c r="AQ96">
        <f>0.61365*EXP(17.502*J96/(240.97+J96))</f>
        <v>2.1400604464225434</v>
      </c>
      <c r="AR96">
        <f>AQ96*1000/AA96</f>
        <v>21.715614408806925</v>
      </c>
      <c r="AS96">
        <f>(AR96-U96)</f>
        <v>7.0958968108454989</v>
      </c>
      <c r="AT96">
        <f>IF(D96,P96,(O96+P96)/2)</f>
        <v>18.90073299407959</v>
      </c>
      <c r="AU96">
        <f>0.61365*EXP(17.502*AT96/(240.97+AT96))</f>
        <v>2.1915574333923051</v>
      </c>
      <c r="AV96">
        <f>IF(AS96&lt;&gt;0,(1000-(AR96+U96)/2)/AS96*AL96,0)</f>
        <v>-2.5173283907727116E-3</v>
      </c>
      <c r="AW96">
        <f>U96*AA96/1000</f>
        <v>1.4407641791878631</v>
      </c>
      <c r="AX96">
        <f>(AU96-AW96)</f>
        <v>0.75079325420444198</v>
      </c>
      <c r="AY96">
        <f>1/(1.6/F96+1.37/N96)</f>
        <v>-1.5731297998271315E-3</v>
      </c>
      <c r="AZ96">
        <f>G96*AA96*0.001</f>
        <v>-5.6863517485143005</v>
      </c>
      <c r="BA96">
        <f>G96/S96</f>
        <v>-0.14417539397288828</v>
      </c>
      <c r="BB96">
        <f>(1-AL96*AA96/AQ96/F96)*100</f>
        <v>66.689387351985701</v>
      </c>
      <c r="BC96">
        <f>(S96-E96/(N96/1.35))</f>
        <v>400.55160346496086</v>
      </c>
      <c r="BD96">
        <f>E96*BB96/100/BC96</f>
        <v>-1.1941574169556416E-3</v>
      </c>
    </row>
    <row r="97" spans="1:56" x14ac:dyDescent="0.25">
      <c r="A97" s="1" t="s">
        <v>9</v>
      </c>
      <c r="B97" s="1" t="s">
        <v>155</v>
      </c>
    </row>
    <row r="98" spans="1:56" x14ac:dyDescent="0.25">
      <c r="A98" s="1">
        <v>49</v>
      </c>
      <c r="B98" s="1" t="s">
        <v>156</v>
      </c>
      <c r="C98" s="1">
        <v>29485.99999242276</v>
      </c>
      <c r="D98" s="1">
        <v>0</v>
      </c>
      <c r="E98">
        <f>(R98-S98*(1000-T98)/(1000-U98))*AK98</f>
        <v>-0.75481466667744757</v>
      </c>
      <c r="F98">
        <f>IF(AV98&lt;&gt;0,1/(1/AV98-1/N98),0)</f>
        <v>-1.6728311583753483E-3</v>
      </c>
      <c r="G98">
        <f>((AY98-AL98/2)*S98-E98)/(AY98+AL98/2)</f>
        <v>-321.82452447684767</v>
      </c>
      <c r="H98">
        <f>AL98*1000</f>
        <v>-1.2014185662306338E-2</v>
      </c>
      <c r="I98">
        <f>(AQ98-AW98)</f>
        <v>0.69444846692005213</v>
      </c>
      <c r="J98">
        <f>(P98+AP98*D98)</f>
        <v>18.56024169921875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19.283376693725586</v>
      </c>
      <c r="P98" s="1">
        <v>18.56024169921875</v>
      </c>
      <c r="Q98" s="1">
        <v>19.141378402709961</v>
      </c>
      <c r="R98" s="1">
        <v>399.30230712890625</v>
      </c>
      <c r="S98" s="1">
        <v>400.21331787109375</v>
      </c>
      <c r="T98" s="1">
        <v>14.737263679504395</v>
      </c>
      <c r="U98" s="1">
        <v>14.723067283630371</v>
      </c>
      <c r="V98" s="1">
        <v>64.707176208496094</v>
      </c>
      <c r="W98" s="1">
        <v>64.64483642578125</v>
      </c>
      <c r="X98" s="1">
        <v>500.29458618164062</v>
      </c>
      <c r="Y98" s="1">
        <v>-0.16880659759044647</v>
      </c>
      <c r="Z98" s="1">
        <v>0.22411781549453735</v>
      </c>
      <c r="AA98" s="1">
        <v>98.54876708984375</v>
      </c>
      <c r="AB98" s="1">
        <v>-3.9673519134521484</v>
      </c>
      <c r="AC98" s="1">
        <v>0.10448861122131348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0.18999999761581421</v>
      </c>
      <c r="AJ98" s="1">
        <v>111115</v>
      </c>
      <c r="AK98">
        <f>X98*0.000001/(K98*0.0001)</f>
        <v>0.8338243103027343</v>
      </c>
      <c r="AL98">
        <f>(U98-T98)/(1000-U98)*AK98</f>
        <v>-1.2014185662306339E-5</v>
      </c>
      <c r="AM98">
        <f>(P98+273.15)</f>
        <v>291.71024169921873</v>
      </c>
      <c r="AN98">
        <f>(O98+273.15)</f>
        <v>292.43337669372556</v>
      </c>
      <c r="AO98">
        <f>(Y98*AG98+Z98*AH98)*AI98</f>
        <v>-3.2073253139718538E-2</v>
      </c>
      <c r="AP98">
        <f>((AO98+0.00000010773*(AN98^4-AM98^4))-AL98*44100)/(L98*51.4+0.00000043092*AM98^3)</f>
        <v>9.8724729167292205E-2</v>
      </c>
      <c r="AQ98">
        <f>0.61365*EXP(17.502*J98/(240.97+J98))</f>
        <v>2.1453885955026402</v>
      </c>
      <c r="AR98">
        <f>AQ98*1000/AA98</f>
        <v>21.769816699449507</v>
      </c>
      <c r="AS98">
        <f>(AR98-U98)</f>
        <v>7.0467494158191357</v>
      </c>
      <c r="AT98">
        <f>IF(D98,P98,(O98+P98)/2)</f>
        <v>18.921809196472168</v>
      </c>
      <c r="AU98">
        <f>0.61365*EXP(17.502*AT98/(240.97+AT98))</f>
        <v>2.1944436686781335</v>
      </c>
      <c r="AV98">
        <f>IF(AS98&lt;&gt;0,(1000-(AR98+U98)/2)/AS98*AL98,0)</f>
        <v>-1.6738170785618024E-3</v>
      </c>
      <c r="AW98">
        <f>U98*AA98/1000</f>
        <v>1.450940128582588</v>
      </c>
      <c r="AX98">
        <f>(AU98-AW98)</f>
        <v>0.74350354009554542</v>
      </c>
      <c r="AY98">
        <f>1/(1.6/F98+1.37/N98)</f>
        <v>-1.0460470506368914E-3</v>
      </c>
      <c r="AZ98">
        <f>G98*AA98*0.001</f>
        <v>-31.715410106468582</v>
      </c>
      <c r="BA98">
        <f>G98/S98</f>
        <v>-0.80413247162480828</v>
      </c>
      <c r="BB98">
        <f>(1-AL98*AA98/AQ98/F98)*100</f>
        <v>67.00960939262113</v>
      </c>
      <c r="BC98">
        <f>(S98-E98/(N98/1.35))</f>
        <v>400.57212061336071</v>
      </c>
      <c r="BD98">
        <f>E98*BB98/100/BC98</f>
        <v>-1.2626898721865328E-3</v>
      </c>
    </row>
    <row r="99" spans="1:56" x14ac:dyDescent="0.25">
      <c r="A99" s="1" t="s">
        <v>9</v>
      </c>
      <c r="B99" s="1" t="s">
        <v>157</v>
      </c>
    </row>
    <row r="100" spans="1:56" x14ac:dyDescent="0.25">
      <c r="A100" s="1">
        <v>50</v>
      </c>
      <c r="B100" s="1" t="s">
        <v>158</v>
      </c>
      <c r="C100" s="1">
        <v>30085.999999128282</v>
      </c>
      <c r="D100" s="1">
        <v>0</v>
      </c>
      <c r="E100">
        <f>(R100-S100*(1000-T100)/(1000-U100))*AK100</f>
        <v>-0.76008319469093377</v>
      </c>
      <c r="F100">
        <f>IF(AV100&lt;&gt;0,1/(1/AV100-1/N100),0)</f>
        <v>-2.3179532812104288E-3</v>
      </c>
      <c r="G100">
        <f>((AY100-AL100/2)*S100-E100)/(AY100+AL100/2)</f>
        <v>-125.6056275732316</v>
      </c>
      <c r="H100">
        <f>AL100*1000</f>
        <v>-1.6270204671171649E-2</v>
      </c>
      <c r="I100">
        <f>(AQ100-AW100)</f>
        <v>0.67857992814140666</v>
      </c>
      <c r="J100">
        <f>(P100+AP100*D100)</f>
        <v>18.503410339355469</v>
      </c>
      <c r="K100" s="1">
        <v>6</v>
      </c>
      <c r="L100">
        <f>(K100*AE100+AF100)</f>
        <v>1.4200000166893005</v>
      </c>
      <c r="M100" s="1">
        <v>1</v>
      </c>
      <c r="N100">
        <f>L100*(M100+1)*(M100+1)/(M100*M100+1)</f>
        <v>2.8400000333786011</v>
      </c>
      <c r="O100" s="1">
        <v>19.279054641723633</v>
      </c>
      <c r="P100" s="1">
        <v>18.503410339355469</v>
      </c>
      <c r="Q100" s="1">
        <v>19.141376495361328</v>
      </c>
      <c r="R100" s="1">
        <v>399.30746459960937</v>
      </c>
      <c r="S100" s="1">
        <v>400.22689819335937</v>
      </c>
      <c r="T100" s="1">
        <v>14.825466156005859</v>
      </c>
      <c r="U100" s="1">
        <v>14.806241035461426</v>
      </c>
      <c r="V100" s="1">
        <v>65.114166259765625</v>
      </c>
      <c r="W100" s="1">
        <v>65.029739379882812</v>
      </c>
      <c r="X100" s="1">
        <v>500.26123046875</v>
      </c>
      <c r="Y100" s="1">
        <v>-3.3995196223258972E-2</v>
      </c>
      <c r="Z100" s="1">
        <v>9.447944164276123E-2</v>
      </c>
      <c r="AA100" s="1">
        <v>98.552108764648438</v>
      </c>
      <c r="AB100" s="1">
        <v>-3.8505306243896484</v>
      </c>
      <c r="AC100" s="1">
        <v>0.1044456958770752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0.18999999761581421</v>
      </c>
      <c r="AJ100" s="1">
        <v>111115</v>
      </c>
      <c r="AK100">
        <f>X100*0.000001/(K100*0.0001)</f>
        <v>0.83376871744791659</v>
      </c>
      <c r="AL100">
        <f>(U100-T100)/(1000-U100)*AK100</f>
        <v>-1.6270204671171648E-5</v>
      </c>
      <c r="AM100">
        <f>(P100+273.15)</f>
        <v>291.65341033935545</v>
      </c>
      <c r="AN100">
        <f>(O100+273.15)</f>
        <v>292.42905464172361</v>
      </c>
      <c r="AO100">
        <f>(Y100*AG100+Z100*AH100)*AI100</f>
        <v>-6.4590872013683409E-3</v>
      </c>
      <c r="AP100">
        <f>((AO100+0.00000010773*(AN100^4-AM100^4))-AL100*44100)/(L100*51.4+0.00000043092*AM100^3)</f>
        <v>0.10798731384971549</v>
      </c>
      <c r="AQ100">
        <f>0.61365*EXP(17.502*J100/(240.97+J100))</f>
        <v>2.137766205063802</v>
      </c>
      <c r="AR100">
        <f>AQ100*1000/AA100</f>
        <v>21.691734777273872</v>
      </c>
      <c r="AS100">
        <f>(AR100-U100)</f>
        <v>6.8854937418124464</v>
      </c>
      <c r="AT100">
        <f>IF(D100,P100,(O100+P100)/2)</f>
        <v>18.891232490539551</v>
      </c>
      <c r="AU100">
        <f>0.61365*EXP(17.502*AT100/(240.97+AT100))</f>
        <v>2.1902574959940551</v>
      </c>
      <c r="AV100">
        <f>IF(AS100&lt;&gt;0,(1000-(AR100+U100)/2)/AS100*AL100,0)</f>
        <v>-2.3198466953640294E-3</v>
      </c>
      <c r="AW100">
        <f>U100*AA100/1000</f>
        <v>1.4591862769223953</v>
      </c>
      <c r="AX100">
        <f>(AU100-AW100)</f>
        <v>0.73107121907165973</v>
      </c>
      <c r="AY100">
        <f>1/(1.6/F100+1.37/N100)</f>
        <v>-1.4497339542083368E-3</v>
      </c>
      <c r="AZ100">
        <f>G100*AA100*0.001</f>
        <v>-12.378699470049046</v>
      </c>
      <c r="BA100">
        <f>G100/S100</f>
        <v>-0.31383604685297406</v>
      </c>
      <c r="BB100">
        <f>(1-AL100*AA100/AQ100/F100)*100</f>
        <v>67.6410774880421</v>
      </c>
      <c r="BC100">
        <f>(S100-E100/(N100/1.35))</f>
        <v>400.5882053415188</v>
      </c>
      <c r="BD100">
        <f>E100*BB100/100/BC100</f>
        <v>-1.2834338501208833E-3</v>
      </c>
    </row>
    <row r="101" spans="1:56" x14ac:dyDescent="0.25">
      <c r="A101" s="1">
        <v>51</v>
      </c>
      <c r="B101" s="1" t="s">
        <v>159</v>
      </c>
      <c r="C101" s="1">
        <v>30686.499985706061</v>
      </c>
      <c r="D101" s="1">
        <v>0</v>
      </c>
      <c r="E101">
        <f>(R101-S101*(1000-T101)/(1000-U101))*AK101</f>
        <v>-0.82606867768504122</v>
      </c>
      <c r="F101">
        <f>IF(AV101&lt;&gt;0,1/(1/AV101-1/N101),0)</f>
        <v>-1.5608648185426984E-3</v>
      </c>
      <c r="G101">
        <f>((AY101-AL101/2)*S101-E101)/(AY101+AL101/2)</f>
        <v>-445.9424126294191</v>
      </c>
      <c r="H101">
        <f>AL101*1000</f>
        <v>-1.0895883739818363E-2</v>
      </c>
      <c r="I101">
        <f>(AQ101-AW101)</f>
        <v>0.67493954991792449</v>
      </c>
      <c r="J101">
        <f>(P101+AP101*D101)</f>
        <v>18.546270370483398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19.282865524291992</v>
      </c>
      <c r="P101" s="1">
        <v>18.546270370483398</v>
      </c>
      <c r="Q101" s="1">
        <v>19.139606475830078</v>
      </c>
      <c r="R101" s="1">
        <v>399.18801879882812</v>
      </c>
      <c r="S101" s="1">
        <v>400.18417358398437</v>
      </c>
      <c r="T101" s="1">
        <v>14.915266990661621</v>
      </c>
      <c r="U101" s="1">
        <v>14.90239143371582</v>
      </c>
      <c r="V101" s="1">
        <v>65.489067077636719</v>
      </c>
      <c r="W101" s="1">
        <v>65.432533264160156</v>
      </c>
      <c r="X101" s="1">
        <v>500.18072509765625</v>
      </c>
      <c r="Y101" s="1">
        <v>-0.20865817368030548</v>
      </c>
      <c r="Z101" s="1">
        <v>8.7887011468410492E-3</v>
      </c>
      <c r="AA101" s="1">
        <v>98.546127319335937</v>
      </c>
      <c r="AB101" s="1">
        <v>-3.8505306243896484</v>
      </c>
      <c r="AC101" s="1">
        <v>0.1044456958770752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0.18999999761581421</v>
      </c>
      <c r="AJ101" s="1">
        <v>111115</v>
      </c>
      <c r="AK101">
        <f>X101*0.000001/(K101*0.0001)</f>
        <v>0.83363454182942698</v>
      </c>
      <c r="AL101">
        <f>(U101-T101)/(1000-U101)*AK101</f>
        <v>-1.0895883739818363E-5</v>
      </c>
      <c r="AM101">
        <f>(P101+273.15)</f>
        <v>291.69627037048338</v>
      </c>
      <c r="AN101">
        <f>(O101+273.15)</f>
        <v>292.43286552429197</v>
      </c>
      <c r="AO101">
        <f>(Y101*AG101+Z101*AH101)*AI101</f>
        <v>-3.9645052501778189E-2</v>
      </c>
      <c r="AP101">
        <f>((AO101+0.00000010773*(AN101^4-AM101^4))-AL101*44100)/(L101*51.4+0.00000043092*AM101^3)</f>
        <v>9.9766649427492138E-2</v>
      </c>
      <c r="AQ101">
        <f>0.61365*EXP(17.502*J101/(240.97+J101))</f>
        <v>2.1435125135074649</v>
      </c>
      <c r="AR101">
        <f>AQ101*1000/AA101</f>
        <v>21.751362248477541</v>
      </c>
      <c r="AS101">
        <f>(AR101-U101)</f>
        <v>6.8489708147617208</v>
      </c>
      <c r="AT101">
        <f>IF(D101,P101,(O101+P101)/2)</f>
        <v>18.914567947387695</v>
      </c>
      <c r="AU101">
        <f>0.61365*EXP(17.502*AT101/(240.97+AT101))</f>
        <v>2.1934516557881385</v>
      </c>
      <c r="AV101">
        <f>IF(AS101&lt;&gt;0,(1000-(AR101+U101)/2)/AS101*AL101,0)</f>
        <v>-1.5617231420215841E-3</v>
      </c>
      <c r="AW101">
        <f>U101*AA101/1000</f>
        <v>1.4685729635895404</v>
      </c>
      <c r="AX101">
        <f>(AU101-AW101)</f>
        <v>0.72487869219859813</v>
      </c>
      <c r="AY101">
        <f>1/(1.6/F101+1.37/N101)</f>
        <v>-9.7599981245639596E-4</v>
      </c>
      <c r="AZ101">
        <f>G101*AA101*0.001</f>
        <v>-43.945897772070573</v>
      </c>
      <c r="BA101">
        <f>G101/S101</f>
        <v>-1.1143429502362159</v>
      </c>
      <c r="BB101">
        <f>(1-AL101*AA101/AQ101/F101)*100</f>
        <v>67.906971073648464</v>
      </c>
      <c r="BC101">
        <f>(S101-E101/(N101/1.35))</f>
        <v>400.57684707052238</v>
      </c>
      <c r="BD101">
        <f>E101*BB101/100/BC101</f>
        <v>-1.4003760379722931E-3</v>
      </c>
    </row>
    <row r="102" spans="1:56" x14ac:dyDescent="0.25">
      <c r="A102" s="1" t="s">
        <v>9</v>
      </c>
      <c r="B102" s="1" t="s">
        <v>160</v>
      </c>
    </row>
    <row r="103" spans="1:56" x14ac:dyDescent="0.25">
      <c r="A103" s="1">
        <v>52</v>
      </c>
      <c r="B103" s="1" t="s">
        <v>161</v>
      </c>
      <c r="C103" s="1">
        <v>31286.499992433935</v>
      </c>
      <c r="D103" s="1">
        <v>0</v>
      </c>
      <c r="E103">
        <f>(R103-S103*(1000-T103)/(1000-U103))*AK103</f>
        <v>-0.91778128825245253</v>
      </c>
      <c r="F103">
        <f>IF(AV103&lt;&gt;0,1/(1/AV103-1/N103),0)</f>
        <v>-1.7312519278713007E-3</v>
      </c>
      <c r="G103">
        <f>((AY103-AL103/2)*S103-E103)/(AY103+AL103/2)</f>
        <v>-447.11543426204736</v>
      </c>
      <c r="H103">
        <f>AL103*1000</f>
        <v>-1.1902983256326233E-2</v>
      </c>
      <c r="I103">
        <f>(AQ103-AW103)</f>
        <v>0.66464657759671031</v>
      </c>
      <c r="J103">
        <f>(P103+AP103*D103)</f>
        <v>18.511999130249023</v>
      </c>
      <c r="K103" s="1">
        <v>6</v>
      </c>
      <c r="L103">
        <f>(K103*AE103+AF103)</f>
        <v>1.4200000166893005</v>
      </c>
      <c r="M103" s="1">
        <v>1</v>
      </c>
      <c r="N103">
        <f>L103*(M103+1)*(M103+1)/(M103*M103+1)</f>
        <v>2.8400000333786011</v>
      </c>
      <c r="O103" s="1">
        <v>19.279514312744141</v>
      </c>
      <c r="P103" s="1">
        <v>18.511999130249023</v>
      </c>
      <c r="Q103" s="1">
        <v>19.141563415527344</v>
      </c>
      <c r="R103" s="1">
        <v>399.27969360351562</v>
      </c>
      <c r="S103" s="1">
        <v>400.38619995117187</v>
      </c>
      <c r="T103" s="1">
        <v>14.975751876831055</v>
      </c>
      <c r="U103" s="1">
        <v>14.961688995361328</v>
      </c>
      <c r="V103" s="1">
        <v>65.761833190917969</v>
      </c>
      <c r="W103" s="1">
        <v>65.700080871582031</v>
      </c>
      <c r="X103" s="1">
        <v>500.24859619140625</v>
      </c>
      <c r="Y103" s="1">
        <v>-6.0369148850440979E-2</v>
      </c>
      <c r="Z103" s="1">
        <v>0.24278363585472107</v>
      </c>
      <c r="AA103" s="1">
        <v>98.536338806152344</v>
      </c>
      <c r="AB103" s="1">
        <v>-3.6635799407958984</v>
      </c>
      <c r="AC103" s="1">
        <v>0.1009676456451416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0.18999999761581421</v>
      </c>
      <c r="AJ103" s="1">
        <v>111115</v>
      </c>
      <c r="AK103">
        <f>X103*0.000001/(K103*0.0001)</f>
        <v>0.83374766031901038</v>
      </c>
      <c r="AL103">
        <f>(U103-T103)/(1000-U103)*AK103</f>
        <v>-1.1902983256326234E-5</v>
      </c>
      <c r="AM103">
        <f>(P103+273.15)</f>
        <v>291.661999130249</v>
      </c>
      <c r="AN103">
        <f>(O103+273.15)</f>
        <v>292.42951431274412</v>
      </c>
      <c r="AO103">
        <f>(Y103*AG103+Z103*AH103)*AI103</f>
        <v>-1.1470138137652519E-2</v>
      </c>
      <c r="AP103">
        <f>((AO103+0.00000010773*(AN103^4-AM103^4))-AL103*44100)/(L103*51.4+0.00000043092*AM103^3)</f>
        <v>0.10458651961634842</v>
      </c>
      <c r="AQ103">
        <f>0.61365*EXP(17.502*J103/(240.97+J103))</f>
        <v>2.1389166335559153</v>
      </c>
      <c r="AR103">
        <f>AQ103*1000/AA103</f>
        <v>21.706881537010862</v>
      </c>
      <c r="AS103">
        <f>(AR103-U103)</f>
        <v>6.7451925416495335</v>
      </c>
      <c r="AT103">
        <f>IF(D103,P103,(O103+P103)/2)</f>
        <v>18.895756721496582</v>
      </c>
      <c r="AU103">
        <f>0.61365*EXP(17.502*AT103/(240.97+AT103))</f>
        <v>2.1908764543188077</v>
      </c>
      <c r="AV103">
        <f>IF(AS103&lt;&gt;0,(1000-(AR103+U103)/2)/AS103*AL103,0)</f>
        <v>-1.7323079354127097E-3</v>
      </c>
      <c r="AW103">
        <f>U103*AA103/1000</f>
        <v>1.474270055959205</v>
      </c>
      <c r="AX103">
        <f>(AU103-AW103)</f>
        <v>0.71660639835960271</v>
      </c>
      <c r="AY103">
        <f>1/(1.6/F103+1.37/N103)</f>
        <v>-1.0825975344076213E-3</v>
      </c>
      <c r="AZ103">
        <f>G103*AA103*0.001</f>
        <v>-44.057117915905039</v>
      </c>
      <c r="BA103">
        <f>G103/S103</f>
        <v>-1.1167104018984026</v>
      </c>
      <c r="BB103">
        <f>(1-AL103*AA103/AQ103/F103)*100</f>
        <v>68.326349770677041</v>
      </c>
      <c r="BC103">
        <f>(S103-E103/(N103/1.35))</f>
        <v>400.82246922038973</v>
      </c>
      <c r="BD103">
        <f>E103*BB103/100/BC103</f>
        <v>-1.5644992516534715E-3</v>
      </c>
    </row>
    <row r="104" spans="1:56" x14ac:dyDescent="0.25">
      <c r="A104" s="1" t="s">
        <v>9</v>
      </c>
      <c r="B104" s="1" t="s">
        <v>162</v>
      </c>
    </row>
    <row r="105" spans="1:56" x14ac:dyDescent="0.25">
      <c r="A105" s="1">
        <v>53</v>
      </c>
      <c r="B105" s="1" t="s">
        <v>163</v>
      </c>
      <c r="C105" s="1">
        <v>31886.499999139458</v>
      </c>
      <c r="D105" s="1">
        <v>0</v>
      </c>
      <c r="E105">
        <f>(R105-S105*(1000-T105)/(1000-U105))*AK105</f>
        <v>-0.84976321526477372</v>
      </c>
      <c r="F105">
        <f>IF(AV105&lt;&gt;0,1/(1/AV105-1/N105),0)</f>
        <v>-6.4974442351651326E-4</v>
      </c>
      <c r="G105">
        <f>((AY105-AL105/2)*S105-E105)/(AY105+AL105/2)</f>
        <v>-1684.7191856906138</v>
      </c>
      <c r="H105">
        <f>AL105*1000</f>
        <v>-4.4360667541187785E-3</v>
      </c>
      <c r="I105">
        <f>(AQ105-AW105)</f>
        <v>0.66020532146705713</v>
      </c>
      <c r="J105">
        <f>(P105+AP105*D105)</f>
        <v>18.532709121704102</v>
      </c>
      <c r="K105" s="1">
        <v>6</v>
      </c>
      <c r="L105">
        <f>(K105*AE105+AF105)</f>
        <v>1.4200000166893005</v>
      </c>
      <c r="M105" s="1">
        <v>1</v>
      </c>
      <c r="N105">
        <f>L105*(M105+1)*(M105+1)/(M105*M105+1)</f>
        <v>2.8400000333786011</v>
      </c>
      <c r="O105" s="1">
        <v>19.282676696777344</v>
      </c>
      <c r="P105" s="1">
        <v>18.532709121704102</v>
      </c>
      <c r="Q105" s="1">
        <v>19.140871047973633</v>
      </c>
      <c r="R105" s="1">
        <v>399.38375854492187</v>
      </c>
      <c r="S105" s="1">
        <v>400.40505981445312</v>
      </c>
      <c r="T105" s="1">
        <v>15.040677070617676</v>
      </c>
      <c r="U105" s="1">
        <v>15.035436630249023</v>
      </c>
      <c r="V105" s="1">
        <v>66.031723022460938</v>
      </c>
      <c r="W105" s="1">
        <v>66.008712768554688</v>
      </c>
      <c r="X105" s="1">
        <v>500.267333984375</v>
      </c>
      <c r="Y105" s="1">
        <v>7.0332735776901245E-3</v>
      </c>
      <c r="Z105" s="1">
        <v>0.14061626791954041</v>
      </c>
      <c r="AA105" s="1">
        <v>98.533058166503906</v>
      </c>
      <c r="AB105" s="1">
        <v>-3.7288570404052734</v>
      </c>
      <c r="AC105" s="1">
        <v>0.10982251167297363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0.18999999761581421</v>
      </c>
      <c r="AJ105" s="1">
        <v>111115</v>
      </c>
      <c r="AK105">
        <f>X105*0.000001/(K105*0.0001)</f>
        <v>0.83377888997395821</v>
      </c>
      <c r="AL105">
        <f>(U105-T105)/(1000-U105)*AK105</f>
        <v>-4.4360667541187787E-6</v>
      </c>
      <c r="AM105">
        <f>(P105+273.15)</f>
        <v>291.68270912170408</v>
      </c>
      <c r="AN105">
        <f>(O105+273.15)</f>
        <v>292.43267669677732</v>
      </c>
      <c r="AO105">
        <f>(Y105*AG105+Z105*AH105)*AI105</f>
        <v>1.3363219629924927E-3</v>
      </c>
      <c r="AP105">
        <f>((AO105+0.00000010773*(AN105^4-AM105^4))-AL105*44100)/(L105*51.4+0.00000043092*AM105^3)</f>
        <v>9.8562654683352152E-2</v>
      </c>
      <c r="AQ105">
        <f>0.61365*EXP(17.502*J105/(240.97+J105))</f>
        <v>2.1416928735141676</v>
      </c>
      <c r="AR105">
        <f>AQ105*1000/AA105</f>
        <v>21.735779984572037</v>
      </c>
      <c r="AS105">
        <f>(AR105-U105)</f>
        <v>6.7003433543230138</v>
      </c>
      <c r="AT105">
        <f>IF(D105,P105,(O105+P105)/2)</f>
        <v>18.907692909240723</v>
      </c>
      <c r="AU105">
        <f>0.61365*EXP(17.502*AT105/(240.97+AT105))</f>
        <v>2.1925101757403374</v>
      </c>
      <c r="AV105">
        <f>IF(AS105&lt;&gt;0,(1000-(AR105+U105)/2)/AS105*AL105,0)</f>
        <v>-6.4989310817072207E-4</v>
      </c>
      <c r="AW105">
        <f>U105*AA105/1000</f>
        <v>1.4814875520471105</v>
      </c>
      <c r="AX105">
        <f>(AU105-AW105)</f>
        <v>0.71102262369322689</v>
      </c>
      <c r="AY105">
        <f>1/(1.6/F105+1.37/N105)</f>
        <v>-4.0616983160243698E-4</v>
      </c>
      <c r="AZ105">
        <f>G105*AA105*0.001</f>
        <v>-166.00053351787835</v>
      </c>
      <c r="BA105">
        <f>G105/S105</f>
        <v>-4.207537203629018</v>
      </c>
      <c r="BB105">
        <f>(1-AL105*AA105/AQ105/F105)*100</f>
        <v>68.589107058204533</v>
      </c>
      <c r="BC105">
        <f>(S105-E105/(N105/1.35))</f>
        <v>400.80899654935615</v>
      </c>
      <c r="BD105">
        <f>E105*BB105/100/BC105</f>
        <v>-1.4541714544259847E-3</v>
      </c>
    </row>
    <row r="106" spans="1:56" x14ac:dyDescent="0.25">
      <c r="A106" s="1">
        <v>54</v>
      </c>
      <c r="B106" s="1" t="s">
        <v>164</v>
      </c>
      <c r="C106" s="1">
        <v>32486.999985717237</v>
      </c>
      <c r="D106" s="1">
        <v>0</v>
      </c>
      <c r="E106">
        <f>(R106-S106*(1000-T106)/(1000-U106))*AK106</f>
        <v>-0.84129629192555755</v>
      </c>
      <c r="F106">
        <f>IF(AV106&lt;&gt;0,1/(1/AV106-1/N106),0)</f>
        <v>-2.0281119622563384E-3</v>
      </c>
      <c r="G106">
        <f>((AY106-AL106/2)*S106-E106)/(AY106+AL106/2)</f>
        <v>-263.89416399478637</v>
      </c>
      <c r="H106">
        <f>AL106*1000</f>
        <v>-1.3673144612342182E-2</v>
      </c>
      <c r="I106">
        <f>(AQ106-AW106)</f>
        <v>0.65176853284909964</v>
      </c>
      <c r="J106">
        <f>(P106+AP106*D106)</f>
        <v>18.48878288269043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19.279098510742188</v>
      </c>
      <c r="P106" s="1">
        <v>18.48878288269043</v>
      </c>
      <c r="Q106" s="1">
        <v>19.141422271728516</v>
      </c>
      <c r="R106" s="1">
        <v>399.1265869140625</v>
      </c>
      <c r="S106" s="1">
        <v>400.14236450195312</v>
      </c>
      <c r="T106" s="1">
        <v>15.074197769165039</v>
      </c>
      <c r="U106" s="1">
        <v>15.058042526245117</v>
      </c>
      <c r="V106" s="1">
        <v>66.208122253417969</v>
      </c>
      <c r="W106" s="1">
        <v>66.137168884277344</v>
      </c>
      <c r="X106" s="1">
        <v>500.16903686523437</v>
      </c>
      <c r="Y106" s="1">
        <v>-0.11312144249677658</v>
      </c>
      <c r="Z106" s="1">
        <v>3.625357523560524E-2</v>
      </c>
      <c r="AA106" s="1">
        <v>98.554618835449219</v>
      </c>
      <c r="AB106" s="1">
        <v>-3.7288570404052734</v>
      </c>
      <c r="AC106" s="1">
        <v>0.10982251167297363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0.18999999761581421</v>
      </c>
      <c r="AJ106" s="1">
        <v>111115</v>
      </c>
      <c r="AK106">
        <f>X106*0.000001/(K106*0.0001)</f>
        <v>0.83361506144205721</v>
      </c>
      <c r="AL106">
        <f>(U106-T106)/(1000-U106)*AK106</f>
        <v>-1.3673144612342183E-5</v>
      </c>
      <c r="AM106">
        <f>(P106+273.15)</f>
        <v>291.63878288269041</v>
      </c>
      <c r="AN106">
        <f>(O106+273.15)</f>
        <v>292.42909851074216</v>
      </c>
      <c r="AO106">
        <f>(Y106*AG106+Z106*AH106)*AI106</f>
        <v>-2.1493073804685014E-2</v>
      </c>
      <c r="AP106">
        <f>((AO106+0.00000010773*(AN106^4-AM106^4))-AL106*44100)/(L106*51.4+0.00000043092*AM106^3)</f>
        <v>0.10831530263096172</v>
      </c>
      <c r="AQ106">
        <f>0.61365*EXP(17.502*J106/(240.97+J106))</f>
        <v>2.1358081744311721</v>
      </c>
      <c r="AR106">
        <f>AQ106*1000/AA106</f>
        <v>21.671314847223993</v>
      </c>
      <c r="AS106">
        <f>(AR106-U106)</f>
        <v>6.6132723209788757</v>
      </c>
      <c r="AT106">
        <f>IF(D106,P106,(O106+P106)/2)</f>
        <v>18.883940696716309</v>
      </c>
      <c r="AU106">
        <f>0.61365*EXP(17.502*AT106/(240.97+AT106))</f>
        <v>2.1892602311216338</v>
      </c>
      <c r="AV106">
        <f>IF(AS106&lt;&gt;0,(1000-(AR106+U106)/2)/AS106*AL106,0)</f>
        <v>-2.0295613205464635E-3</v>
      </c>
      <c r="AW106">
        <f>U106*AA106/1000</f>
        <v>1.4840396415820725</v>
      </c>
      <c r="AX106">
        <f>(AU106-AW106)</f>
        <v>0.70522058953956135</v>
      </c>
      <c r="AY106">
        <f>1/(1.6/F106+1.37/N106)</f>
        <v>-1.2683455298860805E-3</v>
      </c>
      <c r="AZ106">
        <f>G106*AA106*0.001</f>
        <v>-26.007988745405701</v>
      </c>
      <c r="BA106">
        <f>G106/S106</f>
        <v>-0.65950068627011948</v>
      </c>
      <c r="BB106">
        <f>(1-AL106*AA106/AQ106/F106)*100</f>
        <v>68.890629822056184</v>
      </c>
      <c r="BC106">
        <f>(S106-E106/(N106/1.35))</f>
        <v>400.54227646700627</v>
      </c>
      <c r="BD106">
        <f>E106*BB106/100/BC106</f>
        <v>-1.4469741353878337E-3</v>
      </c>
    </row>
    <row r="107" spans="1:56" x14ac:dyDescent="0.25">
      <c r="A107" s="1" t="s">
        <v>9</v>
      </c>
      <c r="B107" s="1" t="s">
        <v>165</v>
      </c>
    </row>
    <row r="108" spans="1:56" x14ac:dyDescent="0.25">
      <c r="A108" s="1">
        <v>55</v>
      </c>
      <c r="B108" s="1" t="s">
        <v>166</v>
      </c>
      <c r="C108" s="1">
        <v>33086.99999242276</v>
      </c>
      <c r="D108" s="1">
        <v>0</v>
      </c>
      <c r="E108">
        <f>(R108-S108*(1000-T108)/(1000-U108))*AK108</f>
        <v>-0.91133066550784114</v>
      </c>
      <c r="F108">
        <f>IF(AV108&lt;&gt;0,1/(1/AV108-1/N108),0)</f>
        <v>1.869991919713277E-3</v>
      </c>
      <c r="G108">
        <f>((AY108-AL108/2)*S108-E108)/(AY108+AL108/2)</f>
        <v>1172.0996083308478</v>
      </c>
      <c r="H108">
        <f>AL108*1000</f>
        <v>1.235292040286602E-2</v>
      </c>
      <c r="I108">
        <f>(AQ108-AW108)</f>
        <v>0.63956161439443249</v>
      </c>
      <c r="J108">
        <f>(P108+AP108*D108)</f>
        <v>18.437454223632813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19.274682998657227</v>
      </c>
      <c r="P108" s="1">
        <v>18.437454223632813</v>
      </c>
      <c r="Q108" s="1">
        <v>19.138706207275391</v>
      </c>
      <c r="R108" s="1">
        <v>399.13519287109375</v>
      </c>
      <c r="S108" s="1">
        <v>400.22238159179687</v>
      </c>
      <c r="T108" s="1">
        <v>15.096487045288086</v>
      </c>
      <c r="U108" s="1">
        <v>15.111080169677734</v>
      </c>
      <c r="V108" s="1">
        <v>66.329658508300781</v>
      </c>
      <c r="W108" s="1">
        <v>66.393775939941406</v>
      </c>
      <c r="X108" s="1">
        <v>500.2186279296875</v>
      </c>
      <c r="Y108" s="1">
        <v>-0.10901685059070587</v>
      </c>
      <c r="Z108" s="1">
        <v>8.568890392780304E-2</v>
      </c>
      <c r="AA108" s="1">
        <v>98.562652587890625</v>
      </c>
      <c r="AB108" s="1">
        <v>-3.7701778411865234</v>
      </c>
      <c r="AC108" s="1">
        <v>0.12192082405090332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0.18999999761581421</v>
      </c>
      <c r="AJ108" s="1">
        <v>111115</v>
      </c>
      <c r="AK108">
        <f>X108*0.000001/(K108*0.0001)</f>
        <v>0.83369771321614572</v>
      </c>
      <c r="AL108">
        <f>(U108-T108)/(1000-U108)*AK108</f>
        <v>1.235292040286602E-5</v>
      </c>
      <c r="AM108">
        <f>(P108+273.15)</f>
        <v>291.58745422363279</v>
      </c>
      <c r="AN108">
        <f>(O108+273.15)</f>
        <v>292.4246829986572</v>
      </c>
      <c r="AO108">
        <f>(Y108*AG108+Z108*AH108)*AI108</f>
        <v>-2.0713201352317689E-2</v>
      </c>
      <c r="AP108">
        <f>((AO108+0.00000010773*(AN108^4-AM108^4))-AL108*44100)/(L108*51.4+0.00000043092*AM108^3)</f>
        <v>0.10060133157883483</v>
      </c>
      <c r="AQ108">
        <f>0.61365*EXP(17.502*J108/(240.97+J108))</f>
        <v>2.1289497593861424</v>
      </c>
      <c r="AR108">
        <f>AQ108*1000/AA108</f>
        <v>21.599964119144502</v>
      </c>
      <c r="AS108">
        <f>(AR108-U108)</f>
        <v>6.4888839494667678</v>
      </c>
      <c r="AT108">
        <f>IF(D108,P108,(O108+P108)/2)</f>
        <v>18.85606861114502</v>
      </c>
      <c r="AU108">
        <f>0.61365*EXP(17.502*AT108/(240.97+AT108))</f>
        <v>2.1854519633645344</v>
      </c>
      <c r="AV108">
        <f>IF(AS108&lt;&gt;0,(1000-(AR108+U108)/2)/AS108*AL108,0)</f>
        <v>1.8687614377599633E-3</v>
      </c>
      <c r="AW108">
        <f>U108*AA108/1000</f>
        <v>1.4893881449917099</v>
      </c>
      <c r="AX108">
        <f>(AU108-AW108)</f>
        <v>0.69606381837282449</v>
      </c>
      <c r="AY108">
        <f>1/(1.6/F108+1.37/N108)</f>
        <v>1.1680863874198183E-3</v>
      </c>
      <c r="AZ108">
        <f>G108*AA108*0.001</f>
        <v>115.52524649431602</v>
      </c>
      <c r="BA108">
        <f>G108/S108</f>
        <v>2.9286208424153548</v>
      </c>
      <c r="BB108">
        <f>(1-AL108*AA108/AQ108/F108)*100</f>
        <v>69.417225439786236</v>
      </c>
      <c r="BC108">
        <f>(S108-E108/(N108/1.35))</f>
        <v>400.65558454390106</v>
      </c>
      <c r="BD108">
        <f>E108*BB108/100/BC108</f>
        <v>-1.5789632966120909E-3</v>
      </c>
    </row>
    <row r="109" spans="1:56" x14ac:dyDescent="0.25">
      <c r="A109" s="1" t="s">
        <v>9</v>
      </c>
      <c r="B109" s="1" t="s">
        <v>167</v>
      </c>
    </row>
    <row r="110" spans="1:56" x14ac:dyDescent="0.25">
      <c r="A110" s="1">
        <v>56</v>
      </c>
      <c r="B110" s="1" t="s">
        <v>168</v>
      </c>
      <c r="C110" s="1">
        <v>33686.999999150634</v>
      </c>
      <c r="D110" s="1">
        <v>0</v>
      </c>
      <c r="E110">
        <f>(R110-S110*(1000-T110)/(1000-U110))*AK110</f>
        <v>-0.99156842939507028</v>
      </c>
      <c r="F110">
        <f>IF(AV110&lt;&gt;0,1/(1/AV110-1/N110),0)</f>
        <v>-1.0351423440639303E-3</v>
      </c>
      <c r="G110">
        <f>((AY110-AL110/2)*S110-E110)/(AY110+AL110/2)</f>
        <v>-1128.0476042070391</v>
      </c>
      <c r="H110">
        <f>AL110*1000</f>
        <v>-6.8941373994954981E-3</v>
      </c>
      <c r="I110">
        <f>(AQ110-AW110)</f>
        <v>0.64414680900584664</v>
      </c>
      <c r="J110">
        <f>(P110+AP110*D110)</f>
        <v>18.482997894287109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19.28009033203125</v>
      </c>
      <c r="P110" s="1">
        <v>18.482997894287109</v>
      </c>
      <c r="Q110" s="1">
        <v>19.141399383544922</v>
      </c>
      <c r="R110" s="1">
        <v>399.05343627929687</v>
      </c>
      <c r="S110" s="1">
        <v>400.24612426757812</v>
      </c>
      <c r="T110" s="1">
        <v>15.133966445922852</v>
      </c>
      <c r="U110" s="1">
        <v>15.125822067260742</v>
      </c>
      <c r="V110" s="1">
        <v>66.474006652832031</v>
      </c>
      <c r="W110" s="1">
        <v>66.438232421875</v>
      </c>
      <c r="X110" s="1">
        <v>500.21185302734375</v>
      </c>
      <c r="Y110" s="1">
        <v>-3.1649921089410782E-2</v>
      </c>
      <c r="Z110" s="1">
        <v>0.1076599583029747</v>
      </c>
      <c r="AA110" s="1">
        <v>98.565711975097656</v>
      </c>
      <c r="AB110" s="1">
        <v>-3.6414852142333984</v>
      </c>
      <c r="AC110" s="1">
        <v>0.11004757881164551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0.18999999761581421</v>
      </c>
      <c r="AJ110" s="1">
        <v>111115</v>
      </c>
      <c r="AK110">
        <f>X110*0.000001/(K110*0.0001)</f>
        <v>0.8336864217122395</v>
      </c>
      <c r="AL110">
        <f>(U110-T110)/(1000-U110)*AK110</f>
        <v>-6.8941373994954978E-6</v>
      </c>
      <c r="AM110">
        <f>(P110+273.15)</f>
        <v>291.63299789428709</v>
      </c>
      <c r="AN110">
        <f>(O110+273.15)</f>
        <v>292.43009033203123</v>
      </c>
      <c r="AO110">
        <f>(Y110*AG110+Z110*AH110)*AI110</f>
        <v>-6.0134849315287564E-3</v>
      </c>
      <c r="AP110">
        <f>((AO110+0.00000010773*(AN110^4-AM110^4))-AL110*44100)/(L110*51.4+0.00000043092*AM110^3)</f>
        <v>0.10579505893822995</v>
      </c>
      <c r="AQ110">
        <f>0.61365*EXP(17.502*J110/(240.97+J110))</f>
        <v>2.1350342302740453</v>
      </c>
      <c r="AR110">
        <f>AQ110*1000/AA110</f>
        <v>21.661023772784752</v>
      </c>
      <c r="AS110">
        <f>(AR110-U110)</f>
        <v>6.5352017055240097</v>
      </c>
      <c r="AT110">
        <f>IF(D110,P110,(O110+P110)/2)</f>
        <v>18.88154411315918</v>
      </c>
      <c r="AU110">
        <f>0.61365*EXP(17.502*AT110/(240.97+AT110))</f>
        <v>2.1889325484263056</v>
      </c>
      <c r="AV110">
        <f>IF(AS110&lt;&gt;0,(1000-(AR110+U110)/2)/AS110*AL110,0)</f>
        <v>-1.035519777288222E-3</v>
      </c>
      <c r="AW110">
        <f>U110*AA110/1000</f>
        <v>1.4908874212681986</v>
      </c>
      <c r="AX110">
        <f>(AU110-AW110)</f>
        <v>0.69804512715810696</v>
      </c>
      <c r="AY110">
        <f>1/(1.6/F110+1.37/N110)</f>
        <v>-6.4716594020255297E-4</v>
      </c>
      <c r="AZ110">
        <f>G110*AA110*0.001</f>
        <v>-111.18681525046998</v>
      </c>
      <c r="BA110">
        <f>G110/S110</f>
        <v>-2.8183848282635733</v>
      </c>
      <c r="BB110">
        <f>(1-AL110*AA110/AQ110/F110)*100</f>
        <v>69.253132154641179</v>
      </c>
      <c r="BC110">
        <f>(S110-E110/(N110/1.35))</f>
        <v>400.71746840981422</v>
      </c>
      <c r="BD110">
        <f>E110*BB110/100/BC110</f>
        <v>-1.7136567505721689E-3</v>
      </c>
    </row>
    <row r="111" spans="1:56" x14ac:dyDescent="0.25">
      <c r="A111" s="1">
        <v>57</v>
      </c>
      <c r="B111" s="1" t="s">
        <v>169</v>
      </c>
      <c r="C111" s="1">
        <v>34287.499985728413</v>
      </c>
      <c r="D111" s="1">
        <v>0</v>
      </c>
      <c r="E111">
        <f>(R111-S111*(1000-T111)/(1000-U111))*AK111</f>
        <v>-1.028552500251799</v>
      </c>
      <c r="F111">
        <f>IF(AV111&lt;&gt;0,1/(1/AV111-1/N111),0)</f>
        <v>-1.6976270420935287E-3</v>
      </c>
      <c r="G111">
        <f>((AY111-AL111/2)*S111-E111)/(AY111+AL111/2)</f>
        <v>-567.78262786995447</v>
      </c>
      <c r="H111">
        <f>AL111*1000</f>
        <v>-1.1299301913280234E-2</v>
      </c>
      <c r="I111">
        <f>(AQ111-AW111)</f>
        <v>0.64355928715380251</v>
      </c>
      <c r="J111">
        <f>(P111+AP111*D111)</f>
        <v>18.505926132202148</v>
      </c>
      <c r="K111" s="1">
        <v>6</v>
      </c>
      <c r="L111">
        <f>(K111*AE111+AF111)</f>
        <v>1.4200000166893005</v>
      </c>
      <c r="M111" s="1">
        <v>1</v>
      </c>
      <c r="N111">
        <f>L111*(M111+1)*(M111+1)/(M111*M111+1)</f>
        <v>2.8400000333786011</v>
      </c>
      <c r="O111" s="1">
        <v>19.278966903686523</v>
      </c>
      <c r="P111" s="1">
        <v>18.505926132202148</v>
      </c>
      <c r="Q111" s="1">
        <v>19.14259147644043</v>
      </c>
      <c r="R111" s="1">
        <v>398.99282836914062</v>
      </c>
      <c r="S111" s="1">
        <v>400.2320556640625</v>
      </c>
      <c r="T111" s="1">
        <v>15.176586151123047</v>
      </c>
      <c r="U111" s="1">
        <v>15.163237571716309</v>
      </c>
      <c r="V111" s="1">
        <v>66.664474487304688</v>
      </c>
      <c r="W111" s="1">
        <v>66.6058349609375</v>
      </c>
      <c r="X111" s="1">
        <v>500.18661499023437</v>
      </c>
      <c r="Y111" s="1">
        <v>-7.3262333869934082E-2</v>
      </c>
      <c r="Z111" s="1">
        <v>7.1405783295631409E-2</v>
      </c>
      <c r="AA111" s="1">
        <v>98.563636779785156</v>
      </c>
      <c r="AB111" s="1">
        <v>-3.6414852142333984</v>
      </c>
      <c r="AC111" s="1">
        <v>0.11004757881164551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0.18999999761581421</v>
      </c>
      <c r="AJ111" s="1">
        <v>111115</v>
      </c>
      <c r="AK111">
        <f>X111*0.000001/(K111*0.0001)</f>
        <v>0.83364435831705708</v>
      </c>
      <c r="AL111">
        <f>(U111-T111)/(1000-U111)*AK111</f>
        <v>-1.1299301913280234E-5</v>
      </c>
      <c r="AM111">
        <f>(P111+273.15)</f>
        <v>291.65592613220213</v>
      </c>
      <c r="AN111">
        <f>(O111+273.15)</f>
        <v>292.4289669036865</v>
      </c>
      <c r="AO111">
        <f>(Y111*AG111+Z111*AH111)*AI111</f>
        <v>-1.391984326061646E-2</v>
      </c>
      <c r="AP111">
        <f>((AO111+0.00000010773*(AN111^4-AM111^4))-AL111*44100)/(L111*51.4+0.00000043092*AM111^3)</f>
        <v>0.10494534371269772</v>
      </c>
      <c r="AQ111">
        <f>0.61365*EXP(17.502*J111/(240.97+J111))</f>
        <v>2.1381031275780402</v>
      </c>
      <c r="AR111">
        <f>AQ111*1000/AA111</f>
        <v>21.692616033995137</v>
      </c>
      <c r="AS111">
        <f>(AR111-U111)</f>
        <v>6.529378462278828</v>
      </c>
      <c r="AT111">
        <f>IF(D111,P111,(O111+P111)/2)</f>
        <v>18.892446517944336</v>
      </c>
      <c r="AU111">
        <f>0.61365*EXP(17.502*AT111/(240.97+AT111))</f>
        <v>2.1904235715713209</v>
      </c>
      <c r="AV111">
        <f>IF(AS111&lt;&gt;0,(1000-(AR111+U111)/2)/AS111*AL111,0)</f>
        <v>-1.698642415778733E-3</v>
      </c>
      <c r="AW111">
        <f>U111*AA111/1000</f>
        <v>1.4945438404242377</v>
      </c>
      <c r="AX111">
        <f>(AU111-AW111)</f>
        <v>0.69587973114708324</v>
      </c>
      <c r="AY111">
        <f>1/(1.6/F111+1.37/N111)</f>
        <v>-1.0615602381667171E-3</v>
      </c>
      <c r="AZ111">
        <f>G111*AA111*0.001</f>
        <v>-55.96272070324612</v>
      </c>
      <c r="BA111">
        <f>G111/S111</f>
        <v>-1.4186335647900394</v>
      </c>
      <c r="BB111">
        <f>(1-AL111*AA111/AQ111/F111)*100</f>
        <v>69.317029736130365</v>
      </c>
      <c r="BC111">
        <f>(S111-E111/(N111/1.35))</f>
        <v>400.72098026230907</v>
      </c>
      <c r="BD111">
        <f>E111*BB111/100/BC111</f>
        <v>-1.779198189185283E-3</v>
      </c>
    </row>
    <row r="112" spans="1:56" x14ac:dyDescent="0.25">
      <c r="A112" s="1" t="s">
        <v>9</v>
      </c>
      <c r="B112" s="1" t="s">
        <v>170</v>
      </c>
    </row>
    <row r="113" spans="1:56" x14ac:dyDescent="0.25">
      <c r="A113" s="1">
        <v>58</v>
      </c>
      <c r="B113" s="1" t="s">
        <v>171</v>
      </c>
      <c r="C113" s="1">
        <v>34887.499992433935</v>
      </c>
      <c r="D113" s="1">
        <v>0</v>
      </c>
      <c r="E113">
        <f>(R113-S113*(1000-T113)/(1000-U113))*AK113</f>
        <v>-0.95619973170171157</v>
      </c>
      <c r="F113">
        <f>IF(AV113&lt;&gt;0,1/(1/AV113-1/N113),0)</f>
        <v>-7.9538382688853712E-4</v>
      </c>
      <c r="G113">
        <f>((AY113-AL113/2)*S113-E113)/(AY113+AL113/2)</f>
        <v>-1516.99521160159</v>
      </c>
      <c r="H113">
        <f>AL113*1000</f>
        <v>-5.2544417106050022E-3</v>
      </c>
      <c r="I113">
        <f>(AQ113-AW113)</f>
        <v>0.63894759912920507</v>
      </c>
      <c r="J113">
        <f>(P113+AP113*D113)</f>
        <v>18.539371490478516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19.285158157348633</v>
      </c>
      <c r="P113" s="1">
        <v>18.539371490478516</v>
      </c>
      <c r="Q113" s="1">
        <v>19.138103485107422</v>
      </c>
      <c r="R113" s="1">
        <v>398.99142456054687</v>
      </c>
      <c r="S113" s="1">
        <v>400.14089965820312</v>
      </c>
      <c r="T113" s="1">
        <v>15.260734558105469</v>
      </c>
      <c r="U113" s="1">
        <v>15.254528045654297</v>
      </c>
      <c r="V113" s="1">
        <v>67.012596130371094</v>
      </c>
      <c r="W113" s="1">
        <v>66.985343933105469</v>
      </c>
      <c r="X113" s="1">
        <v>500.21209716796875</v>
      </c>
      <c r="Y113" s="1">
        <v>-0.10081194341182709</v>
      </c>
      <c r="Z113" s="1">
        <v>1.3182993978261948E-2</v>
      </c>
      <c r="AA113" s="1">
        <v>98.570014953613281</v>
      </c>
      <c r="AB113" s="1">
        <v>-3.6605892181396484</v>
      </c>
      <c r="AC113" s="1">
        <v>0.10867810249328613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0.18999999761581421</v>
      </c>
      <c r="AJ113" s="1">
        <v>111115</v>
      </c>
      <c r="AK113">
        <f>X113*0.000001/(K113*0.0001)</f>
        <v>0.83368682861328114</v>
      </c>
      <c r="AL113">
        <f>(U113-T113)/(1000-U113)*AK113</f>
        <v>-5.2544417106050025E-6</v>
      </c>
      <c r="AM113">
        <f>(P113+273.15)</f>
        <v>291.68937149047849</v>
      </c>
      <c r="AN113">
        <f>(O113+273.15)</f>
        <v>292.43515815734861</v>
      </c>
      <c r="AO113">
        <f>(Y113*AG113+Z113*AH113)*AI113</f>
        <v>-1.9154269007892744E-2</v>
      </c>
      <c r="AP113">
        <f>((AO113+0.00000010773*(AN113^4-AM113^4))-AL113*44100)/(L113*51.4+0.00000043092*AM113^3)</f>
        <v>9.8216359623443578E-2</v>
      </c>
      <c r="AQ113">
        <f>0.61365*EXP(17.502*J113/(240.97+J113))</f>
        <v>2.1425866566996623</v>
      </c>
      <c r="AR113">
        <f>AQ113*1000/AA113</f>
        <v>21.736698099396214</v>
      </c>
      <c r="AS113">
        <f>(AR113-U113)</f>
        <v>6.4821700537419176</v>
      </c>
      <c r="AT113">
        <f>IF(D113,P113,(O113+P113)/2)</f>
        <v>18.912264823913574</v>
      </c>
      <c r="AU113">
        <f>0.61365*EXP(17.502*AT113/(240.97+AT113))</f>
        <v>2.1931362224571478</v>
      </c>
      <c r="AV113">
        <f>IF(AS113&lt;&gt;0,(1000-(AR113+U113)/2)/AS113*AL113,0)</f>
        <v>-7.9560664824527714E-4</v>
      </c>
      <c r="AW113">
        <f>U113*AA113/1000</f>
        <v>1.5036390575704572</v>
      </c>
      <c r="AX113">
        <f>(AU113-AW113)</f>
        <v>0.68949716488669055</v>
      </c>
      <c r="AY113">
        <f>1/(1.6/F113+1.37/N113)</f>
        <v>-4.9723413124518696E-4</v>
      </c>
      <c r="AZ113">
        <f>G113*AA113*0.001</f>
        <v>-149.53024069212847</v>
      </c>
      <c r="BA113">
        <f>G113/S113</f>
        <v>-3.7911525987405787</v>
      </c>
      <c r="BB113">
        <f>(1-AL113*AA113/AQ113/F113)*100</f>
        <v>69.608212133990094</v>
      </c>
      <c r="BC113">
        <f>(S113-E113/(N113/1.35))</f>
        <v>400.59543121546568</v>
      </c>
      <c r="BD113">
        <f>E113*BB113/100/BC113</f>
        <v>-1.6615105560441928E-3</v>
      </c>
    </row>
    <row r="114" spans="1:56" x14ac:dyDescent="0.25">
      <c r="A114" s="1" t="s">
        <v>9</v>
      </c>
      <c r="B114" s="1" t="s">
        <v>172</v>
      </c>
    </row>
    <row r="115" spans="1:56" x14ac:dyDescent="0.25">
      <c r="A115" s="1">
        <v>59</v>
      </c>
      <c r="B115" s="1" t="s">
        <v>173</v>
      </c>
      <c r="C115" s="1">
        <v>35487.49999916181</v>
      </c>
      <c r="D115" s="1">
        <v>0</v>
      </c>
      <c r="E115">
        <f>(R115-S115*(1000-T115)/(1000-U115))*AK115</f>
        <v>-1.0520586579861018</v>
      </c>
      <c r="F115">
        <f>IF(AV115&lt;&gt;0,1/(1/AV115-1/N115),0)</f>
        <v>1.6827722332289578E-4</v>
      </c>
      <c r="G115">
        <f>((AY115-AL115/2)*S115-E115)/(AY115+AL115/2)</f>
        <v>10347.716523669669</v>
      </c>
      <c r="H115">
        <f>AL115*1000</f>
        <v>1.1020463518355576E-3</v>
      </c>
      <c r="I115">
        <f>(AQ115-AW115)</f>
        <v>0.63371829708511185</v>
      </c>
      <c r="J115">
        <f>(P115+AP115*D115)</f>
        <v>18.503896713256836</v>
      </c>
      <c r="K115" s="1">
        <v>6</v>
      </c>
      <c r="L115">
        <f>(K115*AE115+AF115)</f>
        <v>1.4200000166893005</v>
      </c>
      <c r="M115" s="1">
        <v>1</v>
      </c>
      <c r="N115">
        <f>L115*(M115+1)*(M115+1)/(M115*M115+1)</f>
        <v>2.8400000333786011</v>
      </c>
      <c r="O115" s="1">
        <v>19.278398513793945</v>
      </c>
      <c r="P115" s="1">
        <v>18.503896713256836</v>
      </c>
      <c r="Q115" s="1">
        <v>19.140939712524414</v>
      </c>
      <c r="R115" s="1">
        <v>399.16226196289062</v>
      </c>
      <c r="S115" s="1">
        <v>400.4237060546875</v>
      </c>
      <c r="T115" s="1">
        <v>15.25633430480957</v>
      </c>
      <c r="U115" s="1">
        <v>15.257636070251465</v>
      </c>
      <c r="V115" s="1">
        <v>67.028953552246094</v>
      </c>
      <c r="W115" s="1">
        <v>67.034675598144531</v>
      </c>
      <c r="X115" s="1">
        <v>500.1968994140625</v>
      </c>
      <c r="Y115" s="1">
        <v>-0.17348945140838623</v>
      </c>
      <c r="Z115" s="1">
        <v>0.12743498384952545</v>
      </c>
      <c r="AA115" s="1">
        <v>98.581001281738281</v>
      </c>
      <c r="AB115" s="1">
        <v>-3.4833431243896484</v>
      </c>
      <c r="AC115" s="1">
        <v>0.11948800086975098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0.18999999761581421</v>
      </c>
      <c r="AJ115" s="1">
        <v>111115</v>
      </c>
      <c r="AK115">
        <f>X115*0.000001/(K115*0.0001)</f>
        <v>0.83366149902343745</v>
      </c>
      <c r="AL115">
        <f>(U115-T115)/(1000-U115)*AK115</f>
        <v>1.1020463518355577E-6</v>
      </c>
      <c r="AM115">
        <f>(P115+273.15)</f>
        <v>291.65389671325681</v>
      </c>
      <c r="AN115">
        <f>(O115+273.15)</f>
        <v>292.42839851379392</v>
      </c>
      <c r="AO115">
        <f>(Y115*AG115+Z115*AH115)*AI115</f>
        <v>-3.2962995353962299E-2</v>
      </c>
      <c r="AP115">
        <f>((AO115+0.00000010773*(AN115^4-AM115^4))-AL115*44100)/(L115*51.4+0.00000043092*AM115^3)</f>
        <v>9.8368409495985784E-2</v>
      </c>
      <c r="AQ115">
        <f>0.61365*EXP(17.502*J115/(240.97+J115))</f>
        <v>2.1378313380828677</v>
      </c>
      <c r="AR115">
        <f>AQ115*1000/AA115</f>
        <v>21.68603798183263</v>
      </c>
      <c r="AS115">
        <f>(AR115-U115)</f>
        <v>6.4284019115811653</v>
      </c>
      <c r="AT115">
        <f>IF(D115,P115,(O115+P115)/2)</f>
        <v>18.891147613525391</v>
      </c>
      <c r="AU115">
        <f>0.61365*EXP(17.502*AT115/(240.97+AT115))</f>
        <v>2.1902458854671614</v>
      </c>
      <c r="AV115">
        <f>IF(AS115&lt;&gt;0,(1000-(AR115+U115)/2)/AS115*AL115,0)</f>
        <v>1.6826725306029423E-4</v>
      </c>
      <c r="AW115">
        <f>U115*AA115/1000</f>
        <v>1.5041130409977559</v>
      </c>
      <c r="AX115">
        <f>(AU115-AW115)</f>
        <v>0.68613284446940548</v>
      </c>
      <c r="AY115">
        <f>1/(1.6/F115+1.37/N115)</f>
        <v>1.0516792888302013E-4</v>
      </c>
      <c r="AZ115">
        <f>G115*AA115*0.001</f>
        <v>1020.0882558829442</v>
      </c>
      <c r="BA115">
        <f>G115/S115</f>
        <v>25.841917866512226</v>
      </c>
      <c r="BB115">
        <f>(1-AL115*AA115/AQ115/F115)*100</f>
        <v>69.800878467406861</v>
      </c>
      <c r="BC115">
        <f>(S115-E115/(N115/1.35))</f>
        <v>400.92380435454265</v>
      </c>
      <c r="BD115">
        <f>E115*BB115/100/BC115</f>
        <v>-1.8316352815442149E-3</v>
      </c>
    </row>
    <row r="116" spans="1:56" x14ac:dyDescent="0.25">
      <c r="A116" s="1">
        <v>60</v>
      </c>
      <c r="B116" s="1" t="s">
        <v>174</v>
      </c>
      <c r="C116" s="1">
        <v>36087.999985739589</v>
      </c>
      <c r="D116" s="1">
        <v>0</v>
      </c>
      <c r="E116">
        <f>(R116-S116*(1000-T116)/(1000-U116))*AK116</f>
        <v>-1.0376455003497114</v>
      </c>
      <c r="F116">
        <f>IF(AV116&lt;&gt;0,1/(1/AV116-1/N116),0)</f>
        <v>5.2851350531270464E-4</v>
      </c>
      <c r="G116">
        <f>((AY116-AL116/2)*S116-E116)/(AY116+AL116/2)</f>
        <v>3521.6802441485515</v>
      </c>
      <c r="H116">
        <f>AL116*1000</f>
        <v>3.43575684902533E-3</v>
      </c>
      <c r="I116">
        <f>(AQ116-AW116)</f>
        <v>0.62925844603667369</v>
      </c>
      <c r="J116">
        <f>(P116+AP116*D116)</f>
        <v>18.49879264831543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19.279472351074219</v>
      </c>
      <c r="P116" s="1">
        <v>18.49879264831543</v>
      </c>
      <c r="Q116" s="1">
        <v>19.140253067016602</v>
      </c>
      <c r="R116" s="1">
        <v>399.0113525390625</v>
      </c>
      <c r="S116" s="1">
        <v>400.2542724609375</v>
      </c>
      <c r="T116" s="1">
        <v>15.288676261901855</v>
      </c>
      <c r="U116" s="1">
        <v>15.292734146118164</v>
      </c>
      <c r="V116" s="1">
        <v>67.180648803710937</v>
      </c>
      <c r="W116" s="1">
        <v>67.198478698730469</v>
      </c>
      <c r="X116" s="1">
        <v>500.2431640625</v>
      </c>
      <c r="Y116" s="1">
        <v>-5.1578424870967865E-2</v>
      </c>
      <c r="Z116" s="1">
        <v>0.15819661319255829</v>
      </c>
      <c r="AA116" s="1">
        <v>98.601692199707031</v>
      </c>
      <c r="AB116" s="1">
        <v>-3.4833431243896484</v>
      </c>
      <c r="AC116" s="1">
        <v>0.11948800086975098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0.18999999761581421</v>
      </c>
      <c r="AJ116" s="1">
        <v>111115</v>
      </c>
      <c r="AK116">
        <f>X116*0.000001/(K116*0.0001)</f>
        <v>0.83373860677083322</v>
      </c>
      <c r="AL116">
        <f>(U116-T116)/(1000-U116)*AK116</f>
        <v>3.4357568490253299E-6</v>
      </c>
      <c r="AM116">
        <f>(P116+273.15)</f>
        <v>291.64879264831541</v>
      </c>
      <c r="AN116">
        <f>(O116+273.15)</f>
        <v>292.4294723510742</v>
      </c>
      <c r="AO116">
        <f>(Y116*AG116+Z116*AH116)*AI116</f>
        <v>-9.7999006025113466E-3</v>
      </c>
      <c r="AP116">
        <f>((AO116+0.00000010773*(AN116^4-AM116^4))-AL116*44100)/(L116*51.4+0.00000043092*AM116^3)</f>
        <v>9.8206325867885857E-2</v>
      </c>
      <c r="AQ116">
        <f>0.61365*EXP(17.502*J116/(240.97+J116))</f>
        <v>2.1371479112041665</v>
      </c>
      <c r="AR116">
        <f>AQ116*1000/AA116</f>
        <v>21.674556120959924</v>
      </c>
      <c r="AS116">
        <f>(AR116-U116)</f>
        <v>6.3818219748417597</v>
      </c>
      <c r="AT116">
        <f>IF(D116,P116,(O116+P116)/2)</f>
        <v>18.889132499694824</v>
      </c>
      <c r="AU116">
        <f>0.61365*EXP(17.502*AT116/(240.97+AT116))</f>
        <v>2.1899702491434354</v>
      </c>
      <c r="AV116">
        <f>IF(AS116&lt;&gt;0,(1000-(AR116+U116)/2)/AS116*AL116,0)</f>
        <v>5.2841516920353081E-4</v>
      </c>
      <c r="AW116">
        <f>U116*AA116/1000</f>
        <v>1.5078894651674928</v>
      </c>
      <c r="AX116">
        <f>(AU116-AW116)</f>
        <v>0.68208078397594263</v>
      </c>
      <c r="AY116">
        <f>1/(1.6/F116+1.37/N116)</f>
        <v>3.3026831422944524E-4</v>
      </c>
      <c r="AZ116">
        <f>G116*AA116*0.001</f>
        <v>347.24363145932455</v>
      </c>
      <c r="BA116">
        <f>G116/S116</f>
        <v>8.7986075014158587</v>
      </c>
      <c r="BB116">
        <f>(1-AL116*AA116/AQ116/F116)*100</f>
        <v>70.007261623593692</v>
      </c>
      <c r="BC116">
        <f>(S116-E116/(N116/1.35))</f>
        <v>400.74751943594038</v>
      </c>
      <c r="BD116">
        <f>E116*BB116/100/BC116</f>
        <v>-1.8126804656900435E-3</v>
      </c>
    </row>
    <row r="117" spans="1:56" x14ac:dyDescent="0.25">
      <c r="A117" s="1" t="s">
        <v>9</v>
      </c>
      <c r="B117" s="1" t="s">
        <v>175</v>
      </c>
    </row>
    <row r="118" spans="1:56" x14ac:dyDescent="0.25">
      <c r="A118" s="1">
        <v>61</v>
      </c>
      <c r="B118" s="1" t="s">
        <v>176</v>
      </c>
      <c r="C118" s="1">
        <v>36687.999992445111</v>
      </c>
      <c r="D118" s="1">
        <v>0</v>
      </c>
      <c r="E118">
        <f>(R118-S118*(1000-T118)/(1000-U118))*AK118</f>
        <v>-1.2110762014730707</v>
      </c>
      <c r="F118">
        <f>IF(AV118&lt;&gt;0,1/(1/AV118-1/N118),0)</f>
        <v>-2.7387919941107889E-4</v>
      </c>
      <c r="G118">
        <f>((AY118-AL118/2)*S118-E118)/(AY118+AL118/2)</f>
        <v>-6641.7389584820603</v>
      </c>
      <c r="H118">
        <f>AL118*1000</f>
        <v>-1.778002024338399E-3</v>
      </c>
      <c r="I118">
        <f>(AQ118-AW118)</f>
        <v>0.62816552797760128</v>
      </c>
      <c r="J118">
        <f>(P118+AP118*D118)</f>
        <v>18.502676010131836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19.282915115356445</v>
      </c>
      <c r="P118" s="1">
        <v>18.502676010131836</v>
      </c>
      <c r="Q118" s="1">
        <v>19.139778137207031</v>
      </c>
      <c r="R118" s="1">
        <v>398.90826416015625</v>
      </c>
      <c r="S118" s="1">
        <v>400.36175537109375</v>
      </c>
      <c r="T118" s="1">
        <v>15.312379837036133</v>
      </c>
      <c r="U118" s="1">
        <v>15.310279846191406</v>
      </c>
      <c r="V118" s="1">
        <v>67.265167236328125</v>
      </c>
      <c r="W118" s="1">
        <v>67.255943298339844</v>
      </c>
      <c r="X118" s="1">
        <v>500.22512817382812</v>
      </c>
      <c r="Y118" s="1">
        <v>-0.1394977867603302</v>
      </c>
      <c r="Z118" s="1">
        <v>4.1746806353330612E-2</v>
      </c>
      <c r="AA118" s="1">
        <v>98.594039916992188</v>
      </c>
      <c r="AB118" s="1">
        <v>-3.4294490814208984</v>
      </c>
      <c r="AC118" s="1">
        <v>0.11642765998840332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0.18999999761581421</v>
      </c>
      <c r="AJ118" s="1">
        <v>111115</v>
      </c>
      <c r="AK118">
        <f>X118*0.000001/(K118*0.0001)</f>
        <v>0.83370854695638008</v>
      </c>
      <c r="AL118">
        <f>(U118-T118)/(1000-U118)*AK118</f>
        <v>-1.7780020243383991E-6</v>
      </c>
      <c r="AM118">
        <f>(P118+273.15)</f>
        <v>291.65267601013181</v>
      </c>
      <c r="AN118">
        <f>(O118+273.15)</f>
        <v>292.43291511535642</v>
      </c>
      <c r="AO118">
        <f>(Y118*AG118+Z118*AH118)*AI118</f>
        <v>-2.6504579151874097E-2</v>
      </c>
      <c r="AP118">
        <f>((AO118+0.00000010773*(AN118^4-AM118^4))-AL118*44100)/(L118*51.4+0.00000043092*AM118^3)</f>
        <v>0.10070119061154206</v>
      </c>
      <c r="AQ118">
        <f>0.61365*EXP(17.502*J118/(240.97+J118))</f>
        <v>2.1376678702733178</v>
      </c>
      <c r="AR118">
        <f>AQ118*1000/AA118</f>
        <v>21.681512108369358</v>
      </c>
      <c r="AS118">
        <f>(AR118-U118)</f>
        <v>6.3712322621779514</v>
      </c>
      <c r="AT118">
        <f>IF(D118,P118,(O118+P118)/2)</f>
        <v>18.892795562744141</v>
      </c>
      <c r="AU118">
        <f>0.61365*EXP(17.502*AT118/(240.97+AT118))</f>
        <v>2.1904713219739871</v>
      </c>
      <c r="AV118">
        <f>IF(AS118&lt;&gt;0,(1000-(AR118+U118)/2)/AS118*AL118,0)</f>
        <v>-2.7390561386507814E-4</v>
      </c>
      <c r="AW118">
        <f>U118*AA118/1000</f>
        <v>1.5095023422957166</v>
      </c>
      <c r="AX118">
        <f>(AU118-AW118)</f>
        <v>0.68096897967827053</v>
      </c>
      <c r="AY118">
        <f>1/(1.6/F118+1.37/N118)</f>
        <v>-1.7118863529609464E-4</v>
      </c>
      <c r="AZ118">
        <f>G118*AA118*0.001</f>
        <v>-654.83587599082239</v>
      </c>
      <c r="BA118">
        <f>G118/S118</f>
        <v>-16.589344185300263</v>
      </c>
      <c r="BB118">
        <f>(1-AL118*AA118/AQ118/F118)*100</f>
        <v>70.057805027977736</v>
      </c>
      <c r="BC118">
        <f>(S118-E118/(N118/1.35))</f>
        <v>400.9374429953096</v>
      </c>
      <c r="BD118">
        <f>E118*BB118/100/BC118</f>
        <v>-2.1161740286206403E-3</v>
      </c>
    </row>
    <row r="119" spans="1:56" x14ac:dyDescent="0.25">
      <c r="A119" s="1" t="s">
        <v>9</v>
      </c>
      <c r="B119" s="1" t="s">
        <v>177</v>
      </c>
    </row>
    <row r="120" spans="1:56" x14ac:dyDescent="0.25">
      <c r="A120" s="1">
        <v>62</v>
      </c>
      <c r="B120" s="1" t="s">
        <v>178</v>
      </c>
      <c r="C120" s="1">
        <v>37287.999999172986</v>
      </c>
      <c r="D120" s="1">
        <v>0</v>
      </c>
      <c r="E120">
        <f>(R120-S120*(1000-T120)/(1000-U120))*AK120</f>
        <v>-1.1013254524357527</v>
      </c>
      <c r="F120">
        <f>IF(AV120&lt;&gt;0,1/(1/AV120-1/N120),0)</f>
        <v>-2.0967200768710727E-4</v>
      </c>
      <c r="G120">
        <f>((AY120-AL120/2)*S120-E120)/(AY120+AL120/2)</f>
        <v>-7963.8730454413935</v>
      </c>
      <c r="H120">
        <f>AL120*1000</f>
        <v>-1.3646116804790836E-3</v>
      </c>
      <c r="I120">
        <f>(AQ120-AW120)</f>
        <v>0.62969567471387089</v>
      </c>
      <c r="J120">
        <f>(P120+AP120*D120)</f>
        <v>18.510862350463867</v>
      </c>
      <c r="K120" s="1">
        <v>6</v>
      </c>
      <c r="L120">
        <f>(K120*AE120+AF120)</f>
        <v>1.4200000166893005</v>
      </c>
      <c r="M120" s="1">
        <v>1</v>
      </c>
      <c r="N120">
        <f>L120*(M120+1)*(M120+1)/(M120*M120+1)</f>
        <v>2.8400000333786011</v>
      </c>
      <c r="O120" s="1">
        <v>19.279870986938477</v>
      </c>
      <c r="P120" s="1">
        <v>18.510862350463867</v>
      </c>
      <c r="Q120" s="1">
        <v>19.139795303344727</v>
      </c>
      <c r="R120" s="1">
        <v>399.07342529296875</v>
      </c>
      <c r="S120" s="1">
        <v>400.39505004882812</v>
      </c>
      <c r="T120" s="1">
        <v>15.309123992919922</v>
      </c>
      <c r="U120" s="1">
        <v>15.307512283325195</v>
      </c>
      <c r="V120" s="1">
        <v>67.256446838378906</v>
      </c>
      <c r="W120" s="1">
        <v>67.249359130859375</v>
      </c>
      <c r="X120" s="1">
        <v>500.235107421875</v>
      </c>
      <c r="Y120" s="1">
        <v>-1.7582812579348683E-3</v>
      </c>
      <c r="Z120" s="1">
        <v>0.28232511878013611</v>
      </c>
      <c r="AA120" s="1">
        <v>98.583534240722656</v>
      </c>
      <c r="AB120" s="1">
        <v>-3.3797969818115234</v>
      </c>
      <c r="AC120" s="1">
        <v>0.1141817569732666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0.18999999761581421</v>
      </c>
      <c r="AJ120" s="1">
        <v>111115</v>
      </c>
      <c r="AK120">
        <f>X120*0.000001/(K120*0.0001)</f>
        <v>0.83372517903645826</v>
      </c>
      <c r="AL120">
        <f>(U120-T120)/(1000-U120)*AK120</f>
        <v>-1.3646116804790836E-6</v>
      </c>
      <c r="AM120">
        <f>(P120+273.15)</f>
        <v>291.66086235046384</v>
      </c>
      <c r="AN120">
        <f>(O120+273.15)</f>
        <v>292.42987098693845</v>
      </c>
      <c r="AO120">
        <f>(Y120*AG120+Z120*AH120)*AI120</f>
        <v>-3.3407343481555579E-4</v>
      </c>
      <c r="AP120">
        <f>((AO120+0.00000010773*(AN120^4-AM120^4))-AL120*44100)/(L120*51.4+0.00000043092*AM120^3)</f>
        <v>9.9357082087494539E-2</v>
      </c>
      <c r="AQ120">
        <f>0.61365*EXP(17.502*J120/(240.97+J120))</f>
        <v>2.138764336037343</v>
      </c>
      <c r="AR120">
        <f>AQ120*1000/AA120</f>
        <v>21.694944825318174</v>
      </c>
      <c r="AS120">
        <f>(AR120-U120)</f>
        <v>6.3874325419929789</v>
      </c>
      <c r="AT120">
        <f>IF(D120,P120,(O120+P120)/2)</f>
        <v>18.895366668701172</v>
      </c>
      <c r="AU120">
        <f>0.61365*EXP(17.502*AT120/(240.97+AT120))</f>
        <v>2.1908230853032356</v>
      </c>
      <c r="AV120">
        <f>IF(AS120&lt;&gt;0,(1000-(AR120+U120)/2)/AS120*AL120,0)</f>
        <v>-2.0968748853083627E-4</v>
      </c>
      <c r="AW120">
        <f>U120*AA120/1000</f>
        <v>1.5090686613234721</v>
      </c>
      <c r="AX120">
        <f>(AU120-AW120)</f>
        <v>0.68175442397976349</v>
      </c>
      <c r="AY120">
        <f>1/(1.6/F120+1.37/N120)</f>
        <v>-1.3105328938678979E-4</v>
      </c>
      <c r="AZ120">
        <f>G120*AA120*0.001</f>
        <v>-785.10675106403994</v>
      </c>
      <c r="BA120">
        <f>G120/S120</f>
        <v>-19.890038711692863</v>
      </c>
      <c r="BB120">
        <f>(1-AL120*AA120/AQ120/F120)*100</f>
        <v>70.000771869544124</v>
      </c>
      <c r="BC120">
        <f>(S120-E120/(N120/1.35))</f>
        <v>400.91856742323444</v>
      </c>
      <c r="BD120">
        <f>E120*BB120/100/BC120</f>
        <v>-1.9229249532035963E-3</v>
      </c>
    </row>
    <row r="121" spans="1:56" x14ac:dyDescent="0.25">
      <c r="A121" s="1">
        <v>63</v>
      </c>
      <c r="B121" s="1" t="s">
        <v>179</v>
      </c>
      <c r="C121" s="1">
        <v>37888.499985750765</v>
      </c>
      <c r="D121" s="1">
        <v>0</v>
      </c>
      <c r="E121">
        <f>(R121-S121*(1000-T121)/(1000-U121))*AK121</f>
        <v>-1.1369361980612385</v>
      </c>
      <c r="F121">
        <f>IF(AV121&lt;&gt;0,1/(1/AV121-1/N121),0)</f>
        <v>-1.0871676503967783E-3</v>
      </c>
      <c r="G121">
        <f>((AY121-AL121/2)*S121-E121)/(AY121+AL121/2)</f>
        <v>-1267.7242336768043</v>
      </c>
      <c r="H121">
        <f>AL121*1000</f>
        <v>-7.0840602706857408E-3</v>
      </c>
      <c r="I121">
        <f>(AQ121-AW121)</f>
        <v>0.63027055538992882</v>
      </c>
      <c r="J121">
        <f>(P121+AP121*D121)</f>
        <v>18.523242950439453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19.282419204711914</v>
      </c>
      <c r="P121" s="1">
        <v>18.523242950439453</v>
      </c>
      <c r="Q121" s="1">
        <v>19.14215087890625</v>
      </c>
      <c r="R121" s="1">
        <v>399.085693359375</v>
      </c>
      <c r="S121" s="1">
        <v>400.45291137695312</v>
      </c>
      <c r="T121" s="1">
        <v>15.326200485229492</v>
      </c>
      <c r="U121" s="1">
        <v>15.317832946777344</v>
      </c>
      <c r="V121" s="1">
        <v>67.323760986328125</v>
      </c>
      <c r="W121" s="1">
        <v>67.287002563476562</v>
      </c>
      <c r="X121" s="1">
        <v>500.18637084960937</v>
      </c>
      <c r="Y121" s="1">
        <v>-7.6782174408435822E-2</v>
      </c>
      <c r="Z121" s="1">
        <v>5.4929847829043865E-3</v>
      </c>
      <c r="AA121" s="1">
        <v>98.587898254394531</v>
      </c>
      <c r="AB121" s="1">
        <v>-3.3797969818115234</v>
      </c>
      <c r="AC121" s="1">
        <v>0.1141817569732666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0.18999999761581421</v>
      </c>
      <c r="AJ121" s="1">
        <v>111115</v>
      </c>
      <c r="AK121">
        <f>X121*0.000001/(K121*0.0001)</f>
        <v>0.83364395141601555</v>
      </c>
      <c r="AL121">
        <f>(U121-T121)/(1000-U121)*AK121</f>
        <v>-7.0840602706857407E-6</v>
      </c>
      <c r="AM121">
        <f>(P121+273.15)</f>
        <v>291.67324295043943</v>
      </c>
      <c r="AN121">
        <f>(O121+273.15)</f>
        <v>292.43241920471189</v>
      </c>
      <c r="AO121">
        <f>(Y121*AG121+Z121*AH121)*AI121</f>
        <v>-1.4588612954539837E-2</v>
      </c>
      <c r="AP121">
        <f>((AO121+0.00000010773*(AN121^4-AM121^4))-AL121*44100)/(L121*51.4+0.00000043092*AM121^3)</f>
        <v>0.10094555831728215</v>
      </c>
      <c r="AQ121">
        <f>0.61365*EXP(17.502*J121/(240.97+J121))</f>
        <v>2.1404235114246259</v>
      </c>
      <c r="AR121">
        <f>AQ121*1000/AA121</f>
        <v>21.710813896260508</v>
      </c>
      <c r="AS121">
        <f>(AR121-U121)</f>
        <v>6.3929809494831638</v>
      </c>
      <c r="AT121">
        <f>IF(D121,P121,(O121+P121)/2)</f>
        <v>18.902831077575684</v>
      </c>
      <c r="AU121">
        <f>0.61365*EXP(17.502*AT121/(240.97+AT121))</f>
        <v>2.1918446016837287</v>
      </c>
      <c r="AV121">
        <f>IF(AS121&lt;&gt;0,(1000-(AR121+U121)/2)/AS121*AL121,0)</f>
        <v>-1.0875839835341344E-3</v>
      </c>
      <c r="AW121">
        <f>U121*AA121/1000</f>
        <v>1.5101529560346971</v>
      </c>
      <c r="AX121">
        <f>(AU121-AW121)</f>
        <v>0.68169164564903162</v>
      </c>
      <c r="AY121">
        <f>1/(1.6/F121+1.37/N121)</f>
        <v>-6.797025725140208E-4</v>
      </c>
      <c r="AZ121">
        <f>G121*AA121*0.001</f>
        <v>-124.98226776435907</v>
      </c>
      <c r="BA121">
        <f>G121/S121</f>
        <v>-3.1657261007736159</v>
      </c>
      <c r="BB121">
        <f>(1-AL121*AA121/AQ121/F121)*100</f>
        <v>69.986985244191985</v>
      </c>
      <c r="BC121">
        <f>(S121-E121/(N121/1.35))</f>
        <v>400.99335639432758</v>
      </c>
      <c r="BD121">
        <f>E121*BB121/100/BC121</f>
        <v>-1.9843405295486144E-3</v>
      </c>
    </row>
    <row r="122" spans="1:56" x14ac:dyDescent="0.25">
      <c r="A122" s="1" t="s">
        <v>9</v>
      </c>
      <c r="B122" s="1" t="s">
        <v>180</v>
      </c>
    </row>
    <row r="123" spans="1:56" x14ac:dyDescent="0.25">
      <c r="A123" s="1">
        <v>64</v>
      </c>
      <c r="B123" s="1" t="s">
        <v>181</v>
      </c>
      <c r="C123" s="1">
        <v>38488.499992456287</v>
      </c>
      <c r="D123" s="1">
        <v>0</v>
      </c>
      <c r="E123">
        <f>(R123-S123*(1000-T123)/(1000-U123))*AK123</f>
        <v>-1.2247527246498249</v>
      </c>
      <c r="F123">
        <f>IF(AV123&lt;&gt;0,1/(1/AV123-1/N123),0)</f>
        <v>-7.9610350146965697E-4</v>
      </c>
      <c r="G123">
        <f>((AY123-AL123/2)*S123-E123)/(AY123+AL123/2)</f>
        <v>-2051.8976161088167</v>
      </c>
      <c r="H123">
        <f>AL123*1000</f>
        <v>-5.134910720925338E-3</v>
      </c>
      <c r="I123">
        <f>(AQ123-AW123)</f>
        <v>0.6239821237244334</v>
      </c>
      <c r="J123">
        <f>(P123+AP123*D123)</f>
        <v>18.490154266357422</v>
      </c>
      <c r="K123" s="1">
        <v>6</v>
      </c>
      <c r="L123">
        <f>(K123*AE123+AF123)</f>
        <v>1.4200000166893005</v>
      </c>
      <c r="M123" s="1">
        <v>1</v>
      </c>
      <c r="N123">
        <f>L123*(M123+1)*(M123+1)/(M123*M123+1)</f>
        <v>2.8400000333786011</v>
      </c>
      <c r="O123" s="1">
        <v>19.278924942016602</v>
      </c>
      <c r="P123" s="1">
        <v>18.490154266357422</v>
      </c>
      <c r="Q123" s="1">
        <v>19.139150619506836</v>
      </c>
      <c r="R123" s="1">
        <v>399.01504516601562</v>
      </c>
      <c r="S123" s="1">
        <v>400.48672485351562</v>
      </c>
      <c r="T123" s="1">
        <v>15.342134475708008</v>
      </c>
      <c r="U123" s="1">
        <v>15.336069107055664</v>
      </c>
      <c r="V123" s="1">
        <v>67.411041259765625</v>
      </c>
      <c r="W123" s="1">
        <v>67.384391784667969</v>
      </c>
      <c r="X123" s="1">
        <v>500.16693115234375</v>
      </c>
      <c r="Y123" s="1">
        <v>-0.13422124087810516</v>
      </c>
      <c r="Z123" s="1">
        <v>0.38780173659324646</v>
      </c>
      <c r="AA123" s="1">
        <v>98.591728210449219</v>
      </c>
      <c r="AB123" s="1">
        <v>-3.2796993255615234</v>
      </c>
      <c r="AC123" s="1">
        <v>0.11181759834289551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0.18999999761581421</v>
      </c>
      <c r="AJ123" s="1">
        <v>111115</v>
      </c>
      <c r="AK123">
        <f>X123*0.000001/(K123*0.0001)</f>
        <v>0.83361155192057279</v>
      </c>
      <c r="AL123">
        <f>(U123-T123)/(1000-U123)*AK123</f>
        <v>-5.1349107209253383E-6</v>
      </c>
      <c r="AM123">
        <f>(P123+273.15)</f>
        <v>291.6401542663574</v>
      </c>
      <c r="AN123">
        <f>(O123+273.15)</f>
        <v>292.42892494201658</v>
      </c>
      <c r="AO123">
        <f>(Y123*AG123+Z123*AH123)*AI123</f>
        <v>-2.5502035446831606E-2</v>
      </c>
      <c r="AP123">
        <f>((AO123+0.00000010773*(AN123^4-AM123^4))-AL123*44100)/(L123*51.4+0.00000043092*AM123^3)</f>
        <v>0.10356978985200639</v>
      </c>
      <c r="AQ123">
        <f>0.61365*EXP(17.502*J123/(240.97+J123))</f>
        <v>2.1359916809439321</v>
      </c>
      <c r="AR123">
        <f>AQ123*1000/AA123</f>
        <v>21.665019162505658</v>
      </c>
      <c r="AS123">
        <f>(AR123-U123)</f>
        <v>6.3289500554499938</v>
      </c>
      <c r="AT123">
        <f>IF(D123,P123,(O123+P123)/2)</f>
        <v>18.884539604187012</v>
      </c>
      <c r="AU123">
        <f>0.61365*EXP(17.502*AT123/(240.97+AT123))</f>
        <v>2.1893421259133787</v>
      </c>
      <c r="AV123">
        <f>IF(AS123&lt;&gt;0,(1000-(AR123+U123)/2)/AS123*AL123,0)</f>
        <v>-7.9632672628925625E-4</v>
      </c>
      <c r="AW123">
        <f>U123*AA123/1000</f>
        <v>1.5120095572194987</v>
      </c>
      <c r="AX123">
        <f>(AU123-AW123)</f>
        <v>0.67733256869388003</v>
      </c>
      <c r="AY123">
        <f>1/(1.6/F123+1.37/N123)</f>
        <v>-4.9768414376100915E-4</v>
      </c>
      <c r="AZ123">
        <f>G123*AA123*0.001</f>
        <v>-202.30013208306912</v>
      </c>
      <c r="BA123">
        <f>G123/S123</f>
        <v>-5.1235096915118241</v>
      </c>
      <c r="BB123">
        <f>(1-AL123*AA123/AQ123/F123)*100</f>
        <v>70.228255345222976</v>
      </c>
      <c r="BC123">
        <f>(S123-E123/(N123/1.35))</f>
        <v>401.06891364184122</v>
      </c>
      <c r="BD123">
        <f>E123*BB123/100/BC123</f>
        <v>-2.1445752626511293E-3</v>
      </c>
    </row>
    <row r="124" spans="1:56" x14ac:dyDescent="0.25">
      <c r="A124" s="1" t="s">
        <v>9</v>
      </c>
      <c r="B124" s="1" t="s">
        <v>182</v>
      </c>
    </row>
    <row r="125" spans="1:56" x14ac:dyDescent="0.25">
      <c r="A125" s="1">
        <v>65</v>
      </c>
      <c r="B125" s="1" t="s">
        <v>183</v>
      </c>
      <c r="C125" s="1">
        <v>39088.499999184161</v>
      </c>
      <c r="D125" s="1">
        <v>0</v>
      </c>
      <c r="E125">
        <f>(R125-S125*(1000-T125)/(1000-U125))*AK125</f>
        <v>-1.2978720177714818</v>
      </c>
      <c r="F125">
        <f>IF(AV125&lt;&gt;0,1/(1/AV125-1/N125),0)</f>
        <v>-9.1259801108924533E-4</v>
      </c>
      <c r="G125">
        <f>((AY125-AL125/2)*S125-E125)/(AY125+AL125/2)</f>
        <v>-1866.6487144403336</v>
      </c>
      <c r="H125">
        <f>AL125*1000</f>
        <v>-5.8758305834424023E-3</v>
      </c>
      <c r="I125">
        <f>(AQ125-AW125)</f>
        <v>0.62291839648328851</v>
      </c>
      <c r="J125">
        <f>(P125+AP125*D125)</f>
        <v>18.496822357177734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19.281322479248047</v>
      </c>
      <c r="P125" s="1">
        <v>18.496822357177734</v>
      </c>
      <c r="Q125" s="1">
        <v>19.139415740966797</v>
      </c>
      <c r="R125" s="1">
        <v>399.0928955078125</v>
      </c>
      <c r="S125" s="1">
        <v>400.65252685546875</v>
      </c>
      <c r="T125" s="1">
        <v>15.360877990722656</v>
      </c>
      <c r="U125" s="1">
        <v>15.353938102722168</v>
      </c>
      <c r="V125" s="1">
        <v>67.491989135742188</v>
      </c>
      <c r="W125" s="1">
        <v>67.461502075195312</v>
      </c>
      <c r="X125" s="1">
        <v>500.2052001953125</v>
      </c>
      <c r="Y125" s="1">
        <v>-1.1722780764102936E-2</v>
      </c>
      <c r="Z125" s="1">
        <v>4.3945048004388809E-2</v>
      </c>
      <c r="AA125" s="1">
        <v>98.604393005371094</v>
      </c>
      <c r="AB125" s="1">
        <v>-3.2475948333740234</v>
      </c>
      <c r="AC125" s="1">
        <v>0.11374783515930176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0.18999999761581421</v>
      </c>
      <c r="AJ125" s="1">
        <v>111115</v>
      </c>
      <c r="AK125">
        <f>X125*0.000001/(K125*0.0001)</f>
        <v>0.83367533365885405</v>
      </c>
      <c r="AL125">
        <f>(U125-T125)/(1000-U125)*AK125</f>
        <v>-5.8758305834424021E-6</v>
      </c>
      <c r="AM125">
        <f>(P125+273.15)</f>
        <v>291.64682235717771</v>
      </c>
      <c r="AN125">
        <f>(O125+273.15)</f>
        <v>292.43132247924802</v>
      </c>
      <c r="AO125">
        <f>(Y125*AG125+Z125*AH125)*AI125</f>
        <v>-2.2273283172302705E-3</v>
      </c>
      <c r="AP125">
        <f>((AO125+0.00000010773*(AN125^4-AM125^4))-AL125*44100)/(L125*51.4+0.00000043092*AM125^3)</f>
        <v>0.10369445376807357</v>
      </c>
      <c r="AQ125">
        <f>0.61365*EXP(17.502*J125/(240.97+J125))</f>
        <v>2.1368841433442469</v>
      </c>
      <c r="AR125">
        <f>AQ125*1000/AA125</f>
        <v>21.671287436735685</v>
      </c>
      <c r="AS125">
        <f>(AR125-U125)</f>
        <v>6.3173493340135174</v>
      </c>
      <c r="AT125">
        <f>IF(D125,P125,(O125+P125)/2)</f>
        <v>18.889072418212891</v>
      </c>
      <c r="AU125">
        <f>0.61365*EXP(17.502*AT125/(240.97+AT125))</f>
        <v>2.1899620313953228</v>
      </c>
      <c r="AV125">
        <f>IF(AS125&lt;&gt;0,(1000-(AR125+U125)/2)/AS125*AL125,0)</f>
        <v>-9.1289135715512154E-4</v>
      </c>
      <c r="AW125">
        <f>U125*AA125/1000</f>
        <v>1.5139657468609584</v>
      </c>
      <c r="AX125">
        <f>(AU125-AW125)</f>
        <v>0.67599628453436433</v>
      </c>
      <c r="AY125">
        <f>1/(1.6/F125+1.37/N125)</f>
        <v>-5.7053073565781502E-4</v>
      </c>
      <c r="AZ125">
        <f>G125*AA125*0.001</f>
        <v>-184.05976344164537</v>
      </c>
      <c r="BA125">
        <f>G125/S125</f>
        <v>-4.6590214445688689</v>
      </c>
      <c r="BB125">
        <f>(1-AL125*AA125/AQ125/F125)*100</f>
        <v>70.289836964844014</v>
      </c>
      <c r="BC125">
        <f>(S125-E125/(N125/1.35))</f>
        <v>401.26947305384857</v>
      </c>
      <c r="BD125">
        <f>E125*BB125/100/BC125</f>
        <v>-2.2734650566889323E-3</v>
      </c>
    </row>
    <row r="126" spans="1:56" x14ac:dyDescent="0.25">
      <c r="A126" s="1">
        <v>66</v>
      </c>
      <c r="B126" s="1" t="s">
        <v>184</v>
      </c>
      <c r="C126" s="1">
        <v>39688.99998576194</v>
      </c>
      <c r="D126" s="1">
        <v>0</v>
      </c>
      <c r="E126">
        <f>(R126-S126*(1000-T126)/(1000-U126))*AK126</f>
        <v>-1.147104549506303</v>
      </c>
      <c r="F126">
        <f>IF(AV126&lt;&gt;0,1/(1/AV126-1/N126),0)</f>
        <v>-6.9217313286908772E-4</v>
      </c>
      <c r="G126">
        <f>((AY126-AL126/2)*S126-E126)/(AY126+AL126/2)</f>
        <v>-2241.1436996211178</v>
      </c>
      <c r="H126">
        <f>AL126*1000</f>
        <v>-4.4421509627172086E-3</v>
      </c>
      <c r="I126">
        <f>(AQ126-AW126)</f>
        <v>0.62099840255672545</v>
      </c>
      <c r="J126">
        <f>(P126+AP126*D126)</f>
        <v>18.519424438476563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19.282941818237305</v>
      </c>
      <c r="P126" s="1">
        <v>18.519424438476563</v>
      </c>
      <c r="Q126" s="1">
        <v>19.141563415527344</v>
      </c>
      <c r="R126" s="1">
        <v>399.07794189453125</v>
      </c>
      <c r="S126" s="1">
        <v>400.45599365234375</v>
      </c>
      <c r="T126" s="1">
        <v>15.407456398010254</v>
      </c>
      <c r="U126" s="1">
        <v>15.402210235595703</v>
      </c>
      <c r="V126" s="1">
        <v>67.69818115234375</v>
      </c>
      <c r="W126" s="1">
        <v>67.675132751464844</v>
      </c>
      <c r="X126" s="1">
        <v>500.22073364257812</v>
      </c>
      <c r="Y126" s="1">
        <v>-3.165069967508316E-2</v>
      </c>
      <c r="Z126" s="1">
        <v>7.2507478296756744E-2</v>
      </c>
      <c r="AA126" s="1">
        <v>98.6165771484375</v>
      </c>
      <c r="AB126" s="1">
        <v>-3.2475948333740234</v>
      </c>
      <c r="AC126" s="1">
        <v>0.11374783515930176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0.18999999761581421</v>
      </c>
      <c r="AJ126" s="1">
        <v>111115</v>
      </c>
      <c r="AK126">
        <f>X126*0.000001/(K126*0.0001)</f>
        <v>0.83370122273763014</v>
      </c>
      <c r="AL126">
        <f>(U126-T126)/(1000-U126)*AK126</f>
        <v>-4.4421509627172084E-6</v>
      </c>
      <c r="AM126">
        <f>(P126+273.15)</f>
        <v>291.66942443847654</v>
      </c>
      <c r="AN126">
        <f>(O126+273.15)</f>
        <v>292.43294181823728</v>
      </c>
      <c r="AO126">
        <f>(Y126*AG126+Z126*AH126)*AI126</f>
        <v>-6.013632862804652E-3</v>
      </c>
      <c r="AP126">
        <f>((AO126+0.00000010773*(AN126^4-AM126^4))-AL126*44100)/(L126*51.4+0.00000043092*AM126^3)</f>
        <v>0.1002114590409985</v>
      </c>
      <c r="AQ126">
        <f>0.61365*EXP(17.502*J126/(240.97+J126))</f>
        <v>2.1399116565118028</v>
      </c>
      <c r="AR126">
        <f>AQ126*1000/AA126</f>
        <v>21.699309775179195</v>
      </c>
      <c r="AS126">
        <f>(AR126-U126)</f>
        <v>6.2970995395834919</v>
      </c>
      <c r="AT126">
        <f>IF(D126,P126,(O126+P126)/2)</f>
        <v>18.901183128356934</v>
      </c>
      <c r="AU126">
        <f>0.61365*EXP(17.502*AT126/(240.97+AT126))</f>
        <v>2.1916190412643308</v>
      </c>
      <c r="AV126">
        <f>IF(AS126&lt;&gt;0,(1000-(AR126+U126)/2)/AS126*AL126,0)</f>
        <v>-6.9234187245966676E-4</v>
      </c>
      <c r="AW126">
        <f>U126*AA126/1000</f>
        <v>1.5189132539550774</v>
      </c>
      <c r="AX126">
        <f>(AU126-AW126)</f>
        <v>0.67270578730925346</v>
      </c>
      <c r="AY126">
        <f>1/(1.6/F126+1.37/N126)</f>
        <v>-4.3269850692529256E-4</v>
      </c>
      <c r="AZ126">
        <f>G126*AA126*0.001</f>
        <v>-221.01392055442059</v>
      </c>
      <c r="BA126">
        <f>G126/S126</f>
        <v>-5.596479351403512</v>
      </c>
      <c r="BB126">
        <f>(1-AL126*AA126/AQ126/F126)*100</f>
        <v>70.424461832832947</v>
      </c>
      <c r="BC126">
        <f>(S126-E126/(N126/1.35))</f>
        <v>401.00127221700319</v>
      </c>
      <c r="BD126">
        <f>E126*BB126/100/BC126</f>
        <v>-2.0145626999721594E-3</v>
      </c>
    </row>
    <row r="127" spans="1:56" x14ac:dyDescent="0.25">
      <c r="A127" s="1" t="s">
        <v>9</v>
      </c>
      <c r="B127" s="1" t="s">
        <v>185</v>
      </c>
    </row>
    <row r="128" spans="1:56" x14ac:dyDescent="0.25">
      <c r="A128" s="1">
        <v>67</v>
      </c>
      <c r="B128" s="1" t="s">
        <v>186</v>
      </c>
      <c r="C128" s="1">
        <v>40288.999992467463</v>
      </c>
      <c r="D128" s="1">
        <v>0</v>
      </c>
      <c r="E128">
        <f>(R128-S128*(1000-T128)/(1000-U128))*AK128</f>
        <v>-1.2379128842776854</v>
      </c>
      <c r="F128">
        <f>IF(AV128&lt;&gt;0,1/(1/AV128-1/N128),0)</f>
        <v>-2.2666724489401422E-4</v>
      </c>
      <c r="G128">
        <f>((AY128-AL128/2)*S128-E128)/(AY128+AL128/2)</f>
        <v>-8296.7648036842656</v>
      </c>
      <c r="H128">
        <f>AL128*1000</f>
        <v>-1.4436973410658081E-3</v>
      </c>
      <c r="I128">
        <f>(AQ128-AW128)</f>
        <v>0.61632939969007006</v>
      </c>
      <c r="J128">
        <f>(P128+AP128*D128)</f>
        <v>18.51622200012207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19.281591415405273</v>
      </c>
      <c r="P128" s="1">
        <v>18.51622200012207</v>
      </c>
      <c r="Q128" s="1">
        <v>19.139934539794922</v>
      </c>
      <c r="R128" s="1">
        <v>399.10726928710937</v>
      </c>
      <c r="S128" s="1">
        <v>400.593017578125</v>
      </c>
      <c r="T128" s="1">
        <v>15.448620796203613</v>
      </c>
      <c r="U128" s="1">
        <v>15.446915626525879</v>
      </c>
      <c r="V128" s="1">
        <v>67.877235412597656</v>
      </c>
      <c r="W128" s="1">
        <v>67.869735717773438</v>
      </c>
      <c r="X128" s="1">
        <v>500.14846801757813</v>
      </c>
      <c r="Y128" s="1">
        <v>-9.0262994170188904E-2</v>
      </c>
      <c r="Z128" s="1">
        <v>5.0535447895526886E-2</v>
      </c>
      <c r="AA128" s="1">
        <v>98.605644226074219</v>
      </c>
      <c r="AB128" s="1">
        <v>-3.2706966400146484</v>
      </c>
      <c r="AC128" s="1">
        <v>0.11929535865783691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0.18999999761581421</v>
      </c>
      <c r="AJ128" s="1">
        <v>111115</v>
      </c>
      <c r="AK128">
        <f>X128*0.000001/(K128*0.0001)</f>
        <v>0.83358078002929681</v>
      </c>
      <c r="AL128">
        <f>(U128-T128)/(1000-U128)*AK128</f>
        <v>-1.4436973410658081E-6</v>
      </c>
      <c r="AM128">
        <f>(P128+273.15)</f>
        <v>291.66622200012205</v>
      </c>
      <c r="AN128">
        <f>(O128+273.15)</f>
        <v>292.43159141540525</v>
      </c>
      <c r="AO128">
        <f>(Y128*AG128+Z128*AH128)*AI128</f>
        <v>-1.7149968677132144E-2</v>
      </c>
      <c r="AP128">
        <f>((AO128+0.00000010773*(AN128^4-AM128^4))-AL128*44100)/(L128*51.4+0.00000043092*AM128^3)</f>
        <v>9.8733869403908645E-2</v>
      </c>
      <c r="AQ128">
        <f>0.61365*EXP(17.502*J128/(240.97+J128))</f>
        <v>2.1394824663494671</v>
      </c>
      <c r="AR128">
        <f>AQ128*1000/AA128</f>
        <v>21.697363098650346</v>
      </c>
      <c r="AS128">
        <f>(AR128-U128)</f>
        <v>6.2504474721244669</v>
      </c>
      <c r="AT128">
        <f>IF(D128,P128,(O128+P128)/2)</f>
        <v>18.898906707763672</v>
      </c>
      <c r="AU128">
        <f>0.61365*EXP(17.502*AT128/(240.97+AT128))</f>
        <v>2.1913074933022911</v>
      </c>
      <c r="AV128">
        <f>IF(AS128&lt;&gt;0,(1000-(AR128+U128)/2)/AS128*AL128,0)</f>
        <v>-2.266853371969144E-4</v>
      </c>
      <c r="AW128">
        <f>U128*AA128/1000</f>
        <v>1.5231530666593971</v>
      </c>
      <c r="AX128">
        <f>(AU128-AW128)</f>
        <v>0.66815442664289404</v>
      </c>
      <c r="AY128">
        <f>1/(1.6/F128+1.37/N128)</f>
        <v>-1.4167671015664088E-4</v>
      </c>
      <c r="AZ128">
        <f>G128*AA128*0.001</f>
        <v>-818.10783845950527</v>
      </c>
      <c r="BA128">
        <f>G128/S128</f>
        <v>-20.711206735065478</v>
      </c>
      <c r="BB128">
        <f>(1-AL128*AA128/AQ128/F128)*100</f>
        <v>70.645111581579712</v>
      </c>
      <c r="BC128">
        <f>(S128-E128/(N128/1.35))</f>
        <v>401.18146207605929</v>
      </c>
      <c r="BD128">
        <f>E128*BB128/100/BC128</f>
        <v>-2.1798737505346719E-3</v>
      </c>
    </row>
    <row r="129" spans="1:56" x14ac:dyDescent="0.25">
      <c r="A129" s="1" t="s">
        <v>9</v>
      </c>
      <c r="B129" s="1" t="s">
        <v>187</v>
      </c>
    </row>
    <row r="130" spans="1:56" x14ac:dyDescent="0.25">
      <c r="A130" s="1">
        <v>68</v>
      </c>
      <c r="B130" s="1" t="s">
        <v>188</v>
      </c>
      <c r="C130" s="1">
        <v>40888.999999195337</v>
      </c>
      <c r="D130" s="1">
        <v>0</v>
      </c>
      <c r="E130">
        <f>(R130-S130*(1000-T130)/(1000-U130))*AK130</f>
        <v>-1.1197318259253413</v>
      </c>
      <c r="F130">
        <f>IF(AV130&lt;&gt;0,1/(1/AV130-1/N130),0)</f>
        <v>1.0429976160112125E-3</v>
      </c>
      <c r="G130">
        <f>((AY130-AL130/2)*S130-E130)/(AY130+AL130/2)</f>
        <v>2105.9755564611751</v>
      </c>
      <c r="H130">
        <f>AL130*1000</f>
        <v>6.598351251204798E-3</v>
      </c>
      <c r="I130">
        <f>(AQ130-AW130)</f>
        <v>0.61251622805420736</v>
      </c>
      <c r="J130">
        <f>(P130+AP130*D130)</f>
        <v>18.497058868408203</v>
      </c>
      <c r="K130" s="1">
        <v>6</v>
      </c>
      <c r="L130">
        <f>(K130*AE130+AF130)</f>
        <v>1.4200000166893005</v>
      </c>
      <c r="M130" s="1">
        <v>1</v>
      </c>
      <c r="N130">
        <f>L130*(M130+1)*(M130+1)/(M130*M130+1)</f>
        <v>2.8400000333786011</v>
      </c>
      <c r="O130" s="1">
        <v>19.28277587890625</v>
      </c>
      <c r="P130" s="1">
        <v>18.497058868408203</v>
      </c>
      <c r="Q130" s="1">
        <v>19.139915466308594</v>
      </c>
      <c r="R130" s="1">
        <v>399.07107543945312</v>
      </c>
      <c r="S130" s="1">
        <v>400.41104125976562</v>
      </c>
      <c r="T130" s="1">
        <v>15.450265884399414</v>
      </c>
      <c r="U130" s="1">
        <v>15.45805835723877</v>
      </c>
      <c r="V130" s="1">
        <v>67.886039733886719</v>
      </c>
      <c r="W130" s="1">
        <v>67.920280456542969</v>
      </c>
      <c r="X130" s="1">
        <v>500.20220947265625</v>
      </c>
      <c r="Y130" s="1">
        <v>-0.11488070338964462</v>
      </c>
      <c r="Z130" s="1">
        <v>0.10546576976776123</v>
      </c>
      <c r="AA130" s="1">
        <v>98.615203857421875</v>
      </c>
      <c r="AB130" s="1">
        <v>-3.3693599700927734</v>
      </c>
      <c r="AC130" s="1">
        <v>0.12242531776428223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0.18999999761581421</v>
      </c>
      <c r="AJ130" s="1">
        <v>111115</v>
      </c>
      <c r="AK130">
        <f>X130*0.000001/(K130*0.0001)</f>
        <v>0.83367034912109372</v>
      </c>
      <c r="AL130">
        <f>(U130-T130)/(1000-U130)*AK130</f>
        <v>6.5983512512047978E-6</v>
      </c>
      <c r="AM130">
        <f>(P130+273.15)</f>
        <v>291.64705886840818</v>
      </c>
      <c r="AN130">
        <f>(O130+273.15)</f>
        <v>292.43277587890623</v>
      </c>
      <c r="AO130">
        <f>(Y130*AG130+Z130*AH130)*AI130</f>
        <v>-2.1827333370135538E-2</v>
      </c>
      <c r="AP130">
        <f>((AO130+0.00000010773*(AN130^4-AM130^4))-AL130*44100)/(L130*51.4+0.00000043092*AM130^3)</f>
        <v>9.7042987657453617E-2</v>
      </c>
      <c r="AQ130">
        <f>0.61365*EXP(17.502*J130/(240.97+J130))</f>
        <v>2.1369158041932326</v>
      </c>
      <c r="AR130">
        <f>AQ130*1000/AA130</f>
        <v>21.669232741056753</v>
      </c>
      <c r="AS130">
        <f>(AR130-U130)</f>
        <v>6.2111743838179834</v>
      </c>
      <c r="AT130">
        <f>IF(D130,P130,(O130+P130)/2)</f>
        <v>18.889917373657227</v>
      </c>
      <c r="AU130">
        <f>0.61365*EXP(17.502*AT130/(240.97+AT130))</f>
        <v>2.1900776041142866</v>
      </c>
      <c r="AV130">
        <f>IF(AS130&lt;&gt;0,(1000-(AR130+U130)/2)/AS130*AL130,0)</f>
        <v>1.0426147129664021E-3</v>
      </c>
      <c r="AW130">
        <f>U130*AA130/1000</f>
        <v>1.5243995761390252</v>
      </c>
      <c r="AX130">
        <f>(AU130-AW130)</f>
        <v>0.66567802797526143</v>
      </c>
      <c r="AY130">
        <f>1/(1.6/F130+1.37/N130)</f>
        <v>6.5166858623495196E-4</v>
      </c>
      <c r="AZ130">
        <f>G130*AA130*0.001</f>
        <v>207.68120881916627</v>
      </c>
      <c r="BA130">
        <f>G130/S130</f>
        <v>5.259534177267926</v>
      </c>
      <c r="BB130">
        <f>(1-AL130*AA130/AQ130/F130)*100</f>
        <v>70.804993199789592</v>
      </c>
      <c r="BC130">
        <f>(S130-E130/(N130/1.35))</f>
        <v>400.94330814259411</v>
      </c>
      <c r="BD130">
        <f>E130*BB130/100/BC130</f>
        <v>-1.9774018598169292E-3</v>
      </c>
    </row>
    <row r="131" spans="1:56" x14ac:dyDescent="0.25">
      <c r="A131" s="1">
        <v>69</v>
      </c>
      <c r="B131" s="1" t="s">
        <v>189</v>
      </c>
      <c r="C131" s="1">
        <v>41489.499985773116</v>
      </c>
      <c r="D131" s="1">
        <v>0</v>
      </c>
      <c r="E131">
        <f>(R131-S131*(1000-T131)/(1000-U131))*AK131</f>
        <v>-1.0442927810488145</v>
      </c>
      <c r="F131">
        <f>IF(AV131&lt;&gt;0,1/(1/AV131-1/N131),0)</f>
        <v>8.7893071057048623E-4</v>
      </c>
      <c r="G131">
        <f>((AY131-AL131/2)*S131-E131)/(AY131+AL131/2)</f>
        <v>2288.260262077998</v>
      </c>
      <c r="H131">
        <f>AL131*1000</f>
        <v>5.5359749108639632E-3</v>
      </c>
      <c r="I131">
        <f>(AQ131-AW131)</f>
        <v>0.60983126927172959</v>
      </c>
      <c r="J131">
        <f>(P131+AP131*D131)</f>
        <v>18.458332061767578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19.277406692504883</v>
      </c>
      <c r="P131" s="1">
        <v>18.458332061767578</v>
      </c>
      <c r="Q131" s="1">
        <v>19.139204025268555</v>
      </c>
      <c r="R131" s="1">
        <v>399.03323364257812</v>
      </c>
      <c r="S131" s="1">
        <v>400.28311157226562</v>
      </c>
      <c r="T131" s="1">
        <v>15.425793647766113</v>
      </c>
      <c r="U131" s="1">
        <v>15.432331085205078</v>
      </c>
      <c r="V131" s="1">
        <v>67.803108215332031</v>
      </c>
      <c r="W131" s="1">
        <v>67.831840515136719</v>
      </c>
      <c r="X131" s="1">
        <v>500.2457275390625</v>
      </c>
      <c r="Y131" s="1">
        <v>-5.2750870585441589E-2</v>
      </c>
      <c r="Z131" s="1">
        <v>0.10326764732599258</v>
      </c>
      <c r="AA131" s="1">
        <v>98.618011474609375</v>
      </c>
      <c r="AB131" s="1">
        <v>-3.3693599700927734</v>
      </c>
      <c r="AC131" s="1">
        <v>0.12242531776428223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0.18999999761581421</v>
      </c>
      <c r="AJ131" s="1">
        <v>111115</v>
      </c>
      <c r="AK131">
        <f>X131*0.000001/(K131*0.0001)</f>
        <v>0.83374287923177071</v>
      </c>
      <c r="AL131">
        <f>(U131-T131)/(1000-U131)*AK131</f>
        <v>5.5359749108639633E-6</v>
      </c>
      <c r="AM131">
        <f>(P131+273.15)</f>
        <v>291.60833206176756</v>
      </c>
      <c r="AN131">
        <f>(O131+273.15)</f>
        <v>292.42740669250486</v>
      </c>
      <c r="AO131">
        <f>(Y131*AG131+Z131*AH131)*AI131</f>
        <v>-1.0022665285466026E-2</v>
      </c>
      <c r="AP131">
        <f>((AO131+0.00000010773*(AN131^4-AM131^4))-AL131*44100)/(L131*51.4+0.00000043092*AM131^3)</f>
        <v>0.10200404049622534</v>
      </c>
      <c r="AQ131">
        <f>0.61365*EXP(17.502*J131/(240.97+J131))</f>
        <v>2.131737073312455</v>
      </c>
      <c r="AR131">
        <f>AQ131*1000/AA131</f>
        <v>21.616102793365503</v>
      </c>
      <c r="AS131">
        <f>(AR131-U131)</f>
        <v>6.1837717081604247</v>
      </c>
      <c r="AT131">
        <f>IF(D131,P131,(O131+P131)/2)</f>
        <v>18.86786937713623</v>
      </c>
      <c r="AU131">
        <f>0.61365*EXP(17.502*AT131/(240.97+AT131))</f>
        <v>2.1870636367688499</v>
      </c>
      <c r="AV131">
        <f>IF(AS131&lt;&gt;0,(1000-(AR131+U131)/2)/AS131*AL131,0)</f>
        <v>8.7865878093048775E-4</v>
      </c>
      <c r="AW131">
        <f>U131*AA131/1000</f>
        <v>1.5219058040407254</v>
      </c>
      <c r="AX131">
        <f>(AU131-AW131)</f>
        <v>0.66515783272812445</v>
      </c>
      <c r="AY131">
        <f>1/(1.6/F131+1.37/N131)</f>
        <v>5.4918616278773534E-4</v>
      </c>
      <c r="AZ131">
        <f>G131*AA131*0.001</f>
        <v>225.66367678250069</v>
      </c>
      <c r="BA131">
        <f>G131/S131</f>
        <v>5.7166045629304145</v>
      </c>
      <c r="BB131">
        <f>(1-AL131*AA131/AQ131/F131)*100</f>
        <v>70.861843138154669</v>
      </c>
      <c r="BC131">
        <f>(S131-E131/(N131/1.35))</f>
        <v>400.77951834615527</v>
      </c>
      <c r="BD131">
        <f>E131*BB131/100/BC131</f>
        <v>-1.8464144960889388E-3</v>
      </c>
    </row>
    <row r="132" spans="1:56" x14ac:dyDescent="0.25">
      <c r="A132" s="1" t="s">
        <v>9</v>
      </c>
      <c r="B132" s="1" t="s">
        <v>190</v>
      </c>
    </row>
    <row r="133" spans="1:56" x14ac:dyDescent="0.25">
      <c r="A133" s="1">
        <v>70</v>
      </c>
      <c r="B133" s="1" t="s">
        <v>191</v>
      </c>
      <c r="C133" s="1">
        <v>42089.499992478639</v>
      </c>
      <c r="D133" s="1">
        <v>0</v>
      </c>
      <c r="E133">
        <f>(R133-S133*(1000-T133)/(1000-U133))*AK133</f>
        <v>-0.97264377595718743</v>
      </c>
      <c r="F133">
        <f>IF(AV133&lt;&gt;0,1/(1/AV133-1/N133),0)</f>
        <v>2.9729980646008222E-3</v>
      </c>
      <c r="G133">
        <f>((AY133-AL133/2)*S133-E133)/(AY133+AL133/2)</f>
        <v>917.54701082849112</v>
      </c>
      <c r="H133">
        <f>AL133*1000</f>
        <v>1.8860922336514086E-2</v>
      </c>
      <c r="I133">
        <f>(AQ133-AW133)</f>
        <v>0.61463085164018327</v>
      </c>
      <c r="J133">
        <f>(P133+AP133*D133)</f>
        <v>18.501842498779297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19.280261993408203</v>
      </c>
      <c r="P133" s="1">
        <v>18.501842498779297</v>
      </c>
      <c r="Q133" s="1">
        <v>19.140060424804687</v>
      </c>
      <c r="R133" s="1">
        <v>399.15982055664062</v>
      </c>
      <c r="S133" s="1">
        <v>400.31753540039062</v>
      </c>
      <c r="T133" s="1">
        <v>15.42140007019043</v>
      </c>
      <c r="U133" s="1">
        <v>15.443675994873047</v>
      </c>
      <c r="V133" s="1">
        <v>67.767326354980469</v>
      </c>
      <c r="W133" s="1">
        <v>67.865219116210937</v>
      </c>
      <c r="X133" s="1">
        <v>500.17156982421875</v>
      </c>
      <c r="Y133" s="1">
        <v>-5.7437963783740997E-2</v>
      </c>
      <c r="Z133" s="1">
        <v>9.4475820660591125E-2</v>
      </c>
      <c r="AA133" s="1">
        <v>98.611587524414063</v>
      </c>
      <c r="AB133" s="1">
        <v>-3.5239620208740234</v>
      </c>
      <c r="AC133" s="1">
        <v>0.1359560489654541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0.18999999761581421</v>
      </c>
      <c r="AJ133" s="1">
        <v>111115</v>
      </c>
      <c r="AK133">
        <f>X133*0.000001/(K133*0.0001)</f>
        <v>0.83361928304036448</v>
      </c>
      <c r="AL133">
        <f>(U133-T133)/(1000-U133)*AK133</f>
        <v>1.8860922336514085E-5</v>
      </c>
      <c r="AM133">
        <f>(P133+273.15)</f>
        <v>291.65184249877927</v>
      </c>
      <c r="AN133">
        <f>(O133+273.15)</f>
        <v>292.43026199340818</v>
      </c>
      <c r="AO133">
        <f>(Y133*AG133+Z133*AH133)*AI133</f>
        <v>-1.0913212981968012E-2</v>
      </c>
      <c r="AP133">
        <f>((AO133+0.00000010773*(AN133^4-AM133^4))-AL133*44100)/(L133*51.4+0.00000043092*AM133^3)</f>
        <v>8.97753473352257E-2</v>
      </c>
      <c r="AQ133">
        <f>0.61365*EXP(17.502*J133/(240.97+J133))</f>
        <v>2.1375562587072992</v>
      </c>
      <c r="AR133">
        <f>AQ133*1000/AA133</f>
        <v>21.676522124523014</v>
      </c>
      <c r="AS133">
        <f>(AR133-U133)</f>
        <v>6.2328461296499675</v>
      </c>
      <c r="AT133">
        <f>IF(D133,P133,(O133+P133)/2)</f>
        <v>18.89105224609375</v>
      </c>
      <c r="AU133">
        <f>0.61365*EXP(17.502*AT133/(240.97+AT133))</f>
        <v>2.1902328399957049</v>
      </c>
      <c r="AV133">
        <f>IF(AS133&lt;&gt;0,(1000-(AR133+U133)/2)/AS133*AL133,0)</f>
        <v>2.9698890947321799E-3</v>
      </c>
      <c r="AW133">
        <f>U133*AA133/1000</f>
        <v>1.5229254070671159</v>
      </c>
      <c r="AX133">
        <f>(AU133-AW133)</f>
        <v>0.66730743292858907</v>
      </c>
      <c r="AY133">
        <f>1/(1.6/F133+1.37/N133)</f>
        <v>1.8564597555740649E-3</v>
      </c>
      <c r="AZ133">
        <f>G133*AA133*0.001</f>
        <v>90.480767366078254</v>
      </c>
      <c r="BA133">
        <f>G133/S133</f>
        <v>2.292048011113919</v>
      </c>
      <c r="BB133">
        <f>(1-AL133*AA133/AQ133/F133)*100</f>
        <v>70.732967021142585</v>
      </c>
      <c r="BC133">
        <f>(S133-E133/(N133/1.35))</f>
        <v>400.7798836687391</v>
      </c>
      <c r="BD133">
        <f>E133*BB133/100/BC133</f>
        <v>-1.7166026273155884E-3</v>
      </c>
    </row>
    <row r="134" spans="1:56" x14ac:dyDescent="0.25">
      <c r="A134" s="1" t="s">
        <v>9</v>
      </c>
      <c r="B134" s="1" t="s">
        <v>192</v>
      </c>
    </row>
    <row r="135" spans="1:56" x14ac:dyDescent="0.25">
      <c r="A135" s="1">
        <v>71</v>
      </c>
      <c r="B135" s="1" t="s">
        <v>193</v>
      </c>
      <c r="C135" s="1">
        <v>42689.499999206513</v>
      </c>
      <c r="D135" s="1">
        <v>0</v>
      </c>
      <c r="E135">
        <f>(R135-S135*(1000-T135)/(1000-U135))*AK135</f>
        <v>-1.0594094929104292</v>
      </c>
      <c r="F135">
        <f>IF(AV135&lt;&gt;0,1/(1/AV135-1/N135),0)</f>
        <v>3.2993039097271326E-3</v>
      </c>
      <c r="G135">
        <f>((AY135-AL135/2)*S135-E135)/(AY135+AL135/2)</f>
        <v>908.04971012426688</v>
      </c>
      <c r="H135">
        <f>AL135*1000</f>
        <v>2.0618671902665229E-2</v>
      </c>
      <c r="I135">
        <f>(AQ135-AW135)</f>
        <v>0.60555486818046367</v>
      </c>
      <c r="J135">
        <f>(P135+AP135*D135)</f>
        <v>18.453083038330078</v>
      </c>
      <c r="K135" s="1">
        <v>6</v>
      </c>
      <c r="L135">
        <f>(K135*AE135+AF135)</f>
        <v>1.4200000166893005</v>
      </c>
      <c r="M135" s="1">
        <v>1</v>
      </c>
      <c r="N135">
        <f>L135*(M135+1)*(M135+1)/(M135*M135+1)</f>
        <v>2.8400000333786011</v>
      </c>
      <c r="O135" s="1">
        <v>19.279706954956055</v>
      </c>
      <c r="P135" s="1">
        <v>18.453083038330078</v>
      </c>
      <c r="Q135" s="1">
        <v>19.140213012695313</v>
      </c>
      <c r="R135" s="1">
        <v>399.06405639648437</v>
      </c>
      <c r="S135" s="1">
        <v>400.324951171875</v>
      </c>
      <c r="T135" s="1">
        <v>15.444881439208984</v>
      </c>
      <c r="U135" s="1">
        <v>15.469231605529785</v>
      </c>
      <c r="V135" s="1">
        <v>67.874443054199219</v>
      </c>
      <c r="W135" s="1">
        <v>67.981452941894531</v>
      </c>
      <c r="X135" s="1">
        <v>500.1949462890625</v>
      </c>
      <c r="Y135" s="1">
        <v>-0.17583119869232178</v>
      </c>
      <c r="Z135" s="1">
        <v>4.3942420743405819E-3</v>
      </c>
      <c r="AA135" s="1">
        <v>98.6138916015625</v>
      </c>
      <c r="AB135" s="1">
        <v>-3.5337581634521484</v>
      </c>
      <c r="AC135" s="1">
        <v>0.13426041603088379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0.18999999761581421</v>
      </c>
      <c r="AJ135" s="1">
        <v>111115</v>
      </c>
      <c r="AK135">
        <f>X135*0.000001/(K135*0.0001)</f>
        <v>0.83365824381510401</v>
      </c>
      <c r="AL135">
        <f>(U135-T135)/(1000-U135)*AK135</f>
        <v>2.0618671902665228E-5</v>
      </c>
      <c r="AM135">
        <f>(P135+273.15)</f>
        <v>291.60308303833006</v>
      </c>
      <c r="AN135">
        <f>(O135+273.15)</f>
        <v>292.42970695495603</v>
      </c>
      <c r="AO135">
        <f>(Y135*AG135+Z135*AH135)*AI135</f>
        <v>-3.3407927332326892E-2</v>
      </c>
      <c r="AP135">
        <f>((AO135+0.00000010773*(AN135^4-AM135^4))-AL135*44100)/(L135*51.4+0.00000043092*AM135^3)</f>
        <v>9.4742451426733557E-2</v>
      </c>
      <c r="AQ135">
        <f>0.61365*EXP(17.502*J135/(240.97+J135))</f>
        <v>2.1310359968876424</v>
      </c>
      <c r="AR135">
        <f>AQ135*1000/AA135</f>
        <v>21.609896559988073</v>
      </c>
      <c r="AS135">
        <f>(AR135-U135)</f>
        <v>6.1406649544582876</v>
      </c>
      <c r="AT135">
        <f>IF(D135,P135,(O135+P135)/2)</f>
        <v>18.866394996643066</v>
      </c>
      <c r="AU135">
        <f>0.61365*EXP(17.502*AT135/(240.97+AT135))</f>
        <v>2.1868622183299182</v>
      </c>
      <c r="AV135">
        <f>IF(AS135&lt;&gt;0,(1000-(AR135+U135)/2)/AS135*AL135,0)</f>
        <v>3.2954754678371123E-3</v>
      </c>
      <c r="AW135">
        <f>U135*AA135/1000</f>
        <v>1.5254811287071788</v>
      </c>
      <c r="AX135">
        <f>(AU135-AW135)</f>
        <v>0.66138108962273945</v>
      </c>
      <c r="AY135">
        <f>1/(1.6/F135+1.37/N135)</f>
        <v>2.0600157871658756E-3</v>
      </c>
      <c r="AZ135">
        <f>G135*AA135*0.001</f>
        <v>89.546315683024702</v>
      </c>
      <c r="BA135">
        <f>G135/S135</f>
        <v>2.2682815734221022</v>
      </c>
      <c r="BB135">
        <f>(1-AL135*AA135/AQ135/F135)*100</f>
        <v>71.080839726568541</v>
      </c>
      <c r="BC135">
        <f>(S135-E135/(N135/1.35))</f>
        <v>400.82854370660033</v>
      </c>
      <c r="BD135">
        <f>E135*BB135/100/BC135</f>
        <v>-1.8787014436150663E-3</v>
      </c>
    </row>
    <row r="136" spans="1:56" x14ac:dyDescent="0.25">
      <c r="A136" s="1">
        <v>72</v>
      </c>
      <c r="B136" s="1" t="s">
        <v>194</v>
      </c>
      <c r="C136" s="1">
        <v>43289.999985784292</v>
      </c>
      <c r="D136" s="1">
        <v>0</v>
      </c>
      <c r="E136">
        <f>(R136-S136*(1000-T136)/(1000-U136))*AK136</f>
        <v>-1.0822004789402635</v>
      </c>
      <c r="F136">
        <f>IF(AV136&lt;&gt;0,1/(1/AV136-1/N136),0)</f>
        <v>1.803829806458218E-3</v>
      </c>
      <c r="G136">
        <f>((AY136-AL136/2)*S136-E136)/(AY136+AL136/2)</f>
        <v>1351.9510812409014</v>
      </c>
      <c r="H136">
        <f>AL136*1000</f>
        <v>1.1384700503105328E-2</v>
      </c>
      <c r="I136">
        <f>(AQ136-AW136)</f>
        <v>0.61130703920136709</v>
      </c>
      <c r="J136">
        <f>(P136+AP136*D136)</f>
        <v>18.487380981445313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19.281608581542969</v>
      </c>
      <c r="P136" s="1">
        <v>18.487380981445313</v>
      </c>
      <c r="Q136" s="1">
        <v>19.140224456787109</v>
      </c>
      <c r="R136" s="1">
        <v>399.07537841796875</v>
      </c>
      <c r="S136" s="1">
        <v>400.367919921875</v>
      </c>
      <c r="T136" s="1">
        <v>15.442049026489258</v>
      </c>
      <c r="U136" s="1">
        <v>15.455492973327637</v>
      </c>
      <c r="V136" s="1">
        <v>67.862297058105469</v>
      </c>
      <c r="W136" s="1">
        <v>67.921379089355469</v>
      </c>
      <c r="X136" s="1">
        <v>500.24346923828125</v>
      </c>
      <c r="Y136" s="1">
        <v>-0.103746697306633</v>
      </c>
      <c r="Z136" s="1">
        <v>7.8002527356147766E-2</v>
      </c>
      <c r="AA136" s="1">
        <v>98.626007080078125</v>
      </c>
      <c r="AB136" s="1">
        <v>-3.5337581634521484</v>
      </c>
      <c r="AC136" s="1">
        <v>0.13426041603088379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0.18999999761581421</v>
      </c>
      <c r="AJ136" s="1">
        <v>111115</v>
      </c>
      <c r="AK136">
        <f>X136*0.000001/(K136*0.0001)</f>
        <v>0.8337391153971353</v>
      </c>
      <c r="AL136">
        <f>(U136-T136)/(1000-U136)*AK136</f>
        <v>1.1384700503105327E-5</v>
      </c>
      <c r="AM136">
        <f>(P136+273.15)</f>
        <v>291.63738098144529</v>
      </c>
      <c r="AN136">
        <f>(O136+273.15)</f>
        <v>292.43160858154295</v>
      </c>
      <c r="AO136">
        <f>(Y136*AG136+Z136*AH136)*AI136</f>
        <v>-1.9711872240908868E-2</v>
      </c>
      <c r="AP136">
        <f>((AO136+0.00000010773*(AN136^4-AM136^4))-AL136*44100)/(L136*51.4+0.00000043092*AM136^3)</f>
        <v>9.5632930273409758E-2</v>
      </c>
      <c r="AQ136">
        <f>0.61365*EXP(17.502*J136/(240.97+J136))</f>
        <v>2.1356205986148762</v>
      </c>
      <c r="AR136">
        <f>AQ136*1000/AA136</f>
        <v>21.653726657319567</v>
      </c>
      <c r="AS136">
        <f>(AR136-U136)</f>
        <v>6.1982336839919299</v>
      </c>
      <c r="AT136">
        <f>IF(D136,P136,(O136+P136)/2)</f>
        <v>18.884494781494141</v>
      </c>
      <c r="AU136">
        <f>0.61365*EXP(17.502*AT136/(240.97+AT136))</f>
        <v>2.1893359967515829</v>
      </c>
      <c r="AV136">
        <f>IF(AS136&lt;&gt;0,(1000-(AR136+U136)/2)/AS136*AL136,0)</f>
        <v>1.8026848287865291E-3</v>
      </c>
      <c r="AW136">
        <f>U136*AA136/1000</f>
        <v>1.5243135594135091</v>
      </c>
      <c r="AX136">
        <f>(AU136-AW136)</f>
        <v>0.66502243733807376</v>
      </c>
      <c r="AY136">
        <f>1/(1.6/F136+1.37/N136)</f>
        <v>1.126780831164499E-3</v>
      </c>
      <c r="AZ136">
        <f>G136*AA136*0.001</f>
        <v>133.33753691038444</v>
      </c>
      <c r="BA136">
        <f>G136/S136</f>
        <v>3.3767717491069509</v>
      </c>
      <c r="BB136">
        <f>(1-AL136*AA136/AQ136/F136)*100</f>
        <v>70.853030870930638</v>
      </c>
      <c r="BC136">
        <f>(S136-E136/(N136/1.35))</f>
        <v>400.88234619983223</v>
      </c>
      <c r="BD136">
        <f>E136*BB136/100/BC136</f>
        <v>-1.9127104166534758E-3</v>
      </c>
    </row>
    <row r="137" spans="1:56" x14ac:dyDescent="0.25">
      <c r="A137" s="1" t="s">
        <v>9</v>
      </c>
      <c r="B137" s="1" t="s">
        <v>195</v>
      </c>
    </row>
    <row r="138" spans="1:56" x14ac:dyDescent="0.25">
      <c r="A138" s="1">
        <v>73</v>
      </c>
      <c r="B138" s="1" t="s">
        <v>196</v>
      </c>
      <c r="C138" s="1">
        <v>43889.999992489815</v>
      </c>
      <c r="D138" s="1">
        <v>0</v>
      </c>
      <c r="E138">
        <f>(R138-S138*(1000-T138)/(1000-U138))*AK138</f>
        <v>-0.95028113813452675</v>
      </c>
      <c r="F138">
        <f>IF(AV138&lt;&gt;0,1/(1/AV138-1/N138),0)</f>
        <v>4.2315234554985643E-3</v>
      </c>
      <c r="G138">
        <f>((AY138-AL138/2)*S138-E138)/(AY138+AL138/2)</f>
        <v>754.3089392336102</v>
      </c>
      <c r="H138">
        <f>AL138*1000</f>
        <v>2.6323160732736082E-2</v>
      </c>
      <c r="I138">
        <f>(AQ138-AW138)</f>
        <v>0.60310507333031915</v>
      </c>
      <c r="J138">
        <f>(P138+AP138*D138)</f>
        <v>18.430765151977539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19.278196334838867</v>
      </c>
      <c r="P138" s="1">
        <v>18.430765151977539</v>
      </c>
      <c r="Q138" s="1">
        <v>19.138612747192383</v>
      </c>
      <c r="R138" s="1">
        <v>399.16168212890625</v>
      </c>
      <c r="S138" s="1">
        <v>400.288818359375</v>
      </c>
      <c r="T138" s="1">
        <v>15.429768562316895</v>
      </c>
      <c r="U138" s="1">
        <v>15.46085262298584</v>
      </c>
      <c r="V138" s="1">
        <v>67.82763671875</v>
      </c>
      <c r="W138" s="1">
        <v>67.964279174804687</v>
      </c>
      <c r="X138" s="1">
        <v>500.24703979492187</v>
      </c>
      <c r="Y138" s="1">
        <v>2.6374544948339462E-2</v>
      </c>
      <c r="Z138" s="1">
        <v>0.20762687921524048</v>
      </c>
      <c r="AA138" s="1">
        <v>98.633132934570313</v>
      </c>
      <c r="AB138" s="1">
        <v>-3.6495723724365234</v>
      </c>
      <c r="AC138" s="1">
        <v>0.15143322944641113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0.18999999761581421</v>
      </c>
      <c r="AJ138" s="1">
        <v>111115</v>
      </c>
      <c r="AK138">
        <f>X138*0.000001/(K138*0.0001)</f>
        <v>0.83374506632486955</v>
      </c>
      <c r="AL138">
        <f>(U138-T138)/(1000-U138)*AK138</f>
        <v>2.6323160732736083E-5</v>
      </c>
      <c r="AM138">
        <f>(P138+273.15)</f>
        <v>291.58076515197752</v>
      </c>
      <c r="AN138">
        <f>(O138+273.15)</f>
        <v>292.42819633483884</v>
      </c>
      <c r="AO138">
        <f>(Y138*AG138+Z138*AH138)*AI138</f>
        <v>5.0111634773026825E-3</v>
      </c>
      <c r="AP138">
        <f>((AO138+0.00000010773*(AN138^4-AM138^4))-AL138*44100)/(L138*51.4+0.00000043092*AM138^3)</f>
        <v>9.485292637417013E-2</v>
      </c>
      <c r="AQ138">
        <f>0.61365*EXP(17.502*J138/(240.97+J138))</f>
        <v>2.1280574053750816</v>
      </c>
      <c r="AR138">
        <f>AQ138*1000/AA138</f>
        <v>21.575482214346355</v>
      </c>
      <c r="AS138">
        <f>(AR138-U138)</f>
        <v>6.1146295913605151</v>
      </c>
      <c r="AT138">
        <f>IF(D138,P138,(O138+P138)/2)</f>
        <v>18.854480743408203</v>
      </c>
      <c r="AU138">
        <f>0.61365*EXP(17.502*AT138/(240.97+AT138))</f>
        <v>2.1852351820146563</v>
      </c>
      <c r="AV138">
        <f>IF(AS138&lt;&gt;0,(1000-(AR138+U138)/2)/AS138*AL138,0)</f>
        <v>4.2252279797622755E-3</v>
      </c>
      <c r="AW138">
        <f>U138*AA138/1000</f>
        <v>1.5249523320447624</v>
      </c>
      <c r="AX138">
        <f>(AU138-AW138)</f>
        <v>0.66028284996989384</v>
      </c>
      <c r="AY138">
        <f>1/(1.6/F138+1.37/N138)</f>
        <v>2.6413323758208789E-3</v>
      </c>
      <c r="AZ138">
        <f>G138*AA138*0.001</f>
        <v>74.399853877163395</v>
      </c>
      <c r="BA138">
        <f>G138/S138</f>
        <v>1.8844117163332794</v>
      </c>
      <c r="BB138">
        <f>(1-AL138*AA138/AQ138/F138)*100</f>
        <v>71.167601483356719</v>
      </c>
      <c r="BC138">
        <f>(S138-E138/(N138/1.35))</f>
        <v>400.74053650071437</v>
      </c>
      <c r="BD138">
        <f>E138*BB138/100/BC138</f>
        <v>-1.687606398056217E-3</v>
      </c>
    </row>
    <row r="139" spans="1:56" x14ac:dyDescent="0.25">
      <c r="A139" s="1" t="s">
        <v>9</v>
      </c>
      <c r="B139" s="1" t="s">
        <v>197</v>
      </c>
    </row>
    <row r="140" spans="1:56" x14ac:dyDescent="0.25">
      <c r="A140" s="1">
        <v>74</v>
      </c>
      <c r="B140" s="1" t="s">
        <v>198</v>
      </c>
      <c r="C140" s="1">
        <v>44489.999999217689</v>
      </c>
      <c r="D140" s="1">
        <v>0</v>
      </c>
      <c r="E140">
        <f>(R140-S140*(1000-T140)/(1000-U140))*AK140</f>
        <v>-1.1211504624457331</v>
      </c>
      <c r="F140">
        <f>IF(AV140&lt;&gt;0,1/(1/AV140-1/N140),0)</f>
        <v>6.5837014672436942E-3</v>
      </c>
      <c r="G140">
        <f>((AY140-AL140/2)*S140-E140)/(AY140+AL140/2)</f>
        <v>668.22009489440381</v>
      </c>
      <c r="H140">
        <f>AL140*1000</f>
        <v>4.0880678250902039E-2</v>
      </c>
      <c r="I140">
        <f>(AQ140-AW140)</f>
        <v>0.60256106698896583</v>
      </c>
      <c r="J140">
        <f>(P140+AP140*D140)</f>
        <v>18.447328567504883</v>
      </c>
      <c r="K140" s="1">
        <v>6</v>
      </c>
      <c r="L140">
        <f>(K140*AE140+AF140)</f>
        <v>1.4200000166893005</v>
      </c>
      <c r="M140" s="1">
        <v>1</v>
      </c>
      <c r="N140">
        <f>L140*(M140+1)*(M140+1)/(M140*M140+1)</f>
        <v>2.8400000333786011</v>
      </c>
      <c r="O140" s="1">
        <v>19.280014038085938</v>
      </c>
      <c r="P140" s="1">
        <v>18.447328567504883</v>
      </c>
      <c r="Q140" s="1">
        <v>19.141412734985352</v>
      </c>
      <c r="R140" s="1">
        <v>399.20684814453125</v>
      </c>
      <c r="S140" s="1">
        <v>400.53192138671875</v>
      </c>
      <c r="T140" s="1">
        <v>15.438630104064941</v>
      </c>
      <c r="U140" s="1">
        <v>15.486903190612793</v>
      </c>
      <c r="V140" s="1">
        <v>67.86712646484375</v>
      </c>
      <c r="W140" s="1">
        <v>68.079330444335938</v>
      </c>
      <c r="X140" s="1">
        <v>500.24847412109375</v>
      </c>
      <c r="Y140" s="1">
        <v>-0.17583456635475159</v>
      </c>
      <c r="Z140" s="1">
        <v>0.17577303946018219</v>
      </c>
      <c r="AA140" s="1">
        <v>98.645065307617188</v>
      </c>
      <c r="AB140" s="1">
        <v>-3.4982662200927734</v>
      </c>
      <c r="AC140" s="1">
        <v>0.16296887397766113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0.18999999761581421</v>
      </c>
      <c r="AJ140" s="1">
        <v>111115</v>
      </c>
      <c r="AK140">
        <f>X140*0.000001/(K140*0.0001)</f>
        <v>0.8337474568684895</v>
      </c>
      <c r="AL140">
        <f>(U140-T140)/(1000-U140)*AK140</f>
        <v>4.0880678250902038E-5</v>
      </c>
      <c r="AM140">
        <f>(P140+273.15)</f>
        <v>291.59732856750486</v>
      </c>
      <c r="AN140">
        <f>(O140+273.15)</f>
        <v>292.43001403808591</v>
      </c>
      <c r="AO140">
        <f>(Y140*AG140+Z140*AH140)*AI140</f>
        <v>-3.3408567188180527E-2</v>
      </c>
      <c r="AP140">
        <f>((AO140+0.00000010773*(AN140^4-AM140^4))-AL140*44100)/(L140*51.4+0.00000043092*AM140^3)</f>
        <v>8.4838322503304586E-2</v>
      </c>
      <c r="AQ140">
        <f>0.61365*EXP(17.502*J140/(240.97+J140))</f>
        <v>2.1302676436397099</v>
      </c>
      <c r="AR140">
        <f>AQ140*1000/AA140</f>
        <v>21.595278354742138</v>
      </c>
      <c r="AS140">
        <f>(AR140-U140)</f>
        <v>6.1083751641293453</v>
      </c>
      <c r="AT140">
        <f>IF(D140,P140,(O140+P140)/2)</f>
        <v>18.86367130279541</v>
      </c>
      <c r="AU140">
        <f>0.61365*EXP(17.502*AT140/(240.97+AT140))</f>
        <v>2.1864901711550173</v>
      </c>
      <c r="AV140">
        <f>IF(AS140&lt;&gt;0,(1000-(AR140+U140)/2)/AS140*AL140,0)</f>
        <v>6.5684743989234519E-3</v>
      </c>
      <c r="AW140">
        <f>U140*AA140/1000</f>
        <v>1.5277065766507441</v>
      </c>
      <c r="AX140">
        <f>(AU140-AW140)</f>
        <v>0.65878359450427326</v>
      </c>
      <c r="AY140">
        <f>1/(1.6/F140+1.37/N140)</f>
        <v>4.1066618460840502E-3</v>
      </c>
      <c r="AZ140">
        <f>G140*AA140*0.001</f>
        <v>65.916614900720631</v>
      </c>
      <c r="BA140">
        <f>G140/S140</f>
        <v>1.6683316839788873</v>
      </c>
      <c r="BB140">
        <f>(1-AL140*AA140/AQ140/F140)*100</f>
        <v>71.246603289606696</v>
      </c>
      <c r="BC140">
        <f>(S140-E140/(N140/1.35))</f>
        <v>401.06486262140641</v>
      </c>
      <c r="BD140">
        <f>E140*BB140/100/BC140</f>
        <v>-1.9916519663113171E-3</v>
      </c>
    </row>
    <row r="141" spans="1:56" x14ac:dyDescent="0.25">
      <c r="A141" s="1">
        <v>75</v>
      </c>
      <c r="B141" s="1" t="s">
        <v>199</v>
      </c>
      <c r="C141" s="1">
        <v>45090.499985795468</v>
      </c>
      <c r="D141" s="1">
        <v>0</v>
      </c>
      <c r="E141">
        <f>(R141-S141*(1000-T141)/(1000-U141))*AK141</f>
        <v>-1.0390840703017725</v>
      </c>
      <c r="F141">
        <f>IF(AV141&lt;&gt;0,1/(1/AV141-1/N141),0)</f>
        <v>6.6764162599130305E-3</v>
      </c>
      <c r="G141">
        <f>((AY141-AL141/2)*S141-E141)/(AY141+AL141/2)</f>
        <v>644.89611038778162</v>
      </c>
      <c r="H141">
        <f>AL141*1000</f>
        <v>4.1163227961632298E-2</v>
      </c>
      <c r="I141">
        <f>(AQ141-AW141)</f>
        <v>0.59838918344279168</v>
      </c>
      <c r="J141">
        <f>(P141+AP141*D141)</f>
        <v>18.409336090087891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19.276948928833008</v>
      </c>
      <c r="P141" s="1">
        <v>18.409336090087891</v>
      </c>
      <c r="Q141" s="1">
        <v>19.140287399291992</v>
      </c>
      <c r="R141" s="1">
        <v>399.31915283203125</v>
      </c>
      <c r="S141" s="1">
        <v>400.54574584960937</v>
      </c>
      <c r="T141" s="1">
        <v>15.427923202514648</v>
      </c>
      <c r="U141" s="1">
        <v>15.476533889770508</v>
      </c>
      <c r="V141" s="1">
        <v>67.838691711425781</v>
      </c>
      <c r="W141" s="1">
        <v>68.052436828613281</v>
      </c>
      <c r="X141" s="1">
        <v>500.2130126953125</v>
      </c>
      <c r="Y141" s="1">
        <v>-3.6340139806270599E-2</v>
      </c>
      <c r="Z141" s="1">
        <v>3.2958347350358963E-2</v>
      </c>
      <c r="AA141" s="1">
        <v>98.653335571289063</v>
      </c>
      <c r="AB141" s="1">
        <v>-3.4982662200927734</v>
      </c>
      <c r="AC141" s="1">
        <v>0.16296887397766113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0.18999999761581421</v>
      </c>
      <c r="AJ141" s="1">
        <v>111115</v>
      </c>
      <c r="AK141">
        <f>X141*0.000001/(K141*0.0001)</f>
        <v>0.83368835449218737</v>
      </c>
      <c r="AL141">
        <f>(U141-T141)/(1000-U141)*AK141</f>
        <v>4.1163227961632297E-5</v>
      </c>
      <c r="AM141">
        <f>(P141+273.15)</f>
        <v>291.55933609008787</v>
      </c>
      <c r="AN141">
        <f>(O141+273.15)</f>
        <v>292.42694892883299</v>
      </c>
      <c r="AO141">
        <f>(Y141*AG141+Z141*AH141)*AI141</f>
        <v>-6.9046264765497689E-3</v>
      </c>
      <c r="AP141">
        <f>((AO141+0.00000010773*(AN141^4-AM141^4))-AL141*44100)/(L141*51.4+0.00000043092*AM141^3)</f>
        <v>8.9466285295711351E-2</v>
      </c>
      <c r="AQ141">
        <f>0.61365*EXP(17.502*J141/(240.97+J141))</f>
        <v>2.1252008747507491</v>
      </c>
      <c r="AR141">
        <f>AQ141*1000/AA141</f>
        <v>21.542108662053629</v>
      </c>
      <c r="AS141">
        <f>(AR141-U141)</f>
        <v>6.0655747722831208</v>
      </c>
      <c r="AT141">
        <f>IF(D141,P141,(O141+P141)/2)</f>
        <v>18.843142509460449</v>
      </c>
      <c r="AU141">
        <f>0.61365*EXP(17.502*AT141/(240.97+AT141))</f>
        <v>2.1836877938834487</v>
      </c>
      <c r="AV141">
        <f>IF(AS141&lt;&gt;0,(1000-(AR141+U141)/2)/AS141*AL141,0)</f>
        <v>6.6607578122937754E-3</v>
      </c>
      <c r="AW141">
        <f>U141*AA141/1000</f>
        <v>1.5268116913079575</v>
      </c>
      <c r="AX141">
        <f>(AU141-AW141)</f>
        <v>0.65687610257549123</v>
      </c>
      <c r="AY141">
        <f>1/(1.6/F141+1.37/N141)</f>
        <v>4.1643776202279518E-3</v>
      </c>
      <c r="AZ141">
        <f>G141*AA141*0.001</f>
        <v>63.6211523867049</v>
      </c>
      <c r="BA141">
        <f>G141/S141</f>
        <v>1.6100435894528689</v>
      </c>
      <c r="BB141">
        <f>(1-AL141*AA141/AQ141/F141)*100</f>
        <v>71.379461171541919</v>
      </c>
      <c r="BC141">
        <f>(S141-E141/(N141/1.35))</f>
        <v>401.0396766518702</v>
      </c>
      <c r="BD141">
        <f>E141*BB141/100/BC141</f>
        <v>-1.8494245175261568E-3</v>
      </c>
    </row>
    <row r="142" spans="1:56" x14ac:dyDescent="0.25">
      <c r="A142" s="1" t="s">
        <v>9</v>
      </c>
      <c r="B142" s="1" t="s">
        <v>200</v>
      </c>
    </row>
    <row r="143" spans="1:56" x14ac:dyDescent="0.25">
      <c r="A143" s="1">
        <v>76</v>
      </c>
      <c r="B143" s="1" t="s">
        <v>201</v>
      </c>
      <c r="C143" s="1">
        <v>45690.499992500991</v>
      </c>
      <c r="D143" s="1">
        <v>0</v>
      </c>
      <c r="E143">
        <f>(R143-S143*(1000-T143)/(1000-U143))*AK143</f>
        <v>-1.0262060966411912</v>
      </c>
      <c r="F143">
        <f>IF(AV143&lt;&gt;0,1/(1/AV143-1/N143),0)</f>
        <v>7.1176556194673685E-3</v>
      </c>
      <c r="G143">
        <f>((AY143-AL143/2)*S143-E143)/(AY143+AL143/2)</f>
        <v>626.63408308696705</v>
      </c>
      <c r="H143">
        <f>AL143*1000</f>
        <v>4.373937777091249E-2</v>
      </c>
      <c r="I143">
        <f>(AQ143-AW143)</f>
        <v>0.59653707520144916</v>
      </c>
      <c r="J143">
        <f>(P143+AP143*D143)</f>
        <v>18.398574829101562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19.275535583496094</v>
      </c>
      <c r="P143" s="1">
        <v>18.398574829101562</v>
      </c>
      <c r="Q143" s="1">
        <v>19.139463424682617</v>
      </c>
      <c r="R143" s="1">
        <v>399.30557250976562</v>
      </c>
      <c r="S143" s="1">
        <v>400.51544189453125</v>
      </c>
      <c r="T143" s="1">
        <v>15.428621292114258</v>
      </c>
      <c r="U143" s="1">
        <v>15.48027229309082</v>
      </c>
      <c r="V143" s="1">
        <v>67.849952697753906</v>
      </c>
      <c r="W143" s="1">
        <v>68.077095031738281</v>
      </c>
      <c r="X143" s="1">
        <v>500.22976684570312</v>
      </c>
      <c r="Y143" s="1">
        <v>-8.0297790467739105E-2</v>
      </c>
      <c r="Z143" s="1">
        <v>4.0647521615028381E-2</v>
      </c>
      <c r="AA143" s="1">
        <v>98.656570434570313</v>
      </c>
      <c r="AB143" s="1">
        <v>-3.6112117767333984</v>
      </c>
      <c r="AC143" s="1">
        <v>0.16842865943908691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0.18999999761581421</v>
      </c>
      <c r="AJ143" s="1">
        <v>111115</v>
      </c>
      <c r="AK143">
        <f>X143*0.000001/(K143*0.0001)</f>
        <v>0.83371627807617177</v>
      </c>
      <c r="AL143">
        <f>(U143-T143)/(1000-U143)*AK143</f>
        <v>4.3739377770912489E-5</v>
      </c>
      <c r="AM143">
        <f>(P143+273.15)</f>
        <v>291.54857482910154</v>
      </c>
      <c r="AN143">
        <f>(O143+273.15)</f>
        <v>292.42553558349607</v>
      </c>
      <c r="AO143">
        <f>(Y143*AG143+Z143*AH143)*AI143</f>
        <v>-1.5256579997425579E-2</v>
      </c>
      <c r="AP143">
        <f>((AO143+0.00000010773*(AN143^4-AM143^4))-AL143*44100)/(L143*51.4+0.00000043092*AM143^3)</f>
        <v>8.9201442511902512E-2</v>
      </c>
      <c r="AQ143">
        <f>0.61365*EXP(17.502*J143/(240.97+J143))</f>
        <v>2.1237676490310911</v>
      </c>
      <c r="AR143">
        <f>AQ143*1000/AA143</f>
        <v>21.526874892124773</v>
      </c>
      <c r="AS143">
        <f>(AR143-U143)</f>
        <v>6.0466025990339531</v>
      </c>
      <c r="AT143">
        <f>IF(D143,P143,(O143+P143)/2)</f>
        <v>18.837055206298828</v>
      </c>
      <c r="AU143">
        <f>0.61365*EXP(17.502*AT143/(240.97+AT143))</f>
        <v>2.1828574241843</v>
      </c>
      <c r="AV143">
        <f>IF(AS143&lt;&gt;0,(1000-(AR143+U143)/2)/AS143*AL143,0)</f>
        <v>7.0998618269195214E-3</v>
      </c>
      <c r="AW143">
        <f>U143*AA143/1000</f>
        <v>1.5272305738296419</v>
      </c>
      <c r="AX143">
        <f>(AU143-AW143)</f>
        <v>0.65562685035465806</v>
      </c>
      <c r="AY143">
        <f>1/(1.6/F143+1.37/N143)</f>
        <v>4.4390088795765274E-3</v>
      </c>
      <c r="AZ143">
        <f>G143*AA143*0.001</f>
        <v>61.821569554771749</v>
      </c>
      <c r="BA143">
        <f>G143/S143</f>
        <v>1.5645690965692658</v>
      </c>
      <c r="BB143">
        <f>(1-AL143*AA143/AQ143/F143)*100</f>
        <v>71.453383385482041</v>
      </c>
      <c r="BC143">
        <f>(S143-E143/(N143/1.35))</f>
        <v>401.00325112487747</v>
      </c>
      <c r="BD143">
        <f>E143*BB143/100/BC143</f>
        <v>-1.8285611762530937E-3</v>
      </c>
    </row>
    <row r="144" spans="1:56" x14ac:dyDescent="0.25">
      <c r="A144" s="1" t="s">
        <v>9</v>
      </c>
      <c r="B144" s="1" t="s">
        <v>202</v>
      </c>
    </row>
    <row r="145" spans="1:56" x14ac:dyDescent="0.25">
      <c r="A145" s="1">
        <v>77</v>
      </c>
      <c r="B145" s="1" t="s">
        <v>203</v>
      </c>
      <c r="C145" s="1">
        <v>46290.499999228865</v>
      </c>
      <c r="D145" s="1">
        <v>0</v>
      </c>
      <c r="E145">
        <f>(R145-S145*(1000-T145)/(1000-U145))*AK145</f>
        <v>-0.87824108736120143</v>
      </c>
      <c r="F145">
        <f>IF(AV145&lt;&gt;0,1/(1/AV145-1/N145),0)</f>
        <v>9.7206942261994604E-3</v>
      </c>
      <c r="G145">
        <f>((AY145-AL145/2)*S145-E145)/(AY145+AL145/2)</f>
        <v>540.382645822418</v>
      </c>
      <c r="H145">
        <f>AL145*1000</f>
        <v>6.5149685826487905E-2</v>
      </c>
      <c r="I145">
        <f>(AQ145-AW145)</f>
        <v>0.6509299494003673</v>
      </c>
      <c r="J145">
        <f>(P145+AP145*D145)</f>
        <v>18.871414184570313</v>
      </c>
      <c r="K145" s="1">
        <v>6</v>
      </c>
      <c r="L145">
        <f>(K145*AE145+AF145)</f>
        <v>1.4200000166893005</v>
      </c>
      <c r="M145" s="1">
        <v>1</v>
      </c>
      <c r="N145">
        <f>L145*(M145+1)*(M145+1)/(M145*M145+1)</f>
        <v>2.8400000333786011</v>
      </c>
      <c r="O145" s="1">
        <v>19.286388397216797</v>
      </c>
      <c r="P145" s="1">
        <v>18.871414184570313</v>
      </c>
      <c r="Q145" s="1">
        <v>19.141521453857422</v>
      </c>
      <c r="R145" s="1">
        <v>399.44012451171875</v>
      </c>
      <c r="S145" s="1">
        <v>400.46221923828125</v>
      </c>
      <c r="T145" s="1">
        <v>15.499040603637695</v>
      </c>
      <c r="U145" s="1">
        <v>15.575965881347656</v>
      </c>
      <c r="V145" s="1">
        <v>68.111221313476563</v>
      </c>
      <c r="W145" s="1">
        <v>68.449272155761719</v>
      </c>
      <c r="X145" s="1">
        <v>500.238037109375</v>
      </c>
      <c r="Y145" s="1">
        <v>125.93700408935547</v>
      </c>
      <c r="Z145" s="1">
        <v>170.98056030273437</v>
      </c>
      <c r="AA145" s="1">
        <v>98.653144836425781</v>
      </c>
      <c r="AB145" s="1">
        <v>-3.7102413177490234</v>
      </c>
      <c r="AC145" s="1">
        <v>0.19461178779602051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0.18999999761581421</v>
      </c>
      <c r="AJ145" s="1">
        <v>111115</v>
      </c>
      <c r="AK145">
        <f>X145*0.000001/(K145*0.0001)</f>
        <v>0.83373006184895826</v>
      </c>
      <c r="AL145">
        <f>(U145-T145)/(1000-U145)*AK145</f>
        <v>6.5149685826487909E-5</v>
      </c>
      <c r="AM145">
        <f>(P145+273.15)</f>
        <v>292.02141418457029</v>
      </c>
      <c r="AN145">
        <f>(O145+273.15)</f>
        <v>292.43638839721677</v>
      </c>
      <c r="AO145">
        <f>(Y145*AG145+Z145*AH145)*AI145</f>
        <v>23.928030476720323</v>
      </c>
      <c r="AP145">
        <f>((AO145+0.00000010773*(AN145^4-AM145^4))-AL145*44100)/(L145*51.4+0.00000043092*AM145^3)</f>
        <v>0.30479962605851468</v>
      </c>
      <c r="AQ145">
        <f>0.61365*EXP(17.502*J145/(240.97+J145))</f>
        <v>2.1875479674601839</v>
      </c>
      <c r="AR145">
        <f>AQ145*1000/AA145</f>
        <v>22.174133131663471</v>
      </c>
      <c r="AS145">
        <f>(AR145-U145)</f>
        <v>6.5981672503158144</v>
      </c>
      <c r="AT145">
        <f>IF(D145,P145,(O145+P145)/2)</f>
        <v>19.078901290893555</v>
      </c>
      <c r="AU145">
        <f>0.61365*EXP(17.502*AT145/(240.97+AT145))</f>
        <v>2.2160615054756416</v>
      </c>
      <c r="AV145">
        <f>IF(AS145&lt;&gt;0,(1000-(AR145+U145)/2)/AS145*AL145,0)</f>
        <v>9.6875359256951548E-3</v>
      </c>
      <c r="AW145">
        <f>U145*AA145/1000</f>
        <v>1.5366180180598166</v>
      </c>
      <c r="AX145">
        <f>(AU145-AW145)</f>
        <v>0.67944348741582505</v>
      </c>
      <c r="AY145">
        <f>1/(1.6/F145+1.37/N145)</f>
        <v>6.0576803142209056E-3</v>
      </c>
      <c r="AZ145">
        <f>G145*AA145*0.001</f>
        <v>53.310447425409976</v>
      </c>
      <c r="BA145">
        <f>G145/S145</f>
        <v>1.3493973210513572</v>
      </c>
      <c r="BB145">
        <f>(1-AL145*AA145/AQ145/F145)*100</f>
        <v>69.774855007901351</v>
      </c>
      <c r="BC145">
        <f>(S145-E145/(N145/1.35))</f>
        <v>400.87969298969074</v>
      </c>
      <c r="BD145">
        <f>E145*BB145/100/BC145</f>
        <v>-1.5286168295430556E-3</v>
      </c>
    </row>
    <row r="146" spans="1:56" x14ac:dyDescent="0.25">
      <c r="A146" s="1">
        <v>78</v>
      </c>
      <c r="B146" s="1" t="s">
        <v>204</v>
      </c>
      <c r="C146" s="1">
        <v>46890.999985806644</v>
      </c>
      <c r="D146" s="1">
        <v>0</v>
      </c>
      <c r="E146">
        <f>(R146-S146*(1000-T146)/(1000-U146))*AK146</f>
        <v>-0.68333061899523873</v>
      </c>
      <c r="F146">
        <f>IF(AV146&lt;&gt;0,1/(1/AV146-1/N146),0)</f>
        <v>3.4459595689006538E-3</v>
      </c>
      <c r="G146">
        <f>((AY146-AL146/2)*S146-E146)/(AY146+AL146/2)</f>
        <v>707.8628710047235</v>
      </c>
      <c r="H146">
        <f>AL146*1000</f>
        <v>3.8964340523563928E-2</v>
      </c>
      <c r="I146">
        <f>(AQ146-AW146)</f>
        <v>1.0916883437803402</v>
      </c>
      <c r="J146">
        <f>(P146+AP146*D146)</f>
        <v>22.721569061279297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19.494779586791992</v>
      </c>
      <c r="P146" s="1">
        <v>22.721569061279297</v>
      </c>
      <c r="Q146" s="1">
        <v>19.138351440429688</v>
      </c>
      <c r="R146" s="1">
        <v>399.48825073242187</v>
      </c>
      <c r="S146" s="1">
        <v>400.28924560546875</v>
      </c>
      <c r="T146" s="1">
        <v>16.991449356079102</v>
      </c>
      <c r="U146" s="1">
        <v>17.037393569946289</v>
      </c>
      <c r="V146" s="1">
        <v>73.710929870605469</v>
      </c>
      <c r="W146" s="1">
        <v>73.910240173339844</v>
      </c>
      <c r="X146" s="1">
        <v>500.17819213867187</v>
      </c>
      <c r="Y146" s="1">
        <v>234.89895629882813</v>
      </c>
      <c r="Z146" s="1">
        <v>310.63693237304687</v>
      </c>
      <c r="AA146" s="1">
        <v>98.657310485839844</v>
      </c>
      <c r="AB146" s="1">
        <v>-3.7102413177490234</v>
      </c>
      <c r="AC146" s="1">
        <v>0.19461178779602051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0.18999999761581421</v>
      </c>
      <c r="AJ146" s="1">
        <v>111115</v>
      </c>
      <c r="AK146">
        <f>X146*0.000001/(K146*0.0001)</f>
        <v>0.8336303202311196</v>
      </c>
      <c r="AL146">
        <f>(U146-T146)/(1000-U146)*AK146</f>
        <v>3.8964340523563931E-5</v>
      </c>
      <c r="AM146">
        <f>(P146+273.15)</f>
        <v>295.87156906127927</v>
      </c>
      <c r="AN146">
        <f>(O146+273.15)</f>
        <v>292.64477958679197</v>
      </c>
      <c r="AO146">
        <f>(Y146*AG146+Z146*AH146)*AI146</f>
        <v>44.63080113673459</v>
      </c>
      <c r="AP146">
        <f>((AO146+0.00000010773*(AN146^4-AM146^4))-AL146*44100)/(L146*51.4+0.00000043092*AM146^3)</f>
        <v>8.892429945708541E-2</v>
      </c>
      <c r="AQ146">
        <f>0.61365*EXP(17.502*J146/(240.97+J146))</f>
        <v>2.7725517710799825</v>
      </c>
      <c r="AR146">
        <f>AQ146*1000/AA146</f>
        <v>28.1028517544873</v>
      </c>
      <c r="AS146">
        <f>(AR146-U146)</f>
        <v>11.065458184541011</v>
      </c>
      <c r="AT146">
        <f>IF(D146,P146,(O146+P146)/2)</f>
        <v>21.108174324035645</v>
      </c>
      <c r="AU146">
        <f>0.61365*EXP(17.502*AT146/(240.97+AT146))</f>
        <v>2.5125724884394174</v>
      </c>
      <c r="AV146">
        <f>IF(AS146&lt;&gt;0,(1000-(AR146+U146)/2)/AS146*AL146,0)</f>
        <v>3.4417834258052863E-3</v>
      </c>
      <c r="AW146">
        <f>U146*AA146/1000</f>
        <v>1.6808634272996423</v>
      </c>
      <c r="AX146">
        <f>(AU146-AW146)</f>
        <v>0.83170906113977505</v>
      </c>
      <c r="AY146">
        <f>1/(1.6/F146+1.37/N146)</f>
        <v>2.1514894520766933E-3</v>
      </c>
      <c r="AZ146">
        <f>G146*AA146*0.001</f>
        <v>69.835847046111013</v>
      </c>
      <c r="BA146">
        <f>G146/S146</f>
        <v>1.7683784382816121</v>
      </c>
      <c r="BB146">
        <f>(1-AL146*AA146/AQ146/F146)*100</f>
        <v>59.764744816288214</v>
      </c>
      <c r="BC146">
        <f>(S146-E146/(N146/1.35))</f>
        <v>400.61406825504673</v>
      </c>
      <c r="BD146">
        <f>E146*BB146/100/BC146</f>
        <v>-1.0194120303185894E-3</v>
      </c>
    </row>
    <row r="147" spans="1:56" x14ac:dyDescent="0.25">
      <c r="A147" s="1" t="s">
        <v>9</v>
      </c>
      <c r="B147" s="1" t="s">
        <v>205</v>
      </c>
    </row>
    <row r="148" spans="1:56" x14ac:dyDescent="0.25">
      <c r="A148" s="1">
        <v>79</v>
      </c>
      <c r="B148" s="1" t="s">
        <v>206</v>
      </c>
      <c r="C148" s="1">
        <v>47490.999992512167</v>
      </c>
      <c r="D148" s="1">
        <v>0</v>
      </c>
      <c r="E148">
        <f>(R148-S148*(1000-T148)/(1000-U148))*AK148</f>
        <v>2.5431411340158787</v>
      </c>
      <c r="F148">
        <f>IF(AV148&lt;&gt;0,1/(1/AV148-1/N148),0)</f>
        <v>5.34318479086697E-3</v>
      </c>
      <c r="G148">
        <f>((AY148-AL148/2)*S148-E148)/(AY148+AL148/2)</f>
        <v>-367.21698897397079</v>
      </c>
      <c r="H148">
        <f>AL148*1000</f>
        <v>6.6191656015519365E-2</v>
      </c>
      <c r="I148">
        <f>(AQ148-AW148)</f>
        <v>1.193607201906989</v>
      </c>
      <c r="J148">
        <f>(P148+AP148*D148)</f>
        <v>24.55450439453125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19.717750549316406</v>
      </c>
      <c r="P148" s="1">
        <v>24.55450439453125</v>
      </c>
      <c r="Q148" s="1">
        <v>19.130678176879883</v>
      </c>
      <c r="R148" s="1">
        <v>398.91171264648437</v>
      </c>
      <c r="S148" s="1">
        <v>395.82949829101562</v>
      </c>
      <c r="T148" s="1">
        <v>19.204511642456055</v>
      </c>
      <c r="U148" s="1">
        <v>19.282384872436523</v>
      </c>
      <c r="V148" s="1">
        <v>82.176124572753906</v>
      </c>
      <c r="W148" s="1">
        <v>82.509346008300781</v>
      </c>
      <c r="X148" s="1">
        <v>500.16152954101563</v>
      </c>
      <c r="Y148" s="1">
        <v>235.17723083496094</v>
      </c>
      <c r="Z148" s="1">
        <v>311.9298095703125</v>
      </c>
      <c r="AA148" s="1">
        <v>98.669937133789063</v>
      </c>
      <c r="AB148" s="1">
        <v>-7.1923885345458984</v>
      </c>
      <c r="AC148" s="1">
        <v>0.28313946723937988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0.83360254923502586</v>
      </c>
      <c r="AL148">
        <f>(U148-T148)/(1000-U148)*AK148</f>
        <v>6.6191656015519363E-5</v>
      </c>
      <c r="AM148">
        <f>(P148+273.15)</f>
        <v>297.70450439453123</v>
      </c>
      <c r="AN148">
        <f>(O148+273.15)</f>
        <v>292.86775054931638</v>
      </c>
      <c r="AO148">
        <f>(Y148*AG148+Z148*AH148)*AI148</f>
        <v>44.683673297936366</v>
      </c>
      <c r="AP148">
        <f>((AO148+0.00000010773*(AN148^4-AM148^4))-AL148*44100)/(L148*51.4+0.00000043092*AM148^3)</f>
        <v>-0.14109630332859135</v>
      </c>
      <c r="AQ148">
        <f>0.61365*EXP(17.502*J148/(240.97+J148))</f>
        <v>3.096198905059826</v>
      </c>
      <c r="AR148">
        <f>AQ148*1000/AA148</f>
        <v>31.379354188313826</v>
      </c>
      <c r="AS148">
        <f>(AR148-U148)</f>
        <v>12.096969315877303</v>
      </c>
      <c r="AT148">
        <f>IF(D148,P148,(O148+P148)/2)</f>
        <v>22.136127471923828</v>
      </c>
      <c r="AU148">
        <f>0.61365*EXP(17.502*AT148/(240.97+AT148))</f>
        <v>2.675616527294312</v>
      </c>
      <c r="AV148">
        <f>IF(AS148&lt;&gt;0,(1000-(AR148+U148)/2)/AS148*AL148,0)</f>
        <v>5.3331509842150897E-3</v>
      </c>
      <c r="AW148">
        <f>U148*AA148/1000</f>
        <v>1.902591703152837</v>
      </c>
      <c r="AX148">
        <f>(AU148-AW148)</f>
        <v>0.773024824141475</v>
      </c>
      <c r="AY148">
        <f>1/(1.6/F148+1.37/N148)</f>
        <v>3.3341193900544223E-3</v>
      </c>
      <c r="AZ148">
        <f>G148*AA148*0.001</f>
        <v>-36.23327721652101</v>
      </c>
      <c r="BA148">
        <f>G148/S148</f>
        <v>-0.9277150656012787</v>
      </c>
      <c r="BB148">
        <f>(1-AL148*AA148/AQ148/F148)*100</f>
        <v>60.521644716437137</v>
      </c>
      <c r="BC148">
        <f>(S148-E148/(N148/1.35))</f>
        <v>394.6206107943359</v>
      </c>
      <c r="BD148">
        <f>E148*BB148/100/BC148</f>
        <v>3.9003305951721273E-3</v>
      </c>
    </row>
    <row r="149" spans="1:56" x14ac:dyDescent="0.25">
      <c r="A149" s="1" t="s">
        <v>9</v>
      </c>
      <c r="B149" s="1" t="s">
        <v>207</v>
      </c>
    </row>
    <row r="150" spans="1:56" x14ac:dyDescent="0.25">
      <c r="A150" s="1">
        <v>80</v>
      </c>
      <c r="B150" s="1" t="s">
        <v>208</v>
      </c>
      <c r="C150" s="1">
        <v>48090.999999240041</v>
      </c>
      <c r="D150" s="1">
        <v>0</v>
      </c>
      <c r="E150">
        <f>(R150-S150*(1000-T150)/(1000-U150))*AK150</f>
        <v>4.3670803071303297</v>
      </c>
      <c r="F150">
        <f>IF(AV150&lt;&gt;0,1/(1/AV150-1/N150),0)</f>
        <v>2.0529618056692695E-2</v>
      </c>
      <c r="G150">
        <f>((AY150-AL150/2)*S150-E150)/(AY150+AL150/2)</f>
        <v>47.484410924505042</v>
      </c>
      <c r="H150">
        <f>AL150*1000</f>
        <v>0.23041466788199116</v>
      </c>
      <c r="I150">
        <f>(AQ150-AW150)</f>
        <v>1.0860620566849715</v>
      </c>
      <c r="J150">
        <f>(P150+AP150*D150)</f>
        <v>24.861631393432617</v>
      </c>
      <c r="K150" s="1">
        <v>6</v>
      </c>
      <c r="L150">
        <f>(K150*AE150+AF150)</f>
        <v>1.4200000166893005</v>
      </c>
      <c r="M150" s="1">
        <v>1</v>
      </c>
      <c r="N150">
        <f>L150*(M150+1)*(M150+1)/(M150*M150+1)</f>
        <v>2.8400000333786011</v>
      </c>
      <c r="O150" s="1">
        <v>19.796470642089844</v>
      </c>
      <c r="P150" s="1">
        <v>24.861631393432617</v>
      </c>
      <c r="Q150" s="1">
        <v>19.124458312988281</v>
      </c>
      <c r="R150" s="1">
        <v>399.28109741210937</v>
      </c>
      <c r="S150" s="1">
        <v>393.93255615234375</v>
      </c>
      <c r="T150" s="1">
        <v>20.680137634277344</v>
      </c>
      <c r="U150" s="1">
        <v>20.950798034667969</v>
      </c>
      <c r="V150" s="1">
        <v>88.070518493652344</v>
      </c>
      <c r="W150" s="1">
        <v>89.223175048828125</v>
      </c>
      <c r="X150" s="1">
        <v>500.08193969726563</v>
      </c>
      <c r="Y150" s="1">
        <v>235.67001342773437</v>
      </c>
      <c r="Z150" s="1">
        <v>312.7255859375</v>
      </c>
      <c r="AA150" s="1">
        <v>98.682609558105469</v>
      </c>
      <c r="AB150" s="1">
        <v>-9.3089656829833984</v>
      </c>
      <c r="AC150" s="1">
        <v>0.50456929206848145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0.18999999761581421</v>
      </c>
      <c r="AJ150" s="1">
        <v>111115</v>
      </c>
      <c r="AK150">
        <f>X150*0.000001/(K150*0.0001)</f>
        <v>0.83346989949544259</v>
      </c>
      <c r="AL150">
        <f>(U150-T150)/(1000-U150)*AK150</f>
        <v>2.3041466788199116E-4</v>
      </c>
      <c r="AM150">
        <f>(P150+273.15)</f>
        <v>298.01163139343259</v>
      </c>
      <c r="AN150">
        <f>(O150+273.15)</f>
        <v>292.94647064208982</v>
      </c>
      <c r="AO150">
        <f>(Y150*AG150+Z150*AH150)*AI150</f>
        <v>44.777301989388434</v>
      </c>
      <c r="AP150">
        <f>((AO150+0.00000010773*(AN150^4-AM150^4))-AL150*44100)/(L150*51.4+0.00000043092*AM150^3)</f>
        <v>-0.25708408799646515</v>
      </c>
      <c r="AQ150">
        <f>0.61365*EXP(17.502*J150/(240.97+J150))</f>
        <v>3.1535414790708338</v>
      </c>
      <c r="AR150">
        <f>AQ150*1000/AA150</f>
        <v>31.956405421301632</v>
      </c>
      <c r="AS150">
        <f>(AR150-U150)</f>
        <v>11.005607386633663</v>
      </c>
      <c r="AT150">
        <f>IF(D150,P150,(O150+P150)/2)</f>
        <v>22.32905101776123</v>
      </c>
      <c r="AU150">
        <f>0.61365*EXP(17.502*AT150/(240.97+AT150))</f>
        <v>2.7072271034861259</v>
      </c>
      <c r="AV150">
        <f>IF(AS150&lt;&gt;0,(1000-(AR150+U150)/2)/AS150*AL150,0)</f>
        <v>2.0382279881980117E-2</v>
      </c>
      <c r="AW150">
        <f>U150*AA150/1000</f>
        <v>2.0674794223858624</v>
      </c>
      <c r="AX150">
        <f>(AU150-AW150)</f>
        <v>0.63974768110026359</v>
      </c>
      <c r="AY150">
        <f>1/(1.6/F150+1.37/N150)</f>
        <v>1.2752080909996374E-2</v>
      </c>
      <c r="AZ150">
        <f>G150*AA150*0.001</f>
        <v>4.6858855833595694</v>
      </c>
      <c r="BA150">
        <f>G150/S150</f>
        <v>0.12053944306685231</v>
      </c>
      <c r="BB150">
        <f>(1-AL150*AA150/AQ150/F150)*100</f>
        <v>64.878639544369989</v>
      </c>
      <c r="BC150">
        <f>(S150-E150/(N150/1.35))</f>
        <v>391.85665532652149</v>
      </c>
      <c r="BD150">
        <f>E150*BB150/100/BC150</f>
        <v>7.2304559653717081E-3</v>
      </c>
    </row>
    <row r="151" spans="1:56" x14ac:dyDescent="0.25">
      <c r="A151" s="1">
        <v>81</v>
      </c>
      <c r="B151" s="1" t="s">
        <v>209</v>
      </c>
      <c r="C151" s="1">
        <v>48691.49998581782</v>
      </c>
      <c r="D151" s="1">
        <v>0</v>
      </c>
      <c r="E151">
        <f>(R151-S151*(1000-T151)/(1000-U151))*AK151</f>
        <v>4.3505712879362779</v>
      </c>
      <c r="F151">
        <f>IF(AV151&lt;&gt;0,1/(1/AV151-1/N151),0)</f>
        <v>2.2425422730121752E-2</v>
      </c>
      <c r="G151">
        <f>((AY151-AL151/2)*S151-E151)/(AY151+AL151/2)</f>
        <v>77.263713240976728</v>
      </c>
      <c r="H151">
        <f>AL151*1000</f>
        <v>0.23853876048753531</v>
      </c>
      <c r="I151">
        <f>(AQ151-AW151)</f>
        <v>1.0303348121732991</v>
      </c>
      <c r="J151">
        <f>(P151+AP151*D151)</f>
        <v>24.547451019287109</v>
      </c>
      <c r="K151" s="1">
        <v>6</v>
      </c>
      <c r="L151">
        <f>(K151*AE151+AF151)</f>
        <v>1.4200000166893005</v>
      </c>
      <c r="M151" s="1">
        <v>1</v>
      </c>
      <c r="N151">
        <f>L151*(M151+1)*(M151+1)/(M151*M151+1)</f>
        <v>2.8400000333786011</v>
      </c>
      <c r="O151" s="1">
        <v>19.794113159179688</v>
      </c>
      <c r="P151" s="1">
        <v>24.547451019287109</v>
      </c>
      <c r="Q151" s="1">
        <v>19.124044418334961</v>
      </c>
      <c r="R151" s="1">
        <v>399.13250732421875</v>
      </c>
      <c r="S151" s="1">
        <v>393.80087280273437</v>
      </c>
      <c r="T151" s="1">
        <v>20.640663146972656</v>
      </c>
      <c r="U151" s="1">
        <v>20.920827865600586</v>
      </c>
      <c r="V151" s="1">
        <v>87.916793823242188</v>
      </c>
      <c r="W151" s="1">
        <v>89.110130310058594</v>
      </c>
      <c r="X151" s="1">
        <v>500.16647338867187</v>
      </c>
      <c r="Y151" s="1">
        <v>235.445068359375</v>
      </c>
      <c r="Z151" s="1">
        <v>312.27175903320312</v>
      </c>
      <c r="AA151" s="1">
        <v>98.684333801269531</v>
      </c>
      <c r="AB151" s="1">
        <v>-9.3089656829833984</v>
      </c>
      <c r="AC151" s="1">
        <v>0.50456929206848145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0.18999999761581421</v>
      </c>
      <c r="AJ151" s="1">
        <v>111115</v>
      </c>
      <c r="AK151">
        <f>X151*0.000001/(K151*0.0001)</f>
        <v>0.83361078898111962</v>
      </c>
      <c r="AL151">
        <f>(U151-T151)/(1000-U151)*AK151</f>
        <v>2.385387604875353E-4</v>
      </c>
      <c r="AM151">
        <f>(P151+273.15)</f>
        <v>297.69745101928709</v>
      </c>
      <c r="AN151">
        <f>(O151+273.15)</f>
        <v>292.94411315917966</v>
      </c>
      <c r="AO151">
        <f>(Y151*AG151+Z151*AH151)*AI151</f>
        <v>44.734562426936463</v>
      </c>
      <c r="AP151">
        <f>((AO151+0.00000010773*(AN151^4-AM151^4))-AL151*44100)/(L151*51.4+0.00000043092*AM151^3)</f>
        <v>-0.21984048645405999</v>
      </c>
      <c r="AQ151">
        <f>0.61365*EXP(17.502*J151/(240.97+J151))</f>
        <v>3.0948927726611286</v>
      </c>
      <c r="AR151">
        <f>AQ151*1000/AA151</f>
        <v>31.361540919895376</v>
      </c>
      <c r="AS151">
        <f>(AR151-U151)</f>
        <v>10.44071305429479</v>
      </c>
      <c r="AT151">
        <f>IF(D151,P151,(O151+P151)/2)</f>
        <v>22.170782089233398</v>
      </c>
      <c r="AU151">
        <f>0.61365*EXP(17.502*AT151/(240.97+AT151))</f>
        <v>2.6812707771275712</v>
      </c>
      <c r="AV151">
        <f>IF(AS151&lt;&gt;0,(1000-(AR151+U151)/2)/AS151*AL151,0)</f>
        <v>2.2249732710473754E-2</v>
      </c>
      <c r="AW151">
        <f>U151*AA151/1000</f>
        <v>2.0645579604878295</v>
      </c>
      <c r="AX151">
        <f>(AU151-AW151)</f>
        <v>0.61671281663974176</v>
      </c>
      <c r="AY151">
        <f>1/(1.6/F151+1.37/N151)</f>
        <v>1.3921761588022094E-2</v>
      </c>
      <c r="AZ151">
        <f>G151*AA151*0.001</f>
        <v>7.6247180681981161</v>
      </c>
      <c r="BA151">
        <f>G151/S151</f>
        <v>0.19619995428420556</v>
      </c>
      <c r="BB151">
        <f>(1-AL151*AA151/AQ151/F151)*100</f>
        <v>66.082727038169438</v>
      </c>
      <c r="BC151">
        <f>(S151-E151/(N151/1.35))</f>
        <v>391.73281957397194</v>
      </c>
      <c r="BD151">
        <f>E151*BB151/100/BC151</f>
        <v>7.3391250494012125E-3</v>
      </c>
    </row>
    <row r="152" spans="1:56" x14ac:dyDescent="0.25">
      <c r="A152" s="1" t="s">
        <v>9</v>
      </c>
      <c r="B152" s="1" t="s">
        <v>210</v>
      </c>
    </row>
    <row r="153" spans="1:56" x14ac:dyDescent="0.25">
      <c r="A153" s="1">
        <v>82</v>
      </c>
      <c r="B153" s="1" t="s">
        <v>211</v>
      </c>
      <c r="C153" s="1">
        <v>49291.499992568046</v>
      </c>
      <c r="D153" s="1">
        <v>0</v>
      </c>
      <c r="E153">
        <f>(R153-S153*(1000-T153)/(1000-U153))*AK153</f>
        <v>5.8294450759832248</v>
      </c>
      <c r="F153">
        <f>IF(AV153&lt;&gt;0,1/(1/AV153-1/N153),0)</f>
        <v>3.7978689129766076E-2</v>
      </c>
      <c r="G153">
        <f>((AY153-AL153/2)*S153-E153)/(AY153+AL153/2)</f>
        <v>138.88876897119727</v>
      </c>
      <c r="H153">
        <f>AL153*1000</f>
        <v>0.39525782166594509</v>
      </c>
      <c r="I153">
        <f>(AQ153-AW153)</f>
        <v>1.0135312989531275</v>
      </c>
      <c r="J153">
        <f>(P153+AP153*D153)</f>
        <v>24.466785430908203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19.790529251098633</v>
      </c>
      <c r="P153" s="1">
        <v>24.466785430908203</v>
      </c>
      <c r="Q153" s="1">
        <v>19.121709823608398</v>
      </c>
      <c r="R153" s="1">
        <v>398.93695068359375</v>
      </c>
      <c r="S153" s="1">
        <v>391.75759887695312</v>
      </c>
      <c r="T153" s="1">
        <v>20.477991104125977</v>
      </c>
      <c r="U153" s="1">
        <v>20.942251205444336</v>
      </c>
      <c r="V153" s="1">
        <v>87.234275817871094</v>
      </c>
      <c r="W153" s="1">
        <v>89.21197509765625</v>
      </c>
      <c r="X153" s="1">
        <v>500.1251220703125</v>
      </c>
      <c r="Y153" s="1">
        <v>236.78697204589844</v>
      </c>
      <c r="Z153" s="1">
        <v>315.73883056640625</v>
      </c>
      <c r="AA153" s="1">
        <v>98.674118041992188</v>
      </c>
      <c r="AB153" s="1">
        <v>-11.238042831420898</v>
      </c>
      <c r="AC153" s="1">
        <v>0.65918278694152832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0.83354187011718728</v>
      </c>
      <c r="AL153">
        <f>(U153-T153)/(1000-U153)*AK153</f>
        <v>3.9525782166594507E-4</v>
      </c>
      <c r="AM153">
        <f>(P153+273.15)</f>
        <v>297.61678543090818</v>
      </c>
      <c r="AN153">
        <f>(O153+273.15)</f>
        <v>292.94052925109861</v>
      </c>
      <c r="AO153">
        <f>(Y153*AG153+Z153*AH153)*AI153</f>
        <v>44.989524124176569</v>
      </c>
      <c r="AP153">
        <f>((AO153+0.00000010773*(AN153^4-AM153^4))-AL153*44100)/(L153*51.4+0.00000043092*AM153^3)</f>
        <v>-0.28837212945830643</v>
      </c>
      <c r="AQ153">
        <f>0.61365*EXP(17.502*J153/(240.97+J153))</f>
        <v>3.0799894664641951</v>
      </c>
      <c r="AR153">
        <f>AQ153*1000/AA153</f>
        <v>31.213752173122657</v>
      </c>
      <c r="AS153">
        <f>(AR153-U153)</f>
        <v>10.271500967678321</v>
      </c>
      <c r="AT153">
        <f>IF(D153,P153,(O153+P153)/2)</f>
        <v>22.128657341003418</v>
      </c>
      <c r="AU153">
        <f>0.61365*EXP(17.502*AT153/(240.97+AT153))</f>
        <v>2.6743990683601826</v>
      </c>
      <c r="AV153">
        <f>IF(AS153&lt;&gt;0,(1000-(AR153+U153)/2)/AS153*AL153,0)</f>
        <v>3.7477510710087467E-2</v>
      </c>
      <c r="AW153">
        <f>U153*AA153/1000</f>
        <v>2.0664581675110676</v>
      </c>
      <c r="AX153">
        <f>(AU153-AW153)</f>
        <v>0.60794090084911501</v>
      </c>
      <c r="AY153">
        <f>1/(1.6/F153+1.37/N153)</f>
        <v>2.3467962191742832E-2</v>
      </c>
      <c r="AZ153">
        <f>G153*AA153*0.001</f>
        <v>13.7047267841709</v>
      </c>
      <c r="BA153">
        <f>G153/S153</f>
        <v>0.35452731323999342</v>
      </c>
      <c r="BB153">
        <f>(1-AL153*AA153/AQ153/F153)*100</f>
        <v>66.657779108614662</v>
      </c>
      <c r="BC153">
        <f>(S153-E153/(N153/1.35))</f>
        <v>388.98655987692359</v>
      </c>
      <c r="BD153">
        <f>E153*BB153/100/BC153</f>
        <v>9.9894932699895415E-3</v>
      </c>
    </row>
    <row r="154" spans="1:56" x14ac:dyDescent="0.25">
      <c r="A154" s="1" t="s">
        <v>9</v>
      </c>
      <c r="B154" s="1" t="s">
        <v>212</v>
      </c>
    </row>
    <row r="155" spans="1:56" x14ac:dyDescent="0.25">
      <c r="A155" s="1">
        <v>83</v>
      </c>
      <c r="B155" s="1" t="s">
        <v>213</v>
      </c>
      <c r="C155" s="1">
        <v>49890.999999307096</v>
      </c>
      <c r="D155" s="1">
        <v>0</v>
      </c>
      <c r="E155">
        <f>(R155-S155*(1000-T155)/(1000-U155))*AK155</f>
        <v>6.3015819815135172</v>
      </c>
      <c r="F155">
        <f>IF(AV155&lt;&gt;0,1/(1/AV155-1/N155),0)</f>
        <v>4.5139088492014284E-2</v>
      </c>
      <c r="G155">
        <f>((AY155-AL155/2)*S155-E155)/(AY155+AL155/2)</f>
        <v>160.23337140315664</v>
      </c>
      <c r="H155">
        <f>AL155*1000</f>
        <v>0.47083222899696597</v>
      </c>
      <c r="I155">
        <f>(AQ155-AW155)</f>
        <v>1.0185346295277169</v>
      </c>
      <c r="J155">
        <f>(P155+AP155*D155)</f>
        <v>24.382226943969727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19.789350509643555</v>
      </c>
      <c r="P155" s="1">
        <v>24.382226943969727</v>
      </c>
      <c r="Q155" s="1">
        <v>19.123489379882812</v>
      </c>
      <c r="R155" s="1">
        <v>399.08627319335937</v>
      </c>
      <c r="S155" s="1">
        <v>391.30404663085937</v>
      </c>
      <c r="T155" s="1">
        <v>20.180442810058594</v>
      </c>
      <c r="U155" s="1">
        <v>20.733673095703125</v>
      </c>
      <c r="V155" s="1">
        <v>85.973983764648438</v>
      </c>
      <c r="W155" s="1">
        <v>88.330886840820313</v>
      </c>
      <c r="X155" s="1">
        <v>500.0487060546875</v>
      </c>
      <c r="Y155" s="1">
        <v>236.21612548828125</v>
      </c>
      <c r="Z155" s="1">
        <v>315.25982666015625</v>
      </c>
      <c r="AA155" s="1">
        <v>98.675216674804688</v>
      </c>
      <c r="AB155" s="1">
        <v>-11.665319442749023</v>
      </c>
      <c r="AC155" s="1">
        <v>0.7225182056427002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0.18999999761581421</v>
      </c>
      <c r="AJ155" s="1">
        <v>111115</v>
      </c>
      <c r="AK155">
        <f>X155*0.000001/(K155*0.0001)</f>
        <v>0.83341451009114575</v>
      </c>
      <c r="AL155">
        <f>(U155-T155)/(1000-U155)*AK155</f>
        <v>4.70832228996966E-4</v>
      </c>
      <c r="AM155">
        <f>(P155+273.15)</f>
        <v>297.5322269439697</v>
      </c>
      <c r="AN155">
        <f>(O155+273.15)</f>
        <v>292.93935050964353</v>
      </c>
      <c r="AO155">
        <f>(Y155*AG155+Z155*AH155)*AI155</f>
        <v>44.881063279590308</v>
      </c>
      <c r="AP155">
        <f>((AO155+0.00000010773*(AN155^4-AM155^4))-AL155*44100)/(L155*51.4+0.00000043092*AM155^3)</f>
        <v>-0.31797558120579877</v>
      </c>
      <c r="AQ155">
        <f>0.61365*EXP(17.502*J155/(240.97+J155))</f>
        <v>3.0644343147107911</v>
      </c>
      <c r="AR155">
        <f>AQ155*1000/AA155</f>
        <v>31.05576473989391</v>
      </c>
      <c r="AS155">
        <f>(AR155-U155)</f>
        <v>10.322091644190785</v>
      </c>
      <c r="AT155">
        <f>IF(D155,P155,(O155+P155)/2)</f>
        <v>22.085788726806641</v>
      </c>
      <c r="AU155">
        <f>0.61365*EXP(17.502*AT155/(240.97+AT155))</f>
        <v>2.6674218440079516</v>
      </c>
      <c r="AV155">
        <f>IF(AS155&lt;&gt;0,(1000-(AR155+U155)/2)/AS155*AL155,0)</f>
        <v>4.4432870447121936E-2</v>
      </c>
      <c r="AW155">
        <f>U155*AA155/1000</f>
        <v>2.0458996851830742</v>
      </c>
      <c r="AX155">
        <f>(AU155-AW155)</f>
        <v>0.62152215882487738</v>
      </c>
      <c r="AY155">
        <f>1/(1.6/F155+1.37/N155)</f>
        <v>2.783314140199715E-2</v>
      </c>
      <c r="AZ155">
        <f>G155*AA155*0.001</f>
        <v>15.811062641740936</v>
      </c>
      <c r="BA155">
        <f>G155/S155</f>
        <v>0.40948559766445353</v>
      </c>
      <c r="BB155">
        <f>(1-AL155*AA155/AQ155/F155)*100</f>
        <v>66.413003419737706</v>
      </c>
      <c r="BC155">
        <f>(S155-E155/(N155/1.35))</f>
        <v>388.30857635795138</v>
      </c>
      <c r="BD155">
        <f>E155*BB155/100/BC155</f>
        <v>1.077769102123116E-2</v>
      </c>
    </row>
    <row r="156" spans="1:56" x14ac:dyDescent="0.25">
      <c r="A156" s="1">
        <v>84</v>
      </c>
      <c r="B156" s="1" t="s">
        <v>214</v>
      </c>
      <c r="C156" s="1">
        <v>50491.499985884875</v>
      </c>
      <c r="D156" s="1">
        <v>0</v>
      </c>
      <c r="E156">
        <f>(R156-S156*(1000-T156)/(1000-U156))*AK156</f>
        <v>6.2958298159150941</v>
      </c>
      <c r="F156">
        <f>IF(AV156&lt;&gt;0,1/(1/AV156-1/N156),0)</f>
        <v>4.4669777359749238E-2</v>
      </c>
      <c r="G156">
        <f>((AY156-AL156/2)*S156-E156)/(AY156+AL156/2)</f>
        <v>158.18965847396407</v>
      </c>
      <c r="H156">
        <f>AL156*1000</f>
        <v>0.48195614200914955</v>
      </c>
      <c r="I156">
        <f>(AQ156-AW156)</f>
        <v>1.0536021576128127</v>
      </c>
      <c r="J156">
        <f>(P156+AP156*D156)</f>
        <v>24.40217399597168</v>
      </c>
      <c r="K156" s="1">
        <v>6</v>
      </c>
      <c r="L156">
        <f>(K156*AE156+AF156)</f>
        <v>1.4200000166893005</v>
      </c>
      <c r="M156" s="1">
        <v>1</v>
      </c>
      <c r="N156">
        <f>L156*(M156+1)*(M156+1)/(M156*M156+1)</f>
        <v>2.8400000333786011</v>
      </c>
      <c r="O156" s="1">
        <v>19.791122436523438</v>
      </c>
      <c r="P156" s="1">
        <v>24.40217399597168</v>
      </c>
      <c r="Q156" s="1">
        <v>19.121994018554688</v>
      </c>
      <c r="R156" s="1">
        <v>399.32171630859375</v>
      </c>
      <c r="S156" s="1">
        <v>391.54217529296875</v>
      </c>
      <c r="T156" s="1">
        <v>19.847705841064453</v>
      </c>
      <c r="U156" s="1">
        <v>20.414108276367188</v>
      </c>
      <c r="V156" s="1">
        <v>84.552543640136719</v>
      </c>
      <c r="W156" s="1">
        <v>86.965461730957031</v>
      </c>
      <c r="X156" s="1">
        <v>500.12225341796875</v>
      </c>
      <c r="Y156" s="1">
        <v>236.65322875976563</v>
      </c>
      <c r="Z156" s="1">
        <v>316.05349731445312</v>
      </c>
      <c r="AA156" s="1">
        <v>98.681526184082031</v>
      </c>
      <c r="AB156" s="1">
        <v>-11.665319442749023</v>
      </c>
      <c r="AC156" s="1">
        <v>0.7225182056427002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0.18999999761581421</v>
      </c>
      <c r="AJ156" s="1">
        <v>111115</v>
      </c>
      <c r="AK156">
        <f>X156*0.000001/(K156*0.0001)</f>
        <v>0.83353708902994783</v>
      </c>
      <c r="AL156">
        <f>(U156-T156)/(1000-U156)*AK156</f>
        <v>4.8195614200914952E-4</v>
      </c>
      <c r="AM156">
        <f>(P156+273.15)</f>
        <v>297.55217399597166</v>
      </c>
      <c r="AN156">
        <f>(O156+273.15)</f>
        <v>292.94112243652341</v>
      </c>
      <c r="AO156">
        <f>(Y156*AG156+Z156*AH156)*AI156</f>
        <v>44.964112900130203</v>
      </c>
      <c r="AP156">
        <f>((AO156+0.00000010773*(AN156^4-AM156^4))-AL156*44100)/(L156*51.4+0.00000043092*AM156^3)</f>
        <v>-0.32525581696094963</v>
      </c>
      <c r="AQ156">
        <f>0.61365*EXP(17.502*J156/(240.97+J156))</f>
        <v>3.0680975180118271</v>
      </c>
      <c r="AR156">
        <f>AQ156*1000/AA156</f>
        <v>31.090900563176849</v>
      </c>
      <c r="AS156">
        <f>(AR156-U156)</f>
        <v>10.676792286809661</v>
      </c>
      <c r="AT156">
        <f>IF(D156,P156,(O156+P156)/2)</f>
        <v>22.096648216247559</v>
      </c>
      <c r="AU156">
        <f>0.61365*EXP(17.502*AT156/(240.97+AT156))</f>
        <v>2.6691878079662383</v>
      </c>
      <c r="AV156">
        <f>IF(AS156&lt;&gt;0,(1000-(AR156+U156)/2)/AS156*AL156,0)</f>
        <v>4.3978055554382951E-2</v>
      </c>
      <c r="AW156">
        <f>U156*AA156/1000</f>
        <v>2.0144953603990143</v>
      </c>
      <c r="AX156">
        <f>(AU156-AW156)</f>
        <v>0.654692447567224</v>
      </c>
      <c r="AY156">
        <f>1/(1.6/F156+1.37/N156)</f>
        <v>2.7547605744368483E-2</v>
      </c>
      <c r="AZ156">
        <f>G156*AA156*0.001</f>
        <v>15.610396924749478</v>
      </c>
      <c r="BA156">
        <f>G156/S156</f>
        <v>0.40401690662212758</v>
      </c>
      <c r="BB156">
        <f>(1-AL156*AA156/AQ156/F156)*100</f>
        <v>65.29752663316718</v>
      </c>
      <c r="BC156">
        <f>(S156-E156/(N156/1.35))</f>
        <v>388.54943932409833</v>
      </c>
      <c r="BD156">
        <f>E156*BB156/100/BC156</f>
        <v>1.0580432590450705E-2</v>
      </c>
    </row>
    <row r="157" spans="1:56" x14ac:dyDescent="0.25">
      <c r="A157" s="1" t="s">
        <v>9</v>
      </c>
      <c r="B157" s="1" t="s">
        <v>215</v>
      </c>
    </row>
    <row r="158" spans="1:56" x14ac:dyDescent="0.25">
      <c r="A158" s="1">
        <v>85</v>
      </c>
      <c r="B158" s="1" t="s">
        <v>216</v>
      </c>
      <c r="C158" s="1">
        <v>51091.999992601573</v>
      </c>
      <c r="D158" s="1">
        <v>0</v>
      </c>
      <c r="E158">
        <f>(R158-S158*(1000-T158)/(1000-U158))*AK158</f>
        <v>6.0278293293084007</v>
      </c>
      <c r="F158">
        <f>IF(AV158&lt;&gt;0,1/(1/AV158-1/N158),0)</f>
        <v>4.6625622559642185E-2</v>
      </c>
      <c r="G158">
        <f>((AY158-AL158/2)*S158-E158)/(AY158+AL158/2)</f>
        <v>177.07435142913974</v>
      </c>
      <c r="H158">
        <f>AL158*1000</f>
        <v>0.50966966914424461</v>
      </c>
      <c r="I158">
        <f>(AQ158-AW158)</f>
        <v>1.0685905452902462</v>
      </c>
      <c r="J158">
        <f>(P158+AP158*D158)</f>
        <v>24.315755844116211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19.788730621337891</v>
      </c>
      <c r="P158" s="1">
        <v>24.315755844116211</v>
      </c>
      <c r="Q158" s="1">
        <v>19.12257194519043</v>
      </c>
      <c r="R158" s="1">
        <v>399.34866333007812</v>
      </c>
      <c r="S158" s="1">
        <v>391.87786865234375</v>
      </c>
      <c r="T158" s="1">
        <v>19.499639511108398</v>
      </c>
      <c r="U158" s="1">
        <v>20.09876823425293</v>
      </c>
      <c r="V158" s="1">
        <v>83.094108581542969</v>
      </c>
      <c r="W158" s="1">
        <v>85.647186279296875</v>
      </c>
      <c r="X158" s="1">
        <v>500.1522216796875</v>
      </c>
      <c r="Y158" s="1">
        <v>236.99510192871094</v>
      </c>
      <c r="Z158" s="1">
        <v>316.66500854492187</v>
      </c>
      <c r="AA158" s="1">
        <v>98.695808410644531</v>
      </c>
      <c r="AB158" s="1">
        <v>-11.576910018920898</v>
      </c>
      <c r="AC158" s="1">
        <v>0.7505943775177002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0.83358703613281226</v>
      </c>
      <c r="AL158">
        <f>(U158-T158)/(1000-U158)*AK158</f>
        <v>5.096696691442446E-4</v>
      </c>
      <c r="AM158">
        <f>(P158+273.15)</f>
        <v>297.46575584411619</v>
      </c>
      <c r="AN158">
        <f>(O158+273.15)</f>
        <v>292.93873062133787</v>
      </c>
      <c r="AO158">
        <f>(Y158*AG158+Z158*AH158)*AI158</f>
        <v>45.029068801414724</v>
      </c>
      <c r="AP158">
        <f>((AO158+0.00000010773*(AN158^4-AM158^4))-AL158*44100)/(L158*51.4+0.00000043092*AM158^3)</f>
        <v>-0.32769519681129361</v>
      </c>
      <c r="AQ158">
        <f>0.61365*EXP(17.502*J158/(240.97+J158))</f>
        <v>3.0522547242280216</v>
      </c>
      <c r="AR158">
        <f>AQ158*1000/AA158</f>
        <v>30.925879967753829</v>
      </c>
      <c r="AS158">
        <f>(AR158-U158)</f>
        <v>10.8271117335009</v>
      </c>
      <c r="AT158">
        <f>IF(D158,P158,(O158+P158)/2)</f>
        <v>22.052243232727051</v>
      </c>
      <c r="AU158">
        <f>0.61365*EXP(17.502*AT158/(240.97+AT158))</f>
        <v>2.6619731518433802</v>
      </c>
      <c r="AV158">
        <f>IF(AS158&lt;&gt;0,(1000-(AR158+U158)/2)/AS158*AL158,0)</f>
        <v>4.5872511855937999E-2</v>
      </c>
      <c r="AW158">
        <f>U158*AA158/1000</f>
        <v>1.9836641789377754</v>
      </c>
      <c r="AX158">
        <f>(AU158-AW158)</f>
        <v>0.67830897290560488</v>
      </c>
      <c r="AY158">
        <f>1/(1.6/F158+1.37/N158)</f>
        <v>2.8737044225295823E-2</v>
      </c>
      <c r="AZ158">
        <f>G158*AA158*0.001</f>
        <v>17.476496263089519</v>
      </c>
      <c r="BA158">
        <f>G158/S158</f>
        <v>0.45186106589303737</v>
      </c>
      <c r="BB158">
        <f>(1-AL158*AA158/AQ158/F158)*100</f>
        <v>64.653852981819668</v>
      </c>
      <c r="BC158">
        <f>(S158-E158/(N158/1.35))</f>
        <v>389.01252727948275</v>
      </c>
      <c r="BD158">
        <f>E158*BB158/100/BC158</f>
        <v>1.0018247843638549E-2</v>
      </c>
    </row>
    <row r="159" spans="1:56" x14ac:dyDescent="0.25">
      <c r="A159" s="1" t="s">
        <v>9</v>
      </c>
      <c r="B159" s="1" t="s">
        <v>217</v>
      </c>
    </row>
    <row r="160" spans="1:56" x14ac:dyDescent="0.25">
      <c r="A160" s="1">
        <v>86</v>
      </c>
      <c r="B160" s="1" t="s">
        <v>218</v>
      </c>
      <c r="C160" s="1">
        <v>51691.999999307096</v>
      </c>
      <c r="D160" s="1">
        <v>0</v>
      </c>
      <c r="E160">
        <f>(R160-S160*(1000-T160)/(1000-U160))*AK160</f>
        <v>6.8327092864949091</v>
      </c>
      <c r="F160">
        <f>IF(AV160&lt;&gt;0,1/(1/AV160-1/N160),0)</f>
        <v>4.8716434579355643E-2</v>
      </c>
      <c r="G160">
        <f>((AY160-AL160/2)*S160-E160)/(AY160+AL160/2)</f>
        <v>160.48912678178135</v>
      </c>
      <c r="H160">
        <f>AL160*1000</f>
        <v>0.54120368531597651</v>
      </c>
      <c r="I160">
        <f>(AQ160-AW160)</f>
        <v>1.0871044440643176</v>
      </c>
      <c r="J160">
        <f>(P160+AP160*D160)</f>
        <v>24.287294387817383</v>
      </c>
      <c r="K160" s="1">
        <v>6</v>
      </c>
      <c r="L160">
        <f>(K160*AE160+AF160)</f>
        <v>1.4200000166893005</v>
      </c>
      <c r="M160" s="1">
        <v>1</v>
      </c>
      <c r="N160">
        <f>L160*(M160+1)*(M160+1)/(M160*M160+1)</f>
        <v>2.8400000333786011</v>
      </c>
      <c r="O160" s="1">
        <v>19.791942596435547</v>
      </c>
      <c r="P160" s="1">
        <v>24.287294387817383</v>
      </c>
      <c r="Q160" s="1">
        <v>19.120952606201172</v>
      </c>
      <c r="R160" s="1">
        <v>401.63934326171875</v>
      </c>
      <c r="S160" s="1">
        <v>393.18572998046875</v>
      </c>
      <c r="T160" s="1">
        <v>19.219366073608398</v>
      </c>
      <c r="U160" s="1">
        <v>19.855840682983398</v>
      </c>
      <c r="V160" s="1">
        <v>81.894325256347656</v>
      </c>
      <c r="W160" s="1">
        <v>84.606369018554687</v>
      </c>
      <c r="X160" s="1">
        <v>500.05856323242187</v>
      </c>
      <c r="Y160" s="1">
        <v>237.103271484375</v>
      </c>
      <c r="Z160" s="1">
        <v>317.27438354492187</v>
      </c>
      <c r="AA160" s="1">
        <v>98.708900451660156</v>
      </c>
      <c r="AB160" s="1">
        <v>-11.881536483764648</v>
      </c>
      <c r="AC160" s="1">
        <v>0.77707791328430176</v>
      </c>
      <c r="AD160" s="1">
        <v>0.66666668653488159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0.18999999761581421</v>
      </c>
      <c r="AJ160" s="1">
        <v>111115</v>
      </c>
      <c r="AK160">
        <f>X160*0.000001/(K160*0.0001)</f>
        <v>0.83343093872070295</v>
      </c>
      <c r="AL160">
        <f>(U160-T160)/(1000-U160)*AK160</f>
        <v>5.4120368531597647E-4</v>
      </c>
      <c r="AM160">
        <f>(P160+273.15)</f>
        <v>297.43729438781736</v>
      </c>
      <c r="AN160">
        <f>(O160+273.15)</f>
        <v>292.94194259643552</v>
      </c>
      <c r="AO160">
        <f>(Y160*AG160+Z160*AH160)*AI160</f>
        <v>45.049621016732999</v>
      </c>
      <c r="AP160">
        <f>((AO160+0.00000010773*(AN160^4-AM160^4))-AL160*44100)/(L160*51.4+0.00000043092*AM160^3)</f>
        <v>-0.33971496639502397</v>
      </c>
      <c r="AQ160">
        <f>0.61365*EXP(17.502*J160/(240.97+J160))</f>
        <v>3.0470526454249498</v>
      </c>
      <c r="AR160">
        <f>AQ160*1000/AA160</f>
        <v>30.869076967554271</v>
      </c>
      <c r="AS160">
        <f>(AR160-U160)</f>
        <v>11.013236284570873</v>
      </c>
      <c r="AT160">
        <f>IF(D160,P160,(O160+P160)/2)</f>
        <v>22.039618492126465</v>
      </c>
      <c r="AU160">
        <f>0.61365*EXP(17.502*AT160/(240.97+AT160))</f>
        <v>2.6599250782401929</v>
      </c>
      <c r="AV160">
        <f>IF(AS160&lt;&gt;0,(1000-(AR160+U160)/2)/AS160*AL160,0)</f>
        <v>4.7894861737420649E-2</v>
      </c>
      <c r="AW160">
        <f>U160*AA160/1000</f>
        <v>1.9599482013606322</v>
      </c>
      <c r="AX160">
        <f>(AU160-AW160)</f>
        <v>0.69997687687956067</v>
      </c>
      <c r="AY160">
        <f>1/(1.6/F160+1.37/N160)</f>
        <v>3.0007033308544481E-2</v>
      </c>
      <c r="AZ160">
        <f>G160*AA160*0.001</f>
        <v>15.841705239076722</v>
      </c>
      <c r="BA160">
        <f>G160/S160</f>
        <v>0.40817637707694415</v>
      </c>
      <c r="BB160">
        <f>(1-AL160*AA160/AQ160/F160)*100</f>
        <v>64.011677332250883</v>
      </c>
      <c r="BC160">
        <f>(S160-E160/(N160/1.35))</f>
        <v>389.93778722400526</v>
      </c>
      <c r="BD160">
        <f>E160*BB160/100/BC160</f>
        <v>1.1216486231454433E-2</v>
      </c>
    </row>
    <row r="161" spans="1:56" x14ac:dyDescent="0.25">
      <c r="A161" s="1">
        <v>87</v>
      </c>
      <c r="B161" s="1" t="s">
        <v>219</v>
      </c>
      <c r="C161" s="1">
        <v>52292.499985884875</v>
      </c>
      <c r="D161" s="1">
        <v>0</v>
      </c>
      <c r="E161">
        <f>(R161-S161*(1000-T161)/(1000-U161))*AK161</f>
        <v>6.3497835438019576</v>
      </c>
      <c r="F161">
        <f>IF(AV161&lt;&gt;0,1/(1/AV161-1/N161),0)</f>
        <v>4.815266690458013E-2</v>
      </c>
      <c r="G161">
        <f>((AY161-AL161/2)*S161-E161)/(AY161+AL161/2)</f>
        <v>174.24086317419778</v>
      </c>
      <c r="H161">
        <f>AL161*1000</f>
        <v>0.54112335923779853</v>
      </c>
      <c r="I161">
        <f>(AQ161-AW161)</f>
        <v>1.099781253040331</v>
      </c>
      <c r="J161">
        <f>(P161+AP161*D161)</f>
        <v>24.206930160522461</v>
      </c>
      <c r="K161" s="1">
        <v>6</v>
      </c>
      <c r="L161">
        <f>(K161*AE161+AF161)</f>
        <v>1.4200000166893005</v>
      </c>
      <c r="M161" s="1">
        <v>1</v>
      </c>
      <c r="N161">
        <f>L161*(M161+1)*(M161+1)/(M161*M161+1)</f>
        <v>2.8400000333786011</v>
      </c>
      <c r="O161" s="1">
        <v>19.790826797485352</v>
      </c>
      <c r="P161" s="1">
        <v>24.206930160522461</v>
      </c>
      <c r="Q161" s="1">
        <v>19.122476577758789</v>
      </c>
      <c r="R161" s="1">
        <v>401.341796875</v>
      </c>
      <c r="S161" s="1">
        <v>393.47024536132812</v>
      </c>
      <c r="T161" s="1">
        <v>18.941181182861328</v>
      </c>
      <c r="U161" s="1">
        <v>19.577518463134766</v>
      </c>
      <c r="V161" s="1">
        <v>80.720787048339844</v>
      </c>
      <c r="W161" s="1">
        <v>83.432632446289063</v>
      </c>
      <c r="X161" s="1">
        <v>500.2342529296875</v>
      </c>
      <c r="Y161" s="1">
        <v>236.845458984375</v>
      </c>
      <c r="Z161" s="1">
        <v>317.01397705078125</v>
      </c>
      <c r="AA161" s="1">
        <v>98.716522216796875</v>
      </c>
      <c r="AB161" s="1">
        <v>-11.881536483764648</v>
      </c>
      <c r="AC161" s="1">
        <v>0.77707791328430176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0.18999999761581421</v>
      </c>
      <c r="AJ161" s="1">
        <v>111115</v>
      </c>
      <c r="AK161">
        <f>X161*0.000001/(K161*0.0001)</f>
        <v>0.83372375488281247</v>
      </c>
      <c r="AL161">
        <f>(U161-T161)/(1000-U161)*AK161</f>
        <v>5.4112335923779849E-4</v>
      </c>
      <c r="AM161">
        <f>(P161+273.15)</f>
        <v>297.35693016052244</v>
      </c>
      <c r="AN161">
        <f>(O161+273.15)</f>
        <v>292.94082679748533</v>
      </c>
      <c r="AO161">
        <f>(Y161*AG161+Z161*AH161)*AI161</f>
        <v>45.000636642347672</v>
      </c>
      <c r="AP161">
        <f>((AO161+0.00000010773*(AN161^4-AM161^4))-AL161*44100)/(L161*51.4+0.00000043092*AM161^3)</f>
        <v>-0.32963115415214034</v>
      </c>
      <c r="AQ161">
        <f>0.61365*EXP(17.502*J161/(240.97+J161))</f>
        <v>3.0324057893561251</v>
      </c>
      <c r="AR161">
        <f>AQ161*1000/AA161</f>
        <v>30.718320715315411</v>
      </c>
      <c r="AS161">
        <f>(AR161-U161)</f>
        <v>11.140802252180645</v>
      </c>
      <c r="AT161">
        <f>IF(D161,P161,(O161+P161)/2)</f>
        <v>21.998878479003906</v>
      </c>
      <c r="AU161">
        <f>0.61365*EXP(17.502*AT161/(240.97+AT161))</f>
        <v>2.6533253522717137</v>
      </c>
      <c r="AV161">
        <f>IF(AS161&lt;&gt;0,(1000-(AR161+U161)/2)/AS161*AL161,0)</f>
        <v>4.7349842549137947E-2</v>
      </c>
      <c r="AW161">
        <f>U161*AA161/1000</f>
        <v>1.9326245363157941</v>
      </c>
      <c r="AX161">
        <f>(AU161-AW161)</f>
        <v>0.72070081595591962</v>
      </c>
      <c r="AY161">
        <f>1/(1.6/F161+1.37/N161)</f>
        <v>2.9664748173739146E-2</v>
      </c>
      <c r="AZ161">
        <f>G161*AA161*0.001</f>
        <v>17.200452040609562</v>
      </c>
      <c r="BA161">
        <f>G161/S161</f>
        <v>0.44283110407545673</v>
      </c>
      <c r="BB161">
        <f>(1-AL161*AA161/AQ161/F161)*100</f>
        <v>63.417071655831549</v>
      </c>
      <c r="BC161">
        <f>(S161-E161/(N161/1.35))</f>
        <v>390.45186237422138</v>
      </c>
      <c r="BD161">
        <f>E161*BB161/100/BC161</f>
        <v>1.0313298944143926E-2</v>
      </c>
    </row>
    <row r="162" spans="1:56" x14ac:dyDescent="0.25">
      <c r="A162" s="1" t="s">
        <v>9</v>
      </c>
      <c r="B162" s="1" t="s">
        <v>220</v>
      </c>
    </row>
    <row r="163" spans="1:56" x14ac:dyDescent="0.25">
      <c r="A163" s="1">
        <v>88</v>
      </c>
      <c r="B163" s="1" t="s">
        <v>221</v>
      </c>
      <c r="C163" s="1">
        <v>52891.999992601573</v>
      </c>
      <c r="D163" s="1">
        <v>0</v>
      </c>
      <c r="E163">
        <f>(R163-S163*(1000-T163)/(1000-U163))*AK163</f>
        <v>6.5221911094550444</v>
      </c>
      <c r="F163">
        <f>IF(AV163&lt;&gt;0,1/(1/AV163-1/N163),0)</f>
        <v>5.1281335931706591E-2</v>
      </c>
      <c r="G163">
        <f>((AY163-AL163/2)*S163-E163)/(AY163+AL163/2)</f>
        <v>181.49605822249023</v>
      </c>
      <c r="H163">
        <f>AL163*1000</f>
        <v>0.58130739495719852</v>
      </c>
      <c r="I163">
        <f>(AQ163-AW163)</f>
        <v>1.110884068003992</v>
      </c>
      <c r="J163">
        <f>(P163+AP163*D163)</f>
        <v>24.173479080200195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19.793647766113281</v>
      </c>
      <c r="P163" s="1">
        <v>24.173479080200195</v>
      </c>
      <c r="Q163" s="1">
        <v>19.123476028442383</v>
      </c>
      <c r="R163" s="1">
        <v>401.5306396484375</v>
      </c>
      <c r="S163" s="1">
        <v>393.431884765625</v>
      </c>
      <c r="T163" s="1">
        <v>18.716619491577148</v>
      </c>
      <c r="U163" s="1">
        <v>19.400459289550781</v>
      </c>
      <c r="V163" s="1">
        <v>79.762214660644531</v>
      </c>
      <c r="W163" s="1">
        <v>82.676445007324219</v>
      </c>
      <c r="X163" s="1">
        <v>500.14324951171875</v>
      </c>
      <c r="Y163" s="1">
        <v>236.57855224609375</v>
      </c>
      <c r="Z163" s="1">
        <v>316.81512451171875</v>
      </c>
      <c r="AA163" s="1">
        <v>98.731849670410156</v>
      </c>
      <c r="AB163" s="1">
        <v>-12.128973007202148</v>
      </c>
      <c r="AC163" s="1">
        <v>0.82034611701965332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0.83357208251953119</v>
      </c>
      <c r="AL163">
        <f>(U163-T163)/(1000-U163)*AK163</f>
        <v>5.8130739495719855E-4</v>
      </c>
      <c r="AM163">
        <f>(P163+273.15)</f>
        <v>297.32347908020017</v>
      </c>
      <c r="AN163">
        <f>(O163+273.15)</f>
        <v>292.94364776611326</v>
      </c>
      <c r="AO163">
        <f>(Y163*AG163+Z163*AH163)*AI163</f>
        <v>44.94992436271059</v>
      </c>
      <c r="AP163">
        <f>((AO163+0.00000010773*(AN163^4-AM163^4))-AL163*44100)/(L163*51.4+0.00000043092*AM163^3)</f>
        <v>-0.34640877596556746</v>
      </c>
      <c r="AQ163">
        <f>0.61365*EXP(17.502*J163/(240.97+J163))</f>
        <v>3.0263272981168319</v>
      </c>
      <c r="AR163">
        <f>AQ163*1000/AA163</f>
        <v>30.651986245769884</v>
      </c>
      <c r="AS163">
        <f>(AR163-U163)</f>
        <v>11.251526956219102</v>
      </c>
      <c r="AT163">
        <f>IF(D163,P163,(O163+P163)/2)</f>
        <v>21.983563423156738</v>
      </c>
      <c r="AU163">
        <f>0.61365*EXP(17.502*AT163/(240.97+AT163))</f>
        <v>2.6508480812866502</v>
      </c>
      <c r="AV163">
        <f>IF(AS163&lt;&gt;0,(1000-(AR163+U163)/2)/AS163*AL163,0)</f>
        <v>5.0371782318953971E-2</v>
      </c>
      <c r="AW163">
        <f>U163*AA163/1000</f>
        <v>1.9154432301128399</v>
      </c>
      <c r="AX163">
        <f>(AU163-AW163)</f>
        <v>0.73540485117381027</v>
      </c>
      <c r="AY163">
        <f>1/(1.6/F163+1.37/N163)</f>
        <v>3.1562837444601886E-2</v>
      </c>
      <c r="AZ163">
        <f>G163*AA163*0.001</f>
        <v>17.919441536194913</v>
      </c>
      <c r="BA163">
        <f>G163/S163</f>
        <v>0.46131507193579635</v>
      </c>
      <c r="BB163">
        <f>(1-AL163*AA163/AQ163/F163)*100</f>
        <v>63.018212798512117</v>
      </c>
      <c r="BC163">
        <f>(S163-E163/(N163/1.35))</f>
        <v>390.33154747890688</v>
      </c>
      <c r="BD163">
        <f>E163*BB163/100/BC163</f>
        <v>1.0529941274357609E-2</v>
      </c>
    </row>
    <row r="164" spans="1:56" x14ac:dyDescent="0.25">
      <c r="A164" s="1" t="s">
        <v>9</v>
      </c>
      <c r="B164" s="1" t="s">
        <v>222</v>
      </c>
    </row>
    <row r="165" spans="1:56" x14ac:dyDescent="0.25">
      <c r="A165" s="1">
        <v>89</v>
      </c>
      <c r="B165" s="1" t="s">
        <v>223</v>
      </c>
      <c r="C165" s="1">
        <v>53172.50000533089</v>
      </c>
      <c r="D165" s="1">
        <v>0</v>
      </c>
      <c r="E165">
        <f>(R165-S165*(1000-T165)/(1000-U165))*AK165</f>
        <v>6.5602754572165276</v>
      </c>
      <c r="F165">
        <f>IF(AV165&lt;&gt;0,1/(1/AV165-1/N165),0)</f>
        <v>5.4702986932961724E-2</v>
      </c>
      <c r="G165">
        <f>((AY165-AL165/2)*S165-E165)/(AY165+AL165/2)</f>
        <v>191.22200150034604</v>
      </c>
      <c r="H165">
        <f>AL165*1000</f>
        <v>0.62261154569604793</v>
      </c>
      <c r="I165">
        <f>(AQ165-AW165)</f>
        <v>1.1167430431327887</v>
      </c>
      <c r="J165">
        <f>(P165+AP165*D165)</f>
        <v>24.164743423461914</v>
      </c>
      <c r="K165" s="1">
        <v>6</v>
      </c>
      <c r="L165">
        <f>(K165*AE165+AF165)</f>
        <v>1.4200000166893005</v>
      </c>
      <c r="M165" s="1">
        <v>1</v>
      </c>
      <c r="N165">
        <f>L165*(M165+1)*(M165+1)/(M165*M165+1)</f>
        <v>2.8400000333786011</v>
      </c>
      <c r="O165" s="1">
        <v>19.793481826782227</v>
      </c>
      <c r="P165" s="1">
        <v>24.164743423461914</v>
      </c>
      <c r="Q165" s="1">
        <v>19.121391296386719</v>
      </c>
      <c r="R165" s="1">
        <v>399.82608032226562</v>
      </c>
      <c r="S165" s="1">
        <v>391.662109375</v>
      </c>
      <c r="T165" s="1">
        <v>18.592845916748047</v>
      </c>
      <c r="U165" s="1">
        <v>19.32545280456543</v>
      </c>
      <c r="V165" s="1">
        <v>79.233932495117188</v>
      </c>
      <c r="W165" s="1">
        <v>82.35595703125</v>
      </c>
      <c r="X165" s="1">
        <v>500.06024169921875</v>
      </c>
      <c r="Y165" s="1">
        <v>236.60731506347656</v>
      </c>
      <c r="Z165" s="1">
        <v>315.32452392578125</v>
      </c>
      <c r="AA165" s="1">
        <v>98.729827880859375</v>
      </c>
      <c r="AB165" s="1">
        <v>-12.185430526733398</v>
      </c>
      <c r="AC165" s="1">
        <v>0.87201428413391113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0.18999999761581421</v>
      </c>
      <c r="AJ165" s="1">
        <v>111115</v>
      </c>
      <c r="AK165">
        <f>X165*0.000001/(K165*0.0001)</f>
        <v>0.83343373616536454</v>
      </c>
      <c r="AL165">
        <f>(U165-T165)/(1000-U165)*AK165</f>
        <v>6.2261154569604794E-4</v>
      </c>
      <c r="AM165">
        <f>(P165+273.15)</f>
        <v>297.31474342346189</v>
      </c>
      <c r="AN165">
        <f>(O165+273.15)</f>
        <v>292.9434818267822</v>
      </c>
      <c r="AO165">
        <f>(Y165*AG165+Z165*AH165)*AI165</f>
        <v>44.955389297944748</v>
      </c>
      <c r="AP165">
        <f>((AO165+0.00000010773*(AN165^4-AM165^4))-AL165*44100)/(L165*51.4+0.00000043092*AM165^3)</f>
        <v>-0.36680005551400158</v>
      </c>
      <c r="AQ165">
        <f>0.61365*EXP(17.502*J165/(240.97+J165))</f>
        <v>3.0247416722472047</v>
      </c>
      <c r="AR165">
        <f>AQ165*1000/AA165</f>
        <v>30.63655368565276</v>
      </c>
      <c r="AS165">
        <f>(AR165-U165)</f>
        <v>11.311100881087331</v>
      </c>
      <c r="AT165">
        <f>IF(D165,P165,(O165+P165)/2)</f>
        <v>21.97911262512207</v>
      </c>
      <c r="AU165">
        <f>0.61365*EXP(17.502*AT165/(240.97+AT165))</f>
        <v>2.6501285268353594</v>
      </c>
      <c r="AV165">
        <f>IF(AS165&lt;&gt;0,(1000-(AR165+U165)/2)/AS165*AL165,0)</f>
        <v>5.3669230876333261E-2</v>
      </c>
      <c r="AW165">
        <f>U165*AA165/1000</f>
        <v>1.907998629114416</v>
      </c>
      <c r="AX165">
        <f>(AU165-AW165)</f>
        <v>0.7421298977209434</v>
      </c>
      <c r="AY165">
        <f>1/(1.6/F165+1.37/N165)</f>
        <v>3.3634638882001508E-2</v>
      </c>
      <c r="AZ165">
        <f>G165*AA165*0.001</f>
        <v>18.879315295162595</v>
      </c>
      <c r="BA165">
        <f>G165/S165</f>
        <v>0.48823206770113936</v>
      </c>
      <c r="BB165">
        <f>(1-AL165*AA165/AQ165/F165)*100</f>
        <v>62.849366869398928</v>
      </c>
      <c r="BC165">
        <f>(S165-E165/(N165/1.35))</f>
        <v>388.54366861332636</v>
      </c>
      <c r="BD165">
        <f>E165*BB165/100/BC165</f>
        <v>1.0611655581633992E-2</v>
      </c>
    </row>
    <row r="166" spans="1:56" x14ac:dyDescent="0.25">
      <c r="A166" s="1" t="s">
        <v>9</v>
      </c>
      <c r="B166" s="1" t="s">
        <v>224</v>
      </c>
    </row>
    <row r="167" spans="1:56" x14ac:dyDescent="0.25">
      <c r="A167" s="1" t="s">
        <v>9</v>
      </c>
      <c r="B167" s="1" t="s">
        <v>225</v>
      </c>
    </row>
    <row r="168" spans="1:56" x14ac:dyDescent="0.25">
      <c r="A168" s="1">
        <v>90</v>
      </c>
      <c r="B168" s="1" t="s">
        <v>226</v>
      </c>
      <c r="C168" s="1">
        <v>53492.500002358109</v>
      </c>
      <c r="D168" s="1">
        <v>0</v>
      </c>
      <c r="E168">
        <f>(R168-S168*(1000-T168)/(1000-U168))*AK168</f>
        <v>6.6702842117582675</v>
      </c>
      <c r="F168">
        <f>IF(AV168&lt;&gt;0,1/(1/AV168-1/N168),0)</f>
        <v>6.1801469364873046E-2</v>
      </c>
      <c r="G168">
        <f>((AY168-AL168/2)*S168-E168)/(AY168+AL168/2)</f>
        <v>208.91698624314714</v>
      </c>
      <c r="H168">
        <f>AL168*1000</f>
        <v>0.75338188125728855</v>
      </c>
      <c r="I168">
        <f>(AQ168-AW168)</f>
        <v>1.1983417439737465</v>
      </c>
      <c r="J168">
        <f>(P168+AP168*D168)</f>
        <v>24.601240158081055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26.139719009399414</v>
      </c>
      <c r="P168" s="1">
        <v>24.601240158081055</v>
      </c>
      <c r="Q168" s="1">
        <v>26.164552688598633</v>
      </c>
      <c r="R168" s="1">
        <v>399.13723754882812</v>
      </c>
      <c r="S168" s="1">
        <v>390.78143310546875</v>
      </c>
      <c r="T168" s="1">
        <v>18.427103042602539</v>
      </c>
      <c r="U168" s="1">
        <v>19.313507080078125</v>
      </c>
      <c r="V168" s="1">
        <v>53.465187072753906</v>
      </c>
      <c r="W168" s="1">
        <v>56.037040710449219</v>
      </c>
      <c r="X168" s="1">
        <v>500.1092529296875</v>
      </c>
      <c r="Y168" s="1">
        <v>236.77720642089844</v>
      </c>
      <c r="Z168" s="1">
        <v>316.87017822265625</v>
      </c>
      <c r="AA168" s="1">
        <v>98.714530944824219</v>
      </c>
      <c r="AB168" s="1">
        <v>-12.440740585327148</v>
      </c>
      <c r="AC168" s="1">
        <v>0.95536541938781738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0.83351542154947911</v>
      </c>
      <c r="AL168">
        <f>(U168-T168)/(1000-U168)*AK168</f>
        <v>7.5338188125728851E-4</v>
      </c>
      <c r="AM168">
        <f>(P168+273.15)</f>
        <v>297.75124015808103</v>
      </c>
      <c r="AN168">
        <f>(O168+273.15)</f>
        <v>299.28971900939939</v>
      </c>
      <c r="AO168">
        <f>(Y168*AG168+Z168*AH168)*AI168</f>
        <v>44.987668655449852</v>
      </c>
      <c r="AP168">
        <f>((AO168+0.00000010773*(AN168^4-AM168^4))-AL168*44100)/(L168*51.4+0.00000043092*AM168^3)</f>
        <v>0.34849419315128544</v>
      </c>
      <c r="AQ168">
        <f>0.61365*EXP(17.502*J168/(240.97+J168))</f>
        <v>3.1048655362832003</v>
      </c>
      <c r="AR168">
        <f>AQ168*1000/AA168</f>
        <v>31.45297360546283</v>
      </c>
      <c r="AS168">
        <f>(AR168-U168)</f>
        <v>12.139466525384705</v>
      </c>
      <c r="AT168">
        <f>IF(D168,P168,(O168+P168)/2)</f>
        <v>25.370479583740234</v>
      </c>
      <c r="AU168">
        <f>0.61365*EXP(17.502*AT168/(240.97+AT168))</f>
        <v>3.2505907106992926</v>
      </c>
      <c r="AV168">
        <f>IF(AS168&lt;&gt;0,(1000-(AR168+U168)/2)/AS168*AL168,0)</f>
        <v>6.0485245077289522E-2</v>
      </c>
      <c r="AW168">
        <f>U168*AA168/1000</f>
        <v>1.9065237923094538</v>
      </c>
      <c r="AX168">
        <f>(AU168-AW168)</f>
        <v>1.3440669183898388</v>
      </c>
      <c r="AY168">
        <f>1/(1.6/F168+1.37/N168)</f>
        <v>3.7919369576709439E-2</v>
      </c>
      <c r="AZ168">
        <f>G168*AA168*0.001</f>
        <v>20.623142303398563</v>
      </c>
      <c r="BA168">
        <f>G168/S168</f>
        <v>0.5346133888268999</v>
      </c>
      <c r="BB168">
        <f>(1-AL168*AA168/AQ168/F168)*100</f>
        <v>61.242597786728666</v>
      </c>
      <c r="BC168">
        <f>(S168-E168/(N168/1.35))</f>
        <v>387.61069945052543</v>
      </c>
      <c r="BD168">
        <f>E168*BB168/100/BC168</f>
        <v>1.0539067514982766E-2</v>
      </c>
    </row>
    <row r="169" spans="1:56" x14ac:dyDescent="0.25">
      <c r="A169" s="1">
        <v>91</v>
      </c>
      <c r="B169" s="1" t="s">
        <v>227</v>
      </c>
      <c r="C169" s="1">
        <v>54092.999988935888</v>
      </c>
      <c r="D169" s="1">
        <v>0</v>
      </c>
      <c r="E169">
        <f>(R169-S169*(1000-T169)/(1000-U169))*AK169</f>
        <v>6.8472025744756815</v>
      </c>
      <c r="F169">
        <f>IF(AV169&lt;&gt;0,1/(1/AV169-1/N169),0)</f>
        <v>4.9638919104732386E-2</v>
      </c>
      <c r="G169">
        <f>((AY169-AL169/2)*S169-E169)/(AY169+AL169/2)</f>
        <v>159.90700112059767</v>
      </c>
      <c r="H169">
        <f>AL169*1000</f>
        <v>0.73330050181126605</v>
      </c>
      <c r="I169">
        <f>(AQ169-AW169)</f>
        <v>1.4445643427890187</v>
      </c>
      <c r="J169">
        <f>(P169+AP169*D169)</f>
        <v>25.752748489379883</v>
      </c>
      <c r="K169" s="1">
        <v>6</v>
      </c>
      <c r="L169">
        <f>(K169*AE169+AF169)</f>
        <v>1.4200000166893005</v>
      </c>
      <c r="M169" s="1">
        <v>1</v>
      </c>
      <c r="N169">
        <f>L169*(M169+1)*(M169+1)/(M169*M169+1)</f>
        <v>2.8400000333786011</v>
      </c>
      <c r="O169" s="1">
        <v>26.296636581420898</v>
      </c>
      <c r="P169" s="1">
        <v>25.752748489379883</v>
      </c>
      <c r="Q169" s="1">
        <v>26.159360885620117</v>
      </c>
      <c r="R169" s="1">
        <v>399.07608032226562</v>
      </c>
      <c r="S169" s="1">
        <v>390.5167236328125</v>
      </c>
      <c r="T169" s="1">
        <v>18.18922233581543</v>
      </c>
      <c r="U169" s="1">
        <v>19.052324295043945</v>
      </c>
      <c r="V169" s="1">
        <v>52.285221099853516</v>
      </c>
      <c r="W169" s="1">
        <v>54.766223907470703</v>
      </c>
      <c r="X169" s="1">
        <v>500.0540771484375</v>
      </c>
      <c r="Y169" s="1">
        <v>236.62979125976562</v>
      </c>
      <c r="Z169" s="1">
        <v>317.03878784179687</v>
      </c>
      <c r="AA169" s="1">
        <v>98.709251403808594</v>
      </c>
      <c r="AB169" s="1">
        <v>-12.440740585327148</v>
      </c>
      <c r="AC169" s="1">
        <v>0.95536541938781738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0.18999999761581421</v>
      </c>
      <c r="AJ169" s="1">
        <v>111115</v>
      </c>
      <c r="AK169">
        <f>X169*0.000001/(K169*0.0001)</f>
        <v>0.83342346191406236</v>
      </c>
      <c r="AL169">
        <f>(U169-T169)/(1000-U169)*AK169</f>
        <v>7.3330050181126603E-4</v>
      </c>
      <c r="AM169">
        <f>(P169+273.15)</f>
        <v>298.90274848937986</v>
      </c>
      <c r="AN169">
        <f>(O169+273.15)</f>
        <v>299.44663658142088</v>
      </c>
      <c r="AO169">
        <f>(Y169*AG169+Z169*AH169)*AI169</f>
        <v>44.959659775186083</v>
      </c>
      <c r="AP169">
        <f>((AO169+0.00000010773*(AN169^4-AM169^4))-AL169*44100)/(L169*51.4+0.00000043092*AM169^3)</f>
        <v>0.22364562934620918</v>
      </c>
      <c r="AQ169">
        <f>0.61365*EXP(17.502*J169/(240.97+J169))</f>
        <v>3.3252050114554019</v>
      </c>
      <c r="AR169">
        <f>AQ169*1000/AA169</f>
        <v>33.686862823549916</v>
      </c>
      <c r="AS169">
        <f>(AR169-U169)</f>
        <v>14.634538528505971</v>
      </c>
      <c r="AT169">
        <f>IF(D169,P169,(O169+P169)/2)</f>
        <v>26.024692535400391</v>
      </c>
      <c r="AU169">
        <f>0.61365*EXP(17.502*AT169/(240.97+AT169))</f>
        <v>3.3791918451287528</v>
      </c>
      <c r="AV169">
        <f>IF(AS169&lt;&gt;0,(1000-(AR169+U169)/2)/AS169*AL169,0)</f>
        <v>4.8786209707328741E-2</v>
      </c>
      <c r="AW169">
        <f>U169*AA169/1000</f>
        <v>1.8806406686663832</v>
      </c>
      <c r="AX169">
        <f>(AU169-AW169)</f>
        <v>1.4985511764623696</v>
      </c>
      <c r="AY169">
        <f>1/(1.6/F169+1.37/N169)</f>
        <v>3.0566862031966419E-2</v>
      </c>
      <c r="AZ169">
        <f>G169*AA169*0.001</f>
        <v>15.784300374842179</v>
      </c>
      <c r="BA169">
        <f>G169/S169</f>
        <v>0.40947542433791367</v>
      </c>
      <c r="BB169">
        <f>(1-AL169*AA169/AQ169/F169)*100</f>
        <v>56.147021299411684</v>
      </c>
      <c r="BC169">
        <f>(S169-E169/(N169/1.35))</f>
        <v>387.26189146136869</v>
      </c>
      <c r="BD169">
        <f>E169*BB169/100/BC169</f>
        <v>9.927391185838472E-3</v>
      </c>
    </row>
    <row r="170" spans="1:56" x14ac:dyDescent="0.25">
      <c r="A170" s="1" t="s">
        <v>9</v>
      </c>
      <c r="B170" s="1" t="s">
        <v>228</v>
      </c>
    </row>
    <row r="171" spans="1:56" x14ac:dyDescent="0.25">
      <c r="A171" s="1">
        <v>92</v>
      </c>
      <c r="B171" s="1" t="s">
        <v>229</v>
      </c>
      <c r="C171" s="1">
        <v>54693.499993350357</v>
      </c>
      <c r="D171" s="1">
        <v>0</v>
      </c>
      <c r="E171">
        <f>(R171-S171*(1000-T171)/(1000-U171))*AK171</f>
        <v>6.3859503388153156</v>
      </c>
      <c r="F171">
        <f>IF(AV171&lt;&gt;0,1/(1/AV171-1/N171),0)</f>
        <v>5.6791414397315935E-2</v>
      </c>
      <c r="G171">
        <f>((AY171-AL171/2)*S171-E171)/(AY171+AL171/2)</f>
        <v>200.79686952878467</v>
      </c>
      <c r="H171">
        <f>AL171*1000</f>
        <v>0.85720250589989611</v>
      </c>
      <c r="I171">
        <f>(AQ171-AW171)</f>
        <v>1.4793203268619717</v>
      </c>
      <c r="J171">
        <f>(P171+AP171*D171)</f>
        <v>25.906457901000977</v>
      </c>
      <c r="K171" s="1">
        <v>6</v>
      </c>
      <c r="L171">
        <f>(K171*AE171+AF171)</f>
        <v>1.4200000166893005</v>
      </c>
      <c r="M171" s="1">
        <v>1</v>
      </c>
      <c r="N171">
        <f>L171*(M171+1)*(M171+1)/(M171*M171+1)</f>
        <v>2.8400000333786011</v>
      </c>
      <c r="O171" s="1">
        <v>26.323789596557617</v>
      </c>
      <c r="P171" s="1">
        <v>25.906457901000977</v>
      </c>
      <c r="Q171" s="1">
        <v>26.160385131835937</v>
      </c>
      <c r="R171" s="1">
        <v>399.12469482421875</v>
      </c>
      <c r="S171" s="1">
        <v>391.05963134765625</v>
      </c>
      <c r="T171" s="1">
        <v>18.000661849975586</v>
      </c>
      <c r="U171" s="1">
        <v>19.009708404541016</v>
      </c>
      <c r="V171" s="1">
        <v>51.656795501708984</v>
      </c>
      <c r="W171" s="1">
        <v>54.552471160888672</v>
      </c>
      <c r="X171" s="1">
        <v>500.02093505859375</v>
      </c>
      <c r="Y171" s="1">
        <v>236.37770080566406</v>
      </c>
      <c r="Z171" s="1">
        <v>316.35537719726562</v>
      </c>
      <c r="AA171" s="1">
        <v>98.7025146484375</v>
      </c>
      <c r="AB171" s="1">
        <v>-11.757238388061523</v>
      </c>
      <c r="AC171" s="1">
        <v>1.1125996112823486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0.18999999761581421</v>
      </c>
      <c r="AJ171" s="1">
        <v>111115</v>
      </c>
      <c r="AK171">
        <f>X171*0.000001/(K171*0.0001)</f>
        <v>0.83336822509765607</v>
      </c>
      <c r="AL171">
        <f>(U171-T171)/(1000-U171)*AK171</f>
        <v>8.5720250589989614E-4</v>
      </c>
      <c r="AM171">
        <f>(P171+273.15)</f>
        <v>299.05645790100095</v>
      </c>
      <c r="AN171">
        <f>(O171+273.15)</f>
        <v>299.47378959655759</v>
      </c>
      <c r="AO171">
        <f>(Y171*AG171+Z171*AH171)*AI171</f>
        <v>44.911762589507816</v>
      </c>
      <c r="AP171">
        <f>((AO171+0.00000010773*(AN171^4-AM171^4))-AL171*44100)/(L171*51.4+0.00000043092*AM171^3)</f>
        <v>0.14115070314799033</v>
      </c>
      <c r="AQ171">
        <f>0.61365*EXP(17.502*J171/(240.97+J171))</f>
        <v>3.3556263491237068</v>
      </c>
      <c r="AR171">
        <f>AQ171*1000/AA171</f>
        <v>33.997374444571236</v>
      </c>
      <c r="AS171">
        <f>(AR171-U171)</f>
        <v>14.98766604003022</v>
      </c>
      <c r="AT171">
        <f>IF(D171,P171,(O171+P171)/2)</f>
        <v>26.115123748779297</v>
      </c>
      <c r="AU171">
        <f>0.61365*EXP(17.502*AT171/(240.97+AT171))</f>
        <v>3.3973132317000316</v>
      </c>
      <c r="AV171">
        <f>IF(AS171&lt;&gt;0,(1000-(AR171+U171)/2)/AS171*AL171,0)</f>
        <v>5.5678022284906897E-2</v>
      </c>
      <c r="AW171">
        <f>U171*AA171/1000</f>
        <v>1.8763060222617352</v>
      </c>
      <c r="AX171">
        <f>(AU171-AW171)</f>
        <v>1.5210072094382965</v>
      </c>
      <c r="AY171">
        <f>1/(1.6/F171+1.37/N171)</f>
        <v>3.4897111306406811E-2</v>
      </c>
      <c r="AZ171">
        <f>G171*AA171*0.001</f>
        <v>19.819155956025263</v>
      </c>
      <c r="BA171">
        <f>G171/S171</f>
        <v>0.51346867186675704</v>
      </c>
      <c r="BB171">
        <f>(1-AL171*AA171/AQ171/F171)*100</f>
        <v>55.602821763032232</v>
      </c>
      <c r="BC171">
        <f>(S171-E171/(N171/1.35))</f>
        <v>388.02405639833319</v>
      </c>
      <c r="BD171">
        <f>E171*BB171/100/BC171</f>
        <v>9.150898059583518E-3</v>
      </c>
    </row>
    <row r="172" spans="1:56" x14ac:dyDescent="0.25">
      <c r="A172" s="1" t="s">
        <v>9</v>
      </c>
      <c r="B172" s="1" t="s">
        <v>230</v>
      </c>
    </row>
    <row r="173" spans="1:56" x14ac:dyDescent="0.25">
      <c r="A173" s="1">
        <v>93</v>
      </c>
      <c r="B173" s="1" t="s">
        <v>231</v>
      </c>
      <c r="C173" s="1">
        <v>55293.000000067055</v>
      </c>
      <c r="D173" s="1">
        <v>0</v>
      </c>
      <c r="E173">
        <f>(R173-S173*(1000-T173)/(1000-U173))*AK173</f>
        <v>6.3172350141032236</v>
      </c>
      <c r="F173">
        <f>IF(AV173&lt;&gt;0,1/(1/AV173-1/N173),0)</f>
        <v>5.7677454007668452E-2</v>
      </c>
      <c r="G173">
        <f>((AY173-AL173/2)*S173-E173)/(AY173+AL173/2)</f>
        <v>205.52711621448375</v>
      </c>
      <c r="H173">
        <f>AL173*1000</f>
        <v>0.87352713404799998</v>
      </c>
      <c r="I173">
        <f>(AQ173-AW173)</f>
        <v>1.4849299961004605</v>
      </c>
      <c r="J173">
        <f>(P173+AP173*D173)</f>
        <v>25.852396011352539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26.3243408203125</v>
      </c>
      <c r="P173" s="1">
        <v>25.852396011352539</v>
      </c>
      <c r="Q173" s="1">
        <v>26.159521102905273</v>
      </c>
      <c r="R173" s="1">
        <v>399.16317749023437</v>
      </c>
      <c r="S173" s="1">
        <v>391.1729736328125</v>
      </c>
      <c r="T173" s="1">
        <v>17.816616058349609</v>
      </c>
      <c r="U173" s="1">
        <v>18.845027923583984</v>
      </c>
      <c r="V173" s="1">
        <v>51.124706268310547</v>
      </c>
      <c r="W173" s="1">
        <v>54.075729370117187</v>
      </c>
      <c r="X173" s="1">
        <v>500.03244018554687</v>
      </c>
      <c r="Y173" s="1">
        <v>235.96830749511719</v>
      </c>
      <c r="Z173" s="1">
        <v>316.17169189453125</v>
      </c>
      <c r="AA173" s="1">
        <v>98.698135375976563</v>
      </c>
      <c r="AB173" s="1">
        <v>-11.752172470092773</v>
      </c>
      <c r="AC173" s="1">
        <v>1.1381256580352783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0.83338740030924463</v>
      </c>
      <c r="AL173">
        <f>(U173-T173)/(1000-U173)*AK173</f>
        <v>8.7352713404799994E-4</v>
      </c>
      <c r="AM173">
        <f>(P173+273.15)</f>
        <v>299.00239601135252</v>
      </c>
      <c r="AN173">
        <f>(O173+273.15)</f>
        <v>299.47434082031248</v>
      </c>
      <c r="AO173">
        <f>(Y173*AG173+Z173*AH173)*AI173</f>
        <v>44.83397786147998</v>
      </c>
      <c r="AP173">
        <f>((AO173+0.00000010773*(AN173^4-AM173^4))-AL173*44100)/(L173*51.4+0.00000043092*AM173^3)</f>
        <v>0.13916835337055436</v>
      </c>
      <c r="AQ173">
        <f>0.61365*EXP(17.502*J173/(240.97+J173))</f>
        <v>3.3448991132664112</v>
      </c>
      <c r="AR173">
        <f>AQ173*1000/AA173</f>
        <v>33.890195600195405</v>
      </c>
      <c r="AS173">
        <f>(AR173-U173)</f>
        <v>15.04516767661142</v>
      </c>
      <c r="AT173">
        <f>IF(D173,P173,(O173+P173)/2)</f>
        <v>26.08836841583252</v>
      </c>
      <c r="AU173">
        <f>0.61365*EXP(17.502*AT173/(240.97+AT173))</f>
        <v>3.3919429479092909</v>
      </c>
      <c r="AV173">
        <f>IF(AS173&lt;&gt;0,(1000-(AR173+U173)/2)/AS173*AL173,0)</f>
        <v>5.652940053543494E-2</v>
      </c>
      <c r="AW173">
        <f>U173*AA173/1000</f>
        <v>1.8599691171659507</v>
      </c>
      <c r="AX173">
        <f>(AU173-AW173)</f>
        <v>1.5319738307433401</v>
      </c>
      <c r="AY173">
        <f>1/(1.6/F173+1.37/N173)</f>
        <v>3.5432257768974275E-2</v>
      </c>
      <c r="AZ173">
        <f>G173*AA173*0.001</f>
        <v>20.285143139571186</v>
      </c>
      <c r="BA173">
        <f>G173/S173</f>
        <v>0.52541236247933787</v>
      </c>
      <c r="BB173">
        <f>(1-AL173*AA173/AQ173/F173)*100</f>
        <v>55.311452113046386</v>
      </c>
      <c r="BC173">
        <f>(S173-E173/(N173/1.35))</f>
        <v>388.17006265788069</v>
      </c>
      <c r="BD173">
        <f>E173*BB173/100/BC173</f>
        <v>9.0016071712720608E-3</v>
      </c>
    </row>
    <row r="174" spans="1:56" x14ac:dyDescent="0.25">
      <c r="A174" s="1">
        <v>94</v>
      </c>
      <c r="B174" s="1" t="s">
        <v>232</v>
      </c>
      <c r="C174" s="1">
        <v>55893.499986644834</v>
      </c>
      <c r="D174" s="1">
        <v>0</v>
      </c>
      <c r="E174">
        <f>(R174-S174*(1000-T174)/(1000-U174))*AK174</f>
        <v>6.2411784831070927</v>
      </c>
      <c r="F174">
        <f>IF(AV174&lt;&gt;0,1/(1/AV174-1/N174),0)</f>
        <v>5.6785098457472573E-2</v>
      </c>
      <c r="G174">
        <f>((AY174-AL174/2)*S174-E174)/(AY174+AL174/2)</f>
        <v>205.15341910738584</v>
      </c>
      <c r="H174">
        <f>AL174*1000</f>
        <v>0.87001719061766081</v>
      </c>
      <c r="I174">
        <f>(AQ174-AW174)</f>
        <v>1.5017333385284852</v>
      </c>
      <c r="J174">
        <f>(P174+AP174*D174)</f>
        <v>25.85869026184082</v>
      </c>
      <c r="K174" s="1">
        <v>6</v>
      </c>
      <c r="L174">
        <f>(K174*AE174+AF174)</f>
        <v>1.4200000166893005</v>
      </c>
      <c r="M174" s="1">
        <v>1</v>
      </c>
      <c r="N174">
        <f>L174*(M174+1)*(M174+1)/(M174*M174+1)</f>
        <v>2.8400000333786011</v>
      </c>
      <c r="O174" s="1">
        <v>26.327186584472656</v>
      </c>
      <c r="P174" s="1">
        <v>25.85869026184082</v>
      </c>
      <c r="Q174" s="1">
        <v>26.160573959350586</v>
      </c>
      <c r="R174" s="1">
        <v>399.3541259765625</v>
      </c>
      <c r="S174" s="1">
        <v>391.4559326171875</v>
      </c>
      <c r="T174" s="1">
        <v>17.664356231689453</v>
      </c>
      <c r="U174" s="1">
        <v>18.688877105712891</v>
      </c>
      <c r="V174" s="1">
        <v>50.675319671630859</v>
      </c>
      <c r="W174" s="1">
        <v>53.614456176757813</v>
      </c>
      <c r="X174" s="1">
        <v>499.99423217773437</v>
      </c>
      <c r="Y174" s="1">
        <v>235.93113708496094</v>
      </c>
      <c r="Z174" s="1">
        <v>316.63766479492187</v>
      </c>
      <c r="AA174" s="1">
        <v>98.690422058105469</v>
      </c>
      <c r="AB174" s="1">
        <v>-11.752172470092773</v>
      </c>
      <c r="AC174" s="1">
        <v>1.1381256580352783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0.18999999761581421</v>
      </c>
      <c r="AJ174" s="1">
        <v>111115</v>
      </c>
      <c r="AK174">
        <f>X174*0.000001/(K174*0.0001)</f>
        <v>0.83332372029622381</v>
      </c>
      <c r="AL174">
        <f>(U174-T174)/(1000-U174)*AK174</f>
        <v>8.7001719061766082E-4</v>
      </c>
      <c r="AM174">
        <f>(P174+273.15)</f>
        <v>299.0086902618408</v>
      </c>
      <c r="AN174">
        <f>(O174+273.15)</f>
        <v>299.47718658447263</v>
      </c>
      <c r="AO174">
        <f>(Y174*AG174+Z174*AH174)*AI174</f>
        <v>44.826915483638913</v>
      </c>
      <c r="AP174">
        <f>((AO174+0.00000010773*(AN174^4-AM174^4))-AL174*44100)/(L174*51.4+0.00000043092*AM174^3)</f>
        <v>0.14044699007143993</v>
      </c>
      <c r="AQ174">
        <f>0.61365*EXP(17.502*J174/(240.97+J174))</f>
        <v>3.346146507883355</v>
      </c>
      <c r="AR174">
        <f>AQ174*1000/AA174</f>
        <v>33.905483815980247</v>
      </c>
      <c r="AS174">
        <f>(AR174-U174)</f>
        <v>15.216606710267357</v>
      </c>
      <c r="AT174">
        <f>IF(D174,P174,(O174+P174)/2)</f>
        <v>26.092938423156738</v>
      </c>
      <c r="AU174">
        <f>0.61365*EXP(17.502*AT174/(240.97+AT174))</f>
        <v>3.3928597064414459</v>
      </c>
      <c r="AV174">
        <f>IF(AS174&lt;&gt;0,(1000-(AR174+U174)/2)/AS174*AL174,0)</f>
        <v>5.5671951551481295E-2</v>
      </c>
      <c r="AW174">
        <f>U174*AA174/1000</f>
        <v>1.8444131693548698</v>
      </c>
      <c r="AX174">
        <f>(AU174-AW174)</f>
        <v>1.5484465370865761</v>
      </c>
      <c r="AY174">
        <f>1/(1.6/F174+1.37/N174)</f>
        <v>3.4893295622696462E-2</v>
      </c>
      <c r="AZ174">
        <f>G174*AA174*0.001</f>
        <v>20.246677518371307</v>
      </c>
      <c r="BA174">
        <f>G174/S174</f>
        <v>0.52407794087006321</v>
      </c>
      <c r="BB174">
        <f>(1-AL174*AA174/AQ174/F174)*100</f>
        <v>54.811959967294335</v>
      </c>
      <c r="BC174">
        <f>(S174-E174/(N174/1.35))</f>
        <v>388.48917527452261</v>
      </c>
      <c r="BD174">
        <f>E174*BB174/100/BC174</f>
        <v>8.8056822927709347E-3</v>
      </c>
    </row>
    <row r="175" spans="1:56" x14ac:dyDescent="0.25">
      <c r="A175" s="1" t="s">
        <v>9</v>
      </c>
      <c r="B175" s="1" t="s">
        <v>233</v>
      </c>
    </row>
    <row r="176" spans="1:56" x14ac:dyDescent="0.25">
      <c r="A176" s="1">
        <v>95</v>
      </c>
      <c r="B176" s="1" t="s">
        <v>234</v>
      </c>
      <c r="C176" s="1">
        <v>56493.999993361533</v>
      </c>
      <c r="D176" s="1">
        <v>0</v>
      </c>
      <c r="E176">
        <f>(R176-S176*(1000-T176)/(1000-U176))*AK176</f>
        <v>6.4291302543533675</v>
      </c>
      <c r="F176">
        <f>IF(AV176&lt;&gt;0,1/(1/AV176-1/N176),0)</f>
        <v>5.6809125888967665E-2</v>
      </c>
      <c r="G176">
        <f>((AY176-AL176/2)*S176-E176)/(AY176+AL176/2)</f>
        <v>199.70354784190167</v>
      </c>
      <c r="H176">
        <f>AL176*1000</f>
        <v>0.87620146366917961</v>
      </c>
      <c r="I176">
        <f>(AQ176-AW176)</f>
        <v>1.5117049124375395</v>
      </c>
      <c r="J176">
        <f>(P176+AP176*D176)</f>
        <v>25.869895935058594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26.332998275756836</v>
      </c>
      <c r="P176" s="1">
        <v>25.869895935058594</v>
      </c>
      <c r="Q176" s="1">
        <v>26.161327362060547</v>
      </c>
      <c r="R176" s="1">
        <v>399.42074584960937</v>
      </c>
      <c r="S176" s="1">
        <v>391.29525756835937</v>
      </c>
      <c r="T176" s="1">
        <v>17.580022811889648</v>
      </c>
      <c r="U176" s="1">
        <v>18.611782073974609</v>
      </c>
      <c r="V176" s="1">
        <v>50.412208557128906</v>
      </c>
      <c r="W176" s="1">
        <v>53.370864868164062</v>
      </c>
      <c r="X176" s="1">
        <v>500.05490112304687</v>
      </c>
      <c r="Y176" s="1">
        <v>236.17619323730469</v>
      </c>
      <c r="Z176" s="1">
        <v>316.03509521484375</v>
      </c>
      <c r="AA176" s="1">
        <v>98.682830810546875</v>
      </c>
      <c r="AB176" s="1">
        <v>-11.858007431030273</v>
      </c>
      <c r="AC176" s="1">
        <v>1.1379272937774658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0.18999999761581421</v>
      </c>
      <c r="AJ176" s="1">
        <v>111115</v>
      </c>
      <c r="AK176">
        <f>X176*0.000001/(K176*0.0001)</f>
        <v>0.83342483520507793</v>
      </c>
      <c r="AL176">
        <f>(U176-T176)/(1000-U176)*AK176</f>
        <v>8.7620146366917961E-4</v>
      </c>
      <c r="AM176">
        <f>(P176+273.15)</f>
        <v>299.01989593505857</v>
      </c>
      <c r="AN176">
        <f>(O176+273.15)</f>
        <v>299.48299827575681</v>
      </c>
      <c r="AO176">
        <f>(Y176*AG176+Z176*AH176)*AI176</f>
        <v>44.873476151999967</v>
      </c>
      <c r="AP176">
        <f>((AO176+0.00000010773*(AN176^4-AM176^4))-AL176*44100)/(L176*51.4+0.00000043092*AM176^3)</f>
        <v>0.13703699563908472</v>
      </c>
      <c r="AQ176">
        <f>0.61365*EXP(17.502*J176/(240.97+J176))</f>
        <v>3.3483682539263451</v>
      </c>
      <c r="AR176">
        <f>AQ176*1000/AA176</f>
        <v>33.930606027654441</v>
      </c>
      <c r="AS176">
        <f>(AR176-U176)</f>
        <v>15.318823953679832</v>
      </c>
      <c r="AT176">
        <f>IF(D176,P176,(O176+P176)/2)</f>
        <v>26.101447105407715</v>
      </c>
      <c r="AU176">
        <f>0.61365*EXP(17.502*AT176/(240.97+AT176))</f>
        <v>3.394567152679012</v>
      </c>
      <c r="AV176">
        <f>IF(AS176&lt;&gt;0,(1000-(AR176+U176)/2)/AS176*AL176,0)</f>
        <v>5.5695046014584589E-2</v>
      </c>
      <c r="AW176">
        <f>U176*AA176/1000</f>
        <v>1.8366633414888056</v>
      </c>
      <c r="AX176">
        <f>(AU176-AW176)</f>
        <v>1.5579038111902064</v>
      </c>
      <c r="AY176">
        <f>1/(1.6/F176+1.37/N176)</f>
        <v>3.4907811371722372E-2</v>
      </c>
      <c r="AZ176">
        <f>G176*AA176*0.001</f>
        <v>19.707311423948337</v>
      </c>
      <c r="BA176">
        <f>G176/S176</f>
        <v>0.51036536727515391</v>
      </c>
      <c r="BB176">
        <f>(1-AL176*AA176/AQ176/F176)*100</f>
        <v>54.543682393482662</v>
      </c>
      <c r="BC176">
        <f>(S176-E176/(N176/1.35))</f>
        <v>388.23915695520139</v>
      </c>
      <c r="BD176">
        <f>E176*BB176/100/BC176</f>
        <v>9.0322790058047601E-3</v>
      </c>
    </row>
    <row r="177" spans="1:56" x14ac:dyDescent="0.25">
      <c r="A177" s="1" t="s">
        <v>9</v>
      </c>
      <c r="B177" s="1" t="s">
        <v>235</v>
      </c>
    </row>
    <row r="178" spans="1:56" x14ac:dyDescent="0.25">
      <c r="A178" s="1">
        <v>96</v>
      </c>
      <c r="B178" s="1" t="s">
        <v>236</v>
      </c>
      <c r="C178" s="1">
        <v>57093.500000078231</v>
      </c>
      <c r="D178" s="1">
        <v>0</v>
      </c>
      <c r="E178">
        <f>(R178-S178*(1000-T178)/(1000-U178))*AK178</f>
        <v>6.3021658210302798</v>
      </c>
      <c r="F178">
        <f>IF(AV178&lt;&gt;0,1/(1/AV178-1/N178),0)</f>
        <v>5.7021916569217027E-2</v>
      </c>
      <c r="G178">
        <f>((AY178-AL178/2)*S178-E178)/(AY178+AL178/2)</f>
        <v>204.25664050527544</v>
      </c>
      <c r="H178">
        <f>AL178*1000</f>
        <v>0.88501851486275207</v>
      </c>
      <c r="I178">
        <f>(AQ178-AW178)</f>
        <v>1.5210546535232599</v>
      </c>
      <c r="J178">
        <f>(P178+AP178*D178)</f>
        <v>25.869985580444336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26.334733963012695</v>
      </c>
      <c r="P178" s="1">
        <v>25.869985580444336</v>
      </c>
      <c r="Q178" s="1">
        <v>26.160192489624023</v>
      </c>
      <c r="R178" s="1">
        <v>399.63644409179687</v>
      </c>
      <c r="S178" s="1">
        <v>391.6580810546875</v>
      </c>
      <c r="T178" s="1">
        <v>17.479034423828125</v>
      </c>
      <c r="U178" s="1">
        <v>18.5213623046875</v>
      </c>
      <c r="V178" s="1">
        <v>50.106266021728516</v>
      </c>
      <c r="W178" s="1">
        <v>53.094253540039063</v>
      </c>
      <c r="X178" s="1">
        <v>500.01162719726562</v>
      </c>
      <c r="Y178" s="1">
        <v>235.98307800292969</v>
      </c>
      <c r="Z178" s="1">
        <v>316.4366455078125</v>
      </c>
      <c r="AA178" s="1">
        <v>98.660743713378906</v>
      </c>
      <c r="AB178" s="1">
        <v>-11.794744491577148</v>
      </c>
      <c r="AC178" s="1">
        <v>1.1618587970733643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0.83335271199544247</v>
      </c>
      <c r="AL178">
        <f>(U178-T178)/(1000-U178)*AK178</f>
        <v>8.8501851486275204E-4</v>
      </c>
      <c r="AM178">
        <f>(P178+273.15)</f>
        <v>299.01998558044431</v>
      </c>
      <c r="AN178">
        <f>(O178+273.15)</f>
        <v>299.48473396301267</v>
      </c>
      <c r="AO178">
        <f>(Y178*AG178+Z178*AH178)*AI178</f>
        <v>44.836784257929139</v>
      </c>
      <c r="AP178">
        <f>((AO178+0.00000010773*(AN178^4-AM178^4))-AL178*44100)/(L178*51.4+0.00000043092*AM178^3)</f>
        <v>0.13222725008195216</v>
      </c>
      <c r="AQ178">
        <f>0.61365*EXP(17.502*J178/(240.97+J178))</f>
        <v>3.3483860330886701</v>
      </c>
      <c r="AR178">
        <f>AQ178*1000/AA178</f>
        <v>33.938382248730321</v>
      </c>
      <c r="AS178">
        <f>(AR178-U178)</f>
        <v>15.417019944042821</v>
      </c>
      <c r="AT178">
        <f>IF(D178,P178,(O178+P178)/2)</f>
        <v>26.102359771728516</v>
      </c>
      <c r="AU178">
        <f>0.61365*EXP(17.502*AT178/(240.97+AT178))</f>
        <v>3.3947503429482904</v>
      </c>
      <c r="AV178">
        <f>IF(AS178&lt;&gt;0,(1000-(AR178+U178)/2)/AS178*AL178,0)</f>
        <v>5.5899557462036183E-2</v>
      </c>
      <c r="AW178">
        <f>U178*AA178/1000</f>
        <v>1.8273313795654103</v>
      </c>
      <c r="AX178">
        <f>(AU178-AW178)</f>
        <v>1.5674189633828801</v>
      </c>
      <c r="AY178">
        <f>1/(1.6/F178+1.37/N178)</f>
        <v>3.5036356085154985E-2</v>
      </c>
      <c r="AZ178">
        <f>G178*AA178*0.001</f>
        <v>20.152112060646751</v>
      </c>
      <c r="BA178">
        <f>G178/S178</f>
        <v>0.52151774822374963</v>
      </c>
      <c r="BB178">
        <f>(1-AL178*AA178/AQ178/F178)*100</f>
        <v>54.268082726209379</v>
      </c>
      <c r="BC178">
        <f>(S178-E178/(N178/1.35))</f>
        <v>388.66233325243502</v>
      </c>
      <c r="BD178">
        <f>E178*BB178/100/BC178</f>
        <v>8.7995781136791639E-3</v>
      </c>
    </row>
    <row r="179" spans="1:56" x14ac:dyDescent="0.25">
      <c r="A179" s="1">
        <v>97</v>
      </c>
      <c r="B179" s="1" t="s">
        <v>237</v>
      </c>
      <c r="C179" s="1">
        <v>57693.99998665601</v>
      </c>
      <c r="D179" s="1">
        <v>0</v>
      </c>
      <c r="E179">
        <f>(R179-S179*(1000-T179)/(1000-U179))*AK179</f>
        <v>6.3133373952922884</v>
      </c>
      <c r="F179">
        <f>IF(AV179&lt;&gt;0,1/(1/AV179-1/N179),0)</f>
        <v>5.718061560506231E-2</v>
      </c>
      <c r="G179">
        <f>((AY179-AL179/2)*S179-E179)/(AY179+AL179/2)</f>
        <v>204.44529947472375</v>
      </c>
      <c r="H179">
        <f>AL179*1000</f>
        <v>0.88642991187297548</v>
      </c>
      <c r="I179">
        <f>(AQ179-AW179)</f>
        <v>1.5194801222708532</v>
      </c>
      <c r="J179">
        <f>(P179+AP179*D179)</f>
        <v>25.805204391479492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26.330724716186523</v>
      </c>
      <c r="P179" s="1">
        <v>25.805204391479492</v>
      </c>
      <c r="Q179" s="1">
        <v>26.160163879394531</v>
      </c>
      <c r="R179" s="1">
        <v>399.65960693359375</v>
      </c>
      <c r="S179" s="1">
        <v>391.66787719726562</v>
      </c>
      <c r="T179" s="1">
        <v>17.363836288452148</v>
      </c>
      <c r="U179" s="1">
        <v>18.407854080200195</v>
      </c>
      <c r="V179" s="1">
        <v>49.786361694335938</v>
      </c>
      <c r="W179" s="1">
        <v>52.779811859130859</v>
      </c>
      <c r="X179" s="1">
        <v>500.05621337890625</v>
      </c>
      <c r="Y179" s="1">
        <v>236.11700439453125</v>
      </c>
      <c r="Z179" s="1">
        <v>316.50732421875</v>
      </c>
      <c r="AA179" s="1">
        <v>98.657859802246094</v>
      </c>
      <c r="AB179" s="1">
        <v>-11.794744491577148</v>
      </c>
      <c r="AC179" s="1">
        <v>1.1618587970733643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0.18999999761581421</v>
      </c>
      <c r="AJ179" s="1">
        <v>111115</v>
      </c>
      <c r="AK179">
        <f>X179*0.000001/(K179*0.0001)</f>
        <v>0.833427022298177</v>
      </c>
      <c r="AL179">
        <f>(U179-T179)/(1000-U179)*AK179</f>
        <v>8.8642991187297545E-4</v>
      </c>
      <c r="AM179">
        <f>(P179+273.15)</f>
        <v>298.95520439147947</v>
      </c>
      <c r="AN179">
        <f>(O179+273.15)</f>
        <v>299.4807247161865</v>
      </c>
      <c r="AO179">
        <f>(Y179*AG179+Z179*AH179)*AI179</f>
        <v>44.862230272014131</v>
      </c>
      <c r="AP179">
        <f>((AO179+0.00000010773*(AN179^4-AM179^4))-AL179*44100)/(L179*51.4+0.00000043092*AM179^3)</f>
        <v>0.14008390892088662</v>
      </c>
      <c r="AQ179">
        <f>0.61365*EXP(17.502*J179/(240.97+J179))</f>
        <v>3.3355596093754478</v>
      </c>
      <c r="AR179">
        <f>AQ179*1000/AA179</f>
        <v>33.809365174365041</v>
      </c>
      <c r="AS179">
        <f>(AR179-U179)</f>
        <v>15.401511094164846</v>
      </c>
      <c r="AT179">
        <f>IF(D179,P179,(O179+P179)/2)</f>
        <v>26.067964553833008</v>
      </c>
      <c r="AU179">
        <f>0.61365*EXP(17.502*AT179/(240.97+AT179))</f>
        <v>3.3878525046068804</v>
      </c>
      <c r="AV179">
        <f>IF(AS179&lt;&gt;0,(1000-(AR179+U179)/2)/AS179*AL179,0)</f>
        <v>5.6052062298550032E-2</v>
      </c>
      <c r="AW179">
        <f>U179*AA179/1000</f>
        <v>1.8160794871045947</v>
      </c>
      <c r="AX179">
        <f>(AU179-AW179)</f>
        <v>1.5717730175022857</v>
      </c>
      <c r="AY179">
        <f>1/(1.6/F179+1.37/N179)</f>
        <v>3.5132214023737257E-2</v>
      </c>
      <c r="AZ179">
        <f>G179*AA179*0.001</f>
        <v>20.170135692805513</v>
      </c>
      <c r="BA179">
        <f>G179/S179</f>
        <v>0.5219863853469755</v>
      </c>
      <c r="BB179">
        <f>(1-AL179*AA179/AQ179/F179)*100</f>
        <v>54.147970870164897</v>
      </c>
      <c r="BC179">
        <f>(S179-E179/(N179/1.35))</f>
        <v>388.66681896364821</v>
      </c>
      <c r="BD179">
        <f>E179*BB179/100/BC179</f>
        <v>8.7955645476848129E-3</v>
      </c>
    </row>
    <row r="180" spans="1:56" x14ac:dyDescent="0.25">
      <c r="A180" s="1" t="s">
        <v>9</v>
      </c>
      <c r="B180" s="1" t="s">
        <v>238</v>
      </c>
    </row>
    <row r="181" spans="1:56" x14ac:dyDescent="0.25">
      <c r="A181" s="1">
        <v>98</v>
      </c>
      <c r="B181" s="1" t="s">
        <v>239</v>
      </c>
      <c r="C181" s="1">
        <v>58294.499993372709</v>
      </c>
      <c r="D181" s="1">
        <v>0</v>
      </c>
      <c r="E181">
        <f>(R181-S181*(1000-T181)/(1000-U181))*AK181</f>
        <v>6.3325167240925353</v>
      </c>
      <c r="F181">
        <f>IF(AV181&lt;&gt;0,1/(1/AV181-1/N181),0)</f>
        <v>5.907335568152796E-2</v>
      </c>
      <c r="G181">
        <f>((AY181-AL181/2)*S181-E181)/(AY181+AL181/2)</f>
        <v>209.73219270047045</v>
      </c>
      <c r="H181">
        <f>AL181*1000</f>
        <v>0.89428141793755023</v>
      </c>
      <c r="I181">
        <f>(AQ181-AW181)</f>
        <v>1.4843548344204265</v>
      </c>
      <c r="J181">
        <f>(P181+AP181*D181)</f>
        <v>25.795928955078125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26.329805374145508</v>
      </c>
      <c r="P181" s="1">
        <v>25.795928955078125</v>
      </c>
      <c r="Q181" s="1">
        <v>26.158998489379883</v>
      </c>
      <c r="R181" s="1">
        <v>399.73501586914063</v>
      </c>
      <c r="S181" s="1">
        <v>391.71673583984375</v>
      </c>
      <c r="T181" s="1">
        <v>17.694820404052734</v>
      </c>
      <c r="U181" s="1">
        <v>18.74769401550293</v>
      </c>
      <c r="V181" s="1">
        <v>50.731658935546875</v>
      </c>
      <c r="W181" s="1">
        <v>53.750286102294922</v>
      </c>
      <c r="X181" s="1">
        <v>500.0689697265625</v>
      </c>
      <c r="Y181" s="1">
        <v>235.99113464355469</v>
      </c>
      <c r="Z181" s="1">
        <v>315.89437866210937</v>
      </c>
      <c r="AA181" s="1">
        <v>98.645294189453125</v>
      </c>
      <c r="AB181" s="1">
        <v>-11.892248153686523</v>
      </c>
      <c r="AC181" s="1">
        <v>1.158402681350708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0.18999999761581421</v>
      </c>
      <c r="AJ181" s="1">
        <v>111115</v>
      </c>
      <c r="AK181">
        <f>X181*0.000001/(K181*0.0001)</f>
        <v>0.83344828287760409</v>
      </c>
      <c r="AL181">
        <f>(U181-T181)/(1000-U181)*AK181</f>
        <v>8.9428141793755026E-4</v>
      </c>
      <c r="AM181">
        <f>(P181+273.15)</f>
        <v>298.9459289550781</v>
      </c>
      <c r="AN181">
        <f>(O181+273.15)</f>
        <v>299.47980537414549</v>
      </c>
      <c r="AO181">
        <f>(Y181*AG181+Z181*AH181)*AI181</f>
        <v>44.838315019628681</v>
      </c>
      <c r="AP181">
        <f>((AO181+0.00000010773*(AN181^4-AM181^4))-AL181*44100)/(L181*51.4+0.00000043092*AM181^3)</f>
        <v>0.13684289404454325</v>
      </c>
      <c r="AQ181">
        <f>0.61365*EXP(17.502*J181/(240.97+J181))</f>
        <v>3.3337266259535627</v>
      </c>
      <c r="AR181">
        <f>AQ181*1000/AA181</f>
        <v>33.795090311667352</v>
      </c>
      <c r="AS181">
        <f>(AR181-U181)</f>
        <v>15.047396296164422</v>
      </c>
      <c r="AT181">
        <f>IF(D181,P181,(O181+P181)/2)</f>
        <v>26.062867164611816</v>
      </c>
      <c r="AU181">
        <f>0.61365*EXP(17.502*AT181/(240.97+AT181))</f>
        <v>3.3868312835626488</v>
      </c>
      <c r="AV181">
        <f>IF(AS181&lt;&gt;0,(1000-(AR181+U181)/2)/AS181*AL181,0)</f>
        <v>5.7869639568426161E-2</v>
      </c>
      <c r="AW181">
        <f>U181*AA181/1000</f>
        <v>1.8493717915331362</v>
      </c>
      <c r="AX181">
        <f>(AU181-AW181)</f>
        <v>1.5374594920295126</v>
      </c>
      <c r="AY181">
        <f>1/(1.6/F181+1.37/N181)</f>
        <v>3.627477867366366E-2</v>
      </c>
      <c r="AZ181">
        <f>G181*AA181*0.001</f>
        <v>20.689093849936981</v>
      </c>
      <c r="BA181">
        <f>G181/S181</f>
        <v>0.53541800365205994</v>
      </c>
      <c r="BB181">
        <f>(1-AL181*AA181/AQ181/F181)*100</f>
        <v>55.205060581072985</v>
      </c>
      <c r="BC181">
        <f>(S181-E181/(N181/1.35))</f>
        <v>388.7065606718686</v>
      </c>
      <c r="BD181">
        <f>E181*BB181/100/BC181</f>
        <v>8.9935958060480062E-3</v>
      </c>
    </row>
    <row r="182" spans="1:56" x14ac:dyDescent="0.25">
      <c r="A182" s="1" t="s">
        <v>9</v>
      </c>
      <c r="B182" s="1" t="s">
        <v>240</v>
      </c>
    </row>
    <row r="183" spans="1:56" x14ac:dyDescent="0.25">
      <c r="A183" s="1">
        <v>99</v>
      </c>
      <c r="B183" s="1" t="s">
        <v>241</v>
      </c>
      <c r="C183" s="1">
        <v>58894.000000089407</v>
      </c>
      <c r="D183" s="1">
        <v>0</v>
      </c>
      <c r="E183">
        <f>(R183-S183*(1000-T183)/(1000-U183))*AK183</f>
        <v>6.3630697248261789</v>
      </c>
      <c r="F183">
        <f>IF(AV183&lt;&gt;0,1/(1/AV183-1/N183),0)</f>
        <v>5.8292390073124645E-2</v>
      </c>
      <c r="G183">
        <f>((AY183-AL183/2)*S183-E183)/(AY183+AL183/2)</f>
        <v>206.82519329948934</v>
      </c>
      <c r="H183">
        <f>AL183*1000</f>
        <v>0.88166944458146679</v>
      </c>
      <c r="I183">
        <f>(AQ183-AW183)</f>
        <v>1.4825558006301367</v>
      </c>
      <c r="J183">
        <f>(P183+AP183*D183)</f>
        <v>25.735862731933594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26.327592849731445</v>
      </c>
      <c r="P183" s="1">
        <v>25.735862731933594</v>
      </c>
      <c r="Q183" s="1">
        <v>26.159996032714844</v>
      </c>
      <c r="R183" s="1">
        <v>399.96954345703125</v>
      </c>
      <c r="S183" s="1">
        <v>391.9193115234375</v>
      </c>
      <c r="T183" s="1">
        <v>17.610506057739258</v>
      </c>
      <c r="U183" s="1">
        <v>18.648765563964844</v>
      </c>
      <c r="V183" s="1">
        <v>50.488540649414063</v>
      </c>
      <c r="W183" s="1">
        <v>53.465183258056641</v>
      </c>
      <c r="X183" s="1">
        <v>500.00643920898438</v>
      </c>
      <c r="Y183" s="1">
        <v>235.93394470214844</v>
      </c>
      <c r="Z183" s="1">
        <v>316.1473388671875</v>
      </c>
      <c r="AA183" s="1">
        <v>98.629692077636719</v>
      </c>
      <c r="AB183" s="1">
        <v>-11.983160018920898</v>
      </c>
      <c r="AC183" s="1">
        <v>1.1415760517120361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0.83334406534830729</v>
      </c>
      <c r="AL183">
        <f>(U183-T183)/(1000-U183)*AK183</f>
        <v>8.8166944458146677E-4</v>
      </c>
      <c r="AM183">
        <f>(P183+273.15)</f>
        <v>298.88586273193357</v>
      </c>
      <c r="AN183">
        <f>(O183+273.15)</f>
        <v>299.47759284973142</v>
      </c>
      <c r="AO183">
        <f>(Y183*AG183+Z183*AH183)*AI183</f>
        <v>44.827448930897845</v>
      </c>
      <c r="AP183">
        <f>((AO183+0.00000010773*(AN183^4-AM183^4))-AL183*44100)/(L183*51.4+0.00000043092*AM183^3)</f>
        <v>0.15118686209547647</v>
      </c>
      <c r="AQ183">
        <f>0.61365*EXP(17.502*J183/(240.97+J183))</f>
        <v>3.3218778058320244</v>
      </c>
      <c r="AR183">
        <f>AQ183*1000/AA183</f>
        <v>33.680301903580883</v>
      </c>
      <c r="AS183">
        <f>(AR183-U183)</f>
        <v>15.031536339616039</v>
      </c>
      <c r="AT183">
        <f>IF(D183,P183,(O183+P183)/2)</f>
        <v>26.03172779083252</v>
      </c>
      <c r="AU183">
        <f>0.61365*EXP(17.502*AT183/(240.97+AT183))</f>
        <v>3.3805985955634124</v>
      </c>
      <c r="AV183">
        <f>IF(AS183&lt;&gt;0,(1000-(AR183+U183)/2)/AS183*AL183,0)</f>
        <v>5.7119974649152194E-2</v>
      </c>
      <c r="AW183">
        <f>U183*AA183/1000</f>
        <v>1.8393220052018877</v>
      </c>
      <c r="AX183">
        <f>(AU183-AW183)</f>
        <v>1.5412765903615246</v>
      </c>
      <c r="AY183">
        <f>1/(1.6/F183+1.37/N183)</f>
        <v>3.5803499084259234E-2</v>
      </c>
      <c r="AZ183">
        <f>G183*AA183*0.001</f>
        <v>20.399105129026328</v>
      </c>
      <c r="BA183">
        <f>G183/S183</f>
        <v>0.52772391463828339</v>
      </c>
      <c r="BB183">
        <f>(1-AL183*AA183/AQ183/F183)*100</f>
        <v>55.092595826883425</v>
      </c>
      <c r="BC183">
        <f>(S183-E183/(N183/1.35))</f>
        <v>388.89461292218567</v>
      </c>
      <c r="BD183">
        <f>E183*BB183/100/BC183</f>
        <v>9.0142166262989747E-3</v>
      </c>
    </row>
    <row r="184" spans="1:56" x14ac:dyDescent="0.25">
      <c r="A184" s="1">
        <v>100</v>
      </c>
      <c r="B184" s="1" t="s">
        <v>242</v>
      </c>
      <c r="C184" s="1">
        <v>59494.499986667186</v>
      </c>
      <c r="D184" s="1">
        <v>0</v>
      </c>
      <c r="E184">
        <f>(R184-S184*(1000-T184)/(1000-U184))*AK184</f>
        <v>6.3824357884080349</v>
      </c>
      <c r="F184">
        <f>IF(AV184&lt;&gt;0,1/(1/AV184-1/N184),0)</f>
        <v>5.6860692067109808E-2</v>
      </c>
      <c r="G184">
        <f>((AY184-AL184/2)*S184-E184)/(AY184+AL184/2)</f>
        <v>202.04893267825238</v>
      </c>
      <c r="H184">
        <f>AL184*1000</f>
        <v>0.86465931491925874</v>
      </c>
      <c r="I184">
        <f>(AQ184-AW184)</f>
        <v>1.4896942494524148</v>
      </c>
      <c r="J184">
        <f>(P184+AP184*D184)</f>
        <v>25.77387809753418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26.332569122314453</v>
      </c>
      <c r="P184" s="1">
        <v>25.77387809753418</v>
      </c>
      <c r="Q184" s="1">
        <v>26.160005569458008</v>
      </c>
      <c r="R184" s="1">
        <v>400.1397705078125</v>
      </c>
      <c r="S184" s="1">
        <v>392.07440185546875</v>
      </c>
      <c r="T184" s="1">
        <v>17.635046005249023</v>
      </c>
      <c r="U184" s="1">
        <v>18.653236389160156</v>
      </c>
      <c r="V184" s="1">
        <v>50.541717529296875</v>
      </c>
      <c r="W184" s="1">
        <v>53.459835052490234</v>
      </c>
      <c r="X184" s="1">
        <v>500.02276611328125</v>
      </c>
      <c r="Y184" s="1">
        <v>236.2939453125</v>
      </c>
      <c r="Z184" s="1">
        <v>315.89990234375</v>
      </c>
      <c r="AA184" s="1">
        <v>98.625152587890625</v>
      </c>
      <c r="AB184" s="1">
        <v>-11.983160018920898</v>
      </c>
      <c r="AC184" s="1">
        <v>1.1415760517120361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0.18999999761581421</v>
      </c>
      <c r="AJ184" s="1">
        <v>111115</v>
      </c>
      <c r="AK184">
        <f>X184*0.000001/(K184*0.0001)</f>
        <v>0.83337127685546863</v>
      </c>
      <c r="AL184">
        <f>(U184-T184)/(1000-U184)*AK184</f>
        <v>8.6465931491925879E-4</v>
      </c>
      <c r="AM184">
        <f>(P184+273.15)</f>
        <v>298.92387809753416</v>
      </c>
      <c r="AN184">
        <f>(O184+273.15)</f>
        <v>299.48256912231443</v>
      </c>
      <c r="AO184">
        <f>(Y184*AG184+Z184*AH184)*AI184</f>
        <v>44.895849046006333</v>
      </c>
      <c r="AP184">
        <f>((AO184+0.00000010773*(AN184^4-AM184^4))-AL184*44100)/(L184*51.4+0.00000043092*AM184^3)</f>
        <v>0.15637045967114388</v>
      </c>
      <c r="AQ184">
        <f>0.61365*EXP(17.502*J184/(240.97+J184))</f>
        <v>3.3293725345913292</v>
      </c>
      <c r="AR184">
        <f>AQ184*1000/AA184</f>
        <v>33.757844193187239</v>
      </c>
      <c r="AS184">
        <f>(AR184-U184)</f>
        <v>15.104607804027083</v>
      </c>
      <c r="AT184">
        <f>IF(D184,P184,(O184+P184)/2)</f>
        <v>26.053223609924316</v>
      </c>
      <c r="AU184">
        <f>0.61365*EXP(17.502*AT184/(240.97+AT184))</f>
        <v>3.384900010154634</v>
      </c>
      <c r="AV184">
        <f>IF(AS184&lt;&gt;0,(1000-(AR184+U184)/2)/AS184*AL184,0)</f>
        <v>5.5744608620656499E-2</v>
      </c>
      <c r="AW184">
        <f>U184*AA184/1000</f>
        <v>1.8396782851389144</v>
      </c>
      <c r="AX184">
        <f>(AU184-AW184)</f>
        <v>1.5452217250157196</v>
      </c>
      <c r="AY184">
        <f>1/(1.6/F184+1.37/N184)</f>
        <v>3.4938963470859875E-2</v>
      </c>
      <c r="AZ184">
        <f>G184*AA184*0.001</f>
        <v>19.927106815613083</v>
      </c>
      <c r="BA184">
        <f>G184/S184</f>
        <v>0.51533314014398246</v>
      </c>
      <c r="BB184">
        <f>(1-AL184*AA184/AQ184/F184)*100</f>
        <v>54.953798128109014</v>
      </c>
      <c r="BC184">
        <f>(S184-E184/(N184/1.35))</f>
        <v>389.04049755508726</v>
      </c>
      <c r="BD184">
        <f>E184*BB184/100/BC184</f>
        <v>9.0154904203033417E-3</v>
      </c>
    </row>
    <row r="185" spans="1:56" x14ac:dyDescent="0.25">
      <c r="A185" s="1" t="s">
        <v>9</v>
      </c>
      <c r="B185" s="1" t="s">
        <v>243</v>
      </c>
    </row>
    <row r="186" spans="1:56" x14ac:dyDescent="0.25">
      <c r="A186" s="1">
        <v>101</v>
      </c>
      <c r="B186" s="1" t="s">
        <v>244</v>
      </c>
      <c r="C186" s="1">
        <v>60094.999993383884</v>
      </c>
      <c r="D186" s="1">
        <v>0</v>
      </c>
      <c r="E186">
        <f>(R186-S186*(1000-T186)/(1000-U186))*AK186</f>
        <v>6.5556145537949098</v>
      </c>
      <c r="F186">
        <f>IF(AV186&lt;&gt;0,1/(1/AV186-1/N186),0)</f>
        <v>5.9559869978499769E-2</v>
      </c>
      <c r="G186">
        <f>((AY186-AL186/2)*S186-E186)/(AY186+AL186/2)</f>
        <v>205.14689921322071</v>
      </c>
      <c r="H186">
        <f>AL186*1000</f>
        <v>0.89034763245756821</v>
      </c>
      <c r="I186">
        <f>(AQ186-AW186)</f>
        <v>1.4659752034390305</v>
      </c>
      <c r="J186">
        <f>(P186+AP186*D186)</f>
        <v>25.813323974609375</v>
      </c>
      <c r="K186" s="1">
        <v>6</v>
      </c>
      <c r="L186">
        <f>(K186*AE186+AF186)</f>
        <v>1.4200000166893005</v>
      </c>
      <c r="M186" s="1">
        <v>1</v>
      </c>
      <c r="N186">
        <f>L186*(M186+1)*(M186+1)/(M186*M186+1)</f>
        <v>2.8400000333786011</v>
      </c>
      <c r="O186" s="1">
        <v>26.337631225585937</v>
      </c>
      <c r="P186" s="1">
        <v>25.813323974609375</v>
      </c>
      <c r="Q186" s="1">
        <v>26.158775329589844</v>
      </c>
      <c r="R186" s="1">
        <v>399.9686279296875</v>
      </c>
      <c r="S186" s="1">
        <v>391.68319702148437</v>
      </c>
      <c r="T186" s="1">
        <v>17.918571472167969</v>
      </c>
      <c r="U186" s="1">
        <v>18.966751098632812</v>
      </c>
      <c r="V186" s="1">
        <v>51.355175018310547</v>
      </c>
      <c r="W186" s="1">
        <v>54.359291076660156</v>
      </c>
      <c r="X186" s="1">
        <v>499.9871826171875</v>
      </c>
      <c r="Y186" s="1">
        <v>236.23997497558594</v>
      </c>
      <c r="Z186" s="1">
        <v>316.30032348632812</v>
      </c>
      <c r="AA186" s="1">
        <v>98.65631103515625</v>
      </c>
      <c r="AB186" s="1">
        <v>-12.078954696655273</v>
      </c>
      <c r="AC186" s="1">
        <v>1.1637222766876221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0.18999999761581421</v>
      </c>
      <c r="AJ186" s="1">
        <v>111115</v>
      </c>
      <c r="AK186">
        <f>X186*0.000001/(K186*0.0001)</f>
        <v>0.83331197102864563</v>
      </c>
      <c r="AL186">
        <f>(U186-T186)/(1000-U186)*AK186</f>
        <v>8.9034763245756819E-4</v>
      </c>
      <c r="AM186">
        <f>(P186+273.15)</f>
        <v>298.96332397460935</v>
      </c>
      <c r="AN186">
        <f>(O186+273.15)</f>
        <v>299.48763122558591</v>
      </c>
      <c r="AO186">
        <f>(Y186*AG186+Z186*AH186)*AI186</f>
        <v>44.885594682121337</v>
      </c>
      <c r="AP186">
        <f>((AO186+0.00000010773*(AN186^4-AM186^4))-AL186*44100)/(L186*51.4+0.00000043092*AM186^3)</f>
        <v>0.13815395253516977</v>
      </c>
      <c r="AQ186">
        <f>0.61365*EXP(17.502*J186/(240.97+J186))</f>
        <v>3.3371648991521408</v>
      </c>
      <c r="AR186">
        <f>AQ186*1000/AA186</f>
        <v>33.826167471059598</v>
      </c>
      <c r="AS186">
        <f>(AR186-U186)</f>
        <v>14.859416372426786</v>
      </c>
      <c r="AT186">
        <f>IF(D186,P186,(O186+P186)/2)</f>
        <v>26.075477600097656</v>
      </c>
      <c r="AU186">
        <f>0.61365*EXP(17.502*AT186/(240.97+AT186))</f>
        <v>3.3893581734629294</v>
      </c>
      <c r="AV186">
        <f>IF(AS186&lt;&gt;0,(1000-(AR186+U186)/2)/AS186*AL186,0)</f>
        <v>5.8336450483786578E-2</v>
      </c>
      <c r="AW186">
        <f>U186*AA186/1000</f>
        <v>1.8711896957131102</v>
      </c>
      <c r="AX186">
        <f>(AU186-AW186)</f>
        <v>1.5181684777498192</v>
      </c>
      <c r="AY186">
        <f>1/(1.6/F186+1.37/N186)</f>
        <v>3.6568259183461287E-2</v>
      </c>
      <c r="AZ186">
        <f>G186*AA186*0.001</f>
        <v>20.239036296677355</v>
      </c>
      <c r="BA186">
        <f>G186/S186</f>
        <v>0.52375721188256164</v>
      </c>
      <c r="BB186">
        <f>(1-AL186*AA186/AQ186/F186)*100</f>
        <v>55.807041897555834</v>
      </c>
      <c r="BC186">
        <f>(S186-E186/(N186/1.35))</f>
        <v>388.56697183007316</v>
      </c>
      <c r="BD186">
        <f>E186*BB186/100/BC186</f>
        <v>9.415351344577258E-3</v>
      </c>
    </row>
    <row r="187" spans="1:56" x14ac:dyDescent="0.25">
      <c r="A187" s="1" t="s">
        <v>9</v>
      </c>
      <c r="B187" s="1" t="s">
        <v>245</v>
      </c>
    </row>
    <row r="188" spans="1:56" x14ac:dyDescent="0.25">
      <c r="A188" s="1">
        <v>102</v>
      </c>
      <c r="B188" s="1" t="s">
        <v>246</v>
      </c>
      <c r="C188" s="1">
        <v>60695.000000089407</v>
      </c>
      <c r="D188" s="1">
        <v>0</v>
      </c>
      <c r="E188">
        <f>(R188-S188*(1000-T188)/(1000-U188))*AK188</f>
        <v>6.5415765818462148</v>
      </c>
      <c r="F188">
        <f>IF(AV188&lt;&gt;0,1/(1/AV188-1/N188),0)</f>
        <v>5.7996367825446038E-2</v>
      </c>
      <c r="G188">
        <f>((AY188-AL188/2)*S188-E188)/(AY188+AL188/2)</f>
        <v>201.04052303678296</v>
      </c>
      <c r="H188">
        <f>AL188*1000</f>
        <v>0.83219843524980341</v>
      </c>
      <c r="I188">
        <f>(AQ188-AW188)</f>
        <v>1.4054798065906906</v>
      </c>
      <c r="J188">
        <f>(P188+AP188*D188)</f>
        <v>25.893196105957031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26.338163375854492</v>
      </c>
      <c r="P188" s="1">
        <v>25.893196105957031</v>
      </c>
      <c r="Q188" s="1">
        <v>26.162324905395508</v>
      </c>
      <c r="R188" s="1">
        <v>399.82574462890625</v>
      </c>
      <c r="S188" s="1">
        <v>391.58663940429687</v>
      </c>
      <c r="T188" s="1">
        <v>18.765192031860352</v>
      </c>
      <c r="U188" s="1">
        <v>19.743894577026367</v>
      </c>
      <c r="V188" s="1">
        <v>53.770332336425781</v>
      </c>
      <c r="W188" s="1">
        <v>56.574737548828125</v>
      </c>
      <c r="X188" s="1">
        <v>500.11166381835938</v>
      </c>
      <c r="Y188" s="1">
        <v>236.3671875</v>
      </c>
      <c r="Z188" s="1">
        <v>316.3406982421875</v>
      </c>
      <c r="AA188" s="1">
        <v>98.638710021972656</v>
      </c>
      <c r="AB188" s="1">
        <v>-12.079198837280273</v>
      </c>
      <c r="AC188" s="1">
        <v>1.0822250843048096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0.18999999761581421</v>
      </c>
      <c r="AJ188" s="1">
        <v>111115</v>
      </c>
      <c r="AK188">
        <f>X188*0.000001/(K188*0.0001)</f>
        <v>0.8335194396972655</v>
      </c>
      <c r="AL188">
        <f>(U188-T188)/(1000-U188)*AK188</f>
        <v>8.3219843524980346E-4</v>
      </c>
      <c r="AM188">
        <f>(P188+273.15)</f>
        <v>299.04319610595701</v>
      </c>
      <c r="AN188">
        <f>(O188+273.15)</f>
        <v>299.48816337585447</v>
      </c>
      <c r="AO188">
        <f>(Y188*AG188+Z188*AH188)*AI188</f>
        <v>44.90976506145671</v>
      </c>
      <c r="AP188">
        <f>((AO188+0.00000010773*(AN188^4-AM188^4))-AL188*44100)/(L188*51.4+0.00000043092*AM188^3)</f>
        <v>0.1579543293940413</v>
      </c>
      <c r="AQ188">
        <f>0.61365*EXP(17.502*J188/(240.97+J188))</f>
        <v>3.352992098478393</v>
      </c>
      <c r="AR188">
        <f>AQ188*1000/AA188</f>
        <v>33.992659653917656</v>
      </c>
      <c r="AS188">
        <f>(AR188-U188)</f>
        <v>14.248765076891289</v>
      </c>
      <c r="AT188">
        <f>IF(D188,P188,(O188+P188)/2)</f>
        <v>26.115679740905762</v>
      </c>
      <c r="AU188">
        <f>0.61365*EXP(17.502*AT188/(240.97+AT188))</f>
        <v>3.3974249081821339</v>
      </c>
      <c r="AV188">
        <f>IF(AS188&lt;&gt;0,(1000-(AR188+U188)/2)/AS188*AL188,0)</f>
        <v>5.6835711214710788E-2</v>
      </c>
      <c r="AW188">
        <f>U188*AA188/1000</f>
        <v>1.9475122918877024</v>
      </c>
      <c r="AX188">
        <f>(AU188-AW188)</f>
        <v>1.4499126162944316</v>
      </c>
      <c r="AY188">
        <f>1/(1.6/F188+1.37/N188)</f>
        <v>3.5624805217171679E-2</v>
      </c>
      <c r="AZ188">
        <f>G188*AA188*0.001</f>
        <v>19.830377854490948</v>
      </c>
      <c r="BA188">
        <f>G188/S188</f>
        <v>0.51339985282086453</v>
      </c>
      <c r="BB188">
        <f>(1-AL188*AA188/AQ188/F188)*100</f>
        <v>57.787511696928263</v>
      </c>
      <c r="BC188">
        <f>(S188-E188/(N188/1.35))</f>
        <v>388.4770871924307</v>
      </c>
      <c r="BD188">
        <f>E188*BB188/100/BC188</f>
        <v>9.7308553246163165E-3</v>
      </c>
    </row>
    <row r="189" spans="1:56" x14ac:dyDescent="0.25">
      <c r="A189" s="1">
        <v>103</v>
      </c>
      <c r="B189" s="1" t="s">
        <v>247</v>
      </c>
      <c r="C189" s="1">
        <v>61295.499986667186</v>
      </c>
      <c r="D189" s="1">
        <v>0</v>
      </c>
      <c r="E189">
        <f>(R189-S189*(1000-T189)/(1000-U189))*AK189</f>
        <v>6.4445970600407048</v>
      </c>
      <c r="F189">
        <f>IF(AV189&lt;&gt;0,1/(1/AV189-1/N189),0)</f>
        <v>6.0464939673126342E-2</v>
      </c>
      <c r="G189">
        <f>((AY189-AL189/2)*S189-E189)/(AY189+AL189/2)</f>
        <v>211.02843033725398</v>
      </c>
      <c r="H189">
        <f>AL189*1000</f>
        <v>0.83459518230735641</v>
      </c>
      <c r="I189">
        <f>(AQ189-AW189)</f>
        <v>1.3527219287499264</v>
      </c>
      <c r="J189">
        <f>(P189+AP189*D189)</f>
        <v>25.883560180664063</v>
      </c>
      <c r="K189" s="1">
        <v>6</v>
      </c>
      <c r="L189">
        <f>(K189*AE189+AF189)</f>
        <v>1.4200000166893005</v>
      </c>
      <c r="M189" s="1">
        <v>1</v>
      </c>
      <c r="N189">
        <f>L189*(M189+1)*(M189+1)/(M189*M189+1)</f>
        <v>2.8400000333786011</v>
      </c>
      <c r="O189" s="1">
        <v>26.331140518188477</v>
      </c>
      <c r="P189" s="1">
        <v>25.883560180664063</v>
      </c>
      <c r="Q189" s="1">
        <v>26.160545349121094</v>
      </c>
      <c r="R189" s="1">
        <v>399.569580078125</v>
      </c>
      <c r="S189" s="1">
        <v>391.44573974609375</v>
      </c>
      <c r="T189" s="1">
        <v>19.279312133789063</v>
      </c>
      <c r="U189" s="1">
        <v>20.26032829284668</v>
      </c>
      <c r="V189" s="1">
        <v>55.263771057128906</v>
      </c>
      <c r="W189" s="1">
        <v>58.075836181640625</v>
      </c>
      <c r="X189" s="1">
        <v>500.10552978515625</v>
      </c>
      <c r="Y189" s="1">
        <v>236.39395141601562</v>
      </c>
      <c r="Z189" s="1">
        <v>316.30404663085937</v>
      </c>
      <c r="AA189" s="1">
        <v>98.634002685546875</v>
      </c>
      <c r="AB189" s="1">
        <v>-12.079198837280273</v>
      </c>
      <c r="AC189" s="1">
        <v>1.0822250843048096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0.18999999761581421</v>
      </c>
      <c r="AJ189" s="1">
        <v>111115</v>
      </c>
      <c r="AK189">
        <f>X189*0.000001/(K189*0.0001)</f>
        <v>0.83350921630859365</v>
      </c>
      <c r="AL189">
        <f>(U189-T189)/(1000-U189)*AK189</f>
        <v>8.3459518230735643E-4</v>
      </c>
      <c r="AM189">
        <f>(P189+273.15)</f>
        <v>299.03356018066404</v>
      </c>
      <c r="AN189">
        <f>(O189+273.15)</f>
        <v>299.48114051818845</v>
      </c>
      <c r="AO189">
        <f>(Y189*AG189+Z189*AH189)*AI189</f>
        <v>44.914850205435869</v>
      </c>
      <c r="AP189">
        <f>((AO189+0.00000010773*(AN189^4-AM189^4))-AL189*44100)/(L189*51.4+0.00000043092*AM189^3)</f>
        <v>0.15711790212670404</v>
      </c>
      <c r="AQ189">
        <f>0.61365*EXP(17.502*J189/(240.97+J189))</f>
        <v>3.3510792039966271</v>
      </c>
      <c r="AR189">
        <f>AQ189*1000/AA189</f>
        <v>33.974888098986888</v>
      </c>
      <c r="AS189">
        <f>(AR189-U189)</f>
        <v>13.714559806140208</v>
      </c>
      <c r="AT189">
        <f>IF(D189,P189,(O189+P189)/2)</f>
        <v>26.10735034942627</v>
      </c>
      <c r="AU189">
        <f>0.61365*EXP(17.502*AT189/(240.97+AT189))</f>
        <v>3.3957522037697512</v>
      </c>
      <c r="AV189">
        <f>IF(AS189&lt;&gt;0,(1000-(AR189+U189)/2)/AS189*AL189,0)</f>
        <v>5.9204449040195818E-2</v>
      </c>
      <c r="AW189">
        <f>U189*AA189/1000</f>
        <v>1.9983572752467007</v>
      </c>
      <c r="AX189">
        <f>(AU189-AW189)</f>
        <v>1.3973949285230505</v>
      </c>
      <c r="AY189">
        <f>1/(1.6/F189+1.37/N189)</f>
        <v>3.7114000324520516E-2</v>
      </c>
      <c r="AZ189">
        <f>G189*AA189*0.001</f>
        <v>20.814578764611451</v>
      </c>
      <c r="BA189">
        <f>G189/S189</f>
        <v>0.53910008185076908</v>
      </c>
      <c r="BB189">
        <f>(1-AL189*AA189/AQ189/F189)*100</f>
        <v>59.373050477405897</v>
      </c>
      <c r="BC189">
        <f>(S189-E189/(N189/1.35))</f>
        <v>388.38228695426233</v>
      </c>
      <c r="BD189">
        <f>E189*BB189/100/BC189</f>
        <v>9.8520298016937947E-3</v>
      </c>
    </row>
    <row r="190" spans="1:56" x14ac:dyDescent="0.25">
      <c r="A190" s="1" t="s">
        <v>9</v>
      </c>
      <c r="B190" s="1" t="s">
        <v>248</v>
      </c>
    </row>
    <row r="191" spans="1:56" x14ac:dyDescent="0.25">
      <c r="A191" s="1">
        <v>104</v>
      </c>
      <c r="B191" s="1" t="s">
        <v>249</v>
      </c>
      <c r="C191" s="1">
        <v>61894.999993383884</v>
      </c>
      <c r="D191" s="1">
        <v>0</v>
      </c>
      <c r="E191">
        <f>(R191-S191*(1000-T191)/(1000-U191))*AK191</f>
        <v>6.7221102885778565</v>
      </c>
      <c r="F191">
        <f>IF(AV191&lt;&gt;0,1/(1/AV191-1/N191),0)</f>
        <v>5.8134480537304606E-2</v>
      </c>
      <c r="G191">
        <f>((AY191-AL191/2)*S191-E191)/(AY191+AL191/2)</f>
        <v>196.19754886874381</v>
      </c>
      <c r="H191">
        <f>AL191*1000</f>
        <v>0.7873809501319744</v>
      </c>
      <c r="I191">
        <f>(AQ191-AW191)</f>
        <v>1.3257333306000834</v>
      </c>
      <c r="J191">
        <f>(P191+AP191*D191)</f>
        <v>25.854619979858398</v>
      </c>
      <c r="K191" s="1">
        <v>6</v>
      </c>
      <c r="L191">
        <f>(K191*AE191+AF191)</f>
        <v>1.4200000166893005</v>
      </c>
      <c r="M191" s="1">
        <v>1</v>
      </c>
      <c r="N191">
        <f>L191*(M191+1)*(M191+1)/(M191*M191+1)</f>
        <v>2.8400000333786011</v>
      </c>
      <c r="O191" s="1">
        <v>26.327445983886719</v>
      </c>
      <c r="P191" s="1">
        <v>25.854619979858398</v>
      </c>
      <c r="Q191" s="1">
        <v>26.158802032470703</v>
      </c>
      <c r="R191" s="1">
        <v>399.357421875</v>
      </c>
      <c r="S191" s="1">
        <v>390.92193603515625</v>
      </c>
      <c r="T191" s="1">
        <v>19.557048797607422</v>
      </c>
      <c r="U191" s="1">
        <v>20.482507705688477</v>
      </c>
      <c r="V191" s="1">
        <v>56.053665161132812</v>
      </c>
      <c r="W191" s="1">
        <v>58.706180572509766</v>
      </c>
      <c r="X191" s="1">
        <v>500.0244140625</v>
      </c>
      <c r="Y191" s="1">
        <v>236.119140625</v>
      </c>
      <c r="Z191" s="1">
        <v>315.80300903320312</v>
      </c>
      <c r="AA191" s="1">
        <v>98.601524353027344</v>
      </c>
      <c r="AB191" s="1">
        <v>-12.297796249389648</v>
      </c>
      <c r="AC191" s="1">
        <v>1.0303261280059814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0.18999999761581421</v>
      </c>
      <c r="AJ191" s="1">
        <v>111115</v>
      </c>
      <c r="AK191">
        <f>X191*0.000001/(K191*0.0001)</f>
        <v>0.83337402343749989</v>
      </c>
      <c r="AL191">
        <f>(U191-T191)/(1000-U191)*AK191</f>
        <v>7.8738095013197436E-4</v>
      </c>
      <c r="AM191">
        <f>(P191+273.15)</f>
        <v>299.00461997985838</v>
      </c>
      <c r="AN191">
        <f>(O191+273.15)</f>
        <v>299.4774459838867</v>
      </c>
      <c r="AO191">
        <f>(Y191*AG191+Z191*AH191)*AI191</f>
        <v>44.8626361557981</v>
      </c>
      <c r="AP191">
        <f>((AO191+0.00000010773*(AN191^4-AM191^4))-AL191*44100)/(L191*51.4+0.00000043092*AM191^3)</f>
        <v>0.18458436596237149</v>
      </c>
      <c r="AQ191">
        <f>0.61365*EXP(17.502*J191/(240.97+J191))</f>
        <v>3.3453398129535961</v>
      </c>
      <c r="AR191">
        <f>AQ191*1000/AA191</f>
        <v>33.927871145035546</v>
      </c>
      <c r="AS191">
        <f>(AR191-U191)</f>
        <v>13.445363439347069</v>
      </c>
      <c r="AT191">
        <f>IF(D191,P191,(O191+P191)/2)</f>
        <v>26.091032981872559</v>
      </c>
      <c r="AU191">
        <f>0.61365*EXP(17.502*AT191/(240.97+AT191))</f>
        <v>3.3924774423395387</v>
      </c>
      <c r="AV191">
        <f>IF(AS191&lt;&gt;0,(1000-(AR191+U191)/2)/AS191*AL191,0)</f>
        <v>5.6968344938313459E-2</v>
      </c>
      <c r="AW191">
        <f>U191*AA191/1000</f>
        <v>2.0196064823535127</v>
      </c>
      <c r="AX191">
        <f>(AU191-AW191)</f>
        <v>1.372870959986026</v>
      </c>
      <c r="AY191">
        <f>1/(1.6/F191+1.37/N191)</f>
        <v>3.5708180873964622E-2</v>
      </c>
      <c r="AZ191">
        <f>G191*AA191*0.001</f>
        <v>19.345377392785714</v>
      </c>
      <c r="BA191">
        <f>G191/S191</f>
        <v>0.50188421468141775</v>
      </c>
      <c r="BB191">
        <f>(1-AL191*AA191/AQ191/F191)*100</f>
        <v>60.079635589210923</v>
      </c>
      <c r="BC191">
        <f>(S191-E191/(N191/1.35))</f>
        <v>387.72656674539456</v>
      </c>
      <c r="BD191">
        <f>E191*BB191/100/BC191</f>
        <v>1.0416153319549136E-2</v>
      </c>
    </row>
    <row r="192" spans="1:56" x14ac:dyDescent="0.25">
      <c r="A192" s="1" t="s">
        <v>9</v>
      </c>
      <c r="B192" s="1" t="s">
        <v>250</v>
      </c>
    </row>
    <row r="193" spans="1:56" x14ac:dyDescent="0.25">
      <c r="A193" s="1">
        <v>105</v>
      </c>
      <c r="B193" s="1" t="s">
        <v>251</v>
      </c>
      <c r="C193" s="1">
        <v>62494.500000100583</v>
      </c>
      <c r="D193" s="1">
        <v>0</v>
      </c>
      <c r="E193">
        <f>(R193-S193*(1000-T193)/(1000-U193))*AK193</f>
        <v>6.5445937448095721</v>
      </c>
      <c r="F193">
        <f>IF(AV193&lt;&gt;0,1/(1/AV193-1/N193),0)</f>
        <v>6.0119810229002264E-2</v>
      </c>
      <c r="G193">
        <f>((AY193-AL193/2)*S193-E193)/(AY193+AL193/2)</f>
        <v>207.36294991577284</v>
      </c>
      <c r="H193">
        <f>AL193*1000</f>
        <v>0.82969059451834382</v>
      </c>
      <c r="I193">
        <f>(AQ193-AW193)</f>
        <v>1.3522435071435606</v>
      </c>
      <c r="J193">
        <f>(P193+AP193*D193)</f>
        <v>25.752922058105469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26.324396133422852</v>
      </c>
      <c r="P193" s="1">
        <v>25.752922058105469</v>
      </c>
      <c r="Q193" s="1">
        <v>26.1593017578125</v>
      </c>
      <c r="R193" s="1">
        <v>399.66873168945312</v>
      </c>
      <c r="S193" s="1">
        <v>391.42547607421875</v>
      </c>
      <c r="T193" s="1">
        <v>19.033950805664063</v>
      </c>
      <c r="U193" s="1">
        <v>20.009660720825195</v>
      </c>
      <c r="V193" s="1">
        <v>54.564556121826172</v>
      </c>
      <c r="W193" s="1">
        <v>57.361618041992187</v>
      </c>
      <c r="X193" s="1">
        <v>499.99826049804687</v>
      </c>
      <c r="Y193" s="1">
        <v>236.08401489257812</v>
      </c>
      <c r="Z193" s="1">
        <v>316.09530639648437</v>
      </c>
      <c r="AA193" s="1">
        <v>98.602157592773438</v>
      </c>
      <c r="AB193" s="1">
        <v>-12.064245223999023</v>
      </c>
      <c r="AC193" s="1">
        <v>1.0671226978302002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0.18999999761581421</v>
      </c>
      <c r="AJ193" s="1">
        <v>111115</v>
      </c>
      <c r="AK193">
        <f>X193*0.000001/(K193*0.0001)</f>
        <v>0.83333043416341135</v>
      </c>
      <c r="AL193">
        <f>(U193-T193)/(1000-U193)*AK193</f>
        <v>8.2969059451834385E-4</v>
      </c>
      <c r="AM193">
        <f>(P193+273.15)</f>
        <v>298.90292205810545</v>
      </c>
      <c r="AN193">
        <f>(O193+273.15)</f>
        <v>299.47439613342283</v>
      </c>
      <c r="AO193">
        <f>(Y193*AG193+Z193*AH193)*AI193</f>
        <v>44.85596226672169</v>
      </c>
      <c r="AP193">
        <f>((AO193+0.00000010773*(AN193^4-AM193^4))-AL193*44100)/(L193*51.4+0.00000043092*AM193^3)</f>
        <v>0.17588857765741131</v>
      </c>
      <c r="AQ193">
        <f>0.61365*EXP(17.502*J193/(240.97+J193))</f>
        <v>3.3252392269162949</v>
      </c>
      <c r="AR193">
        <f>AQ193*1000/AA193</f>
        <v>33.72379781636748</v>
      </c>
      <c r="AS193">
        <f>(AR193-U193)</f>
        <v>13.714137095542284</v>
      </c>
      <c r="AT193">
        <f>IF(D193,P193,(O193+P193)/2)</f>
        <v>26.03865909576416</v>
      </c>
      <c r="AU193">
        <f>0.61365*EXP(17.502*AT193/(240.97+AT193))</f>
        <v>3.3819850605095469</v>
      </c>
      <c r="AV193">
        <f>IF(AS193&lt;&gt;0,(1000-(AR193+U193)/2)/AS193*AL193,0)</f>
        <v>5.8873519807612261E-2</v>
      </c>
      <c r="AW193">
        <f>U193*AA193/1000</f>
        <v>1.9729957197727344</v>
      </c>
      <c r="AX193">
        <f>(AU193-AW193)</f>
        <v>1.4089893407368126</v>
      </c>
      <c r="AY193">
        <f>1/(1.6/F193+1.37/N193)</f>
        <v>3.6905927834203198E-2</v>
      </c>
      <c r="AZ193">
        <f>G193*AA193*0.001</f>
        <v>20.446434266497423</v>
      </c>
      <c r="BA193">
        <f>G193/S193</f>
        <v>0.52976355038386524</v>
      </c>
      <c r="BB193">
        <f>(1-AL193*AA193/AQ193/F193)*100</f>
        <v>59.077506448808826</v>
      </c>
      <c r="BC193">
        <f>(S193-E193/(N193/1.35))</f>
        <v>388.3144896475805</v>
      </c>
      <c r="BD193">
        <f>E193*BB193/100/BC193</f>
        <v>9.9568336869097929E-3</v>
      </c>
    </row>
    <row r="194" spans="1:56" x14ac:dyDescent="0.25">
      <c r="A194" s="1">
        <v>106</v>
      </c>
      <c r="B194" s="1" t="s">
        <v>252</v>
      </c>
      <c r="C194" s="1">
        <v>63094.999986678362</v>
      </c>
      <c r="D194" s="1">
        <v>0</v>
      </c>
      <c r="E194">
        <f>(R194-S194*(1000-T194)/(1000-U194))*AK194</f>
        <v>6.5047847927020337</v>
      </c>
      <c r="F194">
        <f>IF(AV194&lt;&gt;0,1/(1/AV194-1/N194),0)</f>
        <v>5.7293104355983157E-2</v>
      </c>
      <c r="G194">
        <f>((AY194-AL194/2)*S194-E194)/(AY194+AL194/2)</f>
        <v>200.05222421353304</v>
      </c>
      <c r="H194">
        <f>AL194*1000</f>
        <v>0.81396509570367026</v>
      </c>
      <c r="I194">
        <f>(AQ194-AW194)</f>
        <v>1.3911462972644575</v>
      </c>
      <c r="J194">
        <f>(P194+AP194*D194)</f>
        <v>25.702764511108398</v>
      </c>
      <c r="K194" s="1">
        <v>6</v>
      </c>
      <c r="L194">
        <f>(K194*AE194+AF194)</f>
        <v>1.4200000166893005</v>
      </c>
      <c r="M194" s="1">
        <v>1</v>
      </c>
      <c r="N194">
        <f>L194*(M194+1)*(M194+1)/(M194*M194+1)</f>
        <v>2.8400000333786011</v>
      </c>
      <c r="O194" s="1">
        <v>26.327163696289063</v>
      </c>
      <c r="P194" s="1">
        <v>25.702764511108398</v>
      </c>
      <c r="Q194" s="1">
        <v>26.159221649169922</v>
      </c>
      <c r="R194" s="1">
        <v>399.8740234375</v>
      </c>
      <c r="S194" s="1">
        <v>391.6881103515625</v>
      </c>
      <c r="T194" s="1">
        <v>18.557388305664062</v>
      </c>
      <c r="U194" s="1">
        <v>19.514802932739258</v>
      </c>
      <c r="V194" s="1">
        <v>53.190155029296875</v>
      </c>
      <c r="W194" s="1">
        <v>55.934349060058594</v>
      </c>
      <c r="X194" s="1">
        <v>500.14739990234375</v>
      </c>
      <c r="Y194" s="1">
        <v>236.58441162109375</v>
      </c>
      <c r="Z194" s="1">
        <v>316.47647094726562</v>
      </c>
      <c r="AA194" s="1">
        <v>98.603004455566406</v>
      </c>
      <c r="AB194" s="1">
        <v>-12.064245223999023</v>
      </c>
      <c r="AC194" s="1">
        <v>1.0671226978302002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0.18999999761581421</v>
      </c>
      <c r="AJ194" s="1">
        <v>111115</v>
      </c>
      <c r="AK194">
        <f>X194*0.000001/(K194*0.0001)</f>
        <v>0.83357899983723949</v>
      </c>
      <c r="AL194">
        <f>(U194-T194)/(1000-U194)*AK194</f>
        <v>8.1396509570367029E-4</v>
      </c>
      <c r="AM194">
        <f>(P194+273.15)</f>
        <v>298.85276451110838</v>
      </c>
      <c r="AN194">
        <f>(O194+273.15)</f>
        <v>299.47716369628904</v>
      </c>
      <c r="AO194">
        <f>(Y194*AG194+Z194*AH194)*AI194</f>
        <v>44.95103764394662</v>
      </c>
      <c r="AP194">
        <f>((AO194+0.00000010773*(AN194^4-AM194^4))-AL194*44100)/(L194*51.4+0.00000043092*AM194^3)</f>
        <v>0.19244288349303351</v>
      </c>
      <c r="AQ194">
        <f>0.61365*EXP(17.502*J194/(240.97+J194))</f>
        <v>3.315364497790847</v>
      </c>
      <c r="AR194">
        <f>AQ194*1000/AA194</f>
        <v>33.623361844768674</v>
      </c>
      <c r="AS194">
        <f>(AR194-U194)</f>
        <v>14.108558912029416</v>
      </c>
      <c r="AT194">
        <f>IF(D194,P194,(O194+P194)/2)</f>
        <v>26.01496410369873</v>
      </c>
      <c r="AU194">
        <f>0.61365*EXP(17.502*AT194/(240.97+AT194))</f>
        <v>3.377247416849448</v>
      </c>
      <c r="AV194">
        <f>IF(AS194&lt;&gt;0,(1000-(AR194+U194)/2)/AS194*AL194,0)</f>
        <v>5.6160150370763641E-2</v>
      </c>
      <c r="AW194">
        <f>U194*AA194/1000</f>
        <v>1.9242182005263895</v>
      </c>
      <c r="AX194">
        <f>(AU194-AW194)</f>
        <v>1.4530292163230585</v>
      </c>
      <c r="AY194">
        <f>1/(1.6/F194+1.37/N194)</f>
        <v>3.5200154405690881E-2</v>
      </c>
      <c r="AZ194">
        <f>G194*AA194*0.001</f>
        <v>19.725750355472968</v>
      </c>
      <c r="BA194">
        <f>G194/S194</f>
        <v>0.51074367315866365</v>
      </c>
      <c r="BB194">
        <f>(1-AL194*AA194/AQ194/F194)*100</f>
        <v>57.746538515057409</v>
      </c>
      <c r="BC194">
        <f>(S194-E194/(N194/1.35))</f>
        <v>388.59604719418962</v>
      </c>
      <c r="BD194">
        <f>E194*BB194/100/BC194</f>
        <v>9.6663053645581233E-3</v>
      </c>
    </row>
    <row r="195" spans="1:56" x14ac:dyDescent="0.25">
      <c r="A195" s="1" t="s">
        <v>9</v>
      </c>
      <c r="B195" s="1" t="s">
        <v>253</v>
      </c>
    </row>
    <row r="196" spans="1:56" x14ac:dyDescent="0.25">
      <c r="A196" s="1">
        <v>107</v>
      </c>
      <c r="B196" s="1" t="s">
        <v>254</v>
      </c>
      <c r="C196" s="1">
        <v>63694.999993406236</v>
      </c>
      <c r="D196" s="1">
        <v>0</v>
      </c>
      <c r="E196">
        <f>(R196-S196*(1000-T196)/(1000-U196))*AK196</f>
        <v>6.55377576259633</v>
      </c>
      <c r="F196">
        <f>IF(AV196&lt;&gt;0,1/(1/AV196-1/N196),0)</f>
        <v>6.166791710305599E-2</v>
      </c>
      <c r="G196">
        <f>((AY196-AL196/2)*S196-E196)/(AY196+AL196/2)</f>
        <v>211.46734358309928</v>
      </c>
      <c r="H196">
        <f>AL196*1000</f>
        <v>0.88328552414661454</v>
      </c>
      <c r="I196">
        <f>(AQ196-AW196)</f>
        <v>1.4046557315165455</v>
      </c>
      <c r="J196">
        <f>(P196+AP196*D196)</f>
        <v>25.699836730957031</v>
      </c>
      <c r="K196" s="1">
        <v>6</v>
      </c>
      <c r="L196">
        <f>(K196*AE196+AF196)</f>
        <v>1.4200000166893005</v>
      </c>
      <c r="M196" s="1">
        <v>1</v>
      </c>
      <c r="N196">
        <f>L196*(M196+1)*(M196+1)/(M196*M196+1)</f>
        <v>2.8400000333786011</v>
      </c>
      <c r="O196" s="1">
        <v>26.329248428344727</v>
      </c>
      <c r="P196" s="1">
        <v>25.699836730957031</v>
      </c>
      <c r="Q196" s="1">
        <v>26.159584045410156</v>
      </c>
      <c r="R196" s="1">
        <v>399.987548828125</v>
      </c>
      <c r="S196" s="1">
        <v>391.70938110351562</v>
      </c>
      <c r="T196" s="1">
        <v>18.334035873413086</v>
      </c>
      <c r="U196" s="1">
        <v>19.373249053955078</v>
      </c>
      <c r="V196" s="1">
        <v>52.540004730224609</v>
      </c>
      <c r="W196" s="1">
        <v>55.518089294433594</v>
      </c>
      <c r="X196" s="1">
        <v>500.09378051757813</v>
      </c>
      <c r="Y196" s="1">
        <v>236.57229614257812</v>
      </c>
      <c r="Z196" s="1">
        <v>316.60586547851562</v>
      </c>
      <c r="AA196" s="1">
        <v>98.596427917480469</v>
      </c>
      <c r="AB196" s="1">
        <v>-12.145818710327148</v>
      </c>
      <c r="AC196" s="1">
        <v>1.1433060169219971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0.18999999761581421</v>
      </c>
      <c r="AJ196" s="1">
        <v>111115</v>
      </c>
      <c r="AK196">
        <f>X196*0.000001/(K196*0.0001)</f>
        <v>0.83348963419596356</v>
      </c>
      <c r="AL196">
        <f>(U196-T196)/(1000-U196)*AK196</f>
        <v>8.832855241466145E-4</v>
      </c>
      <c r="AM196">
        <f>(P196+273.15)</f>
        <v>298.84983673095701</v>
      </c>
      <c r="AN196">
        <f>(O196+273.15)</f>
        <v>299.4792484283447</v>
      </c>
      <c r="AO196">
        <f>(Y196*AG196+Z196*AH196)*AI196</f>
        <v>44.948735703057537</v>
      </c>
      <c r="AP196">
        <f>((AO196+0.00000010773*(AN196^4-AM196^4))-AL196*44100)/(L196*51.4+0.00000043092*AM196^3)</f>
        <v>0.1569181975326697</v>
      </c>
      <c r="AQ196">
        <f>0.61365*EXP(17.502*J196/(240.97+J196))</f>
        <v>3.314788885392224</v>
      </c>
      <c r="AR196">
        <f>AQ196*1000/AA196</f>
        <v>33.619766510877163</v>
      </c>
      <c r="AS196">
        <f>(AR196-U196)</f>
        <v>14.246517456922085</v>
      </c>
      <c r="AT196">
        <f>IF(D196,P196,(O196+P196)/2)</f>
        <v>26.014542579650879</v>
      </c>
      <c r="AU196">
        <f>0.61365*EXP(17.502*AT196/(240.97+AT196))</f>
        <v>3.3771631886428031</v>
      </c>
      <c r="AV196">
        <f>IF(AS196&lt;&gt;0,(1000-(AR196+U196)/2)/AS196*AL196,0)</f>
        <v>6.0357315040818607E-2</v>
      </c>
      <c r="AW196">
        <f>U196*AA196/1000</f>
        <v>1.9101331538756785</v>
      </c>
      <c r="AX196">
        <f>(AU196-AW196)</f>
        <v>1.4670300347671246</v>
      </c>
      <c r="AY196">
        <f>1/(1.6/F196+1.37/N196)</f>
        <v>3.7838921991395734E-2</v>
      </c>
      <c r="AZ196">
        <f>G196*AA196*0.001</f>
        <v>20.849924698492124</v>
      </c>
      <c r="BA196">
        <f>G196/S196</f>
        <v>0.53985774603446524</v>
      </c>
      <c r="BB196">
        <f>(1-AL196*AA196/AQ196/F196)*100</f>
        <v>57.396317437545164</v>
      </c>
      <c r="BC196">
        <f>(S196-E196/(N196/1.35))</f>
        <v>388.59402998537513</v>
      </c>
      <c r="BD196">
        <f>E196*BB196/100/BC196</f>
        <v>9.6800919483664132E-3</v>
      </c>
    </row>
    <row r="197" spans="1:56" x14ac:dyDescent="0.25">
      <c r="A197" s="1" t="s">
        <v>9</v>
      </c>
      <c r="B197" s="1" t="s">
        <v>255</v>
      </c>
    </row>
    <row r="198" spans="1:56" x14ac:dyDescent="0.25">
      <c r="A198" s="1">
        <v>108</v>
      </c>
      <c r="B198" s="1" t="s">
        <v>256</v>
      </c>
      <c r="C198" s="1">
        <v>64295.500000122935</v>
      </c>
      <c r="D198" s="1">
        <v>0</v>
      </c>
      <c r="E198">
        <f>(R198-S198*(1000-T198)/(1000-U198))*AK198</f>
        <v>6.8008418354381073</v>
      </c>
      <c r="F198">
        <f>IF(AV198&lt;&gt;0,1/(1/AV198-1/N198),0)</f>
        <v>6.2200895842360229E-2</v>
      </c>
      <c r="G198">
        <f>((AY198-AL198/2)*S198-E198)/(AY198+AL198/2)</f>
        <v>206.25640836662271</v>
      </c>
      <c r="H198">
        <f>AL198*1000</f>
        <v>0.89494909285466373</v>
      </c>
      <c r="I198">
        <f>(AQ198-AW198)</f>
        <v>1.4112267815546886</v>
      </c>
      <c r="J198">
        <f>(P198+AP198*D198)</f>
        <v>25.667707443237305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26.330722808837891</v>
      </c>
      <c r="P198" s="1">
        <v>25.667707443237305</v>
      </c>
      <c r="Q198" s="1">
        <v>26.158933639526367</v>
      </c>
      <c r="R198" s="1">
        <v>400.06655883789062</v>
      </c>
      <c r="S198" s="1">
        <v>391.48513793945313</v>
      </c>
      <c r="T198" s="1">
        <v>18.191747665405273</v>
      </c>
      <c r="U198" s="1">
        <v>19.245016098022461</v>
      </c>
      <c r="V198" s="1">
        <v>52.12115478515625</v>
      </c>
      <c r="W198" s="1">
        <v>55.138870239257813</v>
      </c>
      <c r="X198" s="1">
        <v>500.00119018554687</v>
      </c>
      <c r="Y198" s="1">
        <v>236.29165649414062</v>
      </c>
      <c r="Z198" s="1">
        <v>316.38116455078125</v>
      </c>
      <c r="AA198" s="1">
        <v>98.584022521972656</v>
      </c>
      <c r="AB198" s="1">
        <v>-12.347997665405273</v>
      </c>
      <c r="AC198" s="1">
        <v>1.1579105854034424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0.83333531697591123</v>
      </c>
      <c r="AL198">
        <f>(U198-T198)/(1000-U198)*AK198</f>
        <v>8.9494909285466376E-4</v>
      </c>
      <c r="AM198">
        <f>(P198+273.15)</f>
        <v>298.81770744323728</v>
      </c>
      <c r="AN198">
        <f>(O198+273.15)</f>
        <v>299.48072280883787</v>
      </c>
      <c r="AO198">
        <f>(Y198*AG198+Z198*AH198)*AI198</f>
        <v>44.895414170523509</v>
      </c>
      <c r="AP198">
        <f>((AO198+0.00000010773*(AN198^4-AM198^4))-AL198*44100)/(L198*51.4+0.00000043092*AM198^3)</f>
        <v>0.15478101915676229</v>
      </c>
      <c r="AQ198">
        <f>0.61365*EXP(17.502*J198/(240.97+J198))</f>
        <v>3.3084778819978613</v>
      </c>
      <c r="AR198">
        <f>AQ198*1000/AA198</f>
        <v>33.559980586716875</v>
      </c>
      <c r="AS198">
        <f>(AR198-U198)</f>
        <v>14.314964488694415</v>
      </c>
      <c r="AT198">
        <f>IF(D198,P198,(O198+P198)/2)</f>
        <v>25.999215126037598</v>
      </c>
      <c r="AU198">
        <f>0.61365*EXP(17.502*AT198/(240.97+AT198))</f>
        <v>3.3741017293482689</v>
      </c>
      <c r="AV198">
        <f>IF(AS198&lt;&gt;0,(1000-(AR198+U198)/2)/AS198*AL198,0)</f>
        <v>6.08677864064706E-2</v>
      </c>
      <c r="AW198">
        <f>U198*AA198/1000</f>
        <v>1.8972511004431727</v>
      </c>
      <c r="AX198">
        <f>(AU198-AW198)</f>
        <v>1.4768506289050962</v>
      </c>
      <c r="AY198">
        <f>1/(1.6/F198+1.37/N198)</f>
        <v>3.8159933283853711E-2</v>
      </c>
      <c r="AZ198">
        <f>G198*AA198*0.001</f>
        <v>20.333586407716325</v>
      </c>
      <c r="BA198">
        <f>G198/S198</f>
        <v>0.52685629255872857</v>
      </c>
      <c r="BB198">
        <f>(1-AL198*AA198/AQ198/F198)*100</f>
        <v>57.127383257188825</v>
      </c>
      <c r="BC198">
        <f>(S198-E198/(N198/1.35))</f>
        <v>388.25234344299702</v>
      </c>
      <c r="BD198">
        <f>E198*BB198/100/BC198</f>
        <v>1.0006747018170611E-2</v>
      </c>
    </row>
    <row r="199" spans="1:56" x14ac:dyDescent="0.25">
      <c r="A199" s="1">
        <v>109</v>
      </c>
      <c r="B199" s="1" t="s">
        <v>257</v>
      </c>
      <c r="C199" s="1">
        <v>64895.999986700714</v>
      </c>
      <c r="D199" s="1">
        <v>0</v>
      </c>
      <c r="E199">
        <f>(R199-S199*(1000-T199)/(1000-U199))*AK199</f>
        <v>6.811481034014764</v>
      </c>
      <c r="F199">
        <f>IF(AV199&lt;&gt;0,1/(1/AV199-1/N199),0)</f>
        <v>6.1095407045335552E-2</v>
      </c>
      <c r="G199">
        <f>((AY199-AL199/2)*S199-E199)/(AY199+AL199/2)</f>
        <v>202.91383491349342</v>
      </c>
      <c r="H199">
        <f>AL199*1000</f>
        <v>0.89238115333174117</v>
      </c>
      <c r="I199">
        <f>(AQ199-AW199)</f>
        <v>1.4319976073178315</v>
      </c>
      <c r="J199">
        <f>(P199+AP199*D199)</f>
        <v>25.678659439086914</v>
      </c>
      <c r="K199" s="1">
        <v>6</v>
      </c>
      <c r="L199">
        <f>(K199*AE199+AF199)</f>
        <v>1.4200000166893005</v>
      </c>
      <c r="M199" s="1">
        <v>1</v>
      </c>
      <c r="N199">
        <f>L199*(M199+1)*(M199+1)/(M199*M199+1)</f>
        <v>2.8400000333786011</v>
      </c>
      <c r="O199" s="1">
        <v>26.33209228515625</v>
      </c>
      <c r="P199" s="1">
        <v>25.678659439086914</v>
      </c>
      <c r="Q199" s="1">
        <v>26.160205841064453</v>
      </c>
      <c r="R199" s="1">
        <v>400.25064086914062</v>
      </c>
      <c r="S199" s="1">
        <v>391.65805053710938</v>
      </c>
      <c r="T199" s="1">
        <v>18.008598327636719</v>
      </c>
      <c r="U199" s="1">
        <v>19.05897331237793</v>
      </c>
      <c r="V199" s="1">
        <v>51.584552764892578</v>
      </c>
      <c r="W199" s="1">
        <v>54.593288421630859</v>
      </c>
      <c r="X199" s="1">
        <v>500.03472900390625</v>
      </c>
      <c r="Y199" s="1">
        <v>236.60867309570312</v>
      </c>
      <c r="Z199" s="1">
        <v>316.83981323242187</v>
      </c>
      <c r="AA199" s="1">
        <v>98.5693359375</v>
      </c>
      <c r="AB199" s="1">
        <v>-12.347997665405273</v>
      </c>
      <c r="AC199" s="1">
        <v>1.1579105854034424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0.18999999761581421</v>
      </c>
      <c r="AJ199" s="1">
        <v>111115</v>
      </c>
      <c r="AK199">
        <f>X199*0.000001/(K199*0.0001)</f>
        <v>0.83339121500651026</v>
      </c>
      <c r="AL199">
        <f>(U199-T199)/(1000-U199)*AK199</f>
        <v>8.9238115333174122E-4</v>
      </c>
      <c r="AM199">
        <f>(P199+273.15)</f>
        <v>298.82865943908689</v>
      </c>
      <c r="AN199">
        <f>(O199+273.15)</f>
        <v>299.48209228515623</v>
      </c>
      <c r="AO199">
        <f>(Y199*AG199+Z199*AH199)*AI199</f>
        <v>44.955647324064557</v>
      </c>
      <c r="AP199">
        <f>((AO199+0.00000010773*(AN199^4-AM199^4))-AL199*44100)/(L199*51.4+0.00000043092*AM199^3)</f>
        <v>0.15552910639240589</v>
      </c>
      <c r="AQ199">
        <f>0.61365*EXP(17.502*J199/(240.97+J199))</f>
        <v>3.3106279503694589</v>
      </c>
      <c r="AR199">
        <f>AQ199*1000/AA199</f>
        <v>33.58679369077452</v>
      </c>
      <c r="AS199">
        <f>(AR199-U199)</f>
        <v>14.527820378396591</v>
      </c>
      <c r="AT199">
        <f>IF(D199,P199,(O199+P199)/2)</f>
        <v>26.005375862121582</v>
      </c>
      <c r="AU199">
        <f>0.61365*EXP(17.502*AT199/(240.97+AT199))</f>
        <v>3.3753319647076019</v>
      </c>
      <c r="AV199">
        <f>IF(AS199&lt;&gt;0,(1000-(AR199+U199)/2)/AS199*AL199,0)</f>
        <v>5.9808772793313231E-2</v>
      </c>
      <c r="AW199">
        <f>U199*AA199/1000</f>
        <v>1.8786303430516273</v>
      </c>
      <c r="AX199">
        <f>(AU199-AW199)</f>
        <v>1.4967016216559745</v>
      </c>
      <c r="AY199">
        <f>1/(1.6/F199+1.37/N199)</f>
        <v>3.7493988269105015E-2</v>
      </c>
      <c r="AZ199">
        <f>G199*AA199*0.001</f>
        <v>20.001081959954551</v>
      </c>
      <c r="BA199">
        <f>G199/S199</f>
        <v>0.5180892736284185</v>
      </c>
      <c r="BB199">
        <f>(1-AL199*AA199/AQ199/F199)*100</f>
        <v>56.511614945134539</v>
      </c>
      <c r="BC199">
        <f>(S199-E199/(N199/1.35))</f>
        <v>388.42019867519213</v>
      </c>
      <c r="BD199">
        <f>E199*BB199/100/BC199</f>
        <v>9.9100869293930992E-3</v>
      </c>
    </row>
    <row r="200" spans="1:56" x14ac:dyDescent="0.25">
      <c r="A200" s="1" t="s">
        <v>9</v>
      </c>
      <c r="B200" s="1" t="s">
        <v>258</v>
      </c>
    </row>
    <row r="201" spans="1:56" x14ac:dyDescent="0.25">
      <c r="A201" s="1">
        <v>110</v>
      </c>
      <c r="B201" s="1" t="s">
        <v>259</v>
      </c>
      <c r="C201" s="1">
        <v>65495.499993417412</v>
      </c>
      <c r="D201" s="1">
        <v>0</v>
      </c>
      <c r="E201">
        <f>(R201-S201*(1000-T201)/(1000-U201))*AK201</f>
        <v>6.652007339948744</v>
      </c>
      <c r="F201">
        <f>IF(AV201&lt;&gt;0,1/(1/AV201-1/N201),0)</f>
        <v>6.1680594746983945E-2</v>
      </c>
      <c r="G201">
        <f>((AY201-AL201/2)*S201-E201)/(AY201+AL201/2)</f>
        <v>208.92223372594981</v>
      </c>
      <c r="H201">
        <f>AL201*1000</f>
        <v>0.90561474727006386</v>
      </c>
      <c r="I201">
        <f>(AQ201-AW201)</f>
        <v>1.4397712998856891</v>
      </c>
      <c r="J201">
        <f>(P201+AP201*D201)</f>
        <v>25.611825942993164</v>
      </c>
      <c r="K201" s="1">
        <v>6</v>
      </c>
      <c r="L201">
        <f>(K201*AE201+AF201)</f>
        <v>1.4200000166893005</v>
      </c>
      <c r="M201" s="1">
        <v>1</v>
      </c>
      <c r="N201">
        <f>L201*(M201+1)*(M201+1)/(M201*M201+1)</f>
        <v>2.8400000333786011</v>
      </c>
      <c r="O201" s="1">
        <v>26.324899673461914</v>
      </c>
      <c r="P201" s="1">
        <v>25.611825942993164</v>
      </c>
      <c r="Q201" s="1">
        <v>26.160783767700195</v>
      </c>
      <c r="R201" s="1">
        <v>400.28009033203125</v>
      </c>
      <c r="S201" s="1">
        <v>391.87286376953125</v>
      </c>
      <c r="T201" s="1">
        <v>17.78387451171875</v>
      </c>
      <c r="U201" s="1">
        <v>18.849994659423828</v>
      </c>
      <c r="V201" s="1">
        <v>50.954898834228516</v>
      </c>
      <c r="W201" s="1">
        <v>54.009578704833984</v>
      </c>
      <c r="X201" s="1">
        <v>500.06216430664062</v>
      </c>
      <c r="Y201" s="1">
        <v>236.68023681640625</v>
      </c>
      <c r="Z201" s="1">
        <v>316.84237670898437</v>
      </c>
      <c r="AA201" s="1">
        <v>98.554672241210938</v>
      </c>
      <c r="AB201" s="1">
        <v>-12.370641708374023</v>
      </c>
      <c r="AC201" s="1">
        <v>1.1772663593292236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0.18999999761581421</v>
      </c>
      <c r="AJ201" s="1">
        <v>111115</v>
      </c>
      <c r="AK201">
        <f>X201*0.000001/(K201*0.0001)</f>
        <v>0.83343694051106754</v>
      </c>
      <c r="AL201">
        <f>(U201-T201)/(1000-U201)*AK201</f>
        <v>9.0561474727006387E-4</v>
      </c>
      <c r="AM201">
        <f>(P201+273.15)</f>
        <v>298.76182594299314</v>
      </c>
      <c r="AN201">
        <f>(O201+273.15)</f>
        <v>299.47489967346189</v>
      </c>
      <c r="AO201">
        <f>(Y201*AG201+Z201*AH201)*AI201</f>
        <v>44.96924443082753</v>
      </c>
      <c r="AP201">
        <f>((AO201+0.00000010773*(AN201^4-AM201^4))-AL201*44100)/(L201*51.4+0.00000043092*AM201^3)</f>
        <v>0.15690473852024656</v>
      </c>
      <c r="AQ201">
        <f>0.61365*EXP(17.502*J201/(240.97+J201))</f>
        <v>3.2975263452937811</v>
      </c>
      <c r="AR201">
        <f>AQ201*1000/AA201</f>
        <v>33.458853551084211</v>
      </c>
      <c r="AS201">
        <f>(AR201-U201)</f>
        <v>14.608858891660383</v>
      </c>
      <c r="AT201">
        <f>IF(D201,P201,(O201+P201)/2)</f>
        <v>25.968362808227539</v>
      </c>
      <c r="AU201">
        <f>0.61365*EXP(17.502*AT201/(240.97+AT201))</f>
        <v>3.3679467297382506</v>
      </c>
      <c r="AV201">
        <f>IF(AS201&lt;&gt;0,(1000-(AR201+U201)/2)/AS201*AL201,0)</f>
        <v>6.0369459492654029E-2</v>
      </c>
      <c r="AW201">
        <f>U201*AA201/1000</f>
        <v>1.857755045408092</v>
      </c>
      <c r="AX201">
        <f>(AU201-AW201)</f>
        <v>1.5101916843301586</v>
      </c>
      <c r="AY201">
        <f>1/(1.6/F201+1.37/N201)</f>
        <v>3.7846558869401366E-2</v>
      </c>
      <c r="AZ201">
        <f>G201*AA201*0.001</f>
        <v>20.59026226876265</v>
      </c>
      <c r="BA201">
        <f>G201/S201</f>
        <v>0.5331377929981429</v>
      </c>
      <c r="BB201">
        <f>(1-AL201*AA201/AQ201/F201)*100</f>
        <v>56.118256215705628</v>
      </c>
      <c r="BC201">
        <f>(S201-E201/(N201/1.35))</f>
        <v>388.7108180641136</v>
      </c>
      <c r="BD201">
        <f>E201*BB201/100/BC201</f>
        <v>9.6035159019018223E-3</v>
      </c>
    </row>
    <row r="202" spans="1:56" x14ac:dyDescent="0.25">
      <c r="A202" s="1" t="s">
        <v>9</v>
      </c>
      <c r="B202" s="1" t="s">
        <v>260</v>
      </c>
    </row>
    <row r="203" spans="1:56" x14ac:dyDescent="0.25">
      <c r="A203" s="1">
        <v>111</v>
      </c>
      <c r="B203" s="1" t="s">
        <v>261</v>
      </c>
      <c r="C203" s="1">
        <v>66096.00000013411</v>
      </c>
      <c r="D203" s="1">
        <v>0</v>
      </c>
      <c r="E203">
        <f>(R203-S203*(1000-T203)/(1000-U203))*AK203</f>
        <v>6.920691429549767</v>
      </c>
      <c r="F203">
        <f>IF(AV203&lt;&gt;0,1/(1/AV203-1/N203),0)</f>
        <v>6.1896491220386173E-2</v>
      </c>
      <c r="G203">
        <f>((AY203-AL203/2)*S203-E203)/(AY203+AL203/2)</f>
        <v>202.39066091277149</v>
      </c>
      <c r="H203">
        <f>AL203*1000</f>
        <v>0.91464807767635314</v>
      </c>
      <c r="I203">
        <f>(AQ203-AW203)</f>
        <v>1.4492180121816933</v>
      </c>
      <c r="J203">
        <f>(P203+AP203*D203)</f>
        <v>25.590696334838867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26.327835083007813</v>
      </c>
      <c r="P203" s="1">
        <v>25.590696334838867</v>
      </c>
      <c r="Q203" s="1">
        <v>26.161281585693359</v>
      </c>
      <c r="R203" s="1">
        <v>400.5150146484375</v>
      </c>
      <c r="S203" s="1">
        <v>391.781494140625</v>
      </c>
      <c r="T203" s="1">
        <v>17.636392593383789</v>
      </c>
      <c r="U203" s="1">
        <v>18.713268280029297</v>
      </c>
      <c r="V203" s="1">
        <v>50.520717620849609</v>
      </c>
      <c r="W203" s="1">
        <v>53.605503082275391</v>
      </c>
      <c r="X203" s="1">
        <v>500.0755615234375</v>
      </c>
      <c r="Y203" s="1">
        <v>236.16531372070312</v>
      </c>
      <c r="Z203" s="1">
        <v>316.14041137695312</v>
      </c>
      <c r="AA203" s="1">
        <v>98.549095153808594</v>
      </c>
      <c r="AB203" s="1">
        <v>-12.465185165405273</v>
      </c>
      <c r="AC203" s="1">
        <v>1.1820366382598877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0.83345926920572899</v>
      </c>
      <c r="AL203">
        <f>(U203-T203)/(1000-U203)*AK203</f>
        <v>9.146480776763532E-4</v>
      </c>
      <c r="AM203">
        <f>(P203+273.15)</f>
        <v>298.74069633483884</v>
      </c>
      <c r="AN203">
        <f>(O203+273.15)</f>
        <v>299.47783508300779</v>
      </c>
      <c r="AO203">
        <f>(Y203*AG203+Z203*AH203)*AI203</f>
        <v>44.871409043871608</v>
      </c>
      <c r="AP203">
        <f>((AO203+0.00000010773*(AN203^4-AM203^4))-AL203*44100)/(L203*51.4+0.00000043092*AM203^3)</f>
        <v>0.15431153659190897</v>
      </c>
      <c r="AQ203">
        <f>0.61365*EXP(17.502*J203/(240.97+J203))</f>
        <v>3.2933936685490486</v>
      </c>
      <c r="AR203">
        <f>AQ203*1000/AA203</f>
        <v>33.418811846105214</v>
      </c>
      <c r="AS203">
        <f>(AR203-U203)</f>
        <v>14.705543566075917</v>
      </c>
      <c r="AT203">
        <f>IF(D203,P203,(O203+P203)/2)</f>
        <v>25.95926570892334</v>
      </c>
      <c r="AU203">
        <f>0.61365*EXP(17.502*AT203/(240.97+AT203))</f>
        <v>3.3661337426792381</v>
      </c>
      <c r="AV203">
        <f>IF(AS203&lt;&gt;0,(1000-(AR203+U203)/2)/AS203*AL203,0)</f>
        <v>6.0576259574316449E-2</v>
      </c>
      <c r="AW203">
        <f>U203*AA203/1000</f>
        <v>1.8441756563673553</v>
      </c>
      <c r="AX203">
        <f>(AU203-AW203)</f>
        <v>1.5219580863118829</v>
      </c>
      <c r="AY203">
        <f>1/(1.6/F203+1.37/N203)</f>
        <v>3.7976603812766734E-2</v>
      </c>
      <c r="AZ203">
        <f>G203*AA203*0.001</f>
        <v>19.945416500534929</v>
      </c>
      <c r="BA203">
        <f>G203/S203</f>
        <v>0.51659066071182513</v>
      </c>
      <c r="BB203">
        <f>(1-AL203*AA203/AQ203/F203)*100</f>
        <v>55.782214327464949</v>
      </c>
      <c r="BC203">
        <f>(S203-E203/(N203/1.35))</f>
        <v>388.49172888707415</v>
      </c>
      <c r="BD203">
        <f>E203*BB203/100/BC203</f>
        <v>9.9371869183246218E-3</v>
      </c>
    </row>
    <row r="204" spans="1:56" x14ac:dyDescent="0.25">
      <c r="A204" s="1">
        <v>112</v>
      </c>
      <c r="B204" s="1" t="s">
        <v>262</v>
      </c>
      <c r="C204" s="1">
        <v>66696.49998671189</v>
      </c>
      <c r="D204" s="1">
        <v>0</v>
      </c>
      <c r="E204">
        <f>(R204-S204*(1000-T204)/(1000-U204))*AK204</f>
        <v>6.7457206247690031</v>
      </c>
      <c r="F204">
        <f>IF(AV204&lt;&gt;0,1/(1/AV204-1/N204),0)</f>
        <v>6.0998699599809213E-2</v>
      </c>
      <c r="G204">
        <f>((AY204-AL204/2)*S204-E204)/(AY204+AL204/2)</f>
        <v>204.53011360240168</v>
      </c>
      <c r="H204">
        <f>AL204*1000</f>
        <v>0.91029179813890004</v>
      </c>
      <c r="I204">
        <f>(AQ204-AW204)</f>
        <v>1.4630952751543762</v>
      </c>
      <c r="J204">
        <f>(P204+AP204*D204)</f>
        <v>25.584739685058594</v>
      </c>
      <c r="K204" s="1">
        <v>6</v>
      </c>
      <c r="L204">
        <f>(K204*AE204+AF204)</f>
        <v>1.4200000166893005</v>
      </c>
      <c r="M204" s="1">
        <v>1</v>
      </c>
      <c r="N204">
        <f>L204*(M204+1)*(M204+1)/(M204*M204+1)</f>
        <v>2.8400000333786011</v>
      </c>
      <c r="O204" s="1">
        <v>26.325611114501953</v>
      </c>
      <c r="P204" s="1">
        <v>25.584739685058594</v>
      </c>
      <c r="Q204" s="1">
        <v>26.159675598144531</v>
      </c>
      <c r="R204" s="1">
        <v>400.49932861328125</v>
      </c>
      <c r="S204" s="1">
        <v>391.977294921875</v>
      </c>
      <c r="T204" s="1">
        <v>17.490167617797852</v>
      </c>
      <c r="U204" s="1">
        <v>18.562114715576172</v>
      </c>
      <c r="V204" s="1">
        <v>50.104434967041016</v>
      </c>
      <c r="W204" s="1">
        <v>53.175266265869141</v>
      </c>
      <c r="X204" s="1">
        <v>500.05911254882812</v>
      </c>
      <c r="Y204" s="1">
        <v>236.82548522949219</v>
      </c>
      <c r="Z204" s="1">
        <v>317.1639404296875</v>
      </c>
      <c r="AA204" s="1">
        <v>98.541259765625</v>
      </c>
      <c r="AB204" s="1">
        <v>-12.465185165405273</v>
      </c>
      <c r="AC204" s="1">
        <v>1.1820366382598877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0.18999999761581421</v>
      </c>
      <c r="AJ204" s="1">
        <v>111115</v>
      </c>
      <c r="AK204">
        <f>X204*0.000001/(K204*0.0001)</f>
        <v>0.83343185424804667</v>
      </c>
      <c r="AL204">
        <f>(U204-T204)/(1000-U204)*AK204</f>
        <v>9.1029179813890005E-4</v>
      </c>
      <c r="AM204">
        <f>(P204+273.15)</f>
        <v>298.73473968505857</v>
      </c>
      <c r="AN204">
        <f>(O204+273.15)</f>
        <v>299.47561111450193</v>
      </c>
      <c r="AO204">
        <f>(Y204*AG204+Z204*AH204)*AI204</f>
        <v>44.996841628967559</v>
      </c>
      <c r="AP204">
        <f>((AO204+0.00000010773*(AN204^4-AM204^4))-AL204*44100)/(L204*51.4+0.00000043092*AM204^3)</f>
        <v>0.15857715834701519</v>
      </c>
      <c r="AQ204">
        <f>0.61365*EXP(17.502*J204/(240.97+J204))</f>
        <v>3.2922294431412982</v>
      </c>
      <c r="AR204">
        <f>AQ204*1000/AA204</f>
        <v>33.409654503825969</v>
      </c>
      <c r="AS204">
        <f>(AR204-U204)</f>
        <v>14.847539788249797</v>
      </c>
      <c r="AT204">
        <f>IF(D204,P204,(O204+P204)/2)</f>
        <v>25.955175399780273</v>
      </c>
      <c r="AU204">
        <f>0.61365*EXP(17.502*AT204/(240.97+AT204))</f>
        <v>3.3653188510523266</v>
      </c>
      <c r="AV204">
        <f>IF(AS204&lt;&gt;0,(1000-(AR204+U204)/2)/AS204*AL204,0)</f>
        <v>5.9716092575349183E-2</v>
      </c>
      <c r="AW204">
        <f>U204*AA204/1000</f>
        <v>1.829134167986922</v>
      </c>
      <c r="AX204">
        <f>(AU204-AW204)</f>
        <v>1.5361846830654047</v>
      </c>
      <c r="AY204">
        <f>1/(1.6/F204+1.37/N204)</f>
        <v>3.7435711095402717E-2</v>
      </c>
      <c r="AZ204">
        <f>G204*AA204*0.001</f>
        <v>20.154655054387053</v>
      </c>
      <c r="BA204">
        <f>G204/S204</f>
        <v>0.52179071658517007</v>
      </c>
      <c r="BB204">
        <f>(1-AL204*AA204/AQ204/F204)*100</f>
        <v>55.332867949469659</v>
      </c>
      <c r="BC204">
        <f>(S204-E204/(N204/1.35))</f>
        <v>388.77070240905579</v>
      </c>
      <c r="BD204">
        <f>E204*BB204/100/BC204</f>
        <v>9.6010338804188317E-3</v>
      </c>
    </row>
    <row r="205" spans="1:56" x14ac:dyDescent="0.25">
      <c r="A205" s="1" t="s">
        <v>9</v>
      </c>
      <c r="B205" s="1" t="s">
        <v>263</v>
      </c>
    </row>
    <row r="206" spans="1:56" x14ac:dyDescent="0.25">
      <c r="A206" s="1" t="s">
        <v>9</v>
      </c>
      <c r="B206" s="1" t="s">
        <v>264</v>
      </c>
    </row>
    <row r="207" spans="1:56" x14ac:dyDescent="0.25">
      <c r="A207" s="1">
        <v>113</v>
      </c>
      <c r="B207" s="1" t="s">
        <v>265</v>
      </c>
      <c r="C207" s="1">
        <v>67296.500004369766</v>
      </c>
      <c r="D207" s="1">
        <v>0</v>
      </c>
      <c r="E207">
        <f>(R207-S207*(1000-T207)/(1000-U207))*AK207</f>
        <v>6.663567390258013</v>
      </c>
      <c r="F207">
        <f>IF(AV207&lt;&gt;0,1/(1/AV207-1/N207),0)</f>
        <v>6.1298679727712024E-2</v>
      </c>
      <c r="G207">
        <f>((AY207-AL207/2)*S207-E207)/(AY207+AL207/2)</f>
        <v>208.18660345412795</v>
      </c>
      <c r="H207">
        <f>AL207*1000</f>
        <v>0.9169484754876468</v>
      </c>
      <c r="I207">
        <f>(AQ207-AW207)</f>
        <v>1.4665666936309403</v>
      </c>
      <c r="J207">
        <f>(P207+AP207*D207)</f>
        <v>25.549140930175781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26.327611923217773</v>
      </c>
      <c r="P207" s="1">
        <v>25.549140930175781</v>
      </c>
      <c r="Q207" s="1">
        <v>26.159614562988281</v>
      </c>
      <c r="R207" s="1">
        <v>401.08279418945312</v>
      </c>
      <c r="S207" s="1">
        <v>392.6546630859375</v>
      </c>
      <c r="T207" s="1">
        <v>17.380029678344727</v>
      </c>
      <c r="U207" s="1">
        <v>18.460029602050781</v>
      </c>
      <c r="V207" s="1">
        <v>49.77313232421875</v>
      </c>
      <c r="W207" s="1">
        <v>52.866046905517578</v>
      </c>
      <c r="X207" s="1">
        <v>500.01202392578125</v>
      </c>
      <c r="Y207" s="1">
        <v>235.13446044921875</v>
      </c>
      <c r="Z207" s="1">
        <v>315.36672973632812</v>
      </c>
      <c r="AA207" s="1">
        <v>98.521644592285156</v>
      </c>
      <c r="AB207" s="1">
        <v>-12.337285995483398</v>
      </c>
      <c r="AC207" s="1">
        <v>1.1937344074249268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0.18999999761581421</v>
      </c>
      <c r="AJ207" s="1">
        <v>111115</v>
      </c>
      <c r="AK207">
        <f>X207*0.000001/(K207*0.0001)</f>
        <v>0.83335337320963532</v>
      </c>
      <c r="AL207">
        <f>(U207-T207)/(1000-U207)*AK207</f>
        <v>9.1694847548764676E-4</v>
      </c>
      <c r="AM207">
        <f>(P207+273.15)</f>
        <v>298.69914093017576</v>
      </c>
      <c r="AN207">
        <f>(O207+273.15)</f>
        <v>299.47761192321775</v>
      </c>
      <c r="AO207">
        <f>(Y207*AG207+Z207*AH207)*AI207</f>
        <v>44.675546924747323</v>
      </c>
      <c r="AP207">
        <f>((AO207+0.00000010773*(AN207^4-AM207^4))-AL207*44100)/(L207*51.4+0.00000043092*AM207^3)</f>
        <v>0.15642081135382793</v>
      </c>
      <c r="AQ207">
        <f>0.61365*EXP(17.502*J207/(240.97+J207))</f>
        <v>3.2852791692472505</v>
      </c>
      <c r="AR207">
        <f>AQ207*1000/AA207</f>
        <v>33.345760546759166</v>
      </c>
      <c r="AS207">
        <f>(AR207-U207)</f>
        <v>14.885730944708385</v>
      </c>
      <c r="AT207">
        <f>IF(D207,P207,(O207+P207)/2)</f>
        <v>25.938376426696777</v>
      </c>
      <c r="AU207">
        <f>0.61365*EXP(17.502*AT207/(240.97+AT207))</f>
        <v>3.3619738832186385</v>
      </c>
      <c r="AV207">
        <f>IF(AS207&lt;&gt;0,(1000-(AR207+U207)/2)/AS207*AL207,0)</f>
        <v>6.0003560366376919E-2</v>
      </c>
      <c r="AW207">
        <f>U207*AA207/1000</f>
        <v>1.8187124756163102</v>
      </c>
      <c r="AX207">
        <f>(AU207-AW207)</f>
        <v>1.5432614076023283</v>
      </c>
      <c r="AY207">
        <f>1/(1.6/F207+1.37/N207)</f>
        <v>3.7616472172960623E-2</v>
      </c>
      <c r="AZ207">
        <f>G207*AA207*0.001</f>
        <v>20.510886554382601</v>
      </c>
      <c r="BA207">
        <f>G207/S207</f>
        <v>0.53020280420956989</v>
      </c>
      <c r="BB207">
        <f>(1-AL207*AA207/AQ207/F207)*100</f>
        <v>55.140628467295983</v>
      </c>
      <c r="BC207">
        <f>(S207-E207/(N207/1.35))</f>
        <v>389.48712228624726</v>
      </c>
      <c r="BD207">
        <f>E207*BB207/100/BC207</f>
        <v>9.4337725872992283E-3</v>
      </c>
    </row>
    <row r="208" spans="1:56" x14ac:dyDescent="0.25">
      <c r="A208" s="1" t="s">
        <v>9</v>
      </c>
      <c r="B208" s="1" t="s">
        <v>266</v>
      </c>
    </row>
    <row r="209" spans="1:56" x14ac:dyDescent="0.25">
      <c r="A209" s="1">
        <v>114</v>
      </c>
      <c r="B209" s="1" t="s">
        <v>267</v>
      </c>
      <c r="C209" s="1">
        <v>67896.00000013411</v>
      </c>
      <c r="D209" s="1">
        <v>0</v>
      </c>
      <c r="E209">
        <f>(R209-S209*(1000-T209)/(1000-U209))*AK209</f>
        <v>6.6734064226724232</v>
      </c>
      <c r="F209">
        <f>IF(AV209&lt;&gt;0,1/(1/AV209-1/N209),0)</f>
        <v>6.1644079966116878E-2</v>
      </c>
      <c r="G209">
        <f>((AY209-AL209/2)*S209-E209)/(AY209+AL209/2)</f>
        <v>208.84899094895698</v>
      </c>
      <c r="H209">
        <f>AL209*1000</f>
        <v>0.92550023001611836</v>
      </c>
      <c r="I209">
        <f>(AQ209-AW209)</f>
        <v>1.4721582223269349</v>
      </c>
      <c r="J209">
        <f>(P209+AP209*D209)</f>
        <v>25.557180404663086</v>
      </c>
      <c r="K209" s="1">
        <v>6</v>
      </c>
      <c r="L209">
        <f>(K209*AE209+AF209)</f>
        <v>1.4200000166893005</v>
      </c>
      <c r="M209" s="1">
        <v>1</v>
      </c>
      <c r="N209">
        <f>L209*(M209+1)*(M209+1)/(M209*M209+1)</f>
        <v>2.8400000333786011</v>
      </c>
      <c r="O209" s="1">
        <v>26.327194213867188</v>
      </c>
      <c r="P209" s="1">
        <v>25.557180404663086</v>
      </c>
      <c r="Q209" s="1">
        <v>26.161134719848633</v>
      </c>
      <c r="R209" s="1">
        <v>401.08065795898437</v>
      </c>
      <c r="S209" s="1">
        <v>392.63815307617187</v>
      </c>
      <c r="T209" s="1">
        <v>17.329095840454102</v>
      </c>
      <c r="U209" s="1">
        <v>18.419027328491211</v>
      </c>
      <c r="V209" s="1">
        <v>49.628940582275391</v>
      </c>
      <c r="W209" s="1">
        <v>52.750404357910156</v>
      </c>
      <c r="X209" s="1">
        <v>500.0975341796875</v>
      </c>
      <c r="Y209" s="1">
        <v>236.755615234375</v>
      </c>
      <c r="Z209" s="1">
        <v>316.6695556640625</v>
      </c>
      <c r="AA209" s="1">
        <v>98.522544860839844</v>
      </c>
      <c r="AB209" s="1">
        <v>-12.292486190795898</v>
      </c>
      <c r="AC209" s="1">
        <v>1.1980831623077393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0.18999999761581421</v>
      </c>
      <c r="AJ209" s="1">
        <v>111115</v>
      </c>
      <c r="AK209">
        <f>X209*0.000001/(K209*0.0001)</f>
        <v>0.83349589029947901</v>
      </c>
      <c r="AL209">
        <f>(U209-T209)/(1000-U209)*AK209</f>
        <v>9.2550023001611835E-4</v>
      </c>
      <c r="AM209">
        <f>(P209+273.15)</f>
        <v>298.70718040466306</v>
      </c>
      <c r="AN209">
        <f>(O209+273.15)</f>
        <v>299.47719421386716</v>
      </c>
      <c r="AO209">
        <f>(Y209*AG209+Z209*AH209)*AI209</f>
        <v>44.983566330061876</v>
      </c>
      <c r="AP209">
        <f>((AO209+0.00000010773*(AN209^4-AM209^4))-AL209*44100)/(L209*51.4+0.00000043092*AM209^3)</f>
        <v>0.15445068236112103</v>
      </c>
      <c r="AQ209">
        <f>0.61365*EXP(17.502*J209/(240.97+J209))</f>
        <v>3.2868476685912453</v>
      </c>
      <c r="AR209">
        <f>AQ209*1000/AA209</f>
        <v>33.361376050870582</v>
      </c>
      <c r="AS209">
        <f>(AR209-U209)</f>
        <v>14.942348722379371</v>
      </c>
      <c r="AT209">
        <f>IF(D209,P209,(O209+P209)/2)</f>
        <v>25.942187309265137</v>
      </c>
      <c r="AU209">
        <f>0.61365*EXP(17.502*AT209/(240.97+AT209))</f>
        <v>3.3627324414774193</v>
      </c>
      <c r="AV209">
        <f>IF(AS209&lt;&gt;0,(1000-(AR209+U209)/2)/AS209*AL209,0)</f>
        <v>6.033448015082845E-2</v>
      </c>
      <c r="AW209">
        <f>U209*AA209/1000</f>
        <v>1.8146894462643104</v>
      </c>
      <c r="AX209">
        <f>(AU209-AW209)</f>
        <v>1.548042995213109</v>
      </c>
      <c r="AY209">
        <f>1/(1.6/F209+1.37/N209)</f>
        <v>3.7824562598169263E-2</v>
      </c>
      <c r="AZ209">
        <f>G209*AA209*0.001</f>
        <v>20.576334079909749</v>
      </c>
      <c r="BA209">
        <f>G209/S209</f>
        <v>0.53191211631550295</v>
      </c>
      <c r="BB209">
        <f>(1-AL209*AA209/AQ209/F209)*100</f>
        <v>54.997027512378139</v>
      </c>
      <c r="BC209">
        <f>(S209-E209/(N209/1.35))</f>
        <v>389.46593527169176</v>
      </c>
      <c r="BD209">
        <f>E209*BB209/100/BC209</f>
        <v>9.4236102156909952E-3</v>
      </c>
    </row>
    <row r="210" spans="1:56" x14ac:dyDescent="0.25">
      <c r="A210" s="1">
        <v>115</v>
      </c>
      <c r="B210" s="1" t="s">
        <v>268</v>
      </c>
      <c r="C210" s="1">
        <v>68496.49998671189</v>
      </c>
      <c r="D210" s="1">
        <v>0</v>
      </c>
      <c r="E210">
        <f>(R210-S210*(1000-T210)/(1000-U210))*AK210</f>
        <v>6.5769333917696624</v>
      </c>
      <c r="F210">
        <f>IF(AV210&lt;&gt;0,1/(1/AV210-1/N210),0)</f>
        <v>6.0674598531443205E-2</v>
      </c>
      <c r="G210">
        <f>((AY210-AL210/2)*S210-E210)/(AY210+AL210/2)</f>
        <v>208.67565941819097</v>
      </c>
      <c r="H210">
        <f>AL210*1000</f>
        <v>0.9123294281575306</v>
      </c>
      <c r="I210">
        <f>(AQ210-AW210)</f>
        <v>1.4736825247847991</v>
      </c>
      <c r="J210">
        <f>(P210+AP210*D210)</f>
        <v>25.56971549987793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26.325437545776367</v>
      </c>
      <c r="P210" s="1">
        <v>25.56971549987793</v>
      </c>
      <c r="Q210" s="1">
        <v>26.161819458007812</v>
      </c>
      <c r="R210" s="1">
        <v>400.96981811523437</v>
      </c>
      <c r="S210" s="1">
        <v>392.64898681640625</v>
      </c>
      <c r="T210" s="1">
        <v>17.3563232421875</v>
      </c>
      <c r="U210" s="1">
        <v>18.430765151977539</v>
      </c>
      <c r="V210" s="1">
        <v>49.705673217773438</v>
      </c>
      <c r="W210" s="1">
        <v>52.782699584960938</v>
      </c>
      <c r="X210" s="1">
        <v>500.0816650390625</v>
      </c>
      <c r="Y210" s="1">
        <v>236.8277587890625</v>
      </c>
      <c r="Z210" s="1">
        <v>316.84243774414062</v>
      </c>
      <c r="AA210" s="1">
        <v>98.509857177734375</v>
      </c>
      <c r="AB210" s="1">
        <v>-12.292486190795898</v>
      </c>
      <c r="AC210" s="1">
        <v>1.1980831623077393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0.18999999761581421</v>
      </c>
      <c r="AJ210" s="1">
        <v>111115</v>
      </c>
      <c r="AK210">
        <f>X210*0.000001/(K210*0.0001)</f>
        <v>0.83346944173177062</v>
      </c>
      <c r="AL210">
        <f>(U210-T210)/(1000-U210)*AK210</f>
        <v>9.1232942815753061E-4</v>
      </c>
      <c r="AM210">
        <f>(P210+273.15)</f>
        <v>298.71971549987791</v>
      </c>
      <c r="AN210">
        <f>(O210+273.15)</f>
        <v>299.47543754577634</v>
      </c>
      <c r="AO210">
        <f>(Y210*AG210+Z210*AH210)*AI210</f>
        <v>44.997273605280498</v>
      </c>
      <c r="AP210">
        <f>((AO210+0.00000010773*(AN210^4-AM210^4))-AL210*44100)/(L210*51.4+0.00000043092*AM210^3)</f>
        <v>0.15954108257113009</v>
      </c>
      <c r="AQ210">
        <f>0.61365*EXP(17.502*J210/(240.97+J210))</f>
        <v>3.2892945675824703</v>
      </c>
      <c r="AR210">
        <f>AQ210*1000/AA210</f>
        <v>33.390511993615306</v>
      </c>
      <c r="AS210">
        <f>(AR210-U210)</f>
        <v>14.959746841637767</v>
      </c>
      <c r="AT210">
        <f>IF(D210,P210,(O210+P210)/2)</f>
        <v>25.947576522827148</v>
      </c>
      <c r="AU210">
        <f>0.61365*EXP(17.502*AT210/(240.97+AT210))</f>
        <v>3.3638054225615197</v>
      </c>
      <c r="AV210">
        <f>IF(AS210&lt;&gt;0,(1000-(AR210+U210)/2)/AS210*AL210,0)</f>
        <v>5.94054431196459E-2</v>
      </c>
      <c r="AW210">
        <f>U210*AA210/1000</f>
        <v>1.8156120427976712</v>
      </c>
      <c r="AX210">
        <f>(AU210-AW210)</f>
        <v>1.5481933797638485</v>
      </c>
      <c r="AY210">
        <f>1/(1.6/F210+1.37/N210)</f>
        <v>3.7240379211373902E-2</v>
      </c>
      <c r="AZ210">
        <f>G210*AA210*0.001</f>
        <v>20.556609405755534</v>
      </c>
      <c r="BA210">
        <f>G210/S210</f>
        <v>0.53145599867742166</v>
      </c>
      <c r="BB210">
        <f>(1-AL210*AA210/AQ210/F210)*100</f>
        <v>54.967952477792913</v>
      </c>
      <c r="BC210">
        <f>(S210-E210/(N210/1.35))</f>
        <v>389.522627670443</v>
      </c>
      <c r="BD210">
        <f>E210*BB210/100/BC210</f>
        <v>9.2811183856119882E-3</v>
      </c>
    </row>
    <row r="211" spans="1:56" x14ac:dyDescent="0.25">
      <c r="A211" s="1" t="s">
        <v>9</v>
      </c>
      <c r="B211" s="1" t="s">
        <v>269</v>
      </c>
    </row>
    <row r="212" spans="1:56" x14ac:dyDescent="0.25">
      <c r="A212" s="1">
        <v>116</v>
      </c>
      <c r="B212" s="1" t="s">
        <v>270</v>
      </c>
      <c r="C212" s="1">
        <v>69096.999993428588</v>
      </c>
      <c r="D212" s="1">
        <v>0</v>
      </c>
      <c r="E212">
        <f>(R212-S212*(1000-T212)/(1000-U212))*AK212</f>
        <v>6.6549246814791649</v>
      </c>
      <c r="F212">
        <f>IF(AV212&lt;&gt;0,1/(1/AV212-1/N212),0)</f>
        <v>6.0428161199991677E-2</v>
      </c>
      <c r="G212">
        <f>((AY212-AL212/2)*S212-E212)/(AY212+AL212/2)</f>
        <v>205.85923166324571</v>
      </c>
      <c r="H212">
        <f>AL212*1000</f>
        <v>0.90681531416704075</v>
      </c>
      <c r="I212">
        <f>(AQ212-AW212)</f>
        <v>1.470721371746599</v>
      </c>
      <c r="J212">
        <f>(P212+AP212*D212)</f>
        <v>25.583873748779297</v>
      </c>
      <c r="K212" s="1">
        <v>6</v>
      </c>
      <c r="L212">
        <f>(K212*AE212+AF212)</f>
        <v>1.4200000166893005</v>
      </c>
      <c r="M212" s="1">
        <v>1</v>
      </c>
      <c r="N212">
        <f>L212*(M212+1)*(M212+1)/(M212*M212+1)</f>
        <v>2.8400000333786011</v>
      </c>
      <c r="O212" s="1">
        <v>26.328239440917969</v>
      </c>
      <c r="P212" s="1">
        <v>25.583873748779297</v>
      </c>
      <c r="Q212" s="1">
        <v>26.159154891967773</v>
      </c>
      <c r="R212" s="1">
        <v>401.00384521484375</v>
      </c>
      <c r="S212" s="1">
        <v>392.59219360351562</v>
      </c>
      <c r="T212" s="1">
        <v>17.419038772583008</v>
      </c>
      <c r="U212" s="1">
        <v>18.486913681030273</v>
      </c>
      <c r="V212" s="1">
        <v>49.882389068603516</v>
      </c>
      <c r="W212" s="1">
        <v>52.9404296875</v>
      </c>
      <c r="X212" s="1">
        <v>500.0872802734375</v>
      </c>
      <c r="Y212" s="1">
        <v>236.62115478515625</v>
      </c>
      <c r="Z212" s="1">
        <v>316.59317016601562</v>
      </c>
      <c r="AA212" s="1">
        <v>98.520439147949219</v>
      </c>
      <c r="AB212" s="1">
        <v>-12.306158065795898</v>
      </c>
      <c r="AC212" s="1">
        <v>1.1813881397247314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0.18999999761581421</v>
      </c>
      <c r="AJ212" s="1">
        <v>111115</v>
      </c>
      <c r="AK212">
        <f>X212*0.000001/(K212*0.0001)</f>
        <v>0.83347880045572897</v>
      </c>
      <c r="AL212">
        <f>(U212-T212)/(1000-U212)*AK212</f>
        <v>9.0681531416704074E-4</v>
      </c>
      <c r="AM212">
        <f>(P212+273.15)</f>
        <v>298.73387374877927</v>
      </c>
      <c r="AN212">
        <f>(O212+273.15)</f>
        <v>299.47823944091795</v>
      </c>
      <c r="AO212">
        <f>(Y212*AG212+Z212*AH212)*AI212</f>
        <v>44.958018845030892</v>
      </c>
      <c r="AP212">
        <f>((AO212+0.00000010773*(AN212^4-AM212^4))-AL212*44100)/(L212*51.4+0.00000043092*AM212^3)</f>
        <v>0.16041051046845411</v>
      </c>
      <c r="AQ212">
        <f>0.61365*EXP(17.502*J212/(240.97+J212))</f>
        <v>3.2920602260919321</v>
      </c>
      <c r="AR212">
        <f>AQ212*1000/AA212</f>
        <v>33.414997482382404</v>
      </c>
      <c r="AS212">
        <f>(AR212-U212)</f>
        <v>14.92808380135213</v>
      </c>
      <c r="AT212">
        <f>IF(D212,P212,(O212+P212)/2)</f>
        <v>25.956056594848633</v>
      </c>
      <c r="AU212">
        <f>0.61365*EXP(17.502*AT212/(240.97+AT212))</f>
        <v>3.3654943925311316</v>
      </c>
      <c r="AV212">
        <f>IF(AS212&lt;&gt;0,(1000-(AR212+U212)/2)/AS212*AL212,0)</f>
        <v>5.916918755160501E-2</v>
      </c>
      <c r="AW212">
        <f>U212*AA212/1000</f>
        <v>1.821338854345333</v>
      </c>
      <c r="AX212">
        <f>(AU212-AW212)</f>
        <v>1.5441555381857985</v>
      </c>
      <c r="AY212">
        <f>1/(1.6/F212+1.37/N212)</f>
        <v>3.7091829252422825E-2</v>
      </c>
      <c r="AZ212">
        <f>G212*AA212*0.001</f>
        <v>20.281341906122378</v>
      </c>
      <c r="BA212">
        <f>G212/S212</f>
        <v>0.52435895317660297</v>
      </c>
      <c r="BB212">
        <f>(1-AL212*AA212/AQ212/F212)*100</f>
        <v>55.090519220070696</v>
      </c>
      <c r="BC212">
        <f>(S212-E212/(N212/1.35))</f>
        <v>389.4287611336544</v>
      </c>
      <c r="BD212">
        <f>E212*BB212/100/BC212</f>
        <v>9.4143857019159238E-3</v>
      </c>
    </row>
    <row r="213" spans="1:56" x14ac:dyDescent="0.25">
      <c r="A213" s="1" t="s">
        <v>9</v>
      </c>
      <c r="B213" s="1" t="s">
        <v>271</v>
      </c>
    </row>
    <row r="214" spans="1:56" x14ac:dyDescent="0.25">
      <c r="A214" s="1">
        <v>117</v>
      </c>
      <c r="B214" s="1" t="s">
        <v>272</v>
      </c>
      <c r="C214" s="1">
        <v>69696.500000145286</v>
      </c>
      <c r="D214" s="1">
        <v>0</v>
      </c>
      <c r="E214">
        <f>(R214-S214*(1000-T214)/(1000-U214))*AK214</f>
        <v>6.4559139798798792</v>
      </c>
      <c r="F214">
        <f>IF(AV214&lt;&gt;0,1/(1/AV214-1/N214),0)</f>
        <v>5.830317903176449E-2</v>
      </c>
      <c r="G214">
        <f>((AY214-AL214/2)*S214-E214)/(AY214+AL214/2)</f>
        <v>205.46542774058926</v>
      </c>
      <c r="H214">
        <f>AL214*1000</f>
        <v>0.87227716894642116</v>
      </c>
      <c r="I214">
        <f>(AQ214-AW214)</f>
        <v>1.4651230620572426</v>
      </c>
      <c r="J214">
        <f>(P214+AP214*D214)</f>
        <v>25.608282089233398</v>
      </c>
      <c r="K214" s="1">
        <v>6</v>
      </c>
      <c r="L214">
        <f>(K214*AE214+AF214)</f>
        <v>1.4200000166893005</v>
      </c>
      <c r="M214" s="1">
        <v>1</v>
      </c>
      <c r="N214">
        <f>L214*(M214+1)*(M214+1)/(M214*M214+1)</f>
        <v>2.8400000333786011</v>
      </c>
      <c r="O214" s="1">
        <v>26.328672409057617</v>
      </c>
      <c r="P214" s="1">
        <v>25.608282089233398</v>
      </c>
      <c r="Q214" s="1">
        <v>26.162487030029297</v>
      </c>
      <c r="R214" s="1">
        <v>401.1937255859375</v>
      </c>
      <c r="S214" s="1">
        <v>393.037109375</v>
      </c>
      <c r="T214" s="1">
        <v>17.564584732055664</v>
      </c>
      <c r="U214" s="1">
        <v>18.591619491577148</v>
      </c>
      <c r="V214" s="1">
        <v>50.299415588378906</v>
      </c>
      <c r="W214" s="1">
        <v>53.240520477294922</v>
      </c>
      <c r="X214" s="1">
        <v>500.11557006835937</v>
      </c>
      <c r="Y214" s="1">
        <v>236.81329345703125</v>
      </c>
      <c r="Z214" s="1">
        <v>317.15670776367187</v>
      </c>
      <c r="AA214" s="1">
        <v>98.523414611816406</v>
      </c>
      <c r="AB214" s="1">
        <v>-11.995580673217773</v>
      </c>
      <c r="AC214" s="1">
        <v>1.1475918292999268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0.18999999761581421</v>
      </c>
      <c r="AJ214" s="1">
        <v>111115</v>
      </c>
      <c r="AK214">
        <f>X214*0.000001/(K214*0.0001)</f>
        <v>0.83352595011393216</v>
      </c>
      <c r="AL214">
        <f>(U214-T214)/(1000-U214)*AK214</f>
        <v>8.7227716894642117E-4</v>
      </c>
      <c r="AM214">
        <f>(P214+273.15)</f>
        <v>298.75828208923338</v>
      </c>
      <c r="AN214">
        <f>(O214+273.15)</f>
        <v>299.47867240905759</v>
      </c>
      <c r="AO214">
        <f>(Y214*AG214+Z214*AH214)*AI214</f>
        <v>44.994525192229048</v>
      </c>
      <c r="AP214">
        <f>((AO214+0.00000010773*(AN214^4-AM214^4))-AL214*44100)/(L214*51.4+0.00000043092*AM214^3)</f>
        <v>0.17560668451083528</v>
      </c>
      <c r="AQ214">
        <f>0.61365*EXP(17.502*J214/(240.97+J214))</f>
        <v>3.2968328975310253</v>
      </c>
      <c r="AR214">
        <f>AQ214*1000/AA214</f>
        <v>33.462430332125528</v>
      </c>
      <c r="AS214">
        <f>(AR214-U214)</f>
        <v>14.87081084054838</v>
      </c>
      <c r="AT214">
        <f>IF(D214,P214,(O214+P214)/2)</f>
        <v>25.968477249145508</v>
      </c>
      <c r="AU214">
        <f>0.61365*EXP(17.502*AT214/(240.97+AT214))</f>
        <v>3.3679695424284786</v>
      </c>
      <c r="AV214">
        <f>IF(AS214&lt;&gt;0,(1000-(AR214+U214)/2)/AS214*AL214,0)</f>
        <v>5.7130333944109567E-2</v>
      </c>
      <c r="AW214">
        <f>U214*AA214/1000</f>
        <v>1.8317098354737826</v>
      </c>
      <c r="AX214">
        <f>(AU214-AW214)</f>
        <v>1.5362597069546959</v>
      </c>
      <c r="AY214">
        <f>1/(1.6/F214+1.37/N214)</f>
        <v>3.5810011248461546E-2</v>
      </c>
      <c r="AZ214">
        <f>G214*AA214*0.001</f>
        <v>20.24315552568028</v>
      </c>
      <c r="BA214">
        <f>G214/S214</f>
        <v>0.52276343083053001</v>
      </c>
      <c r="BB214">
        <f>(1-AL214*AA214/AQ214/F214)*100</f>
        <v>55.289987666730134</v>
      </c>
      <c r="BC214">
        <f>(S214-E214/(N214/1.35))</f>
        <v>389.96827706147729</v>
      </c>
      <c r="BD214">
        <f>E214*BB214/100/BC214</f>
        <v>9.1532420794514409E-3</v>
      </c>
    </row>
    <row r="215" spans="1:56" x14ac:dyDescent="0.25">
      <c r="A215" s="1">
        <v>118</v>
      </c>
      <c r="B215" s="1" t="s">
        <v>273</v>
      </c>
      <c r="C215" s="1">
        <v>70296.999986723065</v>
      </c>
      <c r="D215" s="1">
        <v>0</v>
      </c>
      <c r="E215">
        <f>(R215-S215*(1000-T215)/(1000-U215))*AK215</f>
        <v>6.2282718667793882</v>
      </c>
      <c r="F215">
        <f>IF(AV215&lt;&gt;0,1/(1/AV215-1/N215),0)</f>
        <v>5.9018034262762961E-2</v>
      </c>
      <c r="G215">
        <f>((AY215-AL215/2)*S215-E215)/(AY215+AL215/2)</f>
        <v>211.48676638583368</v>
      </c>
      <c r="H215">
        <f>AL215*1000</f>
        <v>0.87978120286280981</v>
      </c>
      <c r="I215">
        <f>(AQ215-AW215)</f>
        <v>1.4600558345674937</v>
      </c>
      <c r="J215">
        <f>(P215+AP215*D215)</f>
        <v>25.619949340820312</v>
      </c>
      <c r="K215" s="1">
        <v>6</v>
      </c>
      <c r="L215">
        <f>(K215*AE215+AF215)</f>
        <v>1.4200000166893005</v>
      </c>
      <c r="M215" s="1">
        <v>1</v>
      </c>
      <c r="N215">
        <f>L215*(M215+1)*(M215+1)/(M215*M215+1)</f>
        <v>2.8400000333786011</v>
      </c>
      <c r="O215" s="1">
        <v>26.326410293579102</v>
      </c>
      <c r="P215" s="1">
        <v>25.619949340820312</v>
      </c>
      <c r="Q215" s="1">
        <v>26.160293579101562</v>
      </c>
      <c r="R215" s="1">
        <v>398.53622436523437</v>
      </c>
      <c r="S215" s="1">
        <v>390.65054321289062</v>
      </c>
      <c r="T215" s="1">
        <v>17.631023406982422</v>
      </c>
      <c r="U215" s="1">
        <v>18.666965484619141</v>
      </c>
      <c r="V215" s="1">
        <v>50.494426727294922</v>
      </c>
      <c r="W215" s="1">
        <v>53.461315155029297</v>
      </c>
      <c r="X215" s="1">
        <v>500.04244995117187</v>
      </c>
      <c r="Y215" s="1">
        <v>237.32453918457031</v>
      </c>
      <c r="Z215" s="1">
        <v>317.16824340820312</v>
      </c>
      <c r="AA215" s="1">
        <v>98.519523620605469</v>
      </c>
      <c r="AB215" s="1">
        <v>-11.995580673217773</v>
      </c>
      <c r="AC215" s="1">
        <v>1.1475918292999268</v>
      </c>
      <c r="AD215" s="1">
        <v>0.66666668653488159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0.18999999761581421</v>
      </c>
      <c r="AJ215" s="1">
        <v>111115</v>
      </c>
      <c r="AK215">
        <f>X215*0.000001/(K215*0.0001)</f>
        <v>0.83340408325195292</v>
      </c>
      <c r="AL215">
        <f>(U215-T215)/(1000-U215)*AK215</f>
        <v>8.7978120286280983E-4</v>
      </c>
      <c r="AM215">
        <f>(P215+273.15)</f>
        <v>298.76994934082029</v>
      </c>
      <c r="AN215">
        <f>(O215+273.15)</f>
        <v>299.47641029357908</v>
      </c>
      <c r="AO215">
        <f>(Y215*AG215+Z215*AH215)*AI215</f>
        <v>45.091661879242565</v>
      </c>
      <c r="AP215">
        <f>((AO215+0.00000010773*(AN215^4-AM215^4))-AL215*44100)/(L215*51.4+0.00000043092*AM215^3)</f>
        <v>0.17093949594171196</v>
      </c>
      <c r="AQ215">
        <f>0.61365*EXP(17.502*J215/(240.97+J215))</f>
        <v>3.2991163815544562</v>
      </c>
      <c r="AR215">
        <f>AQ215*1000/AA215</f>
        <v>33.486929902942023</v>
      </c>
      <c r="AS215">
        <f>(AR215-U215)</f>
        <v>14.819964418322883</v>
      </c>
      <c r="AT215">
        <f>IF(D215,P215,(O215+P215)/2)</f>
        <v>25.973179817199707</v>
      </c>
      <c r="AU215">
        <f>0.61365*EXP(17.502*AT215/(240.97+AT215))</f>
        <v>3.3689070706139068</v>
      </c>
      <c r="AV215">
        <f>IF(AS215&lt;&gt;0,(1000-(AR215+U215)/2)/AS215*AL215,0)</f>
        <v>5.7816548695246467E-2</v>
      </c>
      <c r="AW215">
        <f>U215*AA215/1000</f>
        <v>1.8390605469869625</v>
      </c>
      <c r="AX215">
        <f>(AU215-AW215)</f>
        <v>1.5298465236269443</v>
      </c>
      <c r="AY215">
        <f>1/(1.6/F215+1.37/N215)</f>
        <v>3.6241401722127996E-2</v>
      </c>
      <c r="AZ215">
        <f>G215*AA215*0.001</f>
        <v>20.835575476394609</v>
      </c>
      <c r="BA215">
        <f>G215/S215</f>
        <v>0.54137072137790665</v>
      </c>
      <c r="BB215">
        <f>(1-AL215*AA215/AQ215/F215)*100</f>
        <v>55.484156646925619</v>
      </c>
      <c r="BC215">
        <f>(S215-E215/(N215/1.35))</f>
        <v>387.68992105749248</v>
      </c>
      <c r="BD215">
        <f>E215*BB215/100/BC215</f>
        <v>8.9135774010689599E-3</v>
      </c>
    </row>
    <row r="216" spans="1:56" x14ac:dyDescent="0.25">
      <c r="A216" s="1" t="s">
        <v>9</v>
      </c>
      <c r="B216" s="1" t="s">
        <v>274</v>
      </c>
    </row>
    <row r="217" spans="1:56" x14ac:dyDescent="0.25">
      <c r="A217" s="1">
        <v>119</v>
      </c>
      <c r="B217" s="1" t="s">
        <v>275</v>
      </c>
      <c r="C217" s="1">
        <v>70896.499993439764</v>
      </c>
      <c r="D217" s="1">
        <v>0</v>
      </c>
      <c r="E217">
        <f>(R217-S217*(1000-T217)/(1000-U217))*AK217</f>
        <v>6.6521763377451935</v>
      </c>
      <c r="F217">
        <f>IF(AV217&lt;&gt;0,1/(1/AV217-1/N217),0)</f>
        <v>5.8062539741709211E-2</v>
      </c>
      <c r="G217">
        <f>((AY217-AL217/2)*S217-E217)/(AY217+AL217/2)</f>
        <v>199.05867874680663</v>
      </c>
      <c r="H217">
        <f>AL217*1000</f>
        <v>0.87010879064799151</v>
      </c>
      <c r="I217">
        <f>(AQ217-AW217)</f>
        <v>1.4670226125229506</v>
      </c>
      <c r="J217">
        <f>(P217+AP217*D217)</f>
        <v>25.651548385620117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26.329286575317383</v>
      </c>
      <c r="P217" s="1">
        <v>25.651548385620117</v>
      </c>
      <c r="Q217" s="1">
        <v>26.160270690917969</v>
      </c>
      <c r="R217" s="1">
        <v>401.18966674804688</v>
      </c>
      <c r="S217" s="1">
        <v>392.79803466796875</v>
      </c>
      <c r="T217" s="1">
        <v>17.637298583984375</v>
      </c>
      <c r="U217" s="1">
        <v>18.661808013916016</v>
      </c>
      <c r="V217" s="1">
        <v>50.496479034423828</v>
      </c>
      <c r="W217" s="1">
        <v>53.429702758789062</v>
      </c>
      <c r="X217" s="1">
        <v>500.06625366210937</v>
      </c>
      <c r="Y217" s="1">
        <v>237.588134765625</v>
      </c>
      <c r="Z217" s="1">
        <v>318.16397094726562</v>
      </c>
      <c r="AA217" s="1">
        <v>98.505203247070313</v>
      </c>
      <c r="AB217" s="1">
        <v>-12.403997421264648</v>
      </c>
      <c r="AC217" s="1">
        <v>1.1316883563995361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0.18999999761581421</v>
      </c>
      <c r="AJ217" s="1">
        <v>111115</v>
      </c>
      <c r="AK217">
        <f>X217*0.000001/(K217*0.0001)</f>
        <v>0.83344375610351562</v>
      </c>
      <c r="AL217">
        <f>(U217-T217)/(1000-U217)*AK217</f>
        <v>8.7010879064799149E-4</v>
      </c>
      <c r="AM217">
        <f>(P217+273.15)</f>
        <v>298.80154838562009</v>
      </c>
      <c r="AN217">
        <f>(O217+273.15)</f>
        <v>299.47928657531736</v>
      </c>
      <c r="AO217">
        <f>(Y217*AG217+Z217*AH217)*AI217</f>
        <v>45.141745039014495</v>
      </c>
      <c r="AP217">
        <f>((AO217+0.00000010773*(AN217^4-AM217^4))-AL217*44100)/(L217*51.4+0.00000043092*AM217^3)</f>
        <v>0.1726688196835485</v>
      </c>
      <c r="AQ217">
        <f>0.61365*EXP(17.502*J217/(240.97+J217))</f>
        <v>3.3053078038915533</v>
      </c>
      <c r="AR217">
        <f>AQ217*1000/AA217</f>
        <v>33.554651885760741</v>
      </c>
      <c r="AS217">
        <f>(AR217-U217)</f>
        <v>14.892843871844725</v>
      </c>
      <c r="AT217">
        <f>IF(D217,P217,(O217+P217)/2)</f>
        <v>25.99041748046875</v>
      </c>
      <c r="AU217">
        <f>0.61365*EXP(17.502*AT217/(240.97+AT217))</f>
        <v>3.3723456093424233</v>
      </c>
      <c r="AV217">
        <f>IF(AS217&lt;&gt;0,(1000-(AR217+U217)/2)/AS217*AL217,0)</f>
        <v>5.6899259641228925E-2</v>
      </c>
      <c r="AW217">
        <f>U217*AA217/1000</f>
        <v>1.8382851913686027</v>
      </c>
      <c r="AX217">
        <f>(AU217-AW217)</f>
        <v>1.5340604179738206</v>
      </c>
      <c r="AY217">
        <f>1/(1.6/F217+1.37/N217)</f>
        <v>3.5664752623261728E-2</v>
      </c>
      <c r="AZ217">
        <f>G217*AA217*0.001</f>
        <v>19.608315608047462</v>
      </c>
      <c r="BA217">
        <f>G217/S217</f>
        <v>0.50677106598832777</v>
      </c>
      <c r="BB217">
        <f>(1-AL217*AA217/AQ217/F217)*100</f>
        <v>55.339375650108856</v>
      </c>
      <c r="BC217">
        <f>(S217-E217/(N217/1.35))</f>
        <v>389.63590862909246</v>
      </c>
      <c r="BD217">
        <f>E217*BB217/100/BC217</f>
        <v>9.4479814897060581E-3</v>
      </c>
    </row>
    <row r="218" spans="1:56" x14ac:dyDescent="0.25">
      <c r="A218" s="1" t="s">
        <v>9</v>
      </c>
      <c r="B218" s="1" t="s">
        <v>276</v>
      </c>
    </row>
    <row r="219" spans="1:56" x14ac:dyDescent="0.25">
      <c r="A219" s="1">
        <v>120</v>
      </c>
      <c r="B219" s="1" t="s">
        <v>277</v>
      </c>
      <c r="C219" s="1">
        <v>71497.000000156462</v>
      </c>
      <c r="D219" s="1">
        <v>0</v>
      </c>
      <c r="E219">
        <f>(R219-S219*(1000-T219)/(1000-U219))*AK219</f>
        <v>6.5759216567188661</v>
      </c>
      <c r="F219">
        <f>IF(AV219&lt;&gt;0,1/(1/AV219-1/N219),0)</f>
        <v>5.6953233664903839E-2</v>
      </c>
      <c r="G219">
        <f>((AY219-AL219/2)*S219-E219)/(AY219+AL219/2)</f>
        <v>197.79813983368734</v>
      </c>
      <c r="H219">
        <f>AL219*1000</f>
        <v>0.84738544550315842</v>
      </c>
      <c r="I219">
        <f>(AQ219-AW219)</f>
        <v>1.4557322013959881</v>
      </c>
      <c r="J219">
        <f>(P219+AP219*D219)</f>
        <v>25.674114227294922</v>
      </c>
      <c r="K219" s="1">
        <v>6</v>
      </c>
      <c r="L219">
        <f>(K219*AE219+AF219)</f>
        <v>1.4200000166893005</v>
      </c>
      <c r="M219" s="1">
        <v>1</v>
      </c>
      <c r="N219">
        <f>L219*(M219+1)*(M219+1)/(M219*M219+1)</f>
        <v>2.8400000333786011</v>
      </c>
      <c r="O219" s="1">
        <v>26.328212738037109</v>
      </c>
      <c r="P219" s="1">
        <v>25.674114227294922</v>
      </c>
      <c r="Q219" s="1">
        <v>26.160331726074219</v>
      </c>
      <c r="R219" s="1">
        <v>401.14971923828125</v>
      </c>
      <c r="S219" s="1">
        <v>392.86044311523437</v>
      </c>
      <c r="T219" s="1">
        <v>17.825014114379883</v>
      </c>
      <c r="U219" s="1">
        <v>18.822578430175781</v>
      </c>
      <c r="V219" s="1">
        <v>51.033889770507812</v>
      </c>
      <c r="W219" s="1">
        <v>53.889965057373047</v>
      </c>
      <c r="X219" s="1">
        <v>500.07931518554688</v>
      </c>
      <c r="Y219" s="1">
        <v>237.47532653808594</v>
      </c>
      <c r="Z219" s="1">
        <v>317.94009399414062</v>
      </c>
      <c r="AA219" s="1">
        <v>98.4989013671875</v>
      </c>
      <c r="AB219" s="1">
        <v>-12.118413925170898</v>
      </c>
      <c r="AC219" s="1">
        <v>1.1079151630401611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0.18999999761581421</v>
      </c>
      <c r="AJ219" s="1">
        <v>111115</v>
      </c>
      <c r="AK219">
        <f>X219*0.000001/(K219*0.0001)</f>
        <v>0.83346552530924478</v>
      </c>
      <c r="AL219">
        <f>(U219-T219)/(1000-U219)*AK219</f>
        <v>8.4738544550315843E-4</v>
      </c>
      <c r="AM219">
        <f>(P219+273.15)</f>
        <v>298.8241142272949</v>
      </c>
      <c r="AN219">
        <f>(O219+273.15)</f>
        <v>299.47821273803709</v>
      </c>
      <c r="AO219">
        <f>(Y219*AG219+Z219*AH219)*AI219</f>
        <v>45.120311476051029</v>
      </c>
      <c r="AP219">
        <f>((AO219+0.00000010773*(AN219^4-AM219^4))-AL219*44100)/(L219*51.4+0.00000043092*AM219^3)</f>
        <v>0.18105289740192582</v>
      </c>
      <c r="AQ219">
        <f>0.61365*EXP(17.502*J219/(240.97+J219))</f>
        <v>3.3097354976660234</v>
      </c>
      <c r="AR219">
        <f>AQ219*1000/AA219</f>
        <v>33.601750392401648</v>
      </c>
      <c r="AS219">
        <f>(AR219-U219)</f>
        <v>14.779171962225867</v>
      </c>
      <c r="AT219">
        <f>IF(D219,P219,(O219+P219)/2)</f>
        <v>26.001163482666016</v>
      </c>
      <c r="AU219">
        <f>0.61365*EXP(17.502*AT219/(240.97+AT219))</f>
        <v>3.3744907536925361</v>
      </c>
      <c r="AV219">
        <f>IF(AS219&lt;&gt;0,(1000-(AR219+U219)/2)/AS219*AL219,0)</f>
        <v>5.5833550147123288E-2</v>
      </c>
      <c r="AW219">
        <f>U219*AA219/1000</f>
        <v>1.8540032962700352</v>
      </c>
      <c r="AX219">
        <f>(AU219-AW219)</f>
        <v>1.5204874574225009</v>
      </c>
      <c r="AY219">
        <f>1/(1.6/F219+1.37/N219)</f>
        <v>3.4994867204517631E-2</v>
      </c>
      <c r="AZ219">
        <f>G219*AA219*0.001</f>
        <v>19.482899466091531</v>
      </c>
      <c r="BA219">
        <f>G219/S219</f>
        <v>0.50348194454301143</v>
      </c>
      <c r="BB219">
        <f>(1-AL219*AA219/AQ219/F219)*100</f>
        <v>55.720703557468568</v>
      </c>
      <c r="BC219">
        <f>(S219-E219/(N219/1.35))</f>
        <v>389.73456489965935</v>
      </c>
      <c r="BD219">
        <f>E219*BB219/100/BC219</f>
        <v>9.4016547222468289E-3</v>
      </c>
    </row>
    <row r="220" spans="1:56" x14ac:dyDescent="0.25">
      <c r="A220" s="1">
        <v>121</v>
      </c>
      <c r="B220" s="1" t="s">
        <v>278</v>
      </c>
      <c r="C220" s="1">
        <v>72097.499986734241</v>
      </c>
      <c r="D220" s="1">
        <v>0</v>
      </c>
      <c r="E220">
        <f>(R220-S220*(1000-T220)/(1000-U220))*AK220</f>
        <v>6.650445131679791</v>
      </c>
      <c r="F220">
        <f>IF(AV220&lt;&gt;0,1/(1/AV220-1/N220),0)</f>
        <v>5.6562935380791469E-2</v>
      </c>
      <c r="G220">
        <f>((AY220-AL220/2)*S220-E220)/(AY220+AL220/2)</f>
        <v>194.5049879307368</v>
      </c>
      <c r="H220">
        <f>AL220*1000</f>
        <v>0.83983705498518912</v>
      </c>
      <c r="I220">
        <f>(AQ220-AW220)</f>
        <v>1.4520974916944236</v>
      </c>
      <c r="J220">
        <f>(P220+AP220*D220)</f>
        <v>25.712133407592773</v>
      </c>
      <c r="K220" s="1">
        <v>6</v>
      </c>
      <c r="L220">
        <f>(K220*AE220+AF220)</f>
        <v>1.4200000166893005</v>
      </c>
      <c r="M220" s="1">
        <v>1</v>
      </c>
      <c r="N220">
        <f>L220*(M220+1)*(M220+1)/(M220*M220+1)</f>
        <v>2.8400000333786011</v>
      </c>
      <c r="O220" s="1">
        <v>26.329513549804688</v>
      </c>
      <c r="P220" s="1">
        <v>25.712133407592773</v>
      </c>
      <c r="Q220" s="1">
        <v>26.160429000854492</v>
      </c>
      <c r="R220" s="1">
        <v>401.30621337890625</v>
      </c>
      <c r="S220" s="1">
        <v>392.93148803710937</v>
      </c>
      <c r="T220" s="1">
        <v>17.950464248657227</v>
      </c>
      <c r="U220" s="1">
        <v>18.938968658447266</v>
      </c>
      <c r="V220" s="1">
        <v>51.379249572753906</v>
      </c>
      <c r="W220" s="1">
        <v>54.208625793457031</v>
      </c>
      <c r="X220" s="1">
        <v>500.10787963867187</v>
      </c>
      <c r="Y220" s="1">
        <v>237.36361694335938</v>
      </c>
      <c r="Z220" s="1">
        <v>317.9327392578125</v>
      </c>
      <c r="AA220" s="1">
        <v>98.479995727539063</v>
      </c>
      <c r="AB220" s="1">
        <v>-12.118413925170898</v>
      </c>
      <c r="AC220" s="1">
        <v>1.1079151630401611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0.18999999761581421</v>
      </c>
      <c r="AJ220" s="1">
        <v>111115</v>
      </c>
      <c r="AK220">
        <f>X220*0.000001/(K220*0.0001)</f>
        <v>0.83351313273111971</v>
      </c>
      <c r="AL220">
        <f>(U220-T220)/(1000-U220)*AK220</f>
        <v>8.3983705498518911E-4</v>
      </c>
      <c r="AM220">
        <f>(P220+273.15)</f>
        <v>298.86213340759275</v>
      </c>
      <c r="AN220">
        <f>(O220+273.15)</f>
        <v>299.47951354980466</v>
      </c>
      <c r="AO220">
        <f>(Y220*AG220+Z220*AH220)*AI220</f>
        <v>45.099086653319318</v>
      </c>
      <c r="AP220">
        <f>((AO220+0.00000010773*(AN220^4-AM220^4))-AL220*44100)/(L220*51.4+0.00000043092*AM220^3)</f>
        <v>0.17973525456799319</v>
      </c>
      <c r="AQ220">
        <f>0.61365*EXP(17.502*J220/(240.97+J220))</f>
        <v>3.3172070442623065</v>
      </c>
      <c r="AR220">
        <f>AQ220*1000/AA220</f>
        <v>33.684069741837725</v>
      </c>
      <c r="AS220">
        <f>(AR220-U220)</f>
        <v>14.745101083390459</v>
      </c>
      <c r="AT220">
        <f>IF(D220,P220,(O220+P220)/2)</f>
        <v>26.02082347869873</v>
      </c>
      <c r="AU220">
        <f>0.61365*EXP(17.502*AT220/(240.97+AT220))</f>
        <v>3.3784184170557032</v>
      </c>
      <c r="AV220">
        <f>IF(AS220&lt;&gt;0,(1000-(AR220+U220)/2)/AS220*AL220,0)</f>
        <v>5.5458396762643671E-2</v>
      </c>
      <c r="AW220">
        <f>U220*AA220/1000</f>
        <v>1.8651095525678829</v>
      </c>
      <c r="AX220">
        <f>(AU220-AW220)</f>
        <v>1.5133088644878203</v>
      </c>
      <c r="AY220">
        <f>1/(1.6/F220+1.37/N220)</f>
        <v>3.4759069922446033E-2</v>
      </c>
      <c r="AZ220">
        <f>G220*AA220*0.001</f>
        <v>19.154850380404</v>
      </c>
      <c r="BA220">
        <f>G220/S220</f>
        <v>0.49500992883616213</v>
      </c>
      <c r="BB220">
        <f>(1-AL220*AA220/AQ220/F220)*100</f>
        <v>55.920309634751042</v>
      </c>
      <c r="BC220">
        <f>(S220-E220/(N220/1.35))</f>
        <v>389.77018493068408</v>
      </c>
      <c r="BD220">
        <f>E220*BB220/100/BC220</f>
        <v>9.541390423143668E-3</v>
      </c>
    </row>
    <row r="221" spans="1:56" x14ac:dyDescent="0.25">
      <c r="A221" s="1" t="s">
        <v>9</v>
      </c>
      <c r="B221" s="1" t="s">
        <v>279</v>
      </c>
    </row>
    <row r="222" spans="1:56" x14ac:dyDescent="0.25">
      <c r="A222" s="1">
        <v>122</v>
      </c>
      <c r="B222" s="1" t="s">
        <v>280</v>
      </c>
      <c r="C222" s="1">
        <v>72696.99999345094</v>
      </c>
      <c r="D222" s="1">
        <v>0</v>
      </c>
      <c r="E222">
        <f>(R222-S222*(1000-T222)/(1000-U222))*AK222</f>
        <v>6.3100502509686125</v>
      </c>
      <c r="F222">
        <f>IF(AV222&lt;&gt;0,1/(1/AV222-1/N222),0)</f>
        <v>5.5569285928587932E-2</v>
      </c>
      <c r="G222">
        <f>((AY222-AL222/2)*S222-E222)/(AY222+AL222/2)</f>
        <v>199.87888049349058</v>
      </c>
      <c r="H222">
        <f>AL222*1000</f>
        <v>0.8294837749934274</v>
      </c>
      <c r="I222">
        <f>(AQ222-AW222)</f>
        <v>1.4591135731073133</v>
      </c>
      <c r="J222">
        <f>(P222+AP222*D222)</f>
        <v>25.721424102783203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26.330842971801758</v>
      </c>
      <c r="P222" s="1">
        <v>25.721424102783203</v>
      </c>
      <c r="Q222" s="1">
        <v>26.161880493164063</v>
      </c>
      <c r="R222" s="1">
        <v>399.7515869140625</v>
      </c>
      <c r="S222" s="1">
        <v>391.79122924804687</v>
      </c>
      <c r="T222" s="1">
        <v>17.913103103637695</v>
      </c>
      <c r="U222" s="1">
        <v>18.889474868774414</v>
      </c>
      <c r="V222" s="1">
        <v>51.259635925292969</v>
      </c>
      <c r="W222" s="1">
        <v>54.053596496582031</v>
      </c>
      <c r="X222" s="1">
        <v>500.10577392578125</v>
      </c>
      <c r="Y222" s="1">
        <v>236.90214538574219</v>
      </c>
      <c r="Z222" s="1">
        <v>317.59396362304687</v>
      </c>
      <c r="AA222" s="1">
        <v>98.46337890625</v>
      </c>
      <c r="AB222" s="1">
        <v>-11.961797714233398</v>
      </c>
      <c r="AC222" s="1">
        <v>1.0844547748565674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0.18999999761581421</v>
      </c>
      <c r="AJ222" s="1">
        <v>111115</v>
      </c>
      <c r="AK222">
        <f>X222*0.000001/(K222*0.0001)</f>
        <v>0.83350962320963529</v>
      </c>
      <c r="AL222">
        <f>(U222-T222)/(1000-U222)*AK222</f>
        <v>8.294837749934274E-4</v>
      </c>
      <c r="AM222">
        <f>(P222+273.15)</f>
        <v>298.87142410278318</v>
      </c>
      <c r="AN222">
        <f>(O222+273.15)</f>
        <v>299.48084297180174</v>
      </c>
      <c r="AO222">
        <f>(Y222*AG222+Z222*AH222)*AI222</f>
        <v>45.011407058472287</v>
      </c>
      <c r="AP222">
        <f>((AO222+0.00000010773*(AN222^4-AM222^4))-AL222*44100)/(L222*51.4+0.00000043092*AM222^3)</f>
        <v>0.18301626441172039</v>
      </c>
      <c r="AQ222">
        <f>0.61365*EXP(17.502*J222/(240.97+J222))</f>
        <v>3.3190350944515354</v>
      </c>
      <c r="AR222">
        <f>AQ222*1000/AA222</f>
        <v>33.708320101544459</v>
      </c>
      <c r="AS222">
        <f>(AR222-U222)</f>
        <v>14.818845232770045</v>
      </c>
      <c r="AT222">
        <f>IF(D222,P222,(O222+P222)/2)</f>
        <v>26.02613353729248</v>
      </c>
      <c r="AU222">
        <f>0.61365*EXP(17.502*AT222/(240.97+AT222))</f>
        <v>3.3794799422831141</v>
      </c>
      <c r="AV222">
        <f>IF(AS222&lt;&gt;0,(1000-(AR222+U222)/2)/AS222*AL222,0)</f>
        <v>5.4502847795671119E-2</v>
      </c>
      <c r="AW222">
        <f>U222*AA222/1000</f>
        <v>1.8599215213442222</v>
      </c>
      <c r="AX222">
        <f>(AU222-AW222)</f>
        <v>1.5195584209388919</v>
      </c>
      <c r="AY222">
        <f>1/(1.6/F222+1.37/N222)</f>
        <v>3.4158513881992016E-2</v>
      </c>
      <c r="AZ222">
        <f>G222*AA222*0.001</f>
        <v>19.680749945387628</v>
      </c>
      <c r="BA222">
        <f>G222/S222</f>
        <v>0.51016680714653084</v>
      </c>
      <c r="BB222">
        <f>(1-AL222*AA222/AQ222/F222)*100</f>
        <v>55.717108591400176</v>
      </c>
      <c r="BC222">
        <f>(S222-E222/(N222/1.35))</f>
        <v>388.79173356541003</v>
      </c>
      <c r="BD222">
        <f>E222*BB222/100/BC222</f>
        <v>9.0428299960565121E-3</v>
      </c>
    </row>
    <row r="223" spans="1:56" x14ac:dyDescent="0.25">
      <c r="A223" s="1" t="s">
        <v>9</v>
      </c>
      <c r="B223" s="1" t="s">
        <v>281</v>
      </c>
    </row>
    <row r="224" spans="1:56" x14ac:dyDescent="0.25">
      <c r="A224" s="1">
        <v>123</v>
      </c>
      <c r="B224" s="1" t="s">
        <v>282</v>
      </c>
      <c r="C224" s="1">
        <v>73297.000000156462</v>
      </c>
      <c r="D224" s="1">
        <v>0</v>
      </c>
      <c r="E224">
        <f>(R224-S224*(1000-T224)/(1000-U224))*AK224</f>
        <v>6.2010177096704524</v>
      </c>
      <c r="F224">
        <f>IF(AV224&lt;&gt;0,1/(1/AV224-1/N224),0)</f>
        <v>5.4271603972609821E-2</v>
      </c>
      <c r="G224">
        <f>((AY224-AL224/2)*S224-E224)/(AY224+AL224/2)</f>
        <v>199.2080541144407</v>
      </c>
      <c r="H224">
        <f>AL224*1000</f>
        <v>0.81603518490585603</v>
      </c>
      <c r="I224">
        <f>(AQ224-AW224)</f>
        <v>1.4689198767519405</v>
      </c>
      <c r="J224">
        <f>(P224+AP224*D224)</f>
        <v>25.728208541870117</v>
      </c>
      <c r="K224" s="1">
        <v>6</v>
      </c>
      <c r="L224">
        <f>(K224*AE224+AF224)</f>
        <v>1.4200000166893005</v>
      </c>
      <c r="M224" s="1">
        <v>1</v>
      </c>
      <c r="N224">
        <f>L224*(M224+1)*(M224+1)/(M224*M224+1)</f>
        <v>2.8400000333786011</v>
      </c>
      <c r="O224" s="1">
        <v>26.330329895019531</v>
      </c>
      <c r="P224" s="1">
        <v>25.728208541870117</v>
      </c>
      <c r="Q224" s="1">
        <v>26.161836624145508</v>
      </c>
      <c r="R224" s="1">
        <v>400.06924438476562</v>
      </c>
      <c r="S224" s="1">
        <v>392.24468994140625</v>
      </c>
      <c r="T224" s="1">
        <v>17.845901489257813</v>
      </c>
      <c r="U224" s="1">
        <v>18.806632995605469</v>
      </c>
      <c r="V224" s="1">
        <v>51.060222625732422</v>
      </c>
      <c r="W224" s="1">
        <v>53.809040069580078</v>
      </c>
      <c r="X224" s="1">
        <v>500.04916381835938</v>
      </c>
      <c r="Y224" s="1">
        <v>237.3251953125</v>
      </c>
      <c r="Z224" s="1">
        <v>317.95504760742187</v>
      </c>
      <c r="AA224" s="1">
        <v>98.446685791015625</v>
      </c>
      <c r="AB224" s="1">
        <v>-11.757879257202148</v>
      </c>
      <c r="AC224" s="1">
        <v>1.0709564685821533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0.18999999761581421</v>
      </c>
      <c r="AJ224" s="1">
        <v>111115</v>
      </c>
      <c r="AK224">
        <f>X224*0.000001/(K224*0.0001)</f>
        <v>0.83341527303059892</v>
      </c>
      <c r="AL224">
        <f>(U224-T224)/(1000-U224)*AK224</f>
        <v>8.1603518490585604E-4</v>
      </c>
      <c r="AM224">
        <f>(P224+273.15)</f>
        <v>298.87820854187009</v>
      </c>
      <c r="AN224">
        <f>(O224+273.15)</f>
        <v>299.48032989501951</v>
      </c>
      <c r="AO224">
        <f>(Y224*AG224+Z224*AH224)*AI224</f>
        <v>45.091786543547641</v>
      </c>
      <c r="AP224">
        <f>((AO224+0.00000010773*(AN224^4-AM224^4))-AL224*44100)/(L224*51.4+0.00000043092*AM224^3)</f>
        <v>0.18999116909833338</v>
      </c>
      <c r="AQ224">
        <f>0.61365*EXP(17.502*J224/(240.97+J224))</f>
        <v>3.3203705660572589</v>
      </c>
      <c r="AR224">
        <f>AQ224*1000/AA224</f>
        <v>33.727601283661301</v>
      </c>
      <c r="AS224">
        <f>(AR224-U224)</f>
        <v>14.920968288055832</v>
      </c>
      <c r="AT224">
        <f>IF(D224,P224,(O224+P224)/2)</f>
        <v>26.029269218444824</v>
      </c>
      <c r="AU224">
        <f>0.61365*EXP(17.502*AT224/(240.97+AT224))</f>
        <v>3.3801069280247868</v>
      </c>
      <c r="AV224">
        <f>IF(AS224&lt;&gt;0,(1000-(AR224+U224)/2)/AS224*AL224,0)</f>
        <v>5.3253936190585265E-2</v>
      </c>
      <c r="AW224">
        <f>U224*AA224/1000</f>
        <v>1.8514506893053184</v>
      </c>
      <c r="AX224">
        <f>(AU224-AW224)</f>
        <v>1.5286562387194684</v>
      </c>
      <c r="AY224">
        <f>1/(1.6/F224+1.37/N224)</f>
        <v>3.3373669235121736E-2</v>
      </c>
      <c r="AZ224">
        <f>G224*AA224*0.001</f>
        <v>19.611372710443984</v>
      </c>
      <c r="BA224">
        <f>G224/S224</f>
        <v>0.50786679647390132</v>
      </c>
      <c r="BB224">
        <f>(1-AL224*AA224/AQ224/F224)*100</f>
        <v>55.418900802423884</v>
      </c>
      <c r="BC224">
        <f>(S224-E224/(N224/1.35))</f>
        <v>389.2970231070168</v>
      </c>
      <c r="BD224">
        <f>E224*BB224/100/BC224</f>
        <v>8.8275420804291901E-3</v>
      </c>
    </row>
    <row r="225" spans="1:56" x14ac:dyDescent="0.25">
      <c r="A225" s="1">
        <v>124</v>
      </c>
      <c r="B225" s="1" t="s">
        <v>283</v>
      </c>
      <c r="C225" s="1">
        <v>73897.499986734241</v>
      </c>
      <c r="D225" s="1">
        <v>0</v>
      </c>
      <c r="E225">
        <f>(R225-S225*(1000-T225)/(1000-U225))*AK225</f>
        <v>6.2398065345403753</v>
      </c>
      <c r="F225">
        <f>IF(AV225&lt;&gt;0,1/(1/AV225-1/N225),0)</f>
        <v>5.3533736642736182E-2</v>
      </c>
      <c r="G225">
        <f>((AY225-AL225/2)*S225-E225)/(AY225+AL225/2)</f>
        <v>195.64783042878699</v>
      </c>
      <c r="H225">
        <f>AL225*1000</f>
        <v>0.81243993463876885</v>
      </c>
      <c r="I225">
        <f>(AQ225-AW225)</f>
        <v>1.4820940279974657</v>
      </c>
      <c r="J225">
        <f>(P225+AP225*D225)</f>
        <v>25.756219863891602</v>
      </c>
      <c r="K225" s="1">
        <v>6</v>
      </c>
      <c r="L225">
        <f>(K225*AE225+AF225)</f>
        <v>1.4200000166893005</v>
      </c>
      <c r="M225" s="1">
        <v>1</v>
      </c>
      <c r="N225">
        <f>L225*(M225+1)*(M225+1)/(M225*M225+1)</f>
        <v>2.8400000333786011</v>
      </c>
      <c r="O225" s="1">
        <v>26.329042434692383</v>
      </c>
      <c r="P225" s="1">
        <v>25.756219863891602</v>
      </c>
      <c r="Q225" s="1">
        <v>26.161012649536133</v>
      </c>
      <c r="R225" s="1">
        <v>400.27456665039062</v>
      </c>
      <c r="S225" s="1">
        <v>392.40609741210937</v>
      </c>
      <c r="T225" s="1">
        <v>17.774276733398437</v>
      </c>
      <c r="U225" s="1">
        <v>18.730716705322266</v>
      </c>
      <c r="V225" s="1">
        <v>50.854148864746094</v>
      </c>
      <c r="W225" s="1">
        <v>53.590625762939453</v>
      </c>
      <c r="X225" s="1">
        <v>500.11859130859375</v>
      </c>
      <c r="Y225" s="1">
        <v>237.34062194824219</v>
      </c>
      <c r="Z225" s="1">
        <v>317.74688720703125</v>
      </c>
      <c r="AA225" s="1">
        <v>98.436988830566406</v>
      </c>
      <c r="AB225" s="1">
        <v>-11.757879257202148</v>
      </c>
      <c r="AC225" s="1">
        <v>1.0709564685821533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0.18999999761581421</v>
      </c>
      <c r="AJ225" s="1">
        <v>111115</v>
      </c>
      <c r="AK225">
        <f>X225*0.000001/(K225*0.0001)</f>
        <v>0.8335309855143227</v>
      </c>
      <c r="AL225">
        <f>(U225-T225)/(1000-U225)*AK225</f>
        <v>8.1243993463876881E-4</v>
      </c>
      <c r="AM225">
        <f>(P225+273.15)</f>
        <v>298.90621986389158</v>
      </c>
      <c r="AN225">
        <f>(O225+273.15)</f>
        <v>299.47904243469236</v>
      </c>
      <c r="AO225">
        <f>(Y225*AG225+Z225*AH225)*AI225</f>
        <v>45.094717604301877</v>
      </c>
      <c r="AP225">
        <f>((AO225+0.00000010773*(AN225^4-AM225^4))-AL225*44100)/(L225*51.4+0.00000043092*AM225^3)</f>
        <v>0.18790415028686897</v>
      </c>
      <c r="AQ225">
        <f>0.61365*EXP(17.502*J225/(240.97+J225))</f>
        <v>3.3258893791077773</v>
      </c>
      <c r="AR225">
        <f>AQ225*1000/AA225</f>
        <v>33.78698819030749</v>
      </c>
      <c r="AS225">
        <f>(AR225-U225)</f>
        <v>15.056271484985224</v>
      </c>
      <c r="AT225">
        <f>IF(D225,P225,(O225+P225)/2)</f>
        <v>26.042631149291992</v>
      </c>
      <c r="AU225">
        <f>0.61365*EXP(17.502*AT225/(240.97+AT225))</f>
        <v>3.382779811917513</v>
      </c>
      <c r="AV225">
        <f>IF(AS225&lt;&gt;0,(1000-(AR225+U225)/2)/AS225*AL225,0)</f>
        <v>5.2543300315838676E-2</v>
      </c>
      <c r="AW225">
        <f>U225*AA225/1000</f>
        <v>1.8437953511103116</v>
      </c>
      <c r="AX225">
        <f>(AU225-AW225)</f>
        <v>1.5389844608072014</v>
      </c>
      <c r="AY225">
        <f>1/(1.6/F225+1.37/N225)</f>
        <v>3.2927133793260566E-2</v>
      </c>
      <c r="AZ225">
        <f>G225*AA225*0.001</f>
        <v>19.258983298643056</v>
      </c>
      <c r="BA225">
        <f>G225/S225</f>
        <v>0.49858509263508055</v>
      </c>
      <c r="BB225">
        <f>(1-AL225*AA225/AQ225/F225)*100</f>
        <v>55.082639835446855</v>
      </c>
      <c r="BC225">
        <f>(S225-E225/(N225/1.35))</f>
        <v>389.43999222808645</v>
      </c>
      <c r="BD225">
        <f>E225*BB225/100/BC225</f>
        <v>8.8256219916842734E-3</v>
      </c>
    </row>
    <row r="226" spans="1:56" x14ac:dyDescent="0.25">
      <c r="A226" s="1" t="s">
        <v>9</v>
      </c>
      <c r="B226" s="1" t="s">
        <v>284</v>
      </c>
    </row>
    <row r="227" spans="1:56" x14ac:dyDescent="0.25">
      <c r="A227" s="1">
        <v>125</v>
      </c>
      <c r="B227" s="1" t="s">
        <v>285</v>
      </c>
      <c r="C227" s="1">
        <v>74496.99999345094</v>
      </c>
      <c r="D227" s="1">
        <v>0</v>
      </c>
      <c r="E227">
        <f>(R227-S227*(1000-T227)/(1000-U227))*AK227</f>
        <v>6.3345619401138702</v>
      </c>
      <c r="F227">
        <f>IF(AV227&lt;&gt;0,1/(1/AV227-1/N227),0)</f>
        <v>5.1900367679873015E-2</v>
      </c>
      <c r="G227">
        <f>((AY227-AL227/2)*S227-E227)/(AY227+AL227/2)</f>
        <v>187.00861298503293</v>
      </c>
      <c r="H227">
        <f>AL227*1000</f>
        <v>0.79735823528390093</v>
      </c>
      <c r="I227">
        <f>(AQ227-AW227)</f>
        <v>1.4994069324033037</v>
      </c>
      <c r="J227">
        <f>(P227+AP227*D227)</f>
        <v>25.814599990844727</v>
      </c>
      <c r="K227" s="1">
        <v>6</v>
      </c>
      <c r="L227">
        <f>(K227*AE227+AF227)</f>
        <v>1.4200000166893005</v>
      </c>
      <c r="M227" s="1">
        <v>1</v>
      </c>
      <c r="N227">
        <f>L227*(M227+1)*(M227+1)/(M227*M227+1)</f>
        <v>2.8400000333786011</v>
      </c>
      <c r="O227" s="1">
        <v>26.330400466918945</v>
      </c>
      <c r="P227" s="1">
        <v>25.814599990844727</v>
      </c>
      <c r="Q227" s="1">
        <v>26.159965515136719</v>
      </c>
      <c r="R227" s="1">
        <v>400.55902099609375</v>
      </c>
      <c r="S227" s="1">
        <v>392.5831298828125</v>
      </c>
      <c r="T227" s="1">
        <v>17.733854293823242</v>
      </c>
      <c r="U227" s="1">
        <v>18.672674179077148</v>
      </c>
      <c r="V227" s="1">
        <v>50.732452392578125</v>
      </c>
      <c r="W227" s="1">
        <v>53.418197631835938</v>
      </c>
      <c r="X227" s="1">
        <v>500.07638549804687</v>
      </c>
      <c r="Y227" s="1">
        <v>237.487548828125</v>
      </c>
      <c r="Z227" s="1">
        <v>318.24398803710937</v>
      </c>
      <c r="AA227" s="1">
        <v>98.433158874511719</v>
      </c>
      <c r="AB227" s="1">
        <v>-11.818578720092773</v>
      </c>
      <c r="AC227" s="1">
        <v>1.0485565662384033</v>
      </c>
      <c r="AD227" s="1">
        <v>1</v>
      </c>
      <c r="AE227" s="1">
        <v>-0.21956524252891541</v>
      </c>
      <c r="AF227" s="1">
        <v>2.737391471862793</v>
      </c>
      <c r="AG227" s="1">
        <v>1</v>
      </c>
      <c r="AH227" s="1">
        <v>0</v>
      </c>
      <c r="AI227" s="1">
        <v>0.18999999761581421</v>
      </c>
      <c r="AJ227" s="1">
        <v>111115</v>
      </c>
      <c r="AK227">
        <f>X227*0.000001/(K227*0.0001)</f>
        <v>0.83346064249674456</v>
      </c>
      <c r="AL227">
        <f>(U227-T227)/(1000-U227)*AK227</f>
        <v>7.9735823528390094E-4</v>
      </c>
      <c r="AM227">
        <f>(P227+273.15)</f>
        <v>298.9645999908447</v>
      </c>
      <c r="AN227">
        <f>(O227+273.15)</f>
        <v>299.48040046691892</v>
      </c>
      <c r="AO227">
        <f>(Y227*AG227+Z227*AH227)*AI227</f>
        <v>45.122633711129311</v>
      </c>
      <c r="AP227">
        <f>((AO227+0.00000010773*(AN227^4-AM227^4))-AL227*44100)/(L227*51.4+0.00000043092*AM227^3)</f>
        <v>0.18832345328587735</v>
      </c>
      <c r="AQ227">
        <f>0.61365*EXP(17.502*J227/(240.97+J227))</f>
        <v>3.3374172364843973</v>
      </c>
      <c r="AR227">
        <f>AQ227*1000/AA227</f>
        <v>33.905416372333733</v>
      </c>
      <c r="AS227">
        <f>(AR227-U227)</f>
        <v>15.232742193256584</v>
      </c>
      <c r="AT227">
        <f>IF(D227,P227,(O227+P227)/2)</f>
        <v>26.072500228881836</v>
      </c>
      <c r="AU227">
        <f>0.61365*EXP(17.502*AT227/(240.97+AT227))</f>
        <v>3.3887614168232627</v>
      </c>
      <c r="AV227">
        <f>IF(AS227&lt;&gt;0,(1000-(AR227+U227)/2)/AS227*AL227,0)</f>
        <v>5.0968921989585726E-2</v>
      </c>
      <c r="AW227">
        <f>U227*AA227/1000</f>
        <v>1.8380103040810936</v>
      </c>
      <c r="AX227">
        <f>(AU227-AW227)</f>
        <v>1.5507511127421691</v>
      </c>
      <c r="AY227">
        <f>1/(1.6/F227+1.37/N227)</f>
        <v>3.1937971514327798E-2</v>
      </c>
      <c r="AZ227">
        <f>G227*AA227*0.001</f>
        <v>18.407848512857822</v>
      </c>
      <c r="BA227">
        <f>G227/S227</f>
        <v>0.47635417507842398</v>
      </c>
      <c r="BB227">
        <f>(1-AL227*AA227/AQ227/F227)*100</f>
        <v>54.687923231496846</v>
      </c>
      <c r="BC227">
        <f>(S227-E227/(N227/1.35))</f>
        <v>389.57198251709212</v>
      </c>
      <c r="BD227">
        <f>E227*BB227/100/BC227</f>
        <v>8.8924268847005716E-3</v>
      </c>
    </row>
    <row r="228" spans="1:56" x14ac:dyDescent="0.25">
      <c r="A228" s="1" t="s">
        <v>9</v>
      </c>
      <c r="B228" s="1" t="s">
        <v>286</v>
      </c>
    </row>
    <row r="229" spans="1:56" x14ac:dyDescent="0.25">
      <c r="A229" s="1">
        <v>126</v>
      </c>
      <c r="B229" s="1" t="s">
        <v>287</v>
      </c>
      <c r="C229" s="1">
        <v>75096.500000167638</v>
      </c>
      <c r="D229" s="1">
        <v>0</v>
      </c>
      <c r="E229">
        <f>(R229-S229*(1000-T229)/(1000-U229))*AK229</f>
        <v>6.0526737531575456</v>
      </c>
      <c r="F229">
        <f>IF(AV229&lt;&gt;0,1/(1/AV229-1/N229),0)</f>
        <v>4.8977322302973962E-2</v>
      </c>
      <c r="G229">
        <f>((AY229-AL229/2)*S229-E229)/(AY229+AL229/2)</f>
        <v>185.12555201539848</v>
      </c>
      <c r="H229">
        <f>AL229*1000</f>
        <v>0.76242165022461694</v>
      </c>
      <c r="I229">
        <f>(AQ229-AW229)</f>
        <v>1.5173323886064483</v>
      </c>
      <c r="J229">
        <f>(P229+AP229*D229)</f>
        <v>25.875411987304688</v>
      </c>
      <c r="K229" s="1">
        <v>6</v>
      </c>
      <c r="L229">
        <f>(K229*AE229+AF229)</f>
        <v>1.4200000166893005</v>
      </c>
      <c r="M229" s="1">
        <v>1</v>
      </c>
      <c r="N229">
        <f>L229*(M229+1)*(M229+1)/(M229*M229+1)</f>
        <v>2.8400000333786011</v>
      </c>
      <c r="O229" s="1">
        <v>26.332160949707031</v>
      </c>
      <c r="P229" s="1">
        <v>25.875411987304688</v>
      </c>
      <c r="Q229" s="1">
        <v>26.160829544067383</v>
      </c>
      <c r="R229" s="1">
        <v>400.70462036132812</v>
      </c>
      <c r="S229" s="1">
        <v>393.08218383789062</v>
      </c>
      <c r="T229" s="1">
        <v>17.719398498535156</v>
      </c>
      <c r="U229" s="1">
        <v>18.617223739624023</v>
      </c>
      <c r="V229" s="1">
        <v>50.674160003662109</v>
      </c>
      <c r="W229" s="1">
        <v>53.241771697998047</v>
      </c>
      <c r="X229" s="1">
        <v>500.02658081054687</v>
      </c>
      <c r="Y229" s="1">
        <v>237.56132507324219</v>
      </c>
      <c r="Z229" s="1">
        <v>318.11175537109375</v>
      </c>
      <c r="AA229" s="1">
        <v>98.410484313964844</v>
      </c>
      <c r="AB229" s="1">
        <v>-11.525182723999023</v>
      </c>
      <c r="AC229" s="1">
        <v>1.0101997852325439</v>
      </c>
      <c r="AD229" s="1">
        <v>1</v>
      </c>
      <c r="AE229" s="1">
        <v>-0.21956524252891541</v>
      </c>
      <c r="AF229" s="1">
        <v>2.737391471862793</v>
      </c>
      <c r="AG229" s="1">
        <v>1</v>
      </c>
      <c r="AH229" s="1">
        <v>0</v>
      </c>
      <c r="AI229" s="1">
        <v>0.18999999761581421</v>
      </c>
      <c r="AJ229" s="1">
        <v>111115</v>
      </c>
      <c r="AK229">
        <f>X229*0.000001/(K229*0.0001)</f>
        <v>0.83337763468424475</v>
      </c>
      <c r="AL229">
        <f>(U229-T229)/(1000-U229)*AK229</f>
        <v>7.6242165022461698E-4</v>
      </c>
      <c r="AM229">
        <f>(P229+273.15)</f>
        <v>299.02541198730466</v>
      </c>
      <c r="AN229">
        <f>(O229+273.15)</f>
        <v>299.48216094970701</v>
      </c>
      <c r="AO229">
        <f>(Y229*AG229+Z229*AH229)*AI229</f>
        <v>45.13665119752568</v>
      </c>
      <c r="AP229">
        <f>((AO229+0.00000010773*(AN229^4-AM229^4))-AL229*44100)/(L229*51.4+0.00000043092*AM229^3)</f>
        <v>0.19865743936578839</v>
      </c>
      <c r="AQ229">
        <f>0.61365*EXP(17.502*J229/(240.97+J229))</f>
        <v>3.3494623934042922</v>
      </c>
      <c r="AR229">
        <f>AQ229*1000/AA229</f>
        <v>34.035625540855001</v>
      </c>
      <c r="AS229">
        <f>(AR229-U229)</f>
        <v>15.418401801230978</v>
      </c>
      <c r="AT229">
        <f>IF(D229,P229,(O229+P229)/2)</f>
        <v>26.103786468505859</v>
      </c>
      <c r="AU229">
        <f>0.61365*EXP(17.502*AT229/(240.97+AT229))</f>
        <v>3.39503672664376</v>
      </c>
      <c r="AV229">
        <f>IF(AS229&lt;&gt;0,(1000-(AR229+U229)/2)/AS229*AL229,0)</f>
        <v>4.814700146461507E-2</v>
      </c>
      <c r="AW229">
        <f>U229*AA229/1000</f>
        <v>1.8321300047978439</v>
      </c>
      <c r="AX229">
        <f>(AU229-AW229)</f>
        <v>1.5629067218459161</v>
      </c>
      <c r="AY229">
        <f>1/(1.6/F229+1.37/N229)</f>
        <v>3.016538951536343E-2</v>
      </c>
      <c r="AZ229">
        <f>G229*AA229*0.001</f>
        <v>18.218295232725453</v>
      </c>
      <c r="BA229">
        <f>G229/S229</f>
        <v>0.47095889772441413</v>
      </c>
      <c r="BB229">
        <f>(1-AL229*AA229/AQ229/F229)*100</f>
        <v>54.26312942911111</v>
      </c>
      <c r="BC229">
        <f>(S229-E229/(N229/1.35))</f>
        <v>390.20503261580353</v>
      </c>
      <c r="BD229">
        <f>E229*BB229/100/BC229</f>
        <v>8.4170369884273427E-3</v>
      </c>
    </row>
    <row r="230" spans="1:56" x14ac:dyDescent="0.25">
      <c r="A230" s="1">
        <v>127</v>
      </c>
      <c r="B230" s="1" t="s">
        <v>288</v>
      </c>
      <c r="C230" s="1">
        <v>75696.999986745417</v>
      </c>
      <c r="D230" s="1">
        <v>0</v>
      </c>
      <c r="E230">
        <f>(R230-S230*(1000-T230)/(1000-U230))*AK230</f>
        <v>6.0774587962919302</v>
      </c>
      <c r="F230">
        <f>IF(AV230&lt;&gt;0,1/(1/AV230-1/N230),0)</f>
        <v>4.9055911121066775E-2</v>
      </c>
      <c r="G230">
        <f>((AY230-AL230/2)*S230-E230)/(AY230+AL230/2)</f>
        <v>184.54314358698645</v>
      </c>
      <c r="H230">
        <f>AL230*1000</f>
        <v>0.76576334739334062</v>
      </c>
      <c r="I230">
        <f>(AQ230-AW230)</f>
        <v>1.5209834524062902</v>
      </c>
      <c r="J230">
        <f>(P230+AP230*D230)</f>
        <v>25.919675827026367</v>
      </c>
      <c r="K230" s="1">
        <v>6</v>
      </c>
      <c r="L230">
        <f>(K230*AE230+AF230)</f>
        <v>1.4200000166893005</v>
      </c>
      <c r="M230" s="1">
        <v>1</v>
      </c>
      <c r="N230">
        <f>L230*(M230+1)*(M230+1)/(M230*M230+1)</f>
        <v>2.8400000333786011</v>
      </c>
      <c r="O230" s="1">
        <v>26.332670211791992</v>
      </c>
      <c r="P230" s="1">
        <v>25.919675827026367</v>
      </c>
      <c r="Q230" s="1">
        <v>26.160751342773438</v>
      </c>
      <c r="R230" s="1">
        <v>400.6689453125</v>
      </c>
      <c r="S230" s="1">
        <v>393.01556396484375</v>
      </c>
      <c r="T230" s="1">
        <v>17.773626327514648</v>
      </c>
      <c r="U230" s="1">
        <v>18.675296783447266</v>
      </c>
      <c r="V230" s="1">
        <v>50.811813354492188</v>
      </c>
      <c r="W230" s="1">
        <v>53.389541625976563</v>
      </c>
      <c r="X230" s="1">
        <v>500.046875</v>
      </c>
      <c r="Y230" s="1">
        <v>237.56651306152344</v>
      </c>
      <c r="Z230" s="1">
        <v>318.58639526367188</v>
      </c>
      <c r="AA230" s="1">
        <v>98.379707336425781</v>
      </c>
      <c r="AB230" s="1">
        <v>-11.525182723999023</v>
      </c>
      <c r="AC230" s="1">
        <v>1.0101997852325439</v>
      </c>
      <c r="AD230" s="1">
        <v>1</v>
      </c>
      <c r="AE230" s="1">
        <v>-0.21956524252891541</v>
      </c>
      <c r="AF230" s="1">
        <v>2.737391471862793</v>
      </c>
      <c r="AG230" s="1">
        <v>1</v>
      </c>
      <c r="AH230" s="1">
        <v>0</v>
      </c>
      <c r="AI230" s="1">
        <v>0.18999999761581421</v>
      </c>
      <c r="AJ230" s="1">
        <v>111115</v>
      </c>
      <c r="AK230">
        <f>X230*0.000001/(K230*0.0001)</f>
        <v>0.83341145833333319</v>
      </c>
      <c r="AL230">
        <f>(U230-T230)/(1000-U230)*AK230</f>
        <v>7.6576334739334058E-4</v>
      </c>
      <c r="AM230">
        <f>(P230+273.15)</f>
        <v>299.06967582702634</v>
      </c>
      <c r="AN230">
        <f>(O230+273.15)</f>
        <v>299.48267021179197</v>
      </c>
      <c r="AO230">
        <f>(Y230*AG230+Z230*AH230)*AI230</f>
        <v>45.137636915286748</v>
      </c>
      <c r="AP230">
        <f>((AO230+0.00000010773*(AN230^4-AM230^4))-AL230*44100)/(L230*51.4+0.00000043092*AM230^3)</f>
        <v>0.19094734354908283</v>
      </c>
      <c r="AQ230">
        <f>0.61365*EXP(17.502*J230/(240.97+J230))</f>
        <v>3.358253684382726</v>
      </c>
      <c r="AR230">
        <f>AQ230*1000/AA230</f>
        <v>34.135634017476988</v>
      </c>
      <c r="AS230">
        <f>(AR230-U230)</f>
        <v>15.460337234029723</v>
      </c>
      <c r="AT230">
        <f>IF(D230,P230,(O230+P230)/2)</f>
        <v>26.12617301940918</v>
      </c>
      <c r="AU230">
        <f>0.61365*EXP(17.502*AT230/(240.97+AT230))</f>
        <v>3.3995331876100776</v>
      </c>
      <c r="AV230">
        <f>IF(AS230&lt;&gt;0,(1000-(AR230+U230)/2)/AS230*AL230,0)</f>
        <v>4.8222946144912682E-2</v>
      </c>
      <c r="AW230">
        <f>U230*AA230/1000</f>
        <v>1.8372702319764358</v>
      </c>
      <c r="AX230">
        <f>(AU230-AW230)</f>
        <v>1.5622629556336418</v>
      </c>
      <c r="AY230">
        <f>1/(1.6/F230+1.37/N230)</f>
        <v>3.0213087321004976E-2</v>
      </c>
      <c r="AZ230">
        <f>G230*AA230*0.001</f>
        <v>18.155300457031728</v>
      </c>
      <c r="BA230">
        <f>G230/S230</f>
        <v>0.46955683313217161</v>
      </c>
      <c r="BB230">
        <f>(1-AL230*AA230/AQ230/F230)*100</f>
        <v>54.270626087924697</v>
      </c>
      <c r="BC230">
        <f>(S230-E230/(N230/1.35))</f>
        <v>390.12663112027843</v>
      </c>
      <c r="BD230">
        <f>E230*BB230/100/BC230</f>
        <v>8.4543701349278164E-3</v>
      </c>
    </row>
    <row r="231" spans="1:56" x14ac:dyDescent="0.25">
      <c r="A231" s="1" t="s">
        <v>9</v>
      </c>
      <c r="B231" s="1" t="s">
        <v>289</v>
      </c>
    </row>
    <row r="232" spans="1:56" x14ac:dyDescent="0.25">
      <c r="A232" s="1">
        <v>128</v>
      </c>
      <c r="B232" s="1" t="s">
        <v>290</v>
      </c>
      <c r="C232" s="1">
        <v>76296.99999345094</v>
      </c>
      <c r="D232" s="1">
        <v>0</v>
      </c>
      <c r="E232">
        <f>(R232-S232*(1000-T232)/(1000-U232))*AK232</f>
        <v>5.9557508532064452</v>
      </c>
      <c r="F232">
        <f>IF(AV232&lt;&gt;0,1/(1/AV232-1/N232),0)</f>
        <v>4.5506406117670255E-2</v>
      </c>
      <c r="G232">
        <f>((AY232-AL232/2)*S232-E232)/(AY232+AL232/2)</f>
        <v>173.55236806782654</v>
      </c>
      <c r="H232">
        <f>AL232*1000</f>
        <v>0.72090295746755606</v>
      </c>
      <c r="I232">
        <f>(AQ232-AW232)</f>
        <v>1.541328855551787</v>
      </c>
      <c r="J232">
        <f>(P232+AP232*D232)</f>
        <v>25.974937438964844</v>
      </c>
      <c r="K232" s="1">
        <v>6</v>
      </c>
      <c r="L232">
        <f>(K232*AE232+AF232)</f>
        <v>1.4200000166893005</v>
      </c>
      <c r="M232" s="1">
        <v>1</v>
      </c>
      <c r="N232">
        <f>L232*(M232+1)*(M232+1)/(M232*M232+1)</f>
        <v>2.8400000333786011</v>
      </c>
      <c r="O232" s="1">
        <v>26.331880569458008</v>
      </c>
      <c r="P232" s="1">
        <v>25.974937438964844</v>
      </c>
      <c r="Q232" s="1">
        <v>26.162363052368164</v>
      </c>
      <c r="R232" s="1">
        <v>400.59475708007812</v>
      </c>
      <c r="S232" s="1">
        <v>393.10897827148437</v>
      </c>
      <c r="T232" s="1">
        <v>17.735326766967773</v>
      </c>
      <c r="U232" s="1">
        <v>18.584197998046875</v>
      </c>
      <c r="V232" s="1">
        <v>50.694168090820313</v>
      </c>
      <c r="W232" s="1">
        <v>53.120559692382813</v>
      </c>
      <c r="X232" s="1">
        <v>500.07977294921875</v>
      </c>
      <c r="Y232" s="1">
        <v>237.21977233886719</v>
      </c>
      <c r="Z232" s="1">
        <v>318.27130126953125</v>
      </c>
      <c r="AA232" s="1">
        <v>98.359298706054688</v>
      </c>
      <c r="AB232" s="1">
        <v>-11.379186630249023</v>
      </c>
      <c r="AC232" s="1">
        <v>0.96207928657531738</v>
      </c>
      <c r="AD232" s="1">
        <v>1</v>
      </c>
      <c r="AE232" s="1">
        <v>-0.21956524252891541</v>
      </c>
      <c r="AF232" s="1">
        <v>2.737391471862793</v>
      </c>
      <c r="AG232" s="1">
        <v>1</v>
      </c>
      <c r="AH232" s="1">
        <v>0</v>
      </c>
      <c r="AI232" s="1">
        <v>0.18999999761581421</v>
      </c>
      <c r="AJ232" s="1">
        <v>111115</v>
      </c>
      <c r="AK232">
        <f>X232*0.000001/(K232*0.0001)</f>
        <v>0.83346628824869773</v>
      </c>
      <c r="AL232">
        <f>(U232-T232)/(1000-U232)*AK232</f>
        <v>7.2090295746755602E-4</v>
      </c>
      <c r="AM232">
        <f>(P232+273.15)</f>
        <v>299.12493743896482</v>
      </c>
      <c r="AN232">
        <f>(O232+273.15)</f>
        <v>299.48188056945799</v>
      </c>
      <c r="AO232">
        <f>(Y232*AG232+Z232*AH232)*AI232</f>
        <v>45.071756178808755</v>
      </c>
      <c r="AP232">
        <f>((AO232+0.00000010773*(AN232^4-AM232^4))-AL232*44100)/(L232*51.4+0.00000043092*AM232^3)</f>
        <v>0.2059131374317314</v>
      </c>
      <c r="AQ232">
        <f>0.61365*EXP(17.502*J232/(240.97+J232))</f>
        <v>3.3692575376541432</v>
      </c>
      <c r="AR232">
        <f>AQ232*1000/AA232</f>
        <v>34.254590892551192</v>
      </c>
      <c r="AS232">
        <f>(AR232-U232)</f>
        <v>15.670392894504317</v>
      </c>
      <c r="AT232">
        <f>IF(D232,P232,(O232+P232)/2)</f>
        <v>26.153409004211426</v>
      </c>
      <c r="AU232">
        <f>0.61365*EXP(17.502*AT232/(240.97+AT232))</f>
        <v>3.4050106960595077</v>
      </c>
      <c r="AV232">
        <f>IF(AS232&lt;&gt;0,(1000-(AR232+U232)/2)/AS232*AL232,0)</f>
        <v>4.4788739031781565E-2</v>
      </c>
      <c r="AW232">
        <f>U232*AA232/1000</f>
        <v>1.8279286821023562</v>
      </c>
      <c r="AX232">
        <f>(AU232-AW232)</f>
        <v>1.5770820139571515</v>
      </c>
      <c r="AY232">
        <f>1/(1.6/F232+1.37/N232)</f>
        <v>2.8056567131920025E-2</v>
      </c>
      <c r="AZ232">
        <f>G232*AA232*0.001</f>
        <v>17.0704892119265</v>
      </c>
      <c r="BA232">
        <f>G232/S232</f>
        <v>0.44148665550948013</v>
      </c>
      <c r="BB232">
        <f>(1-AL232*AA232/AQ232/F232)*100</f>
        <v>53.752795743159744</v>
      </c>
      <c r="BC232">
        <f>(S232-E232/(N232/1.35))</f>
        <v>390.27789955411424</v>
      </c>
      <c r="BD232">
        <f>E232*BB232/100/BC232</f>
        <v>8.2028282789086398E-3</v>
      </c>
    </row>
    <row r="233" spans="1:56" x14ac:dyDescent="0.25">
      <c r="A233" s="1" t="s">
        <v>9</v>
      </c>
      <c r="B233" s="1" t="s">
        <v>291</v>
      </c>
    </row>
    <row r="234" spans="1:56" x14ac:dyDescent="0.25">
      <c r="A234" s="1">
        <v>129</v>
      </c>
      <c r="B234" s="1" t="s">
        <v>292</v>
      </c>
      <c r="C234" s="1">
        <v>76897.500000167638</v>
      </c>
      <c r="D234" s="1">
        <v>0</v>
      </c>
      <c r="E234">
        <f>(R234-S234*(1000-T234)/(1000-U234))*AK234</f>
        <v>5.6718956006867449</v>
      </c>
      <c r="F234">
        <f>IF(AV234&lt;&gt;0,1/(1/AV234-1/N234),0)</f>
        <v>4.2912106208332502E-2</v>
      </c>
      <c r="G234">
        <f>((AY234-AL234/2)*S234-E234)/(AY234+AL234/2)</f>
        <v>172.00257474652656</v>
      </c>
      <c r="H234">
        <f>AL234*1000</f>
        <v>0.68885882841625878</v>
      </c>
      <c r="I234">
        <f>(AQ234-AW234)</f>
        <v>1.560213835700226</v>
      </c>
      <c r="J234">
        <f>(P234+AP234*D234)</f>
        <v>26.027450561523437</v>
      </c>
      <c r="K234" s="1">
        <v>6</v>
      </c>
      <c r="L234">
        <f>(K234*AE234+AF234)</f>
        <v>1.4200000166893005</v>
      </c>
      <c r="M234" s="1">
        <v>1</v>
      </c>
      <c r="N234">
        <f>L234*(M234+1)*(M234+1)/(M234*M234+1)</f>
        <v>2.8400000333786011</v>
      </c>
      <c r="O234" s="1">
        <v>26.331558227539063</v>
      </c>
      <c r="P234" s="1">
        <v>26.027450561523437</v>
      </c>
      <c r="Q234" s="1">
        <v>26.159616470336914</v>
      </c>
      <c r="R234" s="1">
        <v>400.70632934570312</v>
      </c>
      <c r="S234" s="1">
        <v>393.57546997070312</v>
      </c>
      <c r="T234" s="1">
        <v>17.690122604370117</v>
      </c>
      <c r="U234" s="1">
        <v>18.501373291015625</v>
      </c>
      <c r="V234" s="1">
        <v>50.55889892578125</v>
      </c>
      <c r="W234" s="1">
        <v>52.877479553222656</v>
      </c>
      <c r="X234" s="1">
        <v>500.05307006835937</v>
      </c>
      <c r="Y234" s="1">
        <v>237.30699157714844</v>
      </c>
      <c r="Z234" s="1">
        <v>318.19277954101562</v>
      </c>
      <c r="AA234" s="1">
        <v>98.34564208984375</v>
      </c>
      <c r="AB234" s="1">
        <v>-10.885198593139648</v>
      </c>
      <c r="AC234" s="1">
        <v>0.91275715827941895</v>
      </c>
      <c r="AD234" s="1">
        <v>1</v>
      </c>
      <c r="AE234" s="1">
        <v>-0.21956524252891541</v>
      </c>
      <c r="AF234" s="1">
        <v>2.737391471862793</v>
      </c>
      <c r="AG234" s="1">
        <v>1</v>
      </c>
      <c r="AH234" s="1">
        <v>0</v>
      </c>
      <c r="AI234" s="1">
        <v>0.18999999761581421</v>
      </c>
      <c r="AJ234" s="1">
        <v>111115</v>
      </c>
      <c r="AK234">
        <f>X234*0.000001/(K234*0.0001)</f>
        <v>0.83342178344726559</v>
      </c>
      <c r="AL234">
        <f>(U234-T234)/(1000-U234)*AK234</f>
        <v>6.8885882841625875E-4</v>
      </c>
      <c r="AM234">
        <f>(P234+273.15)</f>
        <v>299.17745056152341</v>
      </c>
      <c r="AN234">
        <f>(O234+273.15)</f>
        <v>299.48155822753904</v>
      </c>
      <c r="AO234">
        <f>(Y234*AG234+Z234*AH234)*AI234</f>
        <v>45.088327833874246</v>
      </c>
      <c r="AP234">
        <f>((AO234+0.00000010773*(AN234^4-AM234^4))-AL234*44100)/(L234*51.4+0.00000043092*AM234^3)</f>
        <v>0.21560142041719871</v>
      </c>
      <c r="AQ234">
        <f>0.61365*EXP(17.502*J234/(240.97+J234))</f>
        <v>3.3797432715490432</v>
      </c>
      <c r="AR234">
        <f>AQ234*1000/AA234</f>
        <v>34.365968839386653</v>
      </c>
      <c r="AS234">
        <f>(AR234-U234)</f>
        <v>15.864595548371028</v>
      </c>
      <c r="AT234">
        <f>IF(D234,P234,(O234+P234)/2)</f>
        <v>26.17950439453125</v>
      </c>
      <c r="AU234">
        <f>0.61365*EXP(17.502*AT234/(240.97+AT234))</f>
        <v>3.4102660448724533</v>
      </c>
      <c r="AV234">
        <f>IF(AS234&lt;&gt;0,(1000-(AR234+U234)/2)/AS234*AL234,0)</f>
        <v>4.2273360117548391E-2</v>
      </c>
      <c r="AW234">
        <f>U234*AA234/1000</f>
        <v>1.8195294358488172</v>
      </c>
      <c r="AX234">
        <f>(AU234-AW234)</f>
        <v>1.5907366090236361</v>
      </c>
      <c r="AY234">
        <f>1/(1.6/F234+1.37/N234)</f>
        <v>2.6477504432038241E-2</v>
      </c>
      <c r="AZ234">
        <f>G234*AA234*0.001</f>
        <v>16.915703654553496</v>
      </c>
      <c r="BA234">
        <f>G234/S234</f>
        <v>0.43702564786197179</v>
      </c>
      <c r="BB234">
        <f>(1-AL234*AA234/AQ234/F234)*100</f>
        <v>53.288715965078296</v>
      </c>
      <c r="BC234">
        <f>(S234-E234/(N234/1.35))</f>
        <v>390.87932244572653</v>
      </c>
      <c r="BD234">
        <f>E234*BB234/100/BC234</f>
        <v>7.7325152877724844E-3</v>
      </c>
    </row>
    <row r="235" spans="1:56" x14ac:dyDescent="0.25">
      <c r="A235" s="1">
        <v>130</v>
      </c>
      <c r="B235" s="1" t="s">
        <v>293</v>
      </c>
      <c r="C235" s="1">
        <v>77497.999986745417</v>
      </c>
      <c r="D235" s="1">
        <v>0</v>
      </c>
      <c r="E235">
        <f>(R235-S235*(1000-T235)/(1000-U235))*AK235</f>
        <v>5.455263185233072</v>
      </c>
      <c r="F235">
        <f>IF(AV235&lt;&gt;0,1/(1/AV235-1/N235),0)</f>
        <v>4.2128296885897927E-2</v>
      </c>
      <c r="G235">
        <f>((AY235-AL235/2)*S235-E235)/(AY235+AL235/2)</f>
        <v>176.40193501280777</v>
      </c>
      <c r="H235">
        <f>AL235*1000</f>
        <v>0.6825986106764077</v>
      </c>
      <c r="I235">
        <f>(AQ235-AW235)</f>
        <v>1.5740007990303082</v>
      </c>
      <c r="J235">
        <f>(P235+AP235*D235)</f>
        <v>26.095743179321289</v>
      </c>
      <c r="K235" s="1">
        <v>6</v>
      </c>
      <c r="L235">
        <f>(K235*AE235+AF235)</f>
        <v>1.4200000166893005</v>
      </c>
      <c r="M235" s="1">
        <v>1</v>
      </c>
      <c r="N235">
        <f>L235*(M235+1)*(M235+1)/(M235*M235+1)</f>
        <v>2.8400000333786011</v>
      </c>
      <c r="O235" s="1">
        <v>26.331562042236328</v>
      </c>
      <c r="P235" s="1">
        <v>26.095743179321289</v>
      </c>
      <c r="Q235" s="1">
        <v>26.161582946777344</v>
      </c>
      <c r="R235" s="1">
        <v>400.5718994140625</v>
      </c>
      <c r="S235" s="1">
        <v>393.70391845703125</v>
      </c>
      <c r="T235" s="1">
        <v>17.699373245239258</v>
      </c>
      <c r="U235" s="1">
        <v>18.503238677978516</v>
      </c>
      <c r="V235" s="1">
        <v>50.577228546142578</v>
      </c>
      <c r="W235" s="1">
        <v>52.874332427978516</v>
      </c>
      <c r="X235" s="1">
        <v>500.06005859375</v>
      </c>
      <c r="Y235" s="1">
        <v>237.35865783691406</v>
      </c>
      <c r="Z235" s="1">
        <v>318.32196044921875</v>
      </c>
      <c r="AA235" s="1">
        <v>98.329902648925781</v>
      </c>
      <c r="AB235" s="1">
        <v>-10.885198593139648</v>
      </c>
      <c r="AC235" s="1">
        <v>0.91275715827941895</v>
      </c>
      <c r="AD235" s="1">
        <v>1</v>
      </c>
      <c r="AE235" s="1">
        <v>-0.21956524252891541</v>
      </c>
      <c r="AF235" s="1">
        <v>2.737391471862793</v>
      </c>
      <c r="AG235" s="1">
        <v>1</v>
      </c>
      <c r="AH235" s="1">
        <v>0</v>
      </c>
      <c r="AI235" s="1">
        <v>0.18999999761581421</v>
      </c>
      <c r="AJ235" s="1">
        <v>111115</v>
      </c>
      <c r="AK235">
        <f>X235*0.000001/(K235*0.0001)</f>
        <v>0.83343343098958322</v>
      </c>
      <c r="AL235">
        <f>(U235-T235)/(1000-U235)*AK235</f>
        <v>6.8259861067640774E-4</v>
      </c>
      <c r="AM235">
        <f>(P235+273.15)</f>
        <v>299.24574317932127</v>
      </c>
      <c r="AN235">
        <f>(O235+273.15)</f>
        <v>299.48156204223631</v>
      </c>
      <c r="AO235">
        <f>(Y235*AG235+Z235*AH235)*AI235</f>
        <v>45.098144423106532</v>
      </c>
      <c r="AP235">
        <f>((AO235+0.00000010773*(AN235^4-AM235^4))-AL235*44100)/(L235*51.4+0.00000043092*AM235^3)</f>
        <v>0.20963830864375663</v>
      </c>
      <c r="AQ235">
        <f>0.61365*EXP(17.502*J235/(240.97+J235))</f>
        <v>3.3934224569257738</v>
      </c>
      <c r="AR235">
        <f>AQ235*1000/AA235</f>
        <v>34.510584934082061</v>
      </c>
      <c r="AS235">
        <f>(AR235-U235)</f>
        <v>16.007346256103546</v>
      </c>
      <c r="AT235">
        <f>IF(D235,P235,(O235+P235)/2)</f>
        <v>26.213652610778809</v>
      </c>
      <c r="AU235">
        <f>0.61365*EXP(17.502*AT235/(240.97+AT235))</f>
        <v>3.417153850691216</v>
      </c>
      <c r="AV235">
        <f>IF(AS235&lt;&gt;0,(1000-(AR235+U235)/2)/AS235*AL235,0)</f>
        <v>4.1512504251035108E-2</v>
      </c>
      <c r="AW235">
        <f>U235*AA235/1000</f>
        <v>1.8194216578954656</v>
      </c>
      <c r="AX235">
        <f>(AU235-AW235)</f>
        <v>1.5977321927957504</v>
      </c>
      <c r="AY235">
        <f>1/(1.6/F235+1.37/N235)</f>
        <v>2.5999946376199352E-2</v>
      </c>
      <c r="AZ235">
        <f>G235*AA235*0.001</f>
        <v>17.345585096891522</v>
      </c>
      <c r="BA235">
        <f>G235/S235</f>
        <v>0.4480573515857964</v>
      </c>
      <c r="BB235">
        <f>(1-AL235*AA235/AQ235/F235)*100</f>
        <v>53.04961290337593</v>
      </c>
      <c r="BC235">
        <f>(S235-E235/(N235/1.35))</f>
        <v>391.11074760720442</v>
      </c>
      <c r="BD235">
        <f>E235*BB235/100/BC235</f>
        <v>7.3994284747525866E-3</v>
      </c>
    </row>
    <row r="236" spans="1:56" x14ac:dyDescent="0.25">
      <c r="A236" s="1" t="s">
        <v>9</v>
      </c>
      <c r="B236" s="1" t="s">
        <v>294</v>
      </c>
    </row>
    <row r="237" spans="1:56" x14ac:dyDescent="0.25">
      <c r="A237" s="1">
        <v>131</v>
      </c>
      <c r="B237" s="1" t="s">
        <v>295</v>
      </c>
      <c r="C237" s="1">
        <v>77677.000002838671</v>
      </c>
      <c r="D237" s="1">
        <v>0</v>
      </c>
      <c r="E237">
        <f>(R237-S237*(1000-T237)/(1000-U237))*AK237</f>
        <v>5.5534853574853846</v>
      </c>
      <c r="F237">
        <f>IF(AV237&lt;&gt;0,1/(1/AV237-1/N237),0)</f>
        <v>3.9560876316645295E-2</v>
      </c>
      <c r="G237">
        <f>((AY237-AL237/2)*S237-E237)/(AY237+AL237/2)</f>
        <v>159.05666812604957</v>
      </c>
      <c r="H237">
        <f>AL237*1000</f>
        <v>0.64456136274699882</v>
      </c>
      <c r="I237">
        <f>(AQ237-AW237)</f>
        <v>1.5814365846254792</v>
      </c>
      <c r="J237">
        <f>(P237+AP237*D237)</f>
        <v>26.114706039428711</v>
      </c>
      <c r="K237" s="1">
        <v>6</v>
      </c>
      <c r="L237">
        <f>(K237*AE237+AF237)</f>
        <v>1.4200000166893005</v>
      </c>
      <c r="M237" s="1">
        <v>1</v>
      </c>
      <c r="N237">
        <f>L237*(M237+1)*(M237+1)/(M237*M237+1)</f>
        <v>2.8400000333786011</v>
      </c>
      <c r="O237" s="1">
        <v>26.331056594848633</v>
      </c>
      <c r="P237" s="1">
        <v>26.114706039428711</v>
      </c>
      <c r="Q237" s="1">
        <v>26.158185958862305</v>
      </c>
      <c r="R237" s="1">
        <v>400.5987548828125</v>
      </c>
      <c r="S237" s="1">
        <v>393.630615234375</v>
      </c>
      <c r="T237" s="1">
        <v>17.706062316894531</v>
      </c>
      <c r="U237" s="1">
        <v>18.465198516845703</v>
      </c>
      <c r="V237" s="1">
        <v>50.600959777832031</v>
      </c>
      <c r="W237" s="1">
        <v>52.770442962646484</v>
      </c>
      <c r="X237" s="1">
        <v>500.03628540039062</v>
      </c>
      <c r="Y237" s="1">
        <v>237.36970520019531</v>
      </c>
      <c r="Z237" s="1">
        <v>316.4888916015625</v>
      </c>
      <c r="AA237" s="1">
        <v>98.335945129394531</v>
      </c>
      <c r="AB237" s="1">
        <v>-10.780523300170898</v>
      </c>
      <c r="AC237" s="1">
        <v>0.86963772773742676</v>
      </c>
      <c r="AD237" s="1">
        <v>0.66666668653488159</v>
      </c>
      <c r="AE237" s="1">
        <v>-0.21956524252891541</v>
      </c>
      <c r="AF237" s="1">
        <v>2.737391471862793</v>
      </c>
      <c r="AG237" s="1">
        <v>1</v>
      </c>
      <c r="AH237" s="1">
        <v>0</v>
      </c>
      <c r="AI237" s="1">
        <v>0.18999999761581421</v>
      </c>
      <c r="AJ237" s="1">
        <v>111115</v>
      </c>
      <c r="AK237">
        <f>X237*0.000001/(K237*0.0001)</f>
        <v>0.83339380900065096</v>
      </c>
      <c r="AL237">
        <f>(U237-T237)/(1000-U237)*AK237</f>
        <v>6.4456136274699887E-4</v>
      </c>
      <c r="AM237">
        <f>(P237+273.15)</f>
        <v>299.26470603942869</v>
      </c>
      <c r="AN237">
        <f>(O237+273.15)</f>
        <v>299.48105659484861</v>
      </c>
      <c r="AO237">
        <f>(Y237*AG237+Z237*AH237)*AI237</f>
        <v>45.100243422103631</v>
      </c>
      <c r="AP237">
        <f>((AO237+0.00000010773*(AN237^4-AM237^4))-AL237*44100)/(L237*51.4+0.00000043092*AM237^3)</f>
        <v>0.22684061919602391</v>
      </c>
      <c r="AQ237">
        <f>0.61365*EXP(17.502*J237/(240.97+J237))</f>
        <v>3.3972293327813956</v>
      </c>
      <c r="AR237">
        <f>AQ237*1000/AA237</f>
        <v>34.54717731457383</v>
      </c>
      <c r="AS237">
        <f>(AR237-U237)</f>
        <v>16.081978797728127</v>
      </c>
      <c r="AT237">
        <f>IF(D237,P237,(O237+P237)/2)</f>
        <v>26.222881317138672</v>
      </c>
      <c r="AU237">
        <f>0.61365*EXP(17.502*AT237/(240.97+AT237))</f>
        <v>3.4190173946673763</v>
      </c>
      <c r="AV237">
        <f>IF(AS237&lt;&gt;0,(1000-(AR237+U237)/2)/AS237*AL237,0)</f>
        <v>3.9017368822266044E-2</v>
      </c>
      <c r="AW237">
        <f>U237*AA237/1000</f>
        <v>1.8157927481559164</v>
      </c>
      <c r="AX237">
        <f>(AU237-AW237)</f>
        <v>1.6032246465114599</v>
      </c>
      <c r="AY237">
        <f>1/(1.6/F237+1.37/N237)</f>
        <v>2.4434110703293131E-2</v>
      </c>
      <c r="AZ237">
        <f>G237*AA237*0.001</f>
        <v>15.640987789307527</v>
      </c>
      <c r="BA237">
        <f>G237/S237</f>
        <v>0.40407595844988903</v>
      </c>
      <c r="BB237">
        <f>(1-AL237*AA237/AQ237/F237)*100</f>
        <v>52.838696875259174</v>
      </c>
      <c r="BC237">
        <f>(S237-E237/(N237/1.35))</f>
        <v>390.99075426800516</v>
      </c>
      <c r="BD237">
        <f>E237*BB237/100/BC237</f>
        <v>7.5050094203563305E-3</v>
      </c>
    </row>
    <row r="238" spans="1:56" x14ac:dyDescent="0.25">
      <c r="A238" s="1" t="s">
        <v>9</v>
      </c>
      <c r="B238" s="1" t="s">
        <v>296</v>
      </c>
    </row>
    <row r="239" spans="1:56" x14ac:dyDescent="0.25">
      <c r="A239" s="1" t="s">
        <v>9</v>
      </c>
      <c r="B239" s="1" t="s">
        <v>297</v>
      </c>
    </row>
    <row r="240" spans="1:56" x14ac:dyDescent="0.25">
      <c r="A240" s="1" t="s">
        <v>9</v>
      </c>
      <c r="B240" s="1" t="s">
        <v>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tocuchensis 1.5.16 +H2O_1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2016-05-04T15:09:17Z</dcterms:modified>
</cp:coreProperties>
</file>