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5195" windowHeight="8190"/>
  </bookViews>
  <sheets>
    <sheet name="tocuchensis 29.4.16 -H2O_" sheetId="1" r:id="rId1"/>
  </sheets>
  <calcPr calcId="145621"/>
</workbook>
</file>

<file path=xl/calcChain.xml><?xml version="1.0" encoding="utf-8"?>
<calcChain xmlns="http://schemas.openxmlformats.org/spreadsheetml/2006/main">
  <c r="L16" i="1" l="1"/>
  <c r="N16" i="1" s="1"/>
  <c r="AK16" i="1"/>
  <c r="E16" i="1" s="1"/>
  <c r="AM16" i="1"/>
  <c r="AN16" i="1"/>
  <c r="AO16" i="1"/>
  <c r="AT16" i="1"/>
  <c r="AU16" i="1" s="1"/>
  <c r="AX16" i="1" s="1"/>
  <c r="AW16" i="1"/>
  <c r="L18" i="1"/>
  <c r="N18" i="1"/>
  <c r="AK18" i="1"/>
  <c r="E18" i="1" s="1"/>
  <c r="AM18" i="1"/>
  <c r="AN18" i="1"/>
  <c r="AO18" i="1"/>
  <c r="AT18" i="1"/>
  <c r="AU18" i="1" s="1"/>
  <c r="AX18" i="1" s="1"/>
  <c r="AW18" i="1"/>
  <c r="L19" i="1"/>
  <c r="N19" i="1" s="1"/>
  <c r="AK19" i="1"/>
  <c r="E19" i="1" s="1"/>
  <c r="AM19" i="1"/>
  <c r="AN19" i="1"/>
  <c r="AO19" i="1"/>
  <c r="AT19" i="1"/>
  <c r="AU19" i="1" s="1"/>
  <c r="AX19" i="1" s="1"/>
  <c r="AW19" i="1"/>
  <c r="L21" i="1"/>
  <c r="N21" i="1" s="1"/>
  <c r="AK21" i="1"/>
  <c r="E21" i="1" s="1"/>
  <c r="AM21" i="1"/>
  <c r="AN21" i="1"/>
  <c r="AO21" i="1"/>
  <c r="AT21" i="1"/>
  <c r="AU21" i="1" s="1"/>
  <c r="AX21" i="1" s="1"/>
  <c r="AW21" i="1"/>
  <c r="L23" i="1"/>
  <c r="N23" i="1" s="1"/>
  <c r="AK23" i="1"/>
  <c r="E23" i="1" s="1"/>
  <c r="AM23" i="1"/>
  <c r="AN23" i="1"/>
  <c r="AO23" i="1"/>
  <c r="AT23" i="1"/>
  <c r="AU23" i="1" s="1"/>
  <c r="AX23" i="1" s="1"/>
  <c r="AW23" i="1"/>
  <c r="L24" i="1"/>
  <c r="N24" i="1" s="1"/>
  <c r="AK24" i="1"/>
  <c r="E24" i="1" s="1"/>
  <c r="AM24" i="1"/>
  <c r="AN24" i="1"/>
  <c r="AO24" i="1"/>
  <c r="AT24" i="1"/>
  <c r="AU24" i="1" s="1"/>
  <c r="AX24" i="1" s="1"/>
  <c r="AW24" i="1"/>
  <c r="L26" i="1"/>
  <c r="N26" i="1" s="1"/>
  <c r="AK26" i="1"/>
  <c r="E26" i="1" s="1"/>
  <c r="AM26" i="1"/>
  <c r="AN26" i="1"/>
  <c r="AO26" i="1"/>
  <c r="AT26" i="1"/>
  <c r="AU26" i="1" s="1"/>
  <c r="AX26" i="1" s="1"/>
  <c r="AW26" i="1"/>
  <c r="L28" i="1"/>
  <c r="N28" i="1"/>
  <c r="AK28" i="1"/>
  <c r="E28" i="1" s="1"/>
  <c r="AL28" i="1"/>
  <c r="H28" i="1" s="1"/>
  <c r="AM28" i="1"/>
  <c r="AN28" i="1"/>
  <c r="AP28" i="1" s="1"/>
  <c r="J28" i="1" s="1"/>
  <c r="AQ28" i="1" s="1"/>
  <c r="AO28" i="1"/>
  <c r="AT28" i="1"/>
  <c r="AU28" i="1" s="1"/>
  <c r="AW28" i="1"/>
  <c r="AX28" i="1" s="1"/>
  <c r="L29" i="1"/>
  <c r="N29" i="1" s="1"/>
  <c r="AK29" i="1"/>
  <c r="E29" i="1" s="1"/>
  <c r="AM29" i="1"/>
  <c r="AN29" i="1"/>
  <c r="AO29" i="1"/>
  <c r="AT29" i="1"/>
  <c r="AU29" i="1" s="1"/>
  <c r="AX29" i="1" s="1"/>
  <c r="AW29" i="1"/>
  <c r="L31" i="1"/>
  <c r="N31" i="1"/>
  <c r="BC31" i="1" s="1"/>
  <c r="AK31" i="1"/>
  <c r="E31" i="1" s="1"/>
  <c r="AL31" i="1"/>
  <c r="H31" i="1" s="1"/>
  <c r="AM31" i="1"/>
  <c r="AN31" i="1"/>
  <c r="AO31" i="1"/>
  <c r="AP31" i="1"/>
  <c r="J31" i="1" s="1"/>
  <c r="AQ31" i="1" s="1"/>
  <c r="AT31" i="1"/>
  <c r="AU31" i="1" s="1"/>
  <c r="AW31" i="1"/>
  <c r="L33" i="1"/>
  <c r="N33" i="1" s="1"/>
  <c r="AK33" i="1"/>
  <c r="E33" i="1" s="1"/>
  <c r="AM33" i="1"/>
  <c r="AN33" i="1"/>
  <c r="AO33" i="1"/>
  <c r="AT33" i="1"/>
  <c r="AU33" i="1" s="1"/>
  <c r="AX33" i="1" s="1"/>
  <c r="AW33" i="1"/>
  <c r="L34" i="1"/>
  <c r="N34" i="1" s="1"/>
  <c r="AK34" i="1"/>
  <c r="E34" i="1" s="1"/>
  <c r="AM34" i="1"/>
  <c r="AN34" i="1"/>
  <c r="AO34" i="1"/>
  <c r="AT34" i="1"/>
  <c r="AU34" i="1" s="1"/>
  <c r="AX34" i="1" s="1"/>
  <c r="AW34" i="1"/>
  <c r="L36" i="1"/>
  <c r="N36" i="1" s="1"/>
  <c r="AK36" i="1"/>
  <c r="E36" i="1" s="1"/>
  <c r="AM36" i="1"/>
  <c r="AN36" i="1"/>
  <c r="AO36" i="1"/>
  <c r="AT36" i="1"/>
  <c r="AU36" i="1" s="1"/>
  <c r="AX36" i="1" s="1"/>
  <c r="AW36" i="1"/>
  <c r="L38" i="1"/>
  <c r="N38" i="1" s="1"/>
  <c r="AK38" i="1"/>
  <c r="E38" i="1" s="1"/>
  <c r="AM38" i="1"/>
  <c r="AN38" i="1"/>
  <c r="AO38" i="1"/>
  <c r="AT38" i="1"/>
  <c r="AU38" i="1" s="1"/>
  <c r="AX38" i="1" s="1"/>
  <c r="AW38" i="1"/>
  <c r="L40" i="1"/>
  <c r="N40" i="1" s="1"/>
  <c r="AK40" i="1"/>
  <c r="E40" i="1" s="1"/>
  <c r="AM40" i="1"/>
  <c r="AN40" i="1"/>
  <c r="AO40" i="1"/>
  <c r="AT40" i="1"/>
  <c r="AU40" i="1" s="1"/>
  <c r="AX40" i="1" s="1"/>
  <c r="AW40" i="1"/>
  <c r="L41" i="1"/>
  <c r="N41" i="1" s="1"/>
  <c r="AK41" i="1"/>
  <c r="E41" i="1" s="1"/>
  <c r="AM41" i="1"/>
  <c r="AN41" i="1"/>
  <c r="AO41" i="1"/>
  <c r="AT41" i="1"/>
  <c r="AU41" i="1" s="1"/>
  <c r="AW41" i="1"/>
  <c r="AX41" i="1"/>
  <c r="L43" i="1"/>
  <c r="N43" i="1" s="1"/>
  <c r="AK43" i="1"/>
  <c r="E43" i="1" s="1"/>
  <c r="AM43" i="1"/>
  <c r="AN43" i="1"/>
  <c r="AO43" i="1"/>
  <c r="AT43" i="1"/>
  <c r="AU43" i="1" s="1"/>
  <c r="AX43" i="1" s="1"/>
  <c r="AW43" i="1"/>
  <c r="L45" i="1"/>
  <c r="N45" i="1" s="1"/>
  <c r="AK45" i="1"/>
  <c r="E45" i="1" s="1"/>
  <c r="AM45" i="1"/>
  <c r="AN45" i="1"/>
  <c r="AO45" i="1"/>
  <c r="AT45" i="1"/>
  <c r="AU45" i="1" s="1"/>
  <c r="AX45" i="1" s="1"/>
  <c r="AW45" i="1"/>
  <c r="L46" i="1"/>
  <c r="N46" i="1" s="1"/>
  <c r="AK46" i="1"/>
  <c r="E46" i="1" s="1"/>
  <c r="AM46" i="1"/>
  <c r="AN46" i="1"/>
  <c r="AO46" i="1"/>
  <c r="AT46" i="1"/>
  <c r="AU46" i="1" s="1"/>
  <c r="AX46" i="1" s="1"/>
  <c r="AW46" i="1"/>
  <c r="L48" i="1"/>
  <c r="N48" i="1" s="1"/>
  <c r="AK48" i="1"/>
  <c r="E48" i="1" s="1"/>
  <c r="AM48" i="1"/>
  <c r="AN48" i="1"/>
  <c r="AO48" i="1"/>
  <c r="AT48" i="1"/>
  <c r="AU48" i="1" s="1"/>
  <c r="AX48" i="1" s="1"/>
  <c r="AW48" i="1"/>
  <c r="L50" i="1"/>
  <c r="N50" i="1" s="1"/>
  <c r="AK50" i="1"/>
  <c r="E50" i="1" s="1"/>
  <c r="AM50" i="1"/>
  <c r="AN50" i="1"/>
  <c r="AO50" i="1"/>
  <c r="AT50" i="1"/>
  <c r="AU50" i="1" s="1"/>
  <c r="AX50" i="1" s="1"/>
  <c r="AW50" i="1"/>
  <c r="L51" i="1"/>
  <c r="N51" i="1" s="1"/>
  <c r="AK51" i="1"/>
  <c r="E51" i="1" s="1"/>
  <c r="AM51" i="1"/>
  <c r="AN51" i="1"/>
  <c r="AO51" i="1"/>
  <c r="AT51" i="1"/>
  <c r="AU51" i="1" s="1"/>
  <c r="AX51" i="1" s="1"/>
  <c r="AW51" i="1"/>
  <c r="L53" i="1"/>
  <c r="N53" i="1" s="1"/>
  <c r="AK53" i="1"/>
  <c r="E53" i="1" s="1"/>
  <c r="AM53" i="1"/>
  <c r="AN53" i="1"/>
  <c r="AO53" i="1"/>
  <c r="AT53" i="1"/>
  <c r="AU53" i="1" s="1"/>
  <c r="AX53" i="1" s="1"/>
  <c r="AW53" i="1"/>
  <c r="L55" i="1"/>
  <c r="N55" i="1" s="1"/>
  <c r="AK55" i="1"/>
  <c r="E55" i="1" s="1"/>
  <c r="AM55" i="1"/>
  <c r="AN55" i="1"/>
  <c r="AO55" i="1"/>
  <c r="AT55" i="1"/>
  <c r="AU55" i="1" s="1"/>
  <c r="AX55" i="1" s="1"/>
  <c r="AW55" i="1"/>
  <c r="L56" i="1"/>
  <c r="N56" i="1" s="1"/>
  <c r="AK56" i="1"/>
  <c r="E56" i="1" s="1"/>
  <c r="AM56" i="1"/>
  <c r="AN56" i="1"/>
  <c r="AO56" i="1"/>
  <c r="AT56" i="1"/>
  <c r="AU56" i="1" s="1"/>
  <c r="AX56" i="1" s="1"/>
  <c r="AW56" i="1"/>
  <c r="L58" i="1"/>
  <c r="N58" i="1" s="1"/>
  <c r="AK58" i="1"/>
  <c r="E58" i="1" s="1"/>
  <c r="AM58" i="1"/>
  <c r="AN58" i="1"/>
  <c r="AO58" i="1"/>
  <c r="AT58" i="1"/>
  <c r="AU58" i="1" s="1"/>
  <c r="AX58" i="1" s="1"/>
  <c r="AW58" i="1"/>
  <c r="L62" i="1"/>
  <c r="N62" i="1" s="1"/>
  <c r="AK62" i="1"/>
  <c r="E62" i="1" s="1"/>
  <c r="AM62" i="1"/>
  <c r="AN62" i="1"/>
  <c r="AO62" i="1"/>
  <c r="AT62" i="1"/>
  <c r="AU62" i="1" s="1"/>
  <c r="AX62" i="1" s="1"/>
  <c r="AW62" i="1"/>
  <c r="L63" i="1"/>
  <c r="N63" i="1" s="1"/>
  <c r="AK63" i="1"/>
  <c r="AM63" i="1"/>
  <c r="AN63" i="1"/>
  <c r="AO63" i="1"/>
  <c r="AT63" i="1"/>
  <c r="AU63" i="1" s="1"/>
  <c r="AX63" i="1" s="1"/>
  <c r="AW63" i="1"/>
  <c r="L65" i="1"/>
  <c r="N65" i="1" s="1"/>
  <c r="AK65" i="1"/>
  <c r="E65" i="1" s="1"/>
  <c r="AM65" i="1"/>
  <c r="AN65" i="1"/>
  <c r="AO65" i="1"/>
  <c r="AT65" i="1"/>
  <c r="AU65" i="1" s="1"/>
  <c r="AX65" i="1" s="1"/>
  <c r="AW65" i="1"/>
  <c r="L67" i="1"/>
  <c r="N67" i="1" s="1"/>
  <c r="AK67" i="1"/>
  <c r="AM67" i="1"/>
  <c r="AN67" i="1"/>
  <c r="AO67" i="1"/>
  <c r="AT67" i="1"/>
  <c r="AU67" i="1" s="1"/>
  <c r="AX67" i="1" s="1"/>
  <c r="AW67" i="1"/>
  <c r="L68" i="1"/>
  <c r="N68" i="1" s="1"/>
  <c r="AK68" i="1"/>
  <c r="AM68" i="1"/>
  <c r="AN68" i="1"/>
  <c r="AO68" i="1"/>
  <c r="AT68" i="1"/>
  <c r="AU68" i="1" s="1"/>
  <c r="AX68" i="1" s="1"/>
  <c r="AW68" i="1"/>
  <c r="L70" i="1"/>
  <c r="N70" i="1"/>
  <c r="AK70" i="1"/>
  <c r="E70" i="1" s="1"/>
  <c r="AL70" i="1"/>
  <c r="H70" i="1" s="1"/>
  <c r="AM70" i="1"/>
  <c r="AN70" i="1"/>
  <c r="AP70" i="1" s="1"/>
  <c r="J70" i="1" s="1"/>
  <c r="AQ70" i="1" s="1"/>
  <c r="AO70" i="1"/>
  <c r="AT70" i="1"/>
  <c r="AU70" i="1" s="1"/>
  <c r="AW70" i="1"/>
  <c r="AX70" i="1" s="1"/>
  <c r="L72" i="1"/>
  <c r="N72" i="1" s="1"/>
  <c r="AK72" i="1"/>
  <c r="AM72" i="1"/>
  <c r="AN72" i="1"/>
  <c r="AO72" i="1"/>
  <c r="AT72" i="1"/>
  <c r="AU72" i="1" s="1"/>
  <c r="AX72" i="1" s="1"/>
  <c r="AW72" i="1"/>
  <c r="L73" i="1"/>
  <c r="N73" i="1"/>
  <c r="AK73" i="1"/>
  <c r="E73" i="1" s="1"/>
  <c r="AL73" i="1"/>
  <c r="H73" i="1" s="1"/>
  <c r="AM73" i="1"/>
  <c r="AN73" i="1"/>
  <c r="AO73" i="1"/>
  <c r="AP73" i="1"/>
  <c r="J73" i="1" s="1"/>
  <c r="AQ73" i="1" s="1"/>
  <c r="AT73" i="1"/>
  <c r="AU73" i="1" s="1"/>
  <c r="AW73" i="1"/>
  <c r="AX73" i="1" s="1"/>
  <c r="L75" i="1"/>
  <c r="N75" i="1" s="1"/>
  <c r="AK75" i="1"/>
  <c r="AM75" i="1"/>
  <c r="AN75" i="1"/>
  <c r="AO75" i="1"/>
  <c r="AT75" i="1"/>
  <c r="AU75" i="1" s="1"/>
  <c r="AX75" i="1" s="1"/>
  <c r="AW75" i="1"/>
  <c r="L77" i="1"/>
  <c r="N77" i="1" s="1"/>
  <c r="AK77" i="1"/>
  <c r="AM77" i="1"/>
  <c r="AN77" i="1"/>
  <c r="AO77" i="1"/>
  <c r="AT77" i="1"/>
  <c r="AU77" i="1" s="1"/>
  <c r="AX77" i="1" s="1"/>
  <c r="AW77" i="1"/>
  <c r="L78" i="1"/>
  <c r="N78" i="1" s="1"/>
  <c r="AK78" i="1"/>
  <c r="AM78" i="1"/>
  <c r="AN78" i="1"/>
  <c r="AO78" i="1"/>
  <c r="AT78" i="1"/>
  <c r="AU78" i="1" s="1"/>
  <c r="AX78" i="1" s="1"/>
  <c r="AW78" i="1"/>
  <c r="L80" i="1"/>
  <c r="N80" i="1" s="1"/>
  <c r="AK80" i="1"/>
  <c r="AM80" i="1"/>
  <c r="AN80" i="1"/>
  <c r="AO80" i="1"/>
  <c r="AT80" i="1"/>
  <c r="AU80" i="1" s="1"/>
  <c r="AX80" i="1" s="1"/>
  <c r="AW80" i="1"/>
  <c r="L82" i="1"/>
  <c r="N82" i="1" s="1"/>
  <c r="AK82" i="1"/>
  <c r="AM82" i="1"/>
  <c r="AN82" i="1"/>
  <c r="AO82" i="1"/>
  <c r="AT82" i="1"/>
  <c r="AU82" i="1" s="1"/>
  <c r="AX82" i="1" s="1"/>
  <c r="AW82" i="1"/>
  <c r="L83" i="1"/>
  <c r="N83" i="1" s="1"/>
  <c r="AK83" i="1"/>
  <c r="AM83" i="1"/>
  <c r="AN83" i="1"/>
  <c r="AO83" i="1"/>
  <c r="AT83" i="1"/>
  <c r="AU83" i="1" s="1"/>
  <c r="AX83" i="1" s="1"/>
  <c r="AW83" i="1"/>
  <c r="L85" i="1"/>
  <c r="N85" i="1" s="1"/>
  <c r="AK85" i="1"/>
  <c r="AM85" i="1"/>
  <c r="AN85" i="1"/>
  <c r="AO85" i="1"/>
  <c r="AT85" i="1"/>
  <c r="AU85" i="1" s="1"/>
  <c r="AX85" i="1" s="1"/>
  <c r="AW85" i="1"/>
  <c r="L87" i="1"/>
  <c r="N87" i="1" s="1"/>
  <c r="AK87" i="1"/>
  <c r="AM87" i="1"/>
  <c r="AN87" i="1"/>
  <c r="AO87" i="1"/>
  <c r="AT87" i="1"/>
  <c r="AU87" i="1" s="1"/>
  <c r="AX87" i="1" s="1"/>
  <c r="AW87" i="1"/>
  <c r="L88" i="1"/>
  <c r="N88" i="1" s="1"/>
  <c r="AK88" i="1"/>
  <c r="AM88" i="1"/>
  <c r="AN88" i="1"/>
  <c r="AO88" i="1"/>
  <c r="AT88" i="1"/>
  <c r="AU88" i="1" s="1"/>
  <c r="AX88" i="1" s="1"/>
  <c r="AW88" i="1"/>
  <c r="L90" i="1"/>
  <c r="N90" i="1" s="1"/>
  <c r="AK90" i="1"/>
  <c r="AM90" i="1"/>
  <c r="AN90" i="1"/>
  <c r="AO90" i="1"/>
  <c r="AT90" i="1"/>
  <c r="AU90" i="1" s="1"/>
  <c r="AX90" i="1" s="1"/>
  <c r="AW90" i="1"/>
  <c r="L92" i="1"/>
  <c r="N92" i="1" s="1"/>
  <c r="AK92" i="1"/>
  <c r="AM92" i="1"/>
  <c r="AN92" i="1"/>
  <c r="AO92" i="1"/>
  <c r="AT92" i="1"/>
  <c r="AU92" i="1" s="1"/>
  <c r="AX92" i="1" s="1"/>
  <c r="AW92" i="1"/>
  <c r="L93" i="1"/>
  <c r="N93" i="1" s="1"/>
  <c r="AK93" i="1"/>
  <c r="AM93" i="1"/>
  <c r="AN93" i="1"/>
  <c r="AO93" i="1"/>
  <c r="AT93" i="1"/>
  <c r="AU93" i="1" s="1"/>
  <c r="AX93" i="1" s="1"/>
  <c r="AW93" i="1"/>
  <c r="L95" i="1"/>
  <c r="N95" i="1" s="1"/>
  <c r="AK95" i="1"/>
  <c r="AM95" i="1"/>
  <c r="AN95" i="1"/>
  <c r="AO95" i="1"/>
  <c r="AT95" i="1"/>
  <c r="AU95" i="1" s="1"/>
  <c r="AW95" i="1"/>
  <c r="AX95" i="1"/>
  <c r="L97" i="1"/>
  <c r="N97" i="1" s="1"/>
  <c r="AK97" i="1"/>
  <c r="AM97" i="1"/>
  <c r="AN97" i="1"/>
  <c r="AO97" i="1"/>
  <c r="AT97" i="1"/>
  <c r="AU97" i="1" s="1"/>
  <c r="AX97" i="1" s="1"/>
  <c r="AW97" i="1"/>
  <c r="L98" i="1"/>
  <c r="N98" i="1"/>
  <c r="AK98" i="1"/>
  <c r="E98" i="1" s="1"/>
  <c r="AL98" i="1"/>
  <c r="H98" i="1" s="1"/>
  <c r="AM98" i="1"/>
  <c r="AN98" i="1"/>
  <c r="AO98" i="1"/>
  <c r="AP98" i="1"/>
  <c r="J98" i="1" s="1"/>
  <c r="AQ98" i="1" s="1"/>
  <c r="AT98" i="1"/>
  <c r="AU98" i="1" s="1"/>
  <c r="AW98" i="1"/>
  <c r="AX98" i="1" s="1"/>
  <c r="L100" i="1"/>
  <c r="N100" i="1" s="1"/>
  <c r="AK100" i="1"/>
  <c r="AM100" i="1"/>
  <c r="AN100" i="1"/>
  <c r="AO100" i="1"/>
  <c r="AT100" i="1"/>
  <c r="AU100" i="1" s="1"/>
  <c r="AX100" i="1" s="1"/>
  <c r="AW100" i="1"/>
  <c r="L102" i="1"/>
  <c r="N102" i="1"/>
  <c r="BC102" i="1" s="1"/>
  <c r="AK102" i="1"/>
  <c r="E102" i="1" s="1"/>
  <c r="AL102" i="1"/>
  <c r="H102" i="1" s="1"/>
  <c r="AM102" i="1"/>
  <c r="AN102" i="1"/>
  <c r="AP102" i="1" s="1"/>
  <c r="J102" i="1" s="1"/>
  <c r="AQ102" i="1" s="1"/>
  <c r="AO102" i="1"/>
  <c r="AT102" i="1"/>
  <c r="AU102" i="1" s="1"/>
  <c r="AW102" i="1"/>
  <c r="AX102" i="1" s="1"/>
  <c r="L103" i="1"/>
  <c r="N103" i="1" s="1"/>
  <c r="AK103" i="1"/>
  <c r="AL103" i="1" s="1"/>
  <c r="AM103" i="1"/>
  <c r="AN103" i="1"/>
  <c r="AO103" i="1"/>
  <c r="AT103" i="1"/>
  <c r="AU103" i="1" s="1"/>
  <c r="AW103" i="1"/>
  <c r="L105" i="1"/>
  <c r="N105" i="1" s="1"/>
  <c r="AK105" i="1"/>
  <c r="AL105" i="1" s="1"/>
  <c r="AM105" i="1"/>
  <c r="AN105" i="1"/>
  <c r="AO105" i="1"/>
  <c r="AT105" i="1"/>
  <c r="AU105" i="1" s="1"/>
  <c r="AX105" i="1" s="1"/>
  <c r="AW105" i="1"/>
  <c r="L107" i="1"/>
  <c r="N107" i="1" s="1"/>
  <c r="AK107" i="1"/>
  <c r="AL107" i="1" s="1"/>
  <c r="AM107" i="1"/>
  <c r="AN107" i="1"/>
  <c r="AO107" i="1"/>
  <c r="AT107" i="1"/>
  <c r="AU107" i="1" s="1"/>
  <c r="AX107" i="1" s="1"/>
  <c r="AW107" i="1"/>
  <c r="L108" i="1"/>
  <c r="N108" i="1" s="1"/>
  <c r="AK108" i="1"/>
  <c r="AL108" i="1" s="1"/>
  <c r="AM108" i="1"/>
  <c r="AN108" i="1"/>
  <c r="AO108" i="1"/>
  <c r="AT108" i="1"/>
  <c r="AU108" i="1" s="1"/>
  <c r="AX108" i="1" s="1"/>
  <c r="AW108" i="1"/>
  <c r="L110" i="1"/>
  <c r="N110" i="1" s="1"/>
  <c r="AK110" i="1"/>
  <c r="AL110" i="1" s="1"/>
  <c r="AM110" i="1"/>
  <c r="AN110" i="1"/>
  <c r="AO110" i="1"/>
  <c r="AT110" i="1"/>
  <c r="AU110" i="1" s="1"/>
  <c r="AW110" i="1"/>
  <c r="L112" i="1"/>
  <c r="N112" i="1" s="1"/>
  <c r="AK112" i="1"/>
  <c r="AL112" i="1" s="1"/>
  <c r="AM112" i="1"/>
  <c r="AN112" i="1"/>
  <c r="AO112" i="1"/>
  <c r="AP112" i="1" s="1"/>
  <c r="J112" i="1" s="1"/>
  <c r="AQ112" i="1" s="1"/>
  <c r="AT112" i="1"/>
  <c r="AU112" i="1" s="1"/>
  <c r="AX112" i="1" s="1"/>
  <c r="AW112" i="1"/>
  <c r="L113" i="1"/>
  <c r="N113" i="1" s="1"/>
  <c r="AK113" i="1"/>
  <c r="AL113" i="1" s="1"/>
  <c r="AM113" i="1"/>
  <c r="AN113" i="1"/>
  <c r="AO113" i="1"/>
  <c r="AT113" i="1"/>
  <c r="AU113" i="1" s="1"/>
  <c r="AX113" i="1" s="1"/>
  <c r="AW113" i="1"/>
  <c r="L115" i="1"/>
  <c r="N115" i="1" s="1"/>
  <c r="AK115" i="1"/>
  <c r="AL115" i="1" s="1"/>
  <c r="AM115" i="1"/>
  <c r="AN115" i="1"/>
  <c r="AO115" i="1"/>
  <c r="AT115" i="1"/>
  <c r="AU115" i="1" s="1"/>
  <c r="AW115" i="1"/>
  <c r="L117" i="1"/>
  <c r="N117" i="1" s="1"/>
  <c r="AK117" i="1"/>
  <c r="AL117" i="1" s="1"/>
  <c r="AM117" i="1"/>
  <c r="AN117" i="1"/>
  <c r="AO117" i="1"/>
  <c r="AT117" i="1"/>
  <c r="AU117" i="1" s="1"/>
  <c r="AW117" i="1"/>
  <c r="L118" i="1"/>
  <c r="N118" i="1" s="1"/>
  <c r="AK118" i="1"/>
  <c r="AL118" i="1" s="1"/>
  <c r="AM118" i="1"/>
  <c r="AN118" i="1"/>
  <c r="AO118" i="1"/>
  <c r="AP118" i="1" s="1"/>
  <c r="J118" i="1" s="1"/>
  <c r="AQ118" i="1" s="1"/>
  <c r="AT118" i="1"/>
  <c r="AU118" i="1" s="1"/>
  <c r="AX118" i="1" s="1"/>
  <c r="AW118" i="1"/>
  <c r="L120" i="1"/>
  <c r="N120" i="1" s="1"/>
  <c r="AK120" i="1"/>
  <c r="AL120" i="1" s="1"/>
  <c r="AM120" i="1"/>
  <c r="AN120" i="1"/>
  <c r="AO120" i="1"/>
  <c r="AT120" i="1"/>
  <c r="AU120" i="1" s="1"/>
  <c r="AX120" i="1" s="1"/>
  <c r="AW120" i="1"/>
  <c r="L122" i="1"/>
  <c r="N122" i="1" s="1"/>
  <c r="AK122" i="1"/>
  <c r="AL122" i="1" s="1"/>
  <c r="AM122" i="1"/>
  <c r="AN122" i="1"/>
  <c r="AO122" i="1"/>
  <c r="AT122" i="1"/>
  <c r="AU122" i="1" s="1"/>
  <c r="AW122" i="1"/>
  <c r="L123" i="1"/>
  <c r="N123" i="1" s="1"/>
  <c r="AK123" i="1"/>
  <c r="AL123" i="1" s="1"/>
  <c r="AM123" i="1"/>
  <c r="AN123" i="1"/>
  <c r="AO123" i="1"/>
  <c r="AT123" i="1"/>
  <c r="AU123" i="1"/>
  <c r="AW123" i="1"/>
  <c r="L125" i="1"/>
  <c r="N125" i="1" s="1"/>
  <c r="AK125" i="1"/>
  <c r="AL125" i="1" s="1"/>
  <c r="AM125" i="1"/>
  <c r="AN125" i="1"/>
  <c r="AO125" i="1"/>
  <c r="AT125" i="1"/>
  <c r="AU125" i="1"/>
  <c r="AW125" i="1"/>
  <c r="L127" i="1"/>
  <c r="N127" i="1" s="1"/>
  <c r="AK127" i="1"/>
  <c r="AL127" i="1" s="1"/>
  <c r="AM127" i="1"/>
  <c r="AN127" i="1"/>
  <c r="AO127" i="1"/>
  <c r="AT127" i="1"/>
  <c r="AU127" i="1"/>
  <c r="AW127" i="1"/>
  <c r="L128" i="1"/>
  <c r="N128" i="1" s="1"/>
  <c r="AK128" i="1"/>
  <c r="AL128" i="1" s="1"/>
  <c r="AM128" i="1"/>
  <c r="AN128" i="1"/>
  <c r="AO128" i="1"/>
  <c r="AT128" i="1"/>
  <c r="AU128" i="1"/>
  <c r="AW128" i="1"/>
  <c r="L130" i="1"/>
  <c r="N130" i="1" s="1"/>
  <c r="AK130" i="1"/>
  <c r="AL130" i="1" s="1"/>
  <c r="AM130" i="1"/>
  <c r="AN130" i="1"/>
  <c r="AO130" i="1"/>
  <c r="AP130" i="1" s="1"/>
  <c r="J130" i="1" s="1"/>
  <c r="AQ130" i="1" s="1"/>
  <c r="AT130" i="1"/>
  <c r="AU130" i="1"/>
  <c r="AW130" i="1"/>
  <c r="L132" i="1"/>
  <c r="N132" i="1" s="1"/>
  <c r="AK132" i="1"/>
  <c r="AL132" i="1" s="1"/>
  <c r="AM132" i="1"/>
  <c r="AN132" i="1"/>
  <c r="AO132" i="1"/>
  <c r="AP132" i="1" s="1"/>
  <c r="J132" i="1" s="1"/>
  <c r="AQ132" i="1" s="1"/>
  <c r="AT132" i="1"/>
  <c r="AU132" i="1"/>
  <c r="AW132" i="1"/>
  <c r="L133" i="1"/>
  <c r="N133" i="1" s="1"/>
  <c r="AK133" i="1"/>
  <c r="AL133" i="1" s="1"/>
  <c r="AM133" i="1"/>
  <c r="AN133" i="1"/>
  <c r="AO133" i="1"/>
  <c r="AP133" i="1" s="1"/>
  <c r="J133" i="1" s="1"/>
  <c r="AQ133" i="1" s="1"/>
  <c r="AT133" i="1"/>
  <c r="AU133" i="1"/>
  <c r="AX133" i="1" s="1"/>
  <c r="AW133" i="1"/>
  <c r="L135" i="1"/>
  <c r="N135" i="1" s="1"/>
  <c r="AK135" i="1"/>
  <c r="AL135" i="1" s="1"/>
  <c r="AM135" i="1"/>
  <c r="AN135" i="1"/>
  <c r="AO135" i="1"/>
  <c r="AP135" i="1" s="1"/>
  <c r="J135" i="1" s="1"/>
  <c r="AQ135" i="1" s="1"/>
  <c r="AT135" i="1"/>
  <c r="AU135" i="1"/>
  <c r="AX135" i="1" s="1"/>
  <c r="AW135" i="1"/>
  <c r="L137" i="1"/>
  <c r="N137" i="1" s="1"/>
  <c r="AK137" i="1"/>
  <c r="AL137" i="1" s="1"/>
  <c r="AM137" i="1"/>
  <c r="AN137" i="1"/>
  <c r="AO137" i="1"/>
  <c r="AP137" i="1" s="1"/>
  <c r="J137" i="1" s="1"/>
  <c r="AQ137" i="1" s="1"/>
  <c r="AT137" i="1"/>
  <c r="AU137" i="1"/>
  <c r="AX137" i="1" s="1"/>
  <c r="AW137" i="1"/>
  <c r="L138" i="1"/>
  <c r="N138" i="1" s="1"/>
  <c r="AK138" i="1"/>
  <c r="AL138" i="1" s="1"/>
  <c r="AM138" i="1"/>
  <c r="AN138" i="1"/>
  <c r="AO138" i="1"/>
  <c r="AP138" i="1" s="1"/>
  <c r="J138" i="1" s="1"/>
  <c r="AQ138" i="1" s="1"/>
  <c r="AT138" i="1"/>
  <c r="AU138" i="1"/>
  <c r="AX138" i="1" s="1"/>
  <c r="AW138" i="1"/>
  <c r="L140" i="1"/>
  <c r="N140" i="1" s="1"/>
  <c r="AK140" i="1"/>
  <c r="AL140" i="1" s="1"/>
  <c r="AM140" i="1"/>
  <c r="AN140" i="1"/>
  <c r="AO140" i="1"/>
  <c r="AP140" i="1" s="1"/>
  <c r="J140" i="1" s="1"/>
  <c r="AQ140" i="1" s="1"/>
  <c r="AT140" i="1"/>
  <c r="AU140" i="1"/>
  <c r="AX140" i="1" s="1"/>
  <c r="AW140" i="1"/>
  <c r="L142" i="1"/>
  <c r="N142" i="1" s="1"/>
  <c r="AK142" i="1"/>
  <c r="AL142" i="1" s="1"/>
  <c r="AM142" i="1"/>
  <c r="AN142" i="1"/>
  <c r="AO142" i="1"/>
  <c r="AP142" i="1" s="1"/>
  <c r="J142" i="1" s="1"/>
  <c r="AQ142" i="1" s="1"/>
  <c r="AT142" i="1"/>
  <c r="AU142" i="1"/>
  <c r="AX142" i="1" s="1"/>
  <c r="AW142" i="1"/>
  <c r="L143" i="1"/>
  <c r="N143" i="1" s="1"/>
  <c r="AK143" i="1"/>
  <c r="AL143" i="1" s="1"/>
  <c r="AM143" i="1"/>
  <c r="AN143" i="1"/>
  <c r="AO143" i="1"/>
  <c r="AP143" i="1" s="1"/>
  <c r="J143" i="1" s="1"/>
  <c r="AQ143" i="1" s="1"/>
  <c r="AT143" i="1"/>
  <c r="AU143" i="1"/>
  <c r="AX143" i="1" s="1"/>
  <c r="AW143" i="1"/>
  <c r="L145" i="1"/>
  <c r="N145" i="1" s="1"/>
  <c r="AK145" i="1"/>
  <c r="AL145" i="1" s="1"/>
  <c r="AM145" i="1"/>
  <c r="AN145" i="1"/>
  <c r="AO145" i="1"/>
  <c r="AP145" i="1" s="1"/>
  <c r="J145" i="1" s="1"/>
  <c r="AQ145" i="1" s="1"/>
  <c r="AT145" i="1"/>
  <c r="AU145" i="1"/>
  <c r="AX145" i="1" s="1"/>
  <c r="AW145" i="1"/>
  <c r="L147" i="1"/>
  <c r="N147" i="1" s="1"/>
  <c r="AK147" i="1"/>
  <c r="E147" i="1" s="1"/>
  <c r="AM147" i="1"/>
  <c r="AN147" i="1"/>
  <c r="AO147" i="1"/>
  <c r="AT147" i="1"/>
  <c r="AU147" i="1" s="1"/>
  <c r="AX147" i="1" s="1"/>
  <c r="AW147" i="1"/>
  <c r="L148" i="1"/>
  <c r="N148" i="1" s="1"/>
  <c r="AK148" i="1"/>
  <c r="E148" i="1" s="1"/>
  <c r="AM148" i="1"/>
  <c r="AN148" i="1"/>
  <c r="AO148" i="1"/>
  <c r="AT148" i="1"/>
  <c r="AU148" i="1" s="1"/>
  <c r="AX148" i="1" s="1"/>
  <c r="AW148" i="1"/>
  <c r="L150" i="1"/>
  <c r="N150" i="1" s="1"/>
  <c r="AK150" i="1"/>
  <c r="E150" i="1" s="1"/>
  <c r="AM150" i="1"/>
  <c r="AN150" i="1"/>
  <c r="AO150" i="1"/>
  <c r="AT150" i="1"/>
  <c r="AU150" i="1" s="1"/>
  <c r="AX150" i="1" s="1"/>
  <c r="AW150" i="1"/>
  <c r="L152" i="1"/>
  <c r="N152" i="1" s="1"/>
  <c r="AK152" i="1"/>
  <c r="E152" i="1" s="1"/>
  <c r="AM152" i="1"/>
  <c r="AN152" i="1"/>
  <c r="AO152" i="1"/>
  <c r="AT152" i="1"/>
  <c r="AU152" i="1" s="1"/>
  <c r="AX152" i="1" s="1"/>
  <c r="AW152" i="1"/>
  <c r="L153" i="1"/>
  <c r="N153" i="1" s="1"/>
  <c r="AK153" i="1"/>
  <c r="E153" i="1" s="1"/>
  <c r="AM153" i="1"/>
  <c r="AN153" i="1"/>
  <c r="AO153" i="1"/>
  <c r="AT153" i="1"/>
  <c r="AU153" i="1" s="1"/>
  <c r="AX153" i="1" s="1"/>
  <c r="AW153" i="1"/>
  <c r="L155" i="1"/>
  <c r="N155" i="1" s="1"/>
  <c r="AK155" i="1"/>
  <c r="E155" i="1" s="1"/>
  <c r="AM155" i="1"/>
  <c r="AN155" i="1"/>
  <c r="AO155" i="1"/>
  <c r="AT155" i="1"/>
  <c r="AU155" i="1" s="1"/>
  <c r="AX155" i="1" s="1"/>
  <c r="AW155" i="1"/>
  <c r="L157" i="1"/>
  <c r="N157" i="1" s="1"/>
  <c r="AK157" i="1"/>
  <c r="E157" i="1" s="1"/>
  <c r="AM157" i="1"/>
  <c r="AN157" i="1"/>
  <c r="AO157" i="1"/>
  <c r="AT157" i="1"/>
  <c r="AU157" i="1" s="1"/>
  <c r="AX157" i="1" s="1"/>
  <c r="AW157" i="1"/>
  <c r="L158" i="1"/>
  <c r="N158" i="1" s="1"/>
  <c r="AK158" i="1"/>
  <c r="E158" i="1" s="1"/>
  <c r="AM158" i="1"/>
  <c r="AN158" i="1"/>
  <c r="AO158" i="1"/>
  <c r="AT158" i="1"/>
  <c r="AU158" i="1" s="1"/>
  <c r="AX158" i="1" s="1"/>
  <c r="AW158" i="1"/>
  <c r="L160" i="1"/>
  <c r="N160" i="1" s="1"/>
  <c r="AK160" i="1"/>
  <c r="E160" i="1" s="1"/>
  <c r="AM160" i="1"/>
  <c r="AN160" i="1"/>
  <c r="AO160" i="1"/>
  <c r="AT160" i="1"/>
  <c r="AU160" i="1" s="1"/>
  <c r="AX160" i="1" s="1"/>
  <c r="AW160" i="1"/>
  <c r="L162" i="1"/>
  <c r="N162" i="1" s="1"/>
  <c r="AK162" i="1"/>
  <c r="E162" i="1" s="1"/>
  <c r="AM162" i="1"/>
  <c r="AN162" i="1"/>
  <c r="AO162" i="1"/>
  <c r="AT162" i="1"/>
  <c r="AU162" i="1" s="1"/>
  <c r="AX162" i="1" s="1"/>
  <c r="AW162" i="1"/>
  <c r="L163" i="1"/>
  <c r="N163" i="1" s="1"/>
  <c r="AK163" i="1"/>
  <c r="E163" i="1" s="1"/>
  <c r="AM163" i="1"/>
  <c r="AN163" i="1"/>
  <c r="AO163" i="1"/>
  <c r="AT163" i="1"/>
  <c r="AU163" i="1" s="1"/>
  <c r="AX163" i="1" s="1"/>
  <c r="AW163" i="1"/>
  <c r="L165" i="1"/>
  <c r="N165" i="1" s="1"/>
  <c r="AK165" i="1"/>
  <c r="E165" i="1" s="1"/>
  <c r="AM165" i="1"/>
  <c r="AN165" i="1"/>
  <c r="AO165" i="1"/>
  <c r="AT165" i="1"/>
  <c r="AU165" i="1" s="1"/>
  <c r="AW165" i="1"/>
  <c r="AX165" i="1"/>
  <c r="L167" i="1"/>
  <c r="N167" i="1" s="1"/>
  <c r="AK167" i="1"/>
  <c r="E167" i="1" s="1"/>
  <c r="AM167" i="1"/>
  <c r="AN167" i="1"/>
  <c r="AO167" i="1"/>
  <c r="AT167" i="1"/>
  <c r="AU167" i="1" s="1"/>
  <c r="AX167" i="1" s="1"/>
  <c r="AW167" i="1"/>
  <c r="L168" i="1"/>
  <c r="N168" i="1"/>
  <c r="AK168" i="1"/>
  <c r="E168" i="1" s="1"/>
  <c r="AL168" i="1"/>
  <c r="H168" i="1" s="1"/>
  <c r="AM168" i="1"/>
  <c r="AN168" i="1"/>
  <c r="AP168" i="1" s="1"/>
  <c r="J168" i="1" s="1"/>
  <c r="AQ168" i="1" s="1"/>
  <c r="AO168" i="1"/>
  <c r="AT168" i="1"/>
  <c r="AU168" i="1" s="1"/>
  <c r="AX168" i="1" s="1"/>
  <c r="AW168" i="1"/>
  <c r="L170" i="1"/>
  <c r="N170" i="1" s="1"/>
  <c r="AK170" i="1"/>
  <c r="E170" i="1" s="1"/>
  <c r="AM170" i="1"/>
  <c r="AN170" i="1"/>
  <c r="AO170" i="1"/>
  <c r="AT170" i="1"/>
  <c r="AU170" i="1" s="1"/>
  <c r="AX170" i="1" s="1"/>
  <c r="AW170" i="1"/>
  <c r="L172" i="1"/>
  <c r="N172" i="1"/>
  <c r="AK172" i="1"/>
  <c r="E172" i="1" s="1"/>
  <c r="AL172" i="1"/>
  <c r="H172" i="1" s="1"/>
  <c r="AM172" i="1"/>
  <c r="AN172" i="1"/>
  <c r="AO172" i="1"/>
  <c r="AP172" i="1"/>
  <c r="J172" i="1" s="1"/>
  <c r="AQ172" i="1" s="1"/>
  <c r="AT172" i="1"/>
  <c r="AU172" i="1" s="1"/>
  <c r="AW172" i="1"/>
  <c r="AX172" i="1" s="1"/>
  <c r="L173" i="1"/>
  <c r="N173" i="1" s="1"/>
  <c r="AK173" i="1"/>
  <c r="E173" i="1" s="1"/>
  <c r="AM173" i="1"/>
  <c r="AN173" i="1"/>
  <c r="AO173" i="1"/>
  <c r="AT173" i="1"/>
  <c r="AU173" i="1" s="1"/>
  <c r="AX173" i="1" s="1"/>
  <c r="AW173" i="1"/>
  <c r="L175" i="1"/>
  <c r="N175" i="1"/>
  <c r="AK175" i="1"/>
  <c r="E175" i="1" s="1"/>
  <c r="AL175" i="1"/>
  <c r="H175" i="1" s="1"/>
  <c r="AM175" i="1"/>
  <c r="AN175" i="1"/>
  <c r="AP175" i="1" s="1"/>
  <c r="J175" i="1" s="1"/>
  <c r="AQ175" i="1" s="1"/>
  <c r="AO175" i="1"/>
  <c r="AT175" i="1"/>
  <c r="AU175" i="1" s="1"/>
  <c r="AX175" i="1" s="1"/>
  <c r="AW175" i="1"/>
  <c r="L177" i="1"/>
  <c r="N177" i="1" s="1"/>
  <c r="AK177" i="1"/>
  <c r="E177" i="1" s="1"/>
  <c r="AM177" i="1"/>
  <c r="AN177" i="1"/>
  <c r="AO177" i="1"/>
  <c r="AT177" i="1"/>
  <c r="AU177" i="1" s="1"/>
  <c r="AX177" i="1" s="1"/>
  <c r="AW177" i="1"/>
  <c r="L178" i="1"/>
  <c r="N178" i="1"/>
  <c r="AK178" i="1"/>
  <c r="E178" i="1" s="1"/>
  <c r="AL178" i="1"/>
  <c r="H178" i="1" s="1"/>
  <c r="AM178" i="1"/>
  <c r="AN178" i="1"/>
  <c r="AO178" i="1"/>
  <c r="AT178" i="1"/>
  <c r="AU178" i="1" s="1"/>
  <c r="AW178" i="1"/>
  <c r="AX178" i="1" s="1"/>
  <c r="L180" i="1"/>
  <c r="N180" i="1" s="1"/>
  <c r="AK180" i="1"/>
  <c r="E180" i="1" s="1"/>
  <c r="AM180" i="1"/>
  <c r="AN180" i="1"/>
  <c r="AO180" i="1"/>
  <c r="AT180" i="1"/>
  <c r="AU180" i="1" s="1"/>
  <c r="AX180" i="1" s="1"/>
  <c r="AW180" i="1"/>
  <c r="L182" i="1"/>
  <c r="N182" i="1"/>
  <c r="AK182" i="1"/>
  <c r="E182" i="1" s="1"/>
  <c r="AL182" i="1"/>
  <c r="H182" i="1" s="1"/>
  <c r="AM182" i="1"/>
  <c r="AN182" i="1"/>
  <c r="AP182" i="1" s="1"/>
  <c r="J182" i="1" s="1"/>
  <c r="AQ182" i="1" s="1"/>
  <c r="AO182" i="1"/>
  <c r="AT182" i="1"/>
  <c r="AU182" i="1" s="1"/>
  <c r="AX182" i="1" s="1"/>
  <c r="AW182" i="1"/>
  <c r="L183" i="1"/>
  <c r="N183" i="1" s="1"/>
  <c r="AK183" i="1"/>
  <c r="AM183" i="1"/>
  <c r="AN183" i="1"/>
  <c r="AO183" i="1"/>
  <c r="AT183" i="1"/>
  <c r="AU183" i="1" s="1"/>
  <c r="AX183" i="1" s="1"/>
  <c r="AW183" i="1"/>
  <c r="L185" i="1"/>
  <c r="N185" i="1"/>
  <c r="AK185" i="1"/>
  <c r="E185" i="1" s="1"/>
  <c r="AL185" i="1"/>
  <c r="H185" i="1" s="1"/>
  <c r="AM185" i="1"/>
  <c r="AN185" i="1"/>
  <c r="AO185" i="1"/>
  <c r="AP185" i="1"/>
  <c r="J185" i="1" s="1"/>
  <c r="AQ185" i="1" s="1"/>
  <c r="AT185" i="1"/>
  <c r="AU185" i="1" s="1"/>
  <c r="AW185" i="1"/>
  <c r="AX185" i="1" s="1"/>
  <c r="L187" i="1"/>
  <c r="N187" i="1" s="1"/>
  <c r="AK187" i="1"/>
  <c r="E187" i="1" s="1"/>
  <c r="AM187" i="1"/>
  <c r="AN187" i="1"/>
  <c r="AO187" i="1"/>
  <c r="AT187" i="1"/>
  <c r="AU187" i="1" s="1"/>
  <c r="AX187" i="1" s="1"/>
  <c r="AW187" i="1"/>
  <c r="L188" i="1"/>
  <c r="N188" i="1"/>
  <c r="AK188" i="1"/>
  <c r="E188" i="1" s="1"/>
  <c r="AL188" i="1"/>
  <c r="H188" i="1" s="1"/>
  <c r="AM188" i="1"/>
  <c r="AN188" i="1"/>
  <c r="AP188" i="1" s="1"/>
  <c r="J188" i="1" s="1"/>
  <c r="AQ188" i="1" s="1"/>
  <c r="AO188" i="1"/>
  <c r="AT188" i="1"/>
  <c r="AU188" i="1" s="1"/>
  <c r="AX188" i="1" s="1"/>
  <c r="AW188" i="1"/>
  <c r="L190" i="1"/>
  <c r="N190" i="1" s="1"/>
  <c r="AK190" i="1"/>
  <c r="AM190" i="1"/>
  <c r="AN190" i="1"/>
  <c r="AO190" i="1"/>
  <c r="AT190" i="1"/>
  <c r="AU190" i="1" s="1"/>
  <c r="AX190" i="1" s="1"/>
  <c r="AW190" i="1"/>
  <c r="L192" i="1"/>
  <c r="N192" i="1"/>
  <c r="AK192" i="1"/>
  <c r="E192" i="1" s="1"/>
  <c r="AL192" i="1"/>
  <c r="H192" i="1" s="1"/>
  <c r="AM192" i="1"/>
  <c r="AN192" i="1"/>
  <c r="AO192" i="1"/>
  <c r="AP192" i="1"/>
  <c r="J192" i="1" s="1"/>
  <c r="AQ192" i="1" s="1"/>
  <c r="AT192" i="1"/>
  <c r="AU192" i="1" s="1"/>
  <c r="AW192" i="1"/>
  <c r="AX192" i="1" s="1"/>
  <c r="L193" i="1"/>
  <c r="N193" i="1" s="1"/>
  <c r="AK193" i="1"/>
  <c r="E193" i="1" s="1"/>
  <c r="AM193" i="1"/>
  <c r="AN193" i="1"/>
  <c r="AO193" i="1"/>
  <c r="AT193" i="1"/>
  <c r="AU193" i="1" s="1"/>
  <c r="AX193" i="1" s="1"/>
  <c r="AW193" i="1"/>
  <c r="L195" i="1"/>
  <c r="N195" i="1"/>
  <c r="AK195" i="1"/>
  <c r="E195" i="1" s="1"/>
  <c r="AL195" i="1"/>
  <c r="H195" i="1" s="1"/>
  <c r="AM195" i="1"/>
  <c r="AN195" i="1"/>
  <c r="AP195" i="1" s="1"/>
  <c r="J195" i="1" s="1"/>
  <c r="AQ195" i="1" s="1"/>
  <c r="AO195" i="1"/>
  <c r="AT195" i="1"/>
  <c r="AU195" i="1" s="1"/>
  <c r="AW195" i="1"/>
  <c r="AX195" i="1" s="1"/>
  <c r="L197" i="1"/>
  <c r="N197" i="1" s="1"/>
  <c r="AK197" i="1"/>
  <c r="AM197" i="1"/>
  <c r="AN197" i="1"/>
  <c r="AO197" i="1"/>
  <c r="AT197" i="1"/>
  <c r="AU197" i="1" s="1"/>
  <c r="AX197" i="1" s="1"/>
  <c r="AW197" i="1"/>
  <c r="L198" i="1"/>
  <c r="N198" i="1"/>
  <c r="AK198" i="1"/>
  <c r="E198" i="1" s="1"/>
  <c r="AL198" i="1"/>
  <c r="H198" i="1" s="1"/>
  <c r="AM198" i="1"/>
  <c r="AN198" i="1"/>
  <c r="AO198" i="1"/>
  <c r="AP198" i="1"/>
  <c r="J198" i="1" s="1"/>
  <c r="AQ198" i="1" s="1"/>
  <c r="AT198" i="1"/>
  <c r="AU198" i="1" s="1"/>
  <c r="AW198" i="1"/>
  <c r="AX198" i="1" s="1"/>
  <c r="L200" i="1"/>
  <c r="N200" i="1" s="1"/>
  <c r="AK200" i="1"/>
  <c r="E200" i="1" s="1"/>
  <c r="AM200" i="1"/>
  <c r="AN200" i="1"/>
  <c r="AO200" i="1"/>
  <c r="AT200" i="1"/>
  <c r="AU200" i="1" s="1"/>
  <c r="AX200" i="1" s="1"/>
  <c r="AW200" i="1"/>
  <c r="L202" i="1"/>
  <c r="N202" i="1"/>
  <c r="BC202" i="1" s="1"/>
  <c r="AK202" i="1"/>
  <c r="E202" i="1" s="1"/>
  <c r="AL202" i="1"/>
  <c r="H202" i="1" s="1"/>
  <c r="AM202" i="1"/>
  <c r="AN202" i="1"/>
  <c r="AP202" i="1" s="1"/>
  <c r="J202" i="1" s="1"/>
  <c r="AQ202" i="1" s="1"/>
  <c r="AO202" i="1"/>
  <c r="AT202" i="1"/>
  <c r="AU202" i="1" s="1"/>
  <c r="AX202" i="1" s="1"/>
  <c r="AW202" i="1"/>
  <c r="L203" i="1"/>
  <c r="N203" i="1" s="1"/>
  <c r="AK203" i="1"/>
  <c r="E203" i="1" s="1"/>
  <c r="AM203" i="1"/>
  <c r="AN203" i="1"/>
  <c r="AO203" i="1"/>
  <c r="AT203" i="1"/>
  <c r="AU203" i="1" s="1"/>
  <c r="AX203" i="1" s="1"/>
  <c r="AW203" i="1"/>
  <c r="L205" i="1"/>
  <c r="N205" i="1" s="1"/>
  <c r="AK205" i="1"/>
  <c r="E205" i="1" s="1"/>
  <c r="AM205" i="1"/>
  <c r="AN205" i="1"/>
  <c r="AO205" i="1"/>
  <c r="AT205" i="1"/>
  <c r="AU205" i="1" s="1"/>
  <c r="AX205" i="1" s="1"/>
  <c r="AW205" i="1"/>
  <c r="L207" i="1"/>
  <c r="N207" i="1" s="1"/>
  <c r="AK207" i="1"/>
  <c r="E207" i="1" s="1"/>
  <c r="AM207" i="1"/>
  <c r="AN207" i="1"/>
  <c r="AO207" i="1"/>
  <c r="AT207" i="1"/>
  <c r="AU207" i="1" s="1"/>
  <c r="AX207" i="1" s="1"/>
  <c r="AW207" i="1"/>
  <c r="L208" i="1"/>
  <c r="N208" i="1" s="1"/>
  <c r="AK208" i="1"/>
  <c r="E208" i="1" s="1"/>
  <c r="AM208" i="1"/>
  <c r="AN208" i="1"/>
  <c r="AO208" i="1"/>
  <c r="AT208" i="1"/>
  <c r="AU208" i="1" s="1"/>
  <c r="AX208" i="1" s="1"/>
  <c r="AW208" i="1"/>
  <c r="L210" i="1"/>
  <c r="N210" i="1" s="1"/>
  <c r="AK210" i="1"/>
  <c r="E210" i="1" s="1"/>
  <c r="AM210" i="1"/>
  <c r="AN210" i="1"/>
  <c r="AO210" i="1"/>
  <c r="AT210" i="1"/>
  <c r="AU210" i="1" s="1"/>
  <c r="AX210" i="1" s="1"/>
  <c r="AW210" i="1"/>
  <c r="L212" i="1"/>
  <c r="N212" i="1" s="1"/>
  <c r="AK212" i="1"/>
  <c r="E212" i="1" s="1"/>
  <c r="AM212" i="1"/>
  <c r="AN212" i="1"/>
  <c r="AO212" i="1"/>
  <c r="AT212" i="1"/>
  <c r="AU212" i="1" s="1"/>
  <c r="AX212" i="1" s="1"/>
  <c r="AW212" i="1"/>
  <c r="L213" i="1"/>
  <c r="N213" i="1" s="1"/>
  <c r="AK213" i="1"/>
  <c r="E213" i="1" s="1"/>
  <c r="AM213" i="1"/>
  <c r="AN213" i="1"/>
  <c r="AO213" i="1"/>
  <c r="AT213" i="1"/>
  <c r="AU213" i="1" s="1"/>
  <c r="AX213" i="1" s="1"/>
  <c r="AW213" i="1"/>
  <c r="L215" i="1"/>
  <c r="N215" i="1" s="1"/>
  <c r="AK215" i="1"/>
  <c r="E215" i="1" s="1"/>
  <c r="AM215" i="1"/>
  <c r="AN215" i="1"/>
  <c r="AO215" i="1"/>
  <c r="AT215" i="1"/>
  <c r="AU215" i="1" s="1"/>
  <c r="AX215" i="1" s="1"/>
  <c r="AW215" i="1"/>
  <c r="L217" i="1"/>
  <c r="N217" i="1" s="1"/>
  <c r="AK217" i="1"/>
  <c r="AL217" i="1" s="1"/>
  <c r="AM217" i="1"/>
  <c r="AN217" i="1"/>
  <c r="AO217" i="1"/>
  <c r="AT217" i="1"/>
  <c r="AU217" i="1" s="1"/>
  <c r="AX217" i="1" s="1"/>
  <c r="AW217" i="1"/>
  <c r="L218" i="1"/>
  <c r="N218" i="1" s="1"/>
  <c r="AK218" i="1"/>
  <c r="AL218" i="1" s="1"/>
  <c r="AM218" i="1"/>
  <c r="AN218" i="1"/>
  <c r="AO218" i="1"/>
  <c r="AT218" i="1"/>
  <c r="AU218" i="1" s="1"/>
  <c r="AX218" i="1" s="1"/>
  <c r="AW218" i="1"/>
  <c r="L220" i="1"/>
  <c r="N220" i="1" s="1"/>
  <c r="AK220" i="1"/>
  <c r="AL220" i="1" s="1"/>
  <c r="AM220" i="1"/>
  <c r="AN220" i="1"/>
  <c r="AO220" i="1"/>
  <c r="AT220" i="1"/>
  <c r="AU220" i="1" s="1"/>
  <c r="AX220" i="1" s="1"/>
  <c r="AW220" i="1"/>
  <c r="L222" i="1"/>
  <c r="N222" i="1" s="1"/>
  <c r="AK222" i="1"/>
  <c r="AL222" i="1" s="1"/>
  <c r="AM222" i="1"/>
  <c r="AN222" i="1"/>
  <c r="AO222" i="1"/>
  <c r="AT222" i="1"/>
  <c r="AU222" i="1" s="1"/>
  <c r="AX222" i="1" s="1"/>
  <c r="AW222" i="1"/>
  <c r="L223" i="1"/>
  <c r="N223" i="1" s="1"/>
  <c r="AK223" i="1"/>
  <c r="AL223" i="1" s="1"/>
  <c r="AM223" i="1"/>
  <c r="AN223" i="1"/>
  <c r="AO223" i="1"/>
  <c r="AT223" i="1"/>
  <c r="AU223" i="1" s="1"/>
  <c r="AX223" i="1" s="1"/>
  <c r="AW223" i="1"/>
  <c r="L226" i="1"/>
  <c r="N226" i="1" s="1"/>
  <c r="AK226" i="1"/>
  <c r="AL226" i="1" s="1"/>
  <c r="AM226" i="1"/>
  <c r="AN226" i="1"/>
  <c r="AO226" i="1"/>
  <c r="AT226" i="1"/>
  <c r="AU226" i="1" s="1"/>
  <c r="AX226" i="1" s="1"/>
  <c r="AW226" i="1"/>
  <c r="E197" i="1" l="1"/>
  <c r="AL197" i="1"/>
  <c r="H197" i="1" s="1"/>
  <c r="E183" i="1"/>
  <c r="AL183" i="1"/>
  <c r="H183" i="1" s="1"/>
  <c r="AP183" i="1"/>
  <c r="J183" i="1" s="1"/>
  <c r="AQ183" i="1" s="1"/>
  <c r="AP163" i="1"/>
  <c r="J163" i="1" s="1"/>
  <c r="AQ163" i="1" s="1"/>
  <c r="E190" i="1"/>
  <c r="AL190" i="1"/>
  <c r="H190" i="1" s="1"/>
  <c r="AP220" i="1"/>
  <c r="J220" i="1" s="1"/>
  <c r="AQ220" i="1" s="1"/>
  <c r="AP217" i="1"/>
  <c r="J217" i="1" s="1"/>
  <c r="AQ217" i="1" s="1"/>
  <c r="AL200" i="1"/>
  <c r="H200" i="1" s="1"/>
  <c r="BC198" i="1"/>
  <c r="AL193" i="1"/>
  <c r="H193" i="1" s="1"/>
  <c r="BC192" i="1"/>
  <c r="AL187" i="1"/>
  <c r="H187" i="1" s="1"/>
  <c r="BC185" i="1"/>
  <c r="AL180" i="1"/>
  <c r="H180" i="1" s="1"/>
  <c r="BC178" i="1"/>
  <c r="AL173" i="1"/>
  <c r="H173" i="1" s="1"/>
  <c r="BC172" i="1"/>
  <c r="AL167" i="1"/>
  <c r="H167" i="1" s="1"/>
  <c r="AL163" i="1"/>
  <c r="H163" i="1" s="1"/>
  <c r="AL160" i="1"/>
  <c r="H160" i="1" s="1"/>
  <c r="AL157" i="1"/>
  <c r="H157" i="1" s="1"/>
  <c r="AL153" i="1"/>
  <c r="H153" i="1" s="1"/>
  <c r="AL150" i="1"/>
  <c r="H150" i="1" s="1"/>
  <c r="AL147" i="1"/>
  <c r="H147" i="1" s="1"/>
  <c r="E93" i="1"/>
  <c r="AL93" i="1"/>
  <c r="H93" i="1" s="1"/>
  <c r="E87" i="1"/>
  <c r="AL87" i="1"/>
  <c r="H87" i="1" s="1"/>
  <c r="E80" i="1"/>
  <c r="AL80" i="1"/>
  <c r="H80" i="1" s="1"/>
  <c r="E67" i="1"/>
  <c r="AL67" i="1"/>
  <c r="H67" i="1" s="1"/>
  <c r="AP178" i="1"/>
  <c r="J178" i="1" s="1"/>
  <c r="AQ178" i="1" s="1"/>
  <c r="AP222" i="1"/>
  <c r="J222" i="1" s="1"/>
  <c r="AQ222" i="1" s="1"/>
  <c r="AX132" i="1"/>
  <c r="AX130" i="1"/>
  <c r="AX128" i="1"/>
  <c r="AX127" i="1"/>
  <c r="AX125" i="1"/>
  <c r="AX123" i="1"/>
  <c r="AX122" i="1"/>
  <c r="AP120" i="1"/>
  <c r="J120" i="1" s="1"/>
  <c r="AQ120" i="1" s="1"/>
  <c r="AX115" i="1"/>
  <c r="AP113" i="1"/>
  <c r="J113" i="1" s="1"/>
  <c r="AQ113" i="1" s="1"/>
  <c r="E100" i="1"/>
  <c r="AL100" i="1"/>
  <c r="H100" i="1" s="1"/>
  <c r="E95" i="1"/>
  <c r="BC95" i="1" s="1"/>
  <c r="AL95" i="1"/>
  <c r="AP93" i="1"/>
  <c r="J93" i="1" s="1"/>
  <c r="AQ93" i="1" s="1"/>
  <c r="E88" i="1"/>
  <c r="AL88" i="1"/>
  <c r="H88" i="1" s="1"/>
  <c r="AP87" i="1"/>
  <c r="J87" i="1" s="1"/>
  <c r="AQ87" i="1" s="1"/>
  <c r="E82" i="1"/>
  <c r="AL82" i="1"/>
  <c r="H82" i="1" s="1"/>
  <c r="AP80" i="1"/>
  <c r="J80" i="1" s="1"/>
  <c r="AQ80" i="1" s="1"/>
  <c r="E75" i="1"/>
  <c r="AL75" i="1"/>
  <c r="H75" i="1" s="1"/>
  <c r="E68" i="1"/>
  <c r="BC68" i="1" s="1"/>
  <c r="AL68" i="1"/>
  <c r="H68" i="1" s="1"/>
  <c r="AP67" i="1"/>
  <c r="J67" i="1" s="1"/>
  <c r="AQ67" i="1" s="1"/>
  <c r="AP226" i="1"/>
  <c r="J226" i="1" s="1"/>
  <c r="AQ226" i="1" s="1"/>
  <c r="AP223" i="1"/>
  <c r="J223" i="1" s="1"/>
  <c r="AQ223" i="1" s="1"/>
  <c r="AP218" i="1"/>
  <c r="J218" i="1" s="1"/>
  <c r="AQ218" i="1" s="1"/>
  <c r="BC195" i="1"/>
  <c r="BC188" i="1"/>
  <c r="BC182" i="1"/>
  <c r="AL177" i="1"/>
  <c r="H177" i="1" s="1"/>
  <c r="BC175" i="1"/>
  <c r="AL170" i="1"/>
  <c r="H170" i="1" s="1"/>
  <c r="BC168" i="1"/>
  <c r="AL165" i="1"/>
  <c r="AP165" i="1" s="1"/>
  <c r="J165" i="1" s="1"/>
  <c r="AQ165" i="1" s="1"/>
  <c r="AL162" i="1"/>
  <c r="H162" i="1" s="1"/>
  <c r="AL158" i="1"/>
  <c r="H158" i="1" s="1"/>
  <c r="AL155" i="1"/>
  <c r="H155" i="1" s="1"/>
  <c r="AL152" i="1"/>
  <c r="H152" i="1" s="1"/>
  <c r="AL148" i="1"/>
  <c r="H148" i="1" s="1"/>
  <c r="AP122" i="1"/>
  <c r="J122" i="1" s="1"/>
  <c r="AQ122" i="1" s="1"/>
  <c r="AX117" i="1"/>
  <c r="AP115" i="1"/>
  <c r="J115" i="1" s="1"/>
  <c r="AQ115" i="1" s="1"/>
  <c r="AX110" i="1"/>
  <c r="AP108" i="1"/>
  <c r="J108" i="1" s="1"/>
  <c r="AQ108" i="1" s="1"/>
  <c r="AX103" i="1"/>
  <c r="AP95" i="1"/>
  <c r="J95" i="1" s="1"/>
  <c r="AQ95" i="1" s="1"/>
  <c r="E90" i="1"/>
  <c r="AL90" i="1"/>
  <c r="H90" i="1" s="1"/>
  <c r="AP88" i="1"/>
  <c r="J88" i="1" s="1"/>
  <c r="AQ88" i="1" s="1"/>
  <c r="E83" i="1"/>
  <c r="AL83" i="1"/>
  <c r="H83" i="1" s="1"/>
  <c r="E77" i="1"/>
  <c r="AL77" i="1"/>
  <c r="H77" i="1" s="1"/>
  <c r="AP75" i="1"/>
  <c r="J75" i="1" s="1"/>
  <c r="AQ75" i="1" s="1"/>
  <c r="BC75" i="1"/>
  <c r="AP68" i="1"/>
  <c r="J68" i="1" s="1"/>
  <c r="AQ68" i="1" s="1"/>
  <c r="I68" i="1" s="1"/>
  <c r="E63" i="1"/>
  <c r="AL63" i="1"/>
  <c r="H63" i="1" s="1"/>
  <c r="AP38" i="1"/>
  <c r="J38" i="1" s="1"/>
  <c r="AQ38" i="1" s="1"/>
  <c r="BC165" i="1"/>
  <c r="AP128" i="1"/>
  <c r="J128" i="1" s="1"/>
  <c r="AQ128" i="1" s="1"/>
  <c r="AP127" i="1"/>
  <c r="J127" i="1" s="1"/>
  <c r="AQ127" i="1" s="1"/>
  <c r="AP125" i="1"/>
  <c r="J125" i="1" s="1"/>
  <c r="AQ125" i="1" s="1"/>
  <c r="AP123" i="1"/>
  <c r="J123" i="1" s="1"/>
  <c r="AQ123" i="1" s="1"/>
  <c r="AP117" i="1"/>
  <c r="J117" i="1" s="1"/>
  <c r="AQ117" i="1" s="1"/>
  <c r="AP110" i="1"/>
  <c r="J110" i="1" s="1"/>
  <c r="AQ110" i="1" s="1"/>
  <c r="E97" i="1"/>
  <c r="AL97" i="1"/>
  <c r="H97" i="1" s="1"/>
  <c r="E92" i="1"/>
  <c r="AL92" i="1"/>
  <c r="H92" i="1" s="1"/>
  <c r="AP90" i="1"/>
  <c r="J90" i="1" s="1"/>
  <c r="AQ90" i="1" s="1"/>
  <c r="E85" i="1"/>
  <c r="AL85" i="1"/>
  <c r="H85" i="1" s="1"/>
  <c r="AP83" i="1"/>
  <c r="J83" i="1" s="1"/>
  <c r="AQ83" i="1" s="1"/>
  <c r="E78" i="1"/>
  <c r="AL78" i="1"/>
  <c r="H78" i="1" s="1"/>
  <c r="AP77" i="1"/>
  <c r="J77" i="1" s="1"/>
  <c r="AQ77" i="1" s="1"/>
  <c r="E72" i="1"/>
  <c r="AL72" i="1"/>
  <c r="H72" i="1" s="1"/>
  <c r="AP48" i="1"/>
  <c r="J48" i="1" s="1"/>
  <c r="AQ48" i="1" s="1"/>
  <c r="BC26" i="1"/>
  <c r="BC70" i="1"/>
  <c r="AL58" i="1"/>
  <c r="H58" i="1" s="1"/>
  <c r="AL55" i="1"/>
  <c r="H55" i="1" s="1"/>
  <c r="AL51" i="1"/>
  <c r="H51" i="1" s="1"/>
  <c r="AL48" i="1"/>
  <c r="H48" i="1" s="1"/>
  <c r="AL45" i="1"/>
  <c r="H45" i="1" s="1"/>
  <c r="AL41" i="1"/>
  <c r="AL38" i="1"/>
  <c r="H38" i="1" s="1"/>
  <c r="AL34" i="1"/>
  <c r="H34" i="1" s="1"/>
  <c r="AX31" i="1"/>
  <c r="AL29" i="1"/>
  <c r="H29" i="1" s="1"/>
  <c r="BC28" i="1"/>
  <c r="AL24" i="1"/>
  <c r="H24" i="1" s="1"/>
  <c r="AL21" i="1"/>
  <c r="H21" i="1" s="1"/>
  <c r="AL18" i="1"/>
  <c r="H18" i="1" s="1"/>
  <c r="BC41" i="1"/>
  <c r="AP107" i="1"/>
  <c r="J107" i="1" s="1"/>
  <c r="AQ107" i="1" s="1"/>
  <c r="AP105" i="1"/>
  <c r="J105" i="1" s="1"/>
  <c r="AQ105" i="1" s="1"/>
  <c r="AP103" i="1"/>
  <c r="J103" i="1" s="1"/>
  <c r="AQ103" i="1" s="1"/>
  <c r="BC98" i="1"/>
  <c r="BC73" i="1"/>
  <c r="AL65" i="1"/>
  <c r="H65" i="1" s="1"/>
  <c r="AL62" i="1"/>
  <c r="H62" i="1" s="1"/>
  <c r="AL56" i="1"/>
  <c r="H56" i="1" s="1"/>
  <c r="AL53" i="1"/>
  <c r="H53" i="1" s="1"/>
  <c r="AL50" i="1"/>
  <c r="H50" i="1" s="1"/>
  <c r="AL46" i="1"/>
  <c r="H46" i="1" s="1"/>
  <c r="AL43" i="1"/>
  <c r="H43" i="1" s="1"/>
  <c r="AL40" i="1"/>
  <c r="H40" i="1" s="1"/>
  <c r="AL36" i="1"/>
  <c r="H36" i="1" s="1"/>
  <c r="AL33" i="1"/>
  <c r="H33" i="1" s="1"/>
  <c r="AL26" i="1"/>
  <c r="H26" i="1" s="1"/>
  <c r="AL23" i="1"/>
  <c r="H23" i="1" s="1"/>
  <c r="AL19" i="1"/>
  <c r="H19" i="1" s="1"/>
  <c r="I226" i="1"/>
  <c r="AR226" i="1"/>
  <c r="AS226" i="1" s="1"/>
  <c r="AV226" i="1" s="1"/>
  <c r="F226" i="1" s="1"/>
  <c r="AY226" i="1" s="1"/>
  <c r="I222" i="1"/>
  <c r="AR222" i="1"/>
  <c r="AS222" i="1" s="1"/>
  <c r="AV222" i="1" s="1"/>
  <c r="F222" i="1" s="1"/>
  <c r="AY222" i="1" s="1"/>
  <c r="I218" i="1"/>
  <c r="AR218" i="1"/>
  <c r="AS218" i="1" s="1"/>
  <c r="AV218" i="1" s="1"/>
  <c r="F218" i="1" s="1"/>
  <c r="AY218" i="1" s="1"/>
  <c r="I217" i="1"/>
  <c r="AR217" i="1"/>
  <c r="AS217" i="1" s="1"/>
  <c r="AV217" i="1" s="1"/>
  <c r="F217" i="1" s="1"/>
  <c r="AY217" i="1" s="1"/>
  <c r="I183" i="1"/>
  <c r="AR183" i="1"/>
  <c r="AS183" i="1" s="1"/>
  <c r="AV183" i="1" s="1"/>
  <c r="F183" i="1" s="1"/>
  <c r="AY183" i="1" s="1"/>
  <c r="G183" i="1" s="1"/>
  <c r="I223" i="1"/>
  <c r="AR223" i="1"/>
  <c r="AS223" i="1" s="1"/>
  <c r="AV223" i="1" s="1"/>
  <c r="F223" i="1" s="1"/>
  <c r="AY223" i="1" s="1"/>
  <c r="I220" i="1"/>
  <c r="AR220" i="1"/>
  <c r="AS220" i="1" s="1"/>
  <c r="AV220" i="1" s="1"/>
  <c r="F220" i="1" s="1"/>
  <c r="AY220" i="1" s="1"/>
  <c r="H226" i="1"/>
  <c r="BB226" i="1"/>
  <c r="H223" i="1"/>
  <c r="H222" i="1"/>
  <c r="BB222" i="1"/>
  <c r="H220" i="1"/>
  <c r="BB220" i="1"/>
  <c r="H218" i="1"/>
  <c r="BB218" i="1"/>
  <c r="H217" i="1"/>
  <c r="BC215" i="1"/>
  <c r="BC213" i="1"/>
  <c r="BC212" i="1"/>
  <c r="BC210" i="1"/>
  <c r="BC208" i="1"/>
  <c r="BC207" i="1"/>
  <c r="BC205" i="1"/>
  <c r="BC203" i="1"/>
  <c r="I202" i="1"/>
  <c r="AR202" i="1"/>
  <c r="AS202" i="1" s="1"/>
  <c r="AV202" i="1" s="1"/>
  <c r="F202" i="1" s="1"/>
  <c r="AY202" i="1" s="1"/>
  <c r="G202" i="1" s="1"/>
  <c r="I198" i="1"/>
  <c r="AR198" i="1"/>
  <c r="AS198" i="1" s="1"/>
  <c r="AV198" i="1" s="1"/>
  <c r="F198" i="1" s="1"/>
  <c r="AY198" i="1" s="1"/>
  <c r="G198" i="1" s="1"/>
  <c r="BB198" i="1"/>
  <c r="I195" i="1"/>
  <c r="AR195" i="1"/>
  <c r="AS195" i="1" s="1"/>
  <c r="AV195" i="1" s="1"/>
  <c r="F195" i="1" s="1"/>
  <c r="AY195" i="1" s="1"/>
  <c r="G195" i="1" s="1"/>
  <c r="I192" i="1"/>
  <c r="AR192" i="1"/>
  <c r="AS192" i="1" s="1"/>
  <c r="AV192" i="1" s="1"/>
  <c r="F192" i="1" s="1"/>
  <c r="AY192" i="1" s="1"/>
  <c r="G192" i="1" s="1"/>
  <c r="BB192" i="1"/>
  <c r="I188" i="1"/>
  <c r="AR188" i="1"/>
  <c r="AS188" i="1" s="1"/>
  <c r="AV188" i="1" s="1"/>
  <c r="F188" i="1" s="1"/>
  <c r="AY188" i="1" s="1"/>
  <c r="G188" i="1" s="1"/>
  <c r="I185" i="1"/>
  <c r="AR185" i="1"/>
  <c r="AS185" i="1" s="1"/>
  <c r="AV185" i="1" s="1"/>
  <c r="F185" i="1" s="1"/>
  <c r="AY185" i="1" s="1"/>
  <c r="G185" i="1" s="1"/>
  <c r="BB185" i="1"/>
  <c r="BD185" i="1" s="1"/>
  <c r="I182" i="1"/>
  <c r="AR182" i="1"/>
  <c r="AS182" i="1" s="1"/>
  <c r="AV182" i="1" s="1"/>
  <c r="F182" i="1" s="1"/>
  <c r="AY182" i="1" s="1"/>
  <c r="G182" i="1" s="1"/>
  <c r="I178" i="1"/>
  <c r="AR178" i="1"/>
  <c r="AS178" i="1" s="1"/>
  <c r="AV178" i="1" s="1"/>
  <c r="F178" i="1" s="1"/>
  <c r="AY178" i="1" s="1"/>
  <c r="G178" i="1" s="1"/>
  <c r="I175" i="1"/>
  <c r="AR175" i="1"/>
  <c r="AS175" i="1" s="1"/>
  <c r="AV175" i="1" s="1"/>
  <c r="F175" i="1" s="1"/>
  <c r="AY175" i="1" s="1"/>
  <c r="G175" i="1" s="1"/>
  <c r="I172" i="1"/>
  <c r="AR172" i="1"/>
  <c r="AS172" i="1" s="1"/>
  <c r="AV172" i="1" s="1"/>
  <c r="F172" i="1" s="1"/>
  <c r="AY172" i="1" s="1"/>
  <c r="G172" i="1" s="1"/>
  <c r="BB172" i="1"/>
  <c r="I168" i="1"/>
  <c r="AR168" i="1"/>
  <c r="AS168" i="1" s="1"/>
  <c r="AV168" i="1" s="1"/>
  <c r="F168" i="1" s="1"/>
  <c r="AY168" i="1" s="1"/>
  <c r="G168" i="1" s="1"/>
  <c r="E226" i="1"/>
  <c r="E223" i="1"/>
  <c r="E222" i="1"/>
  <c r="E220" i="1"/>
  <c r="E218" i="1"/>
  <c r="E217" i="1"/>
  <c r="AL215" i="1"/>
  <c r="AL213" i="1"/>
  <c r="AL212" i="1"/>
  <c r="AL210" i="1"/>
  <c r="AL208" i="1"/>
  <c r="AL207" i="1"/>
  <c r="AL205" i="1"/>
  <c r="AL203" i="1"/>
  <c r="BC200" i="1"/>
  <c r="BD198" i="1"/>
  <c r="BC197" i="1"/>
  <c r="BC193" i="1"/>
  <c r="BD192" i="1"/>
  <c r="BC190" i="1"/>
  <c r="BC187" i="1"/>
  <c r="BB183" i="1"/>
  <c r="BC183" i="1"/>
  <c r="BC180" i="1"/>
  <c r="BC177" i="1"/>
  <c r="BC173" i="1"/>
  <c r="BD172" i="1"/>
  <c r="BC170" i="1"/>
  <c r="BC167" i="1"/>
  <c r="AR163" i="1"/>
  <c r="AS163" i="1" s="1"/>
  <c r="AV163" i="1" s="1"/>
  <c r="F163" i="1" s="1"/>
  <c r="AY163" i="1" s="1"/>
  <c r="G163" i="1" s="1"/>
  <c r="I163" i="1"/>
  <c r="BC163" i="1"/>
  <c r="BC162" i="1"/>
  <c r="BC160" i="1"/>
  <c r="BC158" i="1"/>
  <c r="BC157" i="1"/>
  <c r="BC155" i="1"/>
  <c r="BC153" i="1"/>
  <c r="BC152" i="1"/>
  <c r="BC150" i="1"/>
  <c r="BC148" i="1"/>
  <c r="BC147" i="1"/>
  <c r="AR145" i="1"/>
  <c r="AS145" i="1" s="1"/>
  <c r="AV145" i="1" s="1"/>
  <c r="F145" i="1" s="1"/>
  <c r="AY145" i="1" s="1"/>
  <c r="I145" i="1"/>
  <c r="AR143" i="1"/>
  <c r="AS143" i="1" s="1"/>
  <c r="AV143" i="1" s="1"/>
  <c r="F143" i="1" s="1"/>
  <c r="AY143" i="1" s="1"/>
  <c r="I143" i="1"/>
  <c r="AR142" i="1"/>
  <c r="AS142" i="1" s="1"/>
  <c r="AV142" i="1" s="1"/>
  <c r="F142" i="1" s="1"/>
  <c r="AY142" i="1" s="1"/>
  <c r="I142" i="1"/>
  <c r="AR140" i="1"/>
  <c r="AS140" i="1" s="1"/>
  <c r="AV140" i="1" s="1"/>
  <c r="F140" i="1" s="1"/>
  <c r="AY140" i="1" s="1"/>
  <c r="I140" i="1"/>
  <c r="AR138" i="1"/>
  <c r="AS138" i="1" s="1"/>
  <c r="AV138" i="1" s="1"/>
  <c r="F138" i="1" s="1"/>
  <c r="AY138" i="1" s="1"/>
  <c r="I138" i="1"/>
  <c r="AR137" i="1"/>
  <c r="AS137" i="1" s="1"/>
  <c r="AV137" i="1" s="1"/>
  <c r="F137" i="1" s="1"/>
  <c r="AY137" i="1" s="1"/>
  <c r="I137" i="1"/>
  <c r="AR135" i="1"/>
  <c r="AS135" i="1" s="1"/>
  <c r="AV135" i="1" s="1"/>
  <c r="F135" i="1" s="1"/>
  <c r="AY135" i="1" s="1"/>
  <c r="I135" i="1"/>
  <c r="H145" i="1"/>
  <c r="E145" i="1"/>
  <c r="H143" i="1"/>
  <c r="BB143" i="1"/>
  <c r="E143" i="1"/>
  <c r="H142" i="1"/>
  <c r="BB142" i="1"/>
  <c r="E142" i="1"/>
  <c r="H140" i="1"/>
  <c r="E140" i="1"/>
  <c r="H138" i="1"/>
  <c r="E138" i="1"/>
  <c r="H137" i="1"/>
  <c r="BB137" i="1"/>
  <c r="E137" i="1"/>
  <c r="H135" i="1"/>
  <c r="BB135" i="1"/>
  <c r="E135" i="1"/>
  <c r="H133" i="1"/>
  <c r="H132" i="1"/>
  <c r="H130" i="1"/>
  <c r="H128" i="1"/>
  <c r="H127" i="1"/>
  <c r="H125" i="1"/>
  <c r="H123" i="1"/>
  <c r="H122" i="1"/>
  <c r="H120" i="1"/>
  <c r="H118" i="1"/>
  <c r="H117" i="1"/>
  <c r="H115" i="1"/>
  <c r="H113" i="1"/>
  <c r="H112" i="1"/>
  <c r="H110" i="1"/>
  <c r="H108" i="1"/>
  <c r="H107" i="1"/>
  <c r="H105" i="1"/>
  <c r="H103" i="1"/>
  <c r="I102" i="1"/>
  <c r="AR102" i="1"/>
  <c r="AS102" i="1" s="1"/>
  <c r="AV102" i="1" s="1"/>
  <c r="F102" i="1" s="1"/>
  <c r="AY102" i="1" s="1"/>
  <c r="G102" i="1" s="1"/>
  <c r="I98" i="1"/>
  <c r="AR98" i="1"/>
  <c r="AS98" i="1" s="1"/>
  <c r="AV98" i="1" s="1"/>
  <c r="F98" i="1" s="1"/>
  <c r="AY98" i="1" s="1"/>
  <c r="G98" i="1" s="1"/>
  <c r="AR133" i="1"/>
  <c r="AS133" i="1" s="1"/>
  <c r="AV133" i="1" s="1"/>
  <c r="F133" i="1" s="1"/>
  <c r="AY133" i="1" s="1"/>
  <c r="G133" i="1" s="1"/>
  <c r="I133" i="1"/>
  <c r="AR132" i="1"/>
  <c r="AS132" i="1" s="1"/>
  <c r="AV132" i="1" s="1"/>
  <c r="F132" i="1" s="1"/>
  <c r="AY132" i="1" s="1"/>
  <c r="I132" i="1"/>
  <c r="AR130" i="1"/>
  <c r="AS130" i="1" s="1"/>
  <c r="AV130" i="1" s="1"/>
  <c r="F130" i="1" s="1"/>
  <c r="AY130" i="1" s="1"/>
  <c r="I130" i="1"/>
  <c r="AR128" i="1"/>
  <c r="AS128" i="1" s="1"/>
  <c r="AV128" i="1" s="1"/>
  <c r="F128" i="1" s="1"/>
  <c r="AY128" i="1" s="1"/>
  <c r="I128" i="1"/>
  <c r="AR127" i="1"/>
  <c r="AS127" i="1" s="1"/>
  <c r="AV127" i="1" s="1"/>
  <c r="F127" i="1" s="1"/>
  <c r="AY127" i="1" s="1"/>
  <c r="G127" i="1" s="1"/>
  <c r="I127" i="1"/>
  <c r="AR125" i="1"/>
  <c r="AS125" i="1" s="1"/>
  <c r="AV125" i="1" s="1"/>
  <c r="F125" i="1" s="1"/>
  <c r="AY125" i="1" s="1"/>
  <c r="I125" i="1"/>
  <c r="AR123" i="1"/>
  <c r="AS123" i="1" s="1"/>
  <c r="AV123" i="1" s="1"/>
  <c r="F123" i="1" s="1"/>
  <c r="AY123" i="1" s="1"/>
  <c r="I123" i="1"/>
  <c r="AR122" i="1"/>
  <c r="AS122" i="1" s="1"/>
  <c r="AV122" i="1" s="1"/>
  <c r="F122" i="1" s="1"/>
  <c r="AY122" i="1" s="1"/>
  <c r="I122" i="1"/>
  <c r="AR120" i="1"/>
  <c r="AS120" i="1" s="1"/>
  <c r="AV120" i="1" s="1"/>
  <c r="F120" i="1" s="1"/>
  <c r="AY120" i="1" s="1"/>
  <c r="G120" i="1" s="1"/>
  <c r="I120" i="1"/>
  <c r="AR118" i="1"/>
  <c r="AS118" i="1" s="1"/>
  <c r="AV118" i="1" s="1"/>
  <c r="F118" i="1" s="1"/>
  <c r="AY118" i="1" s="1"/>
  <c r="I118" i="1"/>
  <c r="AR117" i="1"/>
  <c r="AS117" i="1" s="1"/>
  <c r="AV117" i="1" s="1"/>
  <c r="F117" i="1" s="1"/>
  <c r="AY117" i="1" s="1"/>
  <c r="I117" i="1"/>
  <c r="AR115" i="1"/>
  <c r="AS115" i="1" s="1"/>
  <c r="AV115" i="1" s="1"/>
  <c r="F115" i="1" s="1"/>
  <c r="AY115" i="1" s="1"/>
  <c r="I115" i="1"/>
  <c r="AR113" i="1"/>
  <c r="AS113" i="1" s="1"/>
  <c r="AV113" i="1" s="1"/>
  <c r="F113" i="1" s="1"/>
  <c r="AY113" i="1" s="1"/>
  <c r="G113" i="1" s="1"/>
  <c r="I113" i="1"/>
  <c r="AR112" i="1"/>
  <c r="AS112" i="1" s="1"/>
  <c r="AV112" i="1" s="1"/>
  <c r="F112" i="1" s="1"/>
  <c r="AY112" i="1" s="1"/>
  <c r="I112" i="1"/>
  <c r="AR110" i="1"/>
  <c r="AS110" i="1" s="1"/>
  <c r="AV110" i="1" s="1"/>
  <c r="F110" i="1" s="1"/>
  <c r="AY110" i="1" s="1"/>
  <c r="I110" i="1"/>
  <c r="AR108" i="1"/>
  <c r="AS108" i="1" s="1"/>
  <c r="AV108" i="1" s="1"/>
  <c r="F108" i="1" s="1"/>
  <c r="AY108" i="1" s="1"/>
  <c r="I108" i="1"/>
  <c r="AR107" i="1"/>
  <c r="AS107" i="1" s="1"/>
  <c r="AV107" i="1" s="1"/>
  <c r="F107" i="1" s="1"/>
  <c r="AY107" i="1" s="1"/>
  <c r="G107" i="1" s="1"/>
  <c r="I107" i="1"/>
  <c r="AR105" i="1"/>
  <c r="AS105" i="1" s="1"/>
  <c r="AV105" i="1" s="1"/>
  <c r="F105" i="1" s="1"/>
  <c r="AY105" i="1" s="1"/>
  <c r="I105" i="1"/>
  <c r="AR103" i="1"/>
  <c r="AS103" i="1" s="1"/>
  <c r="AV103" i="1" s="1"/>
  <c r="F103" i="1" s="1"/>
  <c r="AY103" i="1" s="1"/>
  <c r="I103" i="1"/>
  <c r="E133" i="1"/>
  <c r="E132" i="1"/>
  <c r="E130" i="1"/>
  <c r="E128" i="1"/>
  <c r="E127" i="1"/>
  <c r="E125" i="1"/>
  <c r="E123" i="1"/>
  <c r="E122" i="1"/>
  <c r="E120" i="1"/>
  <c r="E118" i="1"/>
  <c r="E117" i="1"/>
  <c r="E115" i="1"/>
  <c r="E113" i="1"/>
  <c r="E112" i="1"/>
  <c r="E110" i="1"/>
  <c r="E108" i="1"/>
  <c r="E107" i="1"/>
  <c r="E105" i="1"/>
  <c r="E103" i="1"/>
  <c r="BC93" i="1"/>
  <c r="BC92" i="1"/>
  <c r="BC90" i="1"/>
  <c r="BC88" i="1"/>
  <c r="BC87" i="1"/>
  <c r="BC85" i="1"/>
  <c r="BC83" i="1"/>
  <c r="BC82" i="1"/>
  <c r="BC80" i="1"/>
  <c r="BC78" i="1"/>
  <c r="BC77" i="1"/>
  <c r="I73" i="1"/>
  <c r="AR73" i="1"/>
  <c r="AS73" i="1" s="1"/>
  <c r="AV73" i="1" s="1"/>
  <c r="F73" i="1" s="1"/>
  <c r="AY73" i="1" s="1"/>
  <c r="G73" i="1" s="1"/>
  <c r="BB73" i="1"/>
  <c r="BD73" i="1" s="1"/>
  <c r="I70" i="1"/>
  <c r="AR70" i="1"/>
  <c r="AS70" i="1" s="1"/>
  <c r="AV70" i="1" s="1"/>
  <c r="F70" i="1" s="1"/>
  <c r="AY70" i="1" s="1"/>
  <c r="G70" i="1" s="1"/>
  <c r="BC100" i="1"/>
  <c r="BC97" i="1"/>
  <c r="AR93" i="1"/>
  <c r="AS93" i="1" s="1"/>
  <c r="AV93" i="1" s="1"/>
  <c r="F93" i="1" s="1"/>
  <c r="AY93" i="1" s="1"/>
  <c r="G93" i="1" s="1"/>
  <c r="I93" i="1"/>
  <c r="AR90" i="1"/>
  <c r="AS90" i="1" s="1"/>
  <c r="AV90" i="1" s="1"/>
  <c r="F90" i="1" s="1"/>
  <c r="AY90" i="1" s="1"/>
  <c r="G90" i="1" s="1"/>
  <c r="BB90" i="1"/>
  <c r="BD90" i="1" s="1"/>
  <c r="I90" i="1"/>
  <c r="AR88" i="1"/>
  <c r="AS88" i="1" s="1"/>
  <c r="AV88" i="1" s="1"/>
  <c r="F88" i="1" s="1"/>
  <c r="AY88" i="1" s="1"/>
  <c r="G88" i="1" s="1"/>
  <c r="I88" i="1"/>
  <c r="AR87" i="1"/>
  <c r="AS87" i="1" s="1"/>
  <c r="AV87" i="1" s="1"/>
  <c r="F87" i="1" s="1"/>
  <c r="AY87" i="1" s="1"/>
  <c r="G87" i="1" s="1"/>
  <c r="I87" i="1"/>
  <c r="AR83" i="1"/>
  <c r="AS83" i="1" s="1"/>
  <c r="AV83" i="1" s="1"/>
  <c r="F83" i="1" s="1"/>
  <c r="AY83" i="1" s="1"/>
  <c r="G83" i="1" s="1"/>
  <c r="BB83" i="1"/>
  <c r="BD83" i="1" s="1"/>
  <c r="I83" i="1"/>
  <c r="AR80" i="1"/>
  <c r="AS80" i="1" s="1"/>
  <c r="AV80" i="1" s="1"/>
  <c r="F80" i="1" s="1"/>
  <c r="AY80" i="1" s="1"/>
  <c r="G80" i="1" s="1"/>
  <c r="I80" i="1"/>
  <c r="AR77" i="1"/>
  <c r="AS77" i="1" s="1"/>
  <c r="AV77" i="1" s="1"/>
  <c r="F77" i="1" s="1"/>
  <c r="AY77" i="1" s="1"/>
  <c r="G77" i="1" s="1"/>
  <c r="BB77" i="1"/>
  <c r="BD77" i="1" s="1"/>
  <c r="I77" i="1"/>
  <c r="I75" i="1"/>
  <c r="AR75" i="1"/>
  <c r="AS75" i="1" s="1"/>
  <c r="AV75" i="1" s="1"/>
  <c r="F75" i="1" s="1"/>
  <c r="AY75" i="1" s="1"/>
  <c r="G75" i="1" s="1"/>
  <c r="BC72" i="1"/>
  <c r="AR68" i="1"/>
  <c r="AS68" i="1" s="1"/>
  <c r="AV68" i="1" s="1"/>
  <c r="F68" i="1" s="1"/>
  <c r="AY68" i="1" s="1"/>
  <c r="G68" i="1" s="1"/>
  <c r="BC67" i="1"/>
  <c r="BC65" i="1"/>
  <c r="BC63" i="1"/>
  <c r="BC62" i="1"/>
  <c r="BC58" i="1"/>
  <c r="BC56" i="1"/>
  <c r="BC55" i="1"/>
  <c r="BC53" i="1"/>
  <c r="BC51" i="1"/>
  <c r="BC50" i="1"/>
  <c r="BC48" i="1"/>
  <c r="BC46" i="1"/>
  <c r="BC45" i="1"/>
  <c r="I67" i="1"/>
  <c r="AR67" i="1"/>
  <c r="AS67" i="1" s="1"/>
  <c r="AV67" i="1" s="1"/>
  <c r="F67" i="1" s="1"/>
  <c r="AY67" i="1" s="1"/>
  <c r="G67" i="1" s="1"/>
  <c r="I48" i="1"/>
  <c r="AR48" i="1"/>
  <c r="AS48" i="1" s="1"/>
  <c r="AV48" i="1" s="1"/>
  <c r="F48" i="1" s="1"/>
  <c r="AY48" i="1" s="1"/>
  <c r="G48" i="1" s="1"/>
  <c r="BC40" i="1"/>
  <c r="BC38" i="1"/>
  <c r="BC36" i="1"/>
  <c r="BC34" i="1"/>
  <c r="BC33" i="1"/>
  <c r="I31" i="1"/>
  <c r="AR31" i="1"/>
  <c r="AS31" i="1" s="1"/>
  <c r="AV31" i="1" s="1"/>
  <c r="F31" i="1" s="1"/>
  <c r="AY31" i="1" s="1"/>
  <c r="G31" i="1" s="1"/>
  <c r="I28" i="1"/>
  <c r="AR28" i="1"/>
  <c r="AS28" i="1" s="1"/>
  <c r="AV28" i="1" s="1"/>
  <c r="F28" i="1" s="1"/>
  <c r="AY28" i="1" s="1"/>
  <c r="G28" i="1" s="1"/>
  <c r="BC43" i="1"/>
  <c r="AR38" i="1"/>
  <c r="AS38" i="1" s="1"/>
  <c r="AV38" i="1" s="1"/>
  <c r="F38" i="1" s="1"/>
  <c r="AY38" i="1" s="1"/>
  <c r="G38" i="1" s="1"/>
  <c r="I38" i="1"/>
  <c r="BC29" i="1"/>
  <c r="BC24" i="1"/>
  <c r="BC23" i="1"/>
  <c r="BC21" i="1"/>
  <c r="BC19" i="1"/>
  <c r="BC18" i="1"/>
  <c r="BC16" i="1"/>
  <c r="AL16" i="1"/>
  <c r="I165" i="1" l="1"/>
  <c r="AR165" i="1"/>
  <c r="AS165" i="1" s="1"/>
  <c r="AV165" i="1" s="1"/>
  <c r="F165" i="1" s="1"/>
  <c r="AY165" i="1" s="1"/>
  <c r="G165" i="1" s="1"/>
  <c r="G123" i="1"/>
  <c r="G130" i="1"/>
  <c r="H41" i="1"/>
  <c r="AP18" i="1"/>
  <c r="J18" i="1" s="1"/>
  <c r="AQ18" i="1" s="1"/>
  <c r="AP51" i="1"/>
  <c r="J51" i="1" s="1"/>
  <c r="AQ51" i="1" s="1"/>
  <c r="AP29" i="1"/>
  <c r="J29" i="1" s="1"/>
  <c r="AQ29" i="1" s="1"/>
  <c r="AP50" i="1"/>
  <c r="J50" i="1" s="1"/>
  <c r="AQ50" i="1" s="1"/>
  <c r="AP92" i="1"/>
  <c r="J92" i="1" s="1"/>
  <c r="AQ92" i="1" s="1"/>
  <c r="AP158" i="1"/>
  <c r="J158" i="1" s="1"/>
  <c r="AQ158" i="1" s="1"/>
  <c r="AP155" i="1"/>
  <c r="J155" i="1" s="1"/>
  <c r="AQ155" i="1" s="1"/>
  <c r="AP160" i="1"/>
  <c r="J160" i="1" s="1"/>
  <c r="AQ160" i="1" s="1"/>
  <c r="G110" i="1"/>
  <c r="G117" i="1"/>
  <c r="BB31" i="1"/>
  <c r="BD31" i="1" s="1"/>
  <c r="BB80" i="1"/>
  <c r="BD80" i="1" s="1"/>
  <c r="BB93" i="1"/>
  <c r="BD93" i="1" s="1"/>
  <c r="G223" i="1"/>
  <c r="AP24" i="1"/>
  <c r="J24" i="1" s="1"/>
  <c r="AQ24" i="1" s="1"/>
  <c r="AP55" i="1"/>
  <c r="J55" i="1" s="1"/>
  <c r="AQ55" i="1" s="1"/>
  <c r="AP46" i="1"/>
  <c r="J46" i="1" s="1"/>
  <c r="AQ46" i="1" s="1"/>
  <c r="I95" i="1"/>
  <c r="AR95" i="1"/>
  <c r="AS95" i="1" s="1"/>
  <c r="AV95" i="1" s="1"/>
  <c r="F95" i="1" s="1"/>
  <c r="AY95" i="1" s="1"/>
  <c r="G95" i="1" s="1"/>
  <c r="AP21" i="1"/>
  <c r="J21" i="1" s="1"/>
  <c r="AQ21" i="1" s="1"/>
  <c r="AP58" i="1"/>
  <c r="J58" i="1" s="1"/>
  <c r="AQ58" i="1" s="1"/>
  <c r="AP34" i="1"/>
  <c r="J34" i="1" s="1"/>
  <c r="AQ34" i="1" s="1"/>
  <c r="AP56" i="1"/>
  <c r="J56" i="1" s="1"/>
  <c r="AQ56" i="1" s="1"/>
  <c r="AP72" i="1"/>
  <c r="J72" i="1" s="1"/>
  <c r="AQ72" i="1" s="1"/>
  <c r="AP85" i="1"/>
  <c r="J85" i="1" s="1"/>
  <c r="AQ85" i="1" s="1"/>
  <c r="AP173" i="1"/>
  <c r="J173" i="1" s="1"/>
  <c r="AQ173" i="1" s="1"/>
  <c r="AP193" i="1"/>
  <c r="J193" i="1" s="1"/>
  <c r="AQ193" i="1" s="1"/>
  <c r="AP162" i="1"/>
  <c r="J162" i="1" s="1"/>
  <c r="AQ162" i="1" s="1"/>
  <c r="AP187" i="1"/>
  <c r="J187" i="1" s="1"/>
  <c r="AQ187" i="1" s="1"/>
  <c r="BB140" i="1"/>
  <c r="AP33" i="1"/>
  <c r="J33" i="1" s="1"/>
  <c r="AQ33" i="1" s="1"/>
  <c r="AP63" i="1"/>
  <c r="J63" i="1" s="1"/>
  <c r="AQ63" i="1" s="1"/>
  <c r="AP53" i="1"/>
  <c r="J53" i="1" s="1"/>
  <c r="AQ53" i="1" s="1"/>
  <c r="AP100" i="1"/>
  <c r="J100" i="1" s="1"/>
  <c r="AQ100" i="1" s="1"/>
  <c r="H165" i="1"/>
  <c r="BB165" i="1"/>
  <c r="BD165" i="1" s="1"/>
  <c r="AP36" i="1"/>
  <c r="J36" i="1" s="1"/>
  <c r="AQ36" i="1" s="1"/>
  <c r="H95" i="1"/>
  <c r="BB95" i="1"/>
  <c r="BD95" i="1" s="1"/>
  <c r="AP19" i="1"/>
  <c r="J19" i="1" s="1"/>
  <c r="AQ19" i="1" s="1"/>
  <c r="AP41" i="1"/>
  <c r="J41" i="1" s="1"/>
  <c r="AQ41" i="1" s="1"/>
  <c r="AP65" i="1"/>
  <c r="J65" i="1" s="1"/>
  <c r="AQ65" i="1" s="1"/>
  <c r="AP78" i="1"/>
  <c r="J78" i="1" s="1"/>
  <c r="AQ78" i="1" s="1"/>
  <c r="AP167" i="1"/>
  <c r="J167" i="1" s="1"/>
  <c r="AQ167" i="1" s="1"/>
  <c r="AP150" i="1"/>
  <c r="J150" i="1" s="1"/>
  <c r="AQ150" i="1" s="1"/>
  <c r="AP177" i="1"/>
  <c r="J177" i="1" s="1"/>
  <c r="AQ177" i="1" s="1"/>
  <c r="AP197" i="1"/>
  <c r="J197" i="1" s="1"/>
  <c r="AQ197" i="1" s="1"/>
  <c r="AP147" i="1"/>
  <c r="J147" i="1" s="1"/>
  <c r="AQ147" i="1" s="1"/>
  <c r="AP190" i="1"/>
  <c r="J190" i="1" s="1"/>
  <c r="AQ190" i="1" s="1"/>
  <c r="G103" i="1"/>
  <c r="BB87" i="1"/>
  <c r="BD87" i="1" s="1"/>
  <c r="BB138" i="1"/>
  <c r="BB145" i="1"/>
  <c r="BB178" i="1"/>
  <c r="BD178" i="1" s="1"/>
  <c r="BB217" i="1"/>
  <c r="BB223" i="1"/>
  <c r="G220" i="1"/>
  <c r="AP40" i="1"/>
  <c r="J40" i="1" s="1"/>
  <c r="AQ40" i="1" s="1"/>
  <c r="AP23" i="1"/>
  <c r="J23" i="1" s="1"/>
  <c r="AQ23" i="1" s="1"/>
  <c r="AP62" i="1"/>
  <c r="J62" i="1" s="1"/>
  <c r="AQ62" i="1" s="1"/>
  <c r="AP82" i="1"/>
  <c r="J82" i="1" s="1"/>
  <c r="AQ82" i="1" s="1"/>
  <c r="AP45" i="1"/>
  <c r="J45" i="1" s="1"/>
  <c r="AQ45" i="1" s="1"/>
  <c r="AP26" i="1"/>
  <c r="J26" i="1" s="1"/>
  <c r="AQ26" i="1" s="1"/>
  <c r="AP43" i="1"/>
  <c r="J43" i="1" s="1"/>
  <c r="AQ43" i="1" s="1"/>
  <c r="AP97" i="1"/>
  <c r="J97" i="1" s="1"/>
  <c r="AQ97" i="1" s="1"/>
  <c r="AP152" i="1"/>
  <c r="J152" i="1" s="1"/>
  <c r="AQ152" i="1" s="1"/>
  <c r="AP170" i="1"/>
  <c r="J170" i="1" s="1"/>
  <c r="AQ170" i="1" s="1"/>
  <c r="AP157" i="1"/>
  <c r="J157" i="1" s="1"/>
  <c r="AQ157" i="1" s="1"/>
  <c r="AP180" i="1"/>
  <c r="J180" i="1" s="1"/>
  <c r="AQ180" i="1" s="1"/>
  <c r="AP148" i="1"/>
  <c r="J148" i="1" s="1"/>
  <c r="AQ148" i="1" s="1"/>
  <c r="AP153" i="1"/>
  <c r="J153" i="1" s="1"/>
  <c r="AQ153" i="1" s="1"/>
  <c r="AP200" i="1"/>
  <c r="J200" i="1" s="1"/>
  <c r="AQ200" i="1" s="1"/>
  <c r="BA28" i="1"/>
  <c r="AZ28" i="1"/>
  <c r="BA48" i="1"/>
  <c r="AZ48" i="1"/>
  <c r="BA68" i="1"/>
  <c r="AZ68" i="1"/>
  <c r="H16" i="1"/>
  <c r="AP16" i="1"/>
  <c r="J16" i="1" s="1"/>
  <c r="AQ16" i="1" s="1"/>
  <c r="BB38" i="1"/>
  <c r="BD38" i="1" s="1"/>
  <c r="BB28" i="1"/>
  <c r="BD28" i="1" s="1"/>
  <c r="AZ31" i="1"/>
  <c r="BA31" i="1"/>
  <c r="BB48" i="1"/>
  <c r="BD48" i="1" s="1"/>
  <c r="BB67" i="1"/>
  <c r="BD67" i="1" s="1"/>
  <c r="BB68" i="1"/>
  <c r="BD68" i="1" s="1"/>
  <c r="BB75" i="1"/>
  <c r="BD75" i="1" s="1"/>
  <c r="AZ77" i="1"/>
  <c r="BA77" i="1"/>
  <c r="AZ80" i="1"/>
  <c r="BA80" i="1"/>
  <c r="AZ83" i="1"/>
  <c r="BA83" i="1"/>
  <c r="AZ87" i="1"/>
  <c r="BA87" i="1"/>
  <c r="BB88" i="1"/>
  <c r="BD88" i="1" s="1"/>
  <c r="AZ90" i="1"/>
  <c r="BA90" i="1"/>
  <c r="AZ93" i="1"/>
  <c r="BA93" i="1"/>
  <c r="BB70" i="1"/>
  <c r="BD70" i="1" s="1"/>
  <c r="BA73" i="1"/>
  <c r="AZ73" i="1"/>
  <c r="BC103" i="1"/>
  <c r="BC107" i="1"/>
  <c r="BC110" i="1"/>
  <c r="BC113" i="1"/>
  <c r="BC117" i="1"/>
  <c r="BC120" i="1"/>
  <c r="BC123" i="1"/>
  <c r="BC127" i="1"/>
  <c r="BC130" i="1"/>
  <c r="BC133" i="1"/>
  <c r="BB98" i="1"/>
  <c r="BD98" i="1" s="1"/>
  <c r="BB102" i="1"/>
  <c r="BD102" i="1" s="1"/>
  <c r="BB103" i="1"/>
  <c r="BD103" i="1" s="1"/>
  <c r="BB105" i="1"/>
  <c r="BB107" i="1"/>
  <c r="BD107" i="1" s="1"/>
  <c r="BB108" i="1"/>
  <c r="BB110" i="1"/>
  <c r="BB112" i="1"/>
  <c r="BB113" i="1"/>
  <c r="BD113" i="1" s="1"/>
  <c r="BB115" i="1"/>
  <c r="BB117" i="1"/>
  <c r="BD117" i="1" s="1"/>
  <c r="BB118" i="1"/>
  <c r="BB120" i="1"/>
  <c r="BD120" i="1" s="1"/>
  <c r="BB122" i="1"/>
  <c r="BB123" i="1"/>
  <c r="BB125" i="1"/>
  <c r="BB127" i="1"/>
  <c r="BD127" i="1" s="1"/>
  <c r="BB128" i="1"/>
  <c r="BB130" i="1"/>
  <c r="BD130" i="1" s="1"/>
  <c r="BB132" i="1"/>
  <c r="BB133" i="1"/>
  <c r="BD133" i="1" s="1"/>
  <c r="BC135" i="1"/>
  <c r="BD135" i="1" s="1"/>
  <c r="BC138" i="1"/>
  <c r="BD138" i="1" s="1"/>
  <c r="BC142" i="1"/>
  <c r="BD142" i="1" s="1"/>
  <c r="BC145" i="1"/>
  <c r="BD145" i="1" s="1"/>
  <c r="G135" i="1"/>
  <c r="G137" i="1"/>
  <c r="G138" i="1"/>
  <c r="G140" i="1"/>
  <c r="G142" i="1"/>
  <c r="G143" i="1"/>
  <c r="G145" i="1"/>
  <c r="BB163" i="1"/>
  <c r="BD163" i="1" s="1"/>
  <c r="BD183" i="1"/>
  <c r="H203" i="1"/>
  <c r="H207" i="1"/>
  <c r="H210" i="1"/>
  <c r="H213" i="1"/>
  <c r="BC217" i="1"/>
  <c r="BD217" i="1" s="1"/>
  <c r="BC220" i="1"/>
  <c r="BD220" i="1" s="1"/>
  <c r="BC223" i="1"/>
  <c r="BD223" i="1" s="1"/>
  <c r="BB168" i="1"/>
  <c r="BD168" i="1" s="1"/>
  <c r="BA172" i="1"/>
  <c r="AZ172" i="1"/>
  <c r="BB175" i="1"/>
  <c r="BD175" i="1" s="1"/>
  <c r="BA178" i="1"/>
  <c r="AZ178" i="1"/>
  <c r="BB182" i="1"/>
  <c r="BD182" i="1" s="1"/>
  <c r="BA185" i="1"/>
  <c r="AZ185" i="1"/>
  <c r="BB188" i="1"/>
  <c r="BD188" i="1" s="1"/>
  <c r="BA192" i="1"/>
  <c r="AZ192" i="1"/>
  <c r="BB195" i="1"/>
  <c r="BD195" i="1" s="1"/>
  <c r="BA198" i="1"/>
  <c r="AZ198" i="1"/>
  <c r="BB202" i="1"/>
  <c r="BD202" i="1" s="1"/>
  <c r="AP203" i="1"/>
  <c r="J203" i="1" s="1"/>
  <c r="AQ203" i="1" s="1"/>
  <c r="AP207" i="1"/>
  <c r="J207" i="1" s="1"/>
  <c r="AQ207" i="1" s="1"/>
  <c r="AP210" i="1"/>
  <c r="J210" i="1" s="1"/>
  <c r="AQ210" i="1" s="1"/>
  <c r="AP213" i="1"/>
  <c r="J213" i="1" s="1"/>
  <c r="AQ213" i="1" s="1"/>
  <c r="G217" i="1"/>
  <c r="G218" i="1"/>
  <c r="G222" i="1"/>
  <c r="G226" i="1"/>
  <c r="AZ38" i="1"/>
  <c r="BA38" i="1"/>
  <c r="BA67" i="1"/>
  <c r="AZ67" i="1"/>
  <c r="AZ75" i="1"/>
  <c r="BA75" i="1"/>
  <c r="AZ88" i="1"/>
  <c r="BA88" i="1"/>
  <c r="BA70" i="1"/>
  <c r="AZ70" i="1"/>
  <c r="BD105" i="1"/>
  <c r="BC105" i="1"/>
  <c r="BD108" i="1"/>
  <c r="BC108" i="1"/>
  <c r="BD112" i="1"/>
  <c r="BC112" i="1"/>
  <c r="BD115" i="1"/>
  <c r="BC115" i="1"/>
  <c r="BD118" i="1"/>
  <c r="BC118" i="1"/>
  <c r="BD122" i="1"/>
  <c r="BC122" i="1"/>
  <c r="BD125" i="1"/>
  <c r="BC125" i="1"/>
  <c r="BD128" i="1"/>
  <c r="BC128" i="1"/>
  <c r="BD132" i="1"/>
  <c r="BC132" i="1"/>
  <c r="AZ103" i="1"/>
  <c r="BA103" i="1"/>
  <c r="G105" i="1"/>
  <c r="AZ107" i="1"/>
  <c r="BA107" i="1"/>
  <c r="G108" i="1"/>
  <c r="AZ110" i="1"/>
  <c r="BA110" i="1"/>
  <c r="G112" i="1"/>
  <c r="AZ113" i="1"/>
  <c r="BA113" i="1"/>
  <c r="G115" i="1"/>
  <c r="AZ117" i="1"/>
  <c r="BA117" i="1"/>
  <c r="G118" i="1"/>
  <c r="AZ120" i="1"/>
  <c r="BA120" i="1"/>
  <c r="G122" i="1"/>
  <c r="AZ123" i="1"/>
  <c r="BA123" i="1"/>
  <c r="G125" i="1"/>
  <c r="AZ127" i="1"/>
  <c r="BA127" i="1"/>
  <c r="G128" i="1"/>
  <c r="AZ130" i="1"/>
  <c r="BA130" i="1"/>
  <c r="G132" i="1"/>
  <c r="AZ133" i="1"/>
  <c r="BA133" i="1"/>
  <c r="BA98" i="1"/>
  <c r="AZ98" i="1"/>
  <c r="AZ102" i="1"/>
  <c r="BA102" i="1"/>
  <c r="BC137" i="1"/>
  <c r="BD137" i="1" s="1"/>
  <c r="BC140" i="1"/>
  <c r="BD140" i="1" s="1"/>
  <c r="BC143" i="1"/>
  <c r="BD143" i="1" s="1"/>
  <c r="AZ163" i="1"/>
  <c r="BA163" i="1"/>
  <c r="H205" i="1"/>
  <c r="H208" i="1"/>
  <c r="H212" i="1"/>
  <c r="H215" i="1"/>
  <c r="BC218" i="1"/>
  <c r="BD218" i="1"/>
  <c r="BC222" i="1"/>
  <c r="BD222" i="1" s="1"/>
  <c r="BC226" i="1"/>
  <c r="BD226" i="1" s="1"/>
  <c r="BA168" i="1"/>
  <c r="AZ168" i="1"/>
  <c r="BA175" i="1"/>
  <c r="AZ175" i="1"/>
  <c r="BA182" i="1"/>
  <c r="AZ182" i="1"/>
  <c r="BA188" i="1"/>
  <c r="AZ188" i="1"/>
  <c r="BA195" i="1"/>
  <c r="AZ195" i="1"/>
  <c r="BA202" i="1"/>
  <c r="AZ202" i="1"/>
  <c r="AZ220" i="1"/>
  <c r="BA220" i="1"/>
  <c r="AZ223" i="1"/>
  <c r="BA223" i="1"/>
  <c r="BA183" i="1"/>
  <c r="AZ183" i="1"/>
  <c r="AP205" i="1"/>
  <c r="J205" i="1" s="1"/>
  <c r="AQ205" i="1" s="1"/>
  <c r="AP208" i="1"/>
  <c r="J208" i="1" s="1"/>
  <c r="AQ208" i="1" s="1"/>
  <c r="AP212" i="1"/>
  <c r="J212" i="1" s="1"/>
  <c r="AQ212" i="1" s="1"/>
  <c r="AP215" i="1"/>
  <c r="J215" i="1" s="1"/>
  <c r="AQ215" i="1" s="1"/>
  <c r="AR148" i="1" l="1"/>
  <c r="AS148" i="1" s="1"/>
  <c r="AV148" i="1" s="1"/>
  <c r="F148" i="1" s="1"/>
  <c r="AY148" i="1" s="1"/>
  <c r="G148" i="1" s="1"/>
  <c r="I148" i="1"/>
  <c r="AR152" i="1"/>
  <c r="AS152" i="1" s="1"/>
  <c r="AV152" i="1" s="1"/>
  <c r="F152" i="1" s="1"/>
  <c r="AY152" i="1" s="1"/>
  <c r="G152" i="1" s="1"/>
  <c r="I152" i="1"/>
  <c r="AR45" i="1"/>
  <c r="AS45" i="1" s="1"/>
  <c r="AV45" i="1" s="1"/>
  <c r="F45" i="1" s="1"/>
  <c r="I45" i="1"/>
  <c r="AR40" i="1"/>
  <c r="AS40" i="1" s="1"/>
  <c r="AV40" i="1" s="1"/>
  <c r="F40" i="1" s="1"/>
  <c r="AY40" i="1" s="1"/>
  <c r="G40" i="1" s="1"/>
  <c r="I40" i="1"/>
  <c r="BB177" i="1"/>
  <c r="BD177" i="1" s="1"/>
  <c r="I177" i="1"/>
  <c r="AR177" i="1"/>
  <c r="AS177" i="1" s="1"/>
  <c r="AV177" i="1" s="1"/>
  <c r="F177" i="1" s="1"/>
  <c r="AY177" i="1" s="1"/>
  <c r="G177" i="1" s="1"/>
  <c r="AR65" i="1"/>
  <c r="AS65" i="1" s="1"/>
  <c r="AV65" i="1" s="1"/>
  <c r="F65" i="1" s="1"/>
  <c r="AY65" i="1" s="1"/>
  <c r="G65" i="1" s="1"/>
  <c r="BB65" i="1"/>
  <c r="BD65" i="1" s="1"/>
  <c r="I65" i="1"/>
  <c r="I100" i="1"/>
  <c r="AR100" i="1"/>
  <c r="AS100" i="1" s="1"/>
  <c r="AV100" i="1" s="1"/>
  <c r="F100" i="1" s="1"/>
  <c r="AY100" i="1" s="1"/>
  <c r="G100" i="1" s="1"/>
  <c r="AR173" i="1"/>
  <c r="AS173" i="1" s="1"/>
  <c r="AV173" i="1" s="1"/>
  <c r="F173" i="1" s="1"/>
  <c r="AY173" i="1" s="1"/>
  <c r="G173" i="1" s="1"/>
  <c r="I173" i="1"/>
  <c r="AR34" i="1"/>
  <c r="AS34" i="1" s="1"/>
  <c r="AV34" i="1" s="1"/>
  <c r="F34" i="1" s="1"/>
  <c r="I34" i="1"/>
  <c r="I158" i="1"/>
  <c r="AR158" i="1"/>
  <c r="AS158" i="1" s="1"/>
  <c r="AV158" i="1" s="1"/>
  <c r="F158" i="1" s="1"/>
  <c r="AY158" i="1" s="1"/>
  <c r="G158" i="1" s="1"/>
  <c r="BB158" i="1"/>
  <c r="BD158" i="1" s="1"/>
  <c r="I51" i="1"/>
  <c r="AR51" i="1"/>
  <c r="AS51" i="1" s="1"/>
  <c r="AV51" i="1" s="1"/>
  <c r="F51" i="1" s="1"/>
  <c r="AR180" i="1"/>
  <c r="AS180" i="1" s="1"/>
  <c r="AV180" i="1" s="1"/>
  <c r="F180" i="1" s="1"/>
  <c r="AY180" i="1" s="1"/>
  <c r="G180" i="1" s="1"/>
  <c r="BB180" i="1"/>
  <c r="BD180" i="1" s="1"/>
  <c r="I180" i="1"/>
  <c r="AR97" i="1"/>
  <c r="AS97" i="1" s="1"/>
  <c r="AV97" i="1" s="1"/>
  <c r="F97" i="1" s="1"/>
  <c r="I97" i="1"/>
  <c r="I82" i="1"/>
  <c r="AR82" i="1"/>
  <c r="AS82" i="1" s="1"/>
  <c r="AV82" i="1" s="1"/>
  <c r="F82" i="1" s="1"/>
  <c r="I190" i="1"/>
  <c r="AR190" i="1"/>
  <c r="AS190" i="1" s="1"/>
  <c r="AV190" i="1" s="1"/>
  <c r="F190" i="1" s="1"/>
  <c r="AY190" i="1" s="1"/>
  <c r="G190" i="1" s="1"/>
  <c r="BB190" i="1"/>
  <c r="BD190" i="1" s="1"/>
  <c r="I150" i="1"/>
  <c r="AR150" i="1"/>
  <c r="AS150" i="1" s="1"/>
  <c r="AV150" i="1" s="1"/>
  <c r="F150" i="1" s="1"/>
  <c r="I41" i="1"/>
  <c r="AR41" i="1"/>
  <c r="AS41" i="1" s="1"/>
  <c r="AV41" i="1" s="1"/>
  <c r="F41" i="1" s="1"/>
  <c r="AY41" i="1" s="1"/>
  <c r="G41" i="1" s="1"/>
  <c r="AR36" i="1"/>
  <c r="AS36" i="1" s="1"/>
  <c r="AV36" i="1" s="1"/>
  <c r="F36" i="1" s="1"/>
  <c r="AY36" i="1" s="1"/>
  <c r="G36" i="1" s="1"/>
  <c r="I36" i="1"/>
  <c r="BB36" i="1"/>
  <c r="BD36" i="1" s="1"/>
  <c r="BB53" i="1"/>
  <c r="BD53" i="1" s="1"/>
  <c r="I53" i="1"/>
  <c r="AR53" i="1"/>
  <c r="AS53" i="1" s="1"/>
  <c r="AV53" i="1" s="1"/>
  <c r="F53" i="1" s="1"/>
  <c r="AY53" i="1" s="1"/>
  <c r="G53" i="1" s="1"/>
  <c r="AR187" i="1"/>
  <c r="AS187" i="1" s="1"/>
  <c r="AV187" i="1" s="1"/>
  <c r="F187" i="1" s="1"/>
  <c r="AY187" i="1" s="1"/>
  <c r="G187" i="1" s="1"/>
  <c r="BB187" i="1"/>
  <c r="BD187" i="1" s="1"/>
  <c r="I187" i="1"/>
  <c r="I85" i="1"/>
  <c r="AR85" i="1"/>
  <c r="AS85" i="1" s="1"/>
  <c r="AV85" i="1" s="1"/>
  <c r="F85" i="1" s="1"/>
  <c r="AR58" i="1"/>
  <c r="AS58" i="1" s="1"/>
  <c r="AV58" i="1" s="1"/>
  <c r="F58" i="1" s="1"/>
  <c r="I58" i="1"/>
  <c r="I46" i="1"/>
  <c r="AR46" i="1"/>
  <c r="AS46" i="1" s="1"/>
  <c r="AV46" i="1" s="1"/>
  <c r="F46" i="1" s="1"/>
  <c r="AY46" i="1" s="1"/>
  <c r="G46" i="1" s="1"/>
  <c r="BB46" i="1"/>
  <c r="BD46" i="1" s="1"/>
  <c r="AR92" i="1"/>
  <c r="AS92" i="1" s="1"/>
  <c r="AV92" i="1" s="1"/>
  <c r="F92" i="1" s="1"/>
  <c r="I92" i="1"/>
  <c r="AR18" i="1"/>
  <c r="AS18" i="1" s="1"/>
  <c r="AV18" i="1" s="1"/>
  <c r="F18" i="1" s="1"/>
  <c r="AY18" i="1" s="1"/>
  <c r="G18" i="1" s="1"/>
  <c r="BB18" i="1"/>
  <c r="BD18" i="1" s="1"/>
  <c r="I18" i="1"/>
  <c r="BD123" i="1"/>
  <c r="BD110" i="1"/>
  <c r="AR200" i="1"/>
  <c r="AS200" i="1" s="1"/>
  <c r="AV200" i="1" s="1"/>
  <c r="F200" i="1" s="1"/>
  <c r="AY200" i="1" s="1"/>
  <c r="G200" i="1" s="1"/>
  <c r="I200" i="1"/>
  <c r="AR157" i="1"/>
  <c r="AS157" i="1" s="1"/>
  <c r="AV157" i="1" s="1"/>
  <c r="F157" i="1" s="1"/>
  <c r="I157" i="1"/>
  <c r="I43" i="1"/>
  <c r="AR43" i="1"/>
  <c r="AS43" i="1" s="1"/>
  <c r="AV43" i="1" s="1"/>
  <c r="F43" i="1" s="1"/>
  <c r="AY43" i="1" s="1"/>
  <c r="G43" i="1" s="1"/>
  <c r="I62" i="1"/>
  <c r="AR62" i="1"/>
  <c r="AS62" i="1" s="1"/>
  <c r="AV62" i="1" s="1"/>
  <c r="F62" i="1" s="1"/>
  <c r="AY62" i="1" s="1"/>
  <c r="G62" i="1" s="1"/>
  <c r="AR147" i="1"/>
  <c r="AS147" i="1" s="1"/>
  <c r="AV147" i="1" s="1"/>
  <c r="F147" i="1" s="1"/>
  <c r="I147" i="1"/>
  <c r="AR167" i="1"/>
  <c r="AS167" i="1" s="1"/>
  <c r="AV167" i="1" s="1"/>
  <c r="F167" i="1" s="1"/>
  <c r="AY167" i="1" s="1"/>
  <c r="G167" i="1" s="1"/>
  <c r="I167" i="1"/>
  <c r="BB167" i="1"/>
  <c r="BD167" i="1" s="1"/>
  <c r="I19" i="1"/>
  <c r="AR19" i="1"/>
  <c r="AS19" i="1" s="1"/>
  <c r="AV19" i="1" s="1"/>
  <c r="F19" i="1" s="1"/>
  <c r="I63" i="1"/>
  <c r="AR63" i="1"/>
  <c r="AS63" i="1" s="1"/>
  <c r="AV63" i="1" s="1"/>
  <c r="F63" i="1" s="1"/>
  <c r="AR162" i="1"/>
  <c r="AS162" i="1" s="1"/>
  <c r="AV162" i="1" s="1"/>
  <c r="F162" i="1" s="1"/>
  <c r="AY162" i="1" s="1"/>
  <c r="G162" i="1" s="1"/>
  <c r="I162" i="1"/>
  <c r="AR72" i="1"/>
  <c r="AS72" i="1" s="1"/>
  <c r="AV72" i="1" s="1"/>
  <c r="F72" i="1" s="1"/>
  <c r="AY72" i="1" s="1"/>
  <c r="G72" i="1" s="1"/>
  <c r="BB72" i="1"/>
  <c r="BD72" i="1" s="1"/>
  <c r="I72" i="1"/>
  <c r="I21" i="1"/>
  <c r="AR21" i="1"/>
  <c r="AS21" i="1" s="1"/>
  <c r="AV21" i="1" s="1"/>
  <c r="F21" i="1" s="1"/>
  <c r="AY21" i="1" s="1"/>
  <c r="G21" i="1" s="1"/>
  <c r="I55" i="1"/>
  <c r="AR55" i="1"/>
  <c r="AS55" i="1" s="1"/>
  <c r="AV55" i="1" s="1"/>
  <c r="F55" i="1" s="1"/>
  <c r="AR160" i="1"/>
  <c r="AS160" i="1" s="1"/>
  <c r="AV160" i="1" s="1"/>
  <c r="F160" i="1" s="1"/>
  <c r="I160" i="1"/>
  <c r="AR50" i="1"/>
  <c r="AS50" i="1" s="1"/>
  <c r="AV50" i="1" s="1"/>
  <c r="F50" i="1" s="1"/>
  <c r="AY50" i="1" s="1"/>
  <c r="G50" i="1" s="1"/>
  <c r="I50" i="1"/>
  <c r="BB41" i="1"/>
  <c r="BD41" i="1" s="1"/>
  <c r="BA165" i="1"/>
  <c r="AZ165" i="1"/>
  <c r="AR153" i="1"/>
  <c r="AS153" i="1" s="1"/>
  <c r="AV153" i="1" s="1"/>
  <c r="F153" i="1" s="1"/>
  <c r="I153" i="1"/>
  <c r="I170" i="1"/>
  <c r="AR170" i="1"/>
  <c r="AS170" i="1" s="1"/>
  <c r="AV170" i="1" s="1"/>
  <c r="F170" i="1" s="1"/>
  <c r="AY170" i="1" s="1"/>
  <c r="G170" i="1" s="1"/>
  <c r="I26" i="1"/>
  <c r="BB26" i="1"/>
  <c r="BD26" i="1" s="1"/>
  <c r="AR26" i="1"/>
  <c r="AS26" i="1" s="1"/>
  <c r="AV26" i="1" s="1"/>
  <c r="F26" i="1" s="1"/>
  <c r="AY26" i="1" s="1"/>
  <c r="G26" i="1" s="1"/>
  <c r="I23" i="1"/>
  <c r="AR23" i="1"/>
  <c r="AS23" i="1" s="1"/>
  <c r="AV23" i="1" s="1"/>
  <c r="F23" i="1" s="1"/>
  <c r="I197" i="1"/>
  <c r="AR197" i="1"/>
  <c r="AS197" i="1" s="1"/>
  <c r="AV197" i="1" s="1"/>
  <c r="F197" i="1" s="1"/>
  <c r="AY197" i="1" s="1"/>
  <c r="G197" i="1" s="1"/>
  <c r="AR78" i="1"/>
  <c r="AS78" i="1" s="1"/>
  <c r="AV78" i="1" s="1"/>
  <c r="F78" i="1" s="1"/>
  <c r="I78" i="1"/>
  <c r="I33" i="1"/>
  <c r="AR33" i="1"/>
  <c r="AS33" i="1" s="1"/>
  <c r="AV33" i="1" s="1"/>
  <c r="F33" i="1" s="1"/>
  <c r="AY33" i="1" s="1"/>
  <c r="G33" i="1" s="1"/>
  <c r="AR193" i="1"/>
  <c r="AS193" i="1" s="1"/>
  <c r="AV193" i="1" s="1"/>
  <c r="F193" i="1" s="1"/>
  <c r="AY193" i="1" s="1"/>
  <c r="G193" i="1" s="1"/>
  <c r="I193" i="1"/>
  <c r="BB193" i="1"/>
  <c r="BD193" i="1" s="1"/>
  <c r="I56" i="1"/>
  <c r="BB56" i="1"/>
  <c r="BD56" i="1" s="1"/>
  <c r="AR56" i="1"/>
  <c r="AS56" i="1" s="1"/>
  <c r="AV56" i="1" s="1"/>
  <c r="F56" i="1" s="1"/>
  <c r="AY56" i="1" s="1"/>
  <c r="G56" i="1" s="1"/>
  <c r="BA95" i="1"/>
  <c r="AZ95" i="1"/>
  <c r="I24" i="1"/>
  <c r="AR24" i="1"/>
  <c r="AS24" i="1" s="1"/>
  <c r="AV24" i="1" s="1"/>
  <c r="F24" i="1" s="1"/>
  <c r="AY24" i="1" s="1"/>
  <c r="G24" i="1" s="1"/>
  <c r="BB155" i="1"/>
  <c r="BD155" i="1" s="1"/>
  <c r="I155" i="1"/>
  <c r="AR155" i="1"/>
  <c r="AS155" i="1" s="1"/>
  <c r="AV155" i="1" s="1"/>
  <c r="F155" i="1" s="1"/>
  <c r="AY155" i="1" s="1"/>
  <c r="G155" i="1" s="1"/>
  <c r="I29" i="1"/>
  <c r="AR29" i="1"/>
  <c r="AS29" i="1" s="1"/>
  <c r="AV29" i="1" s="1"/>
  <c r="F29" i="1" s="1"/>
  <c r="AY29" i="1" s="1"/>
  <c r="G29" i="1" s="1"/>
  <c r="I208" i="1"/>
  <c r="AR208" i="1"/>
  <c r="AS208" i="1" s="1"/>
  <c r="AV208" i="1" s="1"/>
  <c r="F208" i="1" s="1"/>
  <c r="AY208" i="1" s="1"/>
  <c r="G208" i="1" s="1"/>
  <c r="AZ132" i="1"/>
  <c r="BA132" i="1"/>
  <c r="AZ125" i="1"/>
  <c r="BA125" i="1"/>
  <c r="AZ118" i="1"/>
  <c r="BA118" i="1"/>
  <c r="AZ112" i="1"/>
  <c r="BA112" i="1"/>
  <c r="AZ105" i="1"/>
  <c r="BA105" i="1"/>
  <c r="AZ222" i="1"/>
  <c r="BA222" i="1"/>
  <c r="AZ217" i="1"/>
  <c r="BA217" i="1"/>
  <c r="I210" i="1"/>
  <c r="AR210" i="1"/>
  <c r="AS210" i="1" s="1"/>
  <c r="AV210" i="1" s="1"/>
  <c r="F210" i="1" s="1"/>
  <c r="AY210" i="1" s="1"/>
  <c r="G210" i="1" s="1"/>
  <c r="I203" i="1"/>
  <c r="AR203" i="1"/>
  <c r="AS203" i="1" s="1"/>
  <c r="AV203" i="1" s="1"/>
  <c r="F203" i="1" s="1"/>
  <c r="AY203" i="1" s="1"/>
  <c r="G203" i="1" s="1"/>
  <c r="AZ145" i="1"/>
  <c r="BA145" i="1"/>
  <c r="AZ142" i="1"/>
  <c r="BA142" i="1"/>
  <c r="AZ138" i="1"/>
  <c r="BA138" i="1"/>
  <c r="AZ135" i="1"/>
  <c r="BA135" i="1"/>
  <c r="I16" i="1"/>
  <c r="AR16" i="1"/>
  <c r="AS16" i="1" s="1"/>
  <c r="AV16" i="1" s="1"/>
  <c r="F16" i="1" s="1"/>
  <c r="AR215" i="1"/>
  <c r="AS215" i="1" s="1"/>
  <c r="AV215" i="1" s="1"/>
  <c r="F215" i="1" s="1"/>
  <c r="AY215" i="1" s="1"/>
  <c r="G215" i="1" s="1"/>
  <c r="I215" i="1"/>
  <c r="I212" i="1"/>
  <c r="AR212" i="1"/>
  <c r="AS212" i="1" s="1"/>
  <c r="AV212" i="1" s="1"/>
  <c r="F212" i="1" s="1"/>
  <c r="AY212" i="1" s="1"/>
  <c r="G212" i="1" s="1"/>
  <c r="I205" i="1"/>
  <c r="AR205" i="1"/>
  <c r="AS205" i="1" s="1"/>
  <c r="AV205" i="1" s="1"/>
  <c r="F205" i="1" s="1"/>
  <c r="AY205" i="1" s="1"/>
  <c r="G205" i="1" s="1"/>
  <c r="AZ128" i="1"/>
  <c r="BA128" i="1"/>
  <c r="AZ122" i="1"/>
  <c r="BA122" i="1"/>
  <c r="AZ115" i="1"/>
  <c r="BA115" i="1"/>
  <c r="AZ108" i="1"/>
  <c r="BA108" i="1"/>
  <c r="BA226" i="1"/>
  <c r="AZ226" i="1"/>
  <c r="AZ218" i="1"/>
  <c r="BA218" i="1"/>
  <c r="I213" i="1"/>
  <c r="AR213" i="1"/>
  <c r="AS213" i="1" s="1"/>
  <c r="AV213" i="1" s="1"/>
  <c r="F213" i="1" s="1"/>
  <c r="AY213" i="1" s="1"/>
  <c r="G213" i="1" s="1"/>
  <c r="I207" i="1"/>
  <c r="AR207" i="1"/>
  <c r="AS207" i="1" s="1"/>
  <c r="AV207" i="1" s="1"/>
  <c r="F207" i="1" s="1"/>
  <c r="AY207" i="1" s="1"/>
  <c r="G207" i="1" s="1"/>
  <c r="BB203" i="1"/>
  <c r="BD203" i="1" s="1"/>
  <c r="AZ143" i="1"/>
  <c r="BA143" i="1"/>
  <c r="AZ140" i="1"/>
  <c r="BA140" i="1"/>
  <c r="AZ137" i="1"/>
  <c r="BA137" i="1"/>
  <c r="AZ33" i="1" l="1"/>
  <c r="BA33" i="1"/>
  <c r="BA21" i="1"/>
  <c r="AZ21" i="1"/>
  <c r="BA41" i="1"/>
  <c r="AZ41" i="1"/>
  <c r="AY34" i="1"/>
  <c r="G34" i="1" s="1"/>
  <c r="BB34" i="1"/>
  <c r="BD34" i="1" s="1"/>
  <c r="BB33" i="1"/>
  <c r="BD33" i="1" s="1"/>
  <c r="BA170" i="1"/>
  <c r="AZ170" i="1"/>
  <c r="AY160" i="1"/>
  <c r="G160" i="1" s="1"/>
  <c r="BB160" i="1"/>
  <c r="BD160" i="1" s="1"/>
  <c r="BA72" i="1"/>
  <c r="AZ72" i="1"/>
  <c r="AY63" i="1"/>
  <c r="G63" i="1" s="1"/>
  <c r="BB63" i="1"/>
  <c r="BD63" i="1" s="1"/>
  <c r="AY147" i="1"/>
  <c r="G147" i="1" s="1"/>
  <c r="BB147" i="1"/>
  <c r="BD147" i="1" s="1"/>
  <c r="BA43" i="1"/>
  <c r="AZ43" i="1"/>
  <c r="AY157" i="1"/>
  <c r="G157" i="1" s="1"/>
  <c r="BB157" i="1"/>
  <c r="BD157" i="1" s="1"/>
  <c r="BA18" i="1"/>
  <c r="AZ18" i="1"/>
  <c r="BA46" i="1"/>
  <c r="AZ46" i="1"/>
  <c r="AY85" i="1"/>
  <c r="G85" i="1" s="1"/>
  <c r="BB85" i="1"/>
  <c r="BD85" i="1" s="1"/>
  <c r="AZ187" i="1"/>
  <c r="BA187" i="1"/>
  <c r="BA190" i="1"/>
  <c r="AZ190" i="1"/>
  <c r="BA180" i="1"/>
  <c r="AZ180" i="1"/>
  <c r="AZ158" i="1"/>
  <c r="BA158" i="1"/>
  <c r="AZ65" i="1"/>
  <c r="BA65" i="1"/>
  <c r="AY45" i="1"/>
  <c r="G45" i="1" s="1"/>
  <c r="BB45" i="1"/>
  <c r="BD45" i="1" s="1"/>
  <c r="BA29" i="1"/>
  <c r="AZ29" i="1"/>
  <c r="AY23" i="1"/>
  <c r="G23" i="1" s="1"/>
  <c r="BB23" i="1"/>
  <c r="BD23" i="1" s="1"/>
  <c r="AZ162" i="1"/>
  <c r="BA162" i="1"/>
  <c r="AY58" i="1"/>
  <c r="G58" i="1" s="1"/>
  <c r="BB58" i="1"/>
  <c r="BD58" i="1" s="1"/>
  <c r="AZ100" i="1"/>
  <c r="BA100" i="1"/>
  <c r="BA24" i="1"/>
  <c r="AZ24" i="1"/>
  <c r="BA197" i="1"/>
  <c r="AZ197" i="1"/>
  <c r="AY153" i="1"/>
  <c r="G153" i="1" s="1"/>
  <c r="BB153" i="1"/>
  <c r="BD153" i="1" s="1"/>
  <c r="BB210" i="1"/>
  <c r="BD210" i="1" s="1"/>
  <c r="AZ155" i="1"/>
  <c r="BA155" i="1"/>
  <c r="BB24" i="1"/>
  <c r="BD24" i="1" s="1"/>
  <c r="BA56" i="1"/>
  <c r="AZ56" i="1"/>
  <c r="BB197" i="1"/>
  <c r="BD197" i="1" s="1"/>
  <c r="BA26" i="1"/>
  <c r="AZ26" i="1"/>
  <c r="BB170" i="1"/>
  <c r="BD170" i="1" s="1"/>
  <c r="BB50" i="1"/>
  <c r="BD50" i="1" s="1"/>
  <c r="AY55" i="1"/>
  <c r="G55" i="1" s="1"/>
  <c r="BB55" i="1"/>
  <c r="BD55" i="1" s="1"/>
  <c r="BB21" i="1"/>
  <c r="BD21" i="1" s="1"/>
  <c r="BB62" i="1"/>
  <c r="BD62" i="1" s="1"/>
  <c r="BB43" i="1"/>
  <c r="BD43" i="1" s="1"/>
  <c r="BA53" i="1"/>
  <c r="AZ53" i="1"/>
  <c r="AY150" i="1"/>
  <c r="G150" i="1" s="1"/>
  <c r="BB150" i="1"/>
  <c r="BD150" i="1" s="1"/>
  <c r="AY97" i="1"/>
  <c r="G97" i="1" s="1"/>
  <c r="BB97" i="1"/>
  <c r="BD97" i="1" s="1"/>
  <c r="AY51" i="1"/>
  <c r="G51" i="1" s="1"/>
  <c r="BB51" i="1"/>
  <c r="BD51" i="1" s="1"/>
  <c r="BB173" i="1"/>
  <c r="BD173" i="1" s="1"/>
  <c r="BB100" i="1"/>
  <c r="BD100" i="1" s="1"/>
  <c r="BA177" i="1"/>
  <c r="AZ177" i="1"/>
  <c r="BB40" i="1"/>
  <c r="BD40" i="1" s="1"/>
  <c r="BB148" i="1"/>
  <c r="BD148" i="1" s="1"/>
  <c r="AY78" i="1"/>
  <c r="G78" i="1" s="1"/>
  <c r="BB78" i="1"/>
  <c r="BD78" i="1" s="1"/>
  <c r="BA200" i="1"/>
  <c r="AZ200" i="1"/>
  <c r="BA152" i="1"/>
  <c r="AZ152" i="1"/>
  <c r="BB29" i="1"/>
  <c r="BD29" i="1" s="1"/>
  <c r="BA193" i="1"/>
  <c r="AZ193" i="1"/>
  <c r="AZ50" i="1"/>
  <c r="BA50" i="1"/>
  <c r="BB162" i="1"/>
  <c r="BD162" i="1" s="1"/>
  <c r="AY19" i="1"/>
  <c r="G19" i="1" s="1"/>
  <c r="BB19" i="1"/>
  <c r="BD19" i="1" s="1"/>
  <c r="BA167" i="1"/>
  <c r="AZ167" i="1"/>
  <c r="BA62" i="1"/>
  <c r="AZ62" i="1"/>
  <c r="BB200" i="1"/>
  <c r="BD200" i="1" s="1"/>
  <c r="AY92" i="1"/>
  <c r="G92" i="1" s="1"/>
  <c r="BB92" i="1"/>
  <c r="BD92" i="1" s="1"/>
  <c r="AZ36" i="1"/>
  <c r="BA36" i="1"/>
  <c r="AY82" i="1"/>
  <c r="G82" i="1" s="1"/>
  <c r="BB82" i="1"/>
  <c r="BD82" i="1" s="1"/>
  <c r="BA173" i="1"/>
  <c r="AZ173" i="1"/>
  <c r="AZ40" i="1"/>
  <c r="BA40" i="1"/>
  <c r="BB152" i="1"/>
  <c r="BD152" i="1" s="1"/>
  <c r="AZ148" i="1"/>
  <c r="BA148" i="1"/>
  <c r="BA213" i="1"/>
  <c r="AZ213" i="1"/>
  <c r="BA205" i="1"/>
  <c r="AZ205" i="1"/>
  <c r="BA212" i="1"/>
  <c r="AZ212" i="1"/>
  <c r="AY16" i="1"/>
  <c r="G16" i="1" s="1"/>
  <c r="BB16" i="1"/>
  <c r="BD16" i="1" s="1"/>
  <c r="BA203" i="1"/>
  <c r="AZ203" i="1"/>
  <c r="BA210" i="1"/>
  <c r="AZ210" i="1"/>
  <c r="BB208" i="1"/>
  <c r="BD208" i="1" s="1"/>
  <c r="BB212" i="1"/>
  <c r="BD212" i="1" s="1"/>
  <c r="BA207" i="1"/>
  <c r="AZ207" i="1"/>
  <c r="BB207" i="1"/>
  <c r="BD207" i="1" s="1"/>
  <c r="BB213" i="1"/>
  <c r="BD213" i="1" s="1"/>
  <c r="AZ215" i="1"/>
  <c r="BA215" i="1"/>
  <c r="BA208" i="1"/>
  <c r="AZ208" i="1"/>
  <c r="BB205" i="1"/>
  <c r="BD205" i="1" s="1"/>
  <c r="BB215" i="1"/>
  <c r="BD215" i="1" s="1"/>
  <c r="AZ153" i="1" l="1"/>
  <c r="BA153" i="1"/>
  <c r="BA58" i="1"/>
  <c r="AZ58" i="1"/>
  <c r="BA45" i="1"/>
  <c r="AZ45" i="1"/>
  <c r="AZ85" i="1"/>
  <c r="BA85" i="1"/>
  <c r="BA63" i="1"/>
  <c r="AZ63" i="1"/>
  <c r="AZ160" i="1"/>
  <c r="BA160" i="1"/>
  <c r="BA82" i="1"/>
  <c r="AZ82" i="1"/>
  <c r="BA92" i="1"/>
  <c r="AZ92" i="1"/>
  <c r="AZ34" i="1"/>
  <c r="BA34" i="1"/>
  <c r="AZ78" i="1"/>
  <c r="BA78" i="1"/>
  <c r="BA150" i="1"/>
  <c r="AZ150" i="1"/>
  <c r="AZ23" i="1"/>
  <c r="BA23" i="1"/>
  <c r="BA97" i="1"/>
  <c r="AZ97" i="1"/>
  <c r="BA157" i="1"/>
  <c r="AZ157" i="1"/>
  <c r="AZ147" i="1"/>
  <c r="BA147" i="1"/>
  <c r="BA19" i="1"/>
  <c r="AZ19" i="1"/>
  <c r="AZ51" i="1"/>
  <c r="BA51" i="1"/>
  <c r="BA55" i="1"/>
  <c r="AZ55" i="1"/>
  <c r="BA16" i="1"/>
  <c r="AZ16" i="1"/>
</calcChain>
</file>

<file path=xl/sharedStrings.xml><?xml version="1.0" encoding="utf-8"?>
<sst xmlns="http://schemas.openxmlformats.org/spreadsheetml/2006/main" count="438" uniqueCount="289">
  <si>
    <t>OPEN 6.2.5</t>
  </si>
  <si>
    <t>Fri Apr 29 2016 12:02:11</t>
  </si>
  <si>
    <t>Unit=</t>
  </si>
  <si>
    <t>PSC-3679</t>
  </si>
  <si>
    <t>LightSource=</t>
  </si>
  <si>
    <t>Sun+Sky</t>
  </si>
  <si>
    <t>A/D AvgTime=</t>
  </si>
  <si>
    <t>Config=</t>
  </si>
  <si>
    <t>/User/Configs/UserPrefs/sun+sky.xml</t>
  </si>
  <si>
    <t>Remark=</t>
  </si>
  <si>
    <t>plant no 3</t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</si>
  <si>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</si>
  <si>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</si>
  <si>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</si>
  <si>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</si>
  <si>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</si>
  <si>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</si>
  <si>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</si>
  <si>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</si>
  <si>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</si>
  <si>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</si>
  <si>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</si>
  <si>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</si>
  <si>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</si>
  <si>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</si>
  <si>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</si>
  <si>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</si>
  <si>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</si>
  <si>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</si>
  <si>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</si>
  <si>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</si>
  <si>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</si>
  <si>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</si>
  <si>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</si>
  <si>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</si>
  <si>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</si>
  <si>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</si>
  <si>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</si>
  <si>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</si>
  <si>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</si>
  <si>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</si>
  <si>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</si>
  <si>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</si>
  <si>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</si>
  <si>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</si>
  <si>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</si>
  <si>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</si>
  <si>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</si>
  <si>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</si>
  <si>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</si>
  <si>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</si>
  <si>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</si>
  <si>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</si>
  <si>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</si>
  <si>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</si>
  <si>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</si>
  <si>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</si>
  <si>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</si>
  <si>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</si>
  <si>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</si>
  <si>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</si>
  <si>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</si>
  <si>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</si>
  <si>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</si>
  <si>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</si>
  <si>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</si>
  <si>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</si>
  <si>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</si>
  <si>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</si>
  <si>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"12:02:20 Launched AutoProg /User/Configs/AutoProgs/AutoLog"
</t>
  </si>
  <si>
    <t xml:space="preserve">"12:02:23 CO2 Mixer: CO2R -&gt; 400 uml"
</t>
  </si>
  <si>
    <t xml:space="preserve">"12:02:23 Coolers: Tblock -&gt; 26.00 C"
</t>
  </si>
  <si>
    <t xml:space="preserve">"12:02:23 Flow: Fixed -&gt; 500 umol/s"
</t>
  </si>
  <si>
    <t xml:space="preserve">"12:04:42 Flow: Fixed -&gt; 500 umol/s"
</t>
  </si>
  <si>
    <t>12:12:24</t>
  </si>
  <si>
    <t xml:space="preserve">"12:17:38 Flow: Fixed -&gt; 500 umol/s"
</t>
  </si>
  <si>
    <t>12:22:24</t>
  </si>
  <si>
    <t>12:32:24</t>
  </si>
  <si>
    <t xml:space="preserve">"12:32:39 Flow: Fixed -&gt; 500 umol/s"
</t>
  </si>
  <si>
    <t>12:42:25</t>
  </si>
  <si>
    <t xml:space="preserve">"12:47:39 Flow: Fixed -&gt; 500 umol/s"
</t>
  </si>
  <si>
    <t>12:52:25</t>
  </si>
  <si>
    <t>13:02:25</t>
  </si>
  <si>
    <t xml:space="preserve">"13:02:40 Flow: Fixed -&gt; 500 umol/s"
</t>
  </si>
  <si>
    <t>13:12:25</t>
  </si>
  <si>
    <t xml:space="preserve">"13:17:40 Flow: Fixed -&gt; 500 umol/s"
</t>
  </si>
  <si>
    <t>13:22:25</t>
  </si>
  <si>
    <t>13:32:25</t>
  </si>
  <si>
    <t xml:space="preserve">"13:32:40 Flow: Fixed -&gt; 500 umol/s"
</t>
  </si>
  <si>
    <t>13:42:26</t>
  </si>
  <si>
    <t xml:space="preserve">"13:47:40 Flow: Fixed -&gt; 500 umol/s"
</t>
  </si>
  <si>
    <t>13:52:26</t>
  </si>
  <si>
    <t>14:02:26</t>
  </si>
  <si>
    <t xml:space="preserve">"14:02:41 Flow: Fixed -&gt; 500 umol/s"
</t>
  </si>
  <si>
    <t>14:12:26</t>
  </si>
  <si>
    <t xml:space="preserve">"14:17:41 Flow: Fixed -&gt; 500 umol/s"
</t>
  </si>
  <si>
    <t>14:22:26</t>
  </si>
  <si>
    <t xml:space="preserve">"14:32:41 Flow: Fixed -&gt; 500 umol/s"
</t>
  </si>
  <si>
    <t>14:32:42</t>
  </si>
  <si>
    <t>14:42:42</t>
  </si>
  <si>
    <t xml:space="preserve">"14:47:41 Flow: Fixed -&gt; 500 umol/s"
</t>
  </si>
  <si>
    <t>14:52:42</t>
  </si>
  <si>
    <t xml:space="preserve">"15:02:41 Flow: Fixed -&gt; 500 umol/s"
</t>
  </si>
  <si>
    <t>15:02:42</t>
  </si>
  <si>
    <t>15:12:42</t>
  </si>
  <si>
    <t xml:space="preserve">"15:17:42 Flow: Fixed -&gt; 500 umol/s"
</t>
  </si>
  <si>
    <t>15:22:42</t>
  </si>
  <si>
    <t xml:space="preserve">"15:32:42 Flow: Fixed -&gt; 500 umol/s"
</t>
  </si>
  <si>
    <t>15:32:43</t>
  </si>
  <si>
    <t>15:42:43</t>
  </si>
  <si>
    <t xml:space="preserve">"15:47:42 Flow: Fixed -&gt; 500 umol/s"
</t>
  </si>
  <si>
    <t>15:52:43</t>
  </si>
  <si>
    <t xml:space="preserve">"16:02:43 Flow: Fixed -&gt; 500 umol/s"
</t>
  </si>
  <si>
    <t>16:02:44</t>
  </si>
  <si>
    <t>16:12:44</t>
  </si>
  <si>
    <t xml:space="preserve">"16:17:43 Flow: Fixed -&gt; 500 umol/s"
</t>
  </si>
  <si>
    <t>16:22:44</t>
  </si>
  <si>
    <t xml:space="preserve">"16:24:01 Coolers: Tblock -&gt; 19.00 C"
</t>
  </si>
  <si>
    <t xml:space="preserve">"16:29:20 Flow: Fixed -&gt; 500 umol/s"
</t>
  </si>
  <si>
    <t xml:space="preserve">"16:32:43 Flow: Fixed -&gt; 500 umol/s"
</t>
  </si>
  <si>
    <t>16:32:44</t>
  </si>
  <si>
    <t>16:42:44</t>
  </si>
  <si>
    <t xml:space="preserve">"16:47:44 Flow: Fixed -&gt; 500 umol/s"
</t>
  </si>
  <si>
    <t>16:52:45</t>
  </si>
  <si>
    <t xml:space="preserve">"17:02:44 Flow: Fixed -&gt; 500 umol/s"
</t>
  </si>
  <si>
    <t>17:02:45</t>
  </si>
  <si>
    <t>17:12:45</t>
  </si>
  <si>
    <t xml:space="preserve">"17:17:45 Flow: Fixed -&gt; 500 umol/s"
</t>
  </si>
  <si>
    <t>17:22:45</t>
  </si>
  <si>
    <t xml:space="preserve">"17:32:45 Flow: Fixed -&gt; 500 umol/s"
</t>
  </si>
  <si>
    <t>17:32:46</t>
  </si>
  <si>
    <t>17:42:46</t>
  </si>
  <si>
    <t xml:space="preserve">"17:47:46 Flow: Fixed -&gt; 500 umol/s"
</t>
  </si>
  <si>
    <t>17:52:46</t>
  </si>
  <si>
    <t xml:space="preserve">"18:02:46 Flow: Fixed -&gt; 500 umol/s"
</t>
  </si>
  <si>
    <t>18:02:47</t>
  </si>
  <si>
    <t>18:12:47</t>
  </si>
  <si>
    <t xml:space="preserve">"18:17:46 Flow: Fixed -&gt; 500 umol/s"
</t>
  </si>
  <si>
    <t>18:22:47</t>
  </si>
  <si>
    <t xml:space="preserve">"18:32:47 Flow: Fixed -&gt; 500 umol/s"
</t>
  </si>
  <si>
    <t>18:32:48</t>
  </si>
  <si>
    <t>18:42:48</t>
  </si>
  <si>
    <t xml:space="preserve">"18:47:47 Flow: Fixed -&gt; 500 umol/s"
</t>
  </si>
  <si>
    <t>18:52:48</t>
  </si>
  <si>
    <t xml:space="preserve">"19:02:48 Flow: Fixed -&gt; 500 umol/s"
</t>
  </si>
  <si>
    <t>19:02:49</t>
  </si>
  <si>
    <t>19:12:49</t>
  </si>
  <si>
    <t xml:space="preserve">"19:17:48 Flow: Fixed -&gt; 500 umol/s"
</t>
  </si>
  <si>
    <t>19:22:49</t>
  </si>
  <si>
    <t xml:space="preserve">"19:32:49 Flow: Fixed -&gt; 500 umol/s"
</t>
  </si>
  <si>
    <t>19:32:49</t>
  </si>
  <si>
    <t>19:42:50</t>
  </si>
  <si>
    <t xml:space="preserve">"19:47:49 Flow: Fixed -&gt; 500 umol/s"
</t>
  </si>
  <si>
    <t>19:52:50</t>
  </si>
  <si>
    <t xml:space="preserve">"20:02:50 Flow: Fixed -&gt; 500 umol/s"
</t>
  </si>
  <si>
    <t>20:02:50</t>
  </si>
  <si>
    <t>20:12:51</t>
  </si>
  <si>
    <t xml:space="preserve">"20:17:50 Flow: Fixed -&gt; 500 umol/s"
</t>
  </si>
  <si>
    <t>20:22:51</t>
  </si>
  <si>
    <t xml:space="preserve">"20:32:51 Flow: Fixed -&gt; 500 umol/s"
</t>
  </si>
  <si>
    <t>20:32:51</t>
  </si>
  <si>
    <t>20:42:52</t>
  </si>
  <si>
    <t xml:space="preserve">"20:47:51 Flow: Fixed -&gt; 500 umol/s"
</t>
  </si>
  <si>
    <t>20:52:52</t>
  </si>
  <si>
    <t xml:space="preserve">"21:02:52 Flow: Fixed -&gt; 500 umol/s"
</t>
  </si>
  <si>
    <t>21:02:52</t>
  </si>
  <si>
    <t>21:12:52</t>
  </si>
  <si>
    <t xml:space="preserve">"21:17:52 Flow: Fixed -&gt; 500 umol/s"
</t>
  </si>
  <si>
    <t>21:22:53</t>
  </si>
  <si>
    <t xml:space="preserve">"21:32:53 Flow: Fixed -&gt; 500 umol/s"
</t>
  </si>
  <si>
    <t>21:32:53</t>
  </si>
  <si>
    <t>21:42:53</t>
  </si>
  <si>
    <t xml:space="preserve">"21:47:53 Flow: Fixed -&gt; 500 umol/s"
</t>
  </si>
  <si>
    <t>21:52:54</t>
  </si>
  <si>
    <t xml:space="preserve">"22:02:54 Flow: Fixed -&gt; 500 umol/s"
</t>
  </si>
  <si>
    <t>22:02:54</t>
  </si>
  <si>
    <t>22:12:54</t>
  </si>
  <si>
    <t xml:space="preserve">"22:17:54 Flow: Fixed -&gt; 500 umol/s"
</t>
  </si>
  <si>
    <t>22:22:55</t>
  </si>
  <si>
    <t xml:space="preserve">"22:32:54 Flow: Fixed -&gt; 500 umol/s"
</t>
  </si>
  <si>
    <t>22:32:55</t>
  </si>
  <si>
    <t>22:42:55</t>
  </si>
  <si>
    <t xml:space="preserve">"22:47:55 Flow: Fixed -&gt; 500 umol/s"
</t>
  </si>
  <si>
    <t>22:52:55</t>
  </si>
  <si>
    <t xml:space="preserve">"23:02:55 Flow: Fixed -&gt; 500 umol/s"
</t>
  </si>
  <si>
    <t>23:02:55</t>
  </si>
  <si>
    <t>23:12:56</t>
  </si>
  <si>
    <t xml:space="preserve">"23:17:56 Flow: Fixed -&gt; 500 umol/s"
</t>
  </si>
  <si>
    <t>23:22:56</t>
  </si>
  <si>
    <t xml:space="preserve">"23:32:56 Flow: Fixed -&gt; 500 umol/s"
</t>
  </si>
  <si>
    <t>23:32:56</t>
  </si>
  <si>
    <t>23:42:56</t>
  </si>
  <si>
    <t xml:space="preserve">"23:47:57 Flow: Fixed -&gt; 500 umol/s"
</t>
  </si>
  <si>
    <t>23:52:57</t>
  </si>
  <si>
    <t xml:space="preserve">"00:02:57 Flow: Fixed -&gt; 500 umol/s"
</t>
  </si>
  <si>
    <t>00:02:57</t>
  </si>
  <si>
    <t>00:12:57</t>
  </si>
  <si>
    <t xml:space="preserve">"00:17:58 Flow: Fixed -&gt; 500 umol/s"
</t>
  </si>
  <si>
    <t>00:22:58</t>
  </si>
  <si>
    <t xml:space="preserve">"00:32:58 Flow: Fixed -&gt; 500 umol/s"
</t>
  </si>
  <si>
    <t>00:32:58</t>
  </si>
  <si>
    <t>00:42:58</t>
  </si>
  <si>
    <t xml:space="preserve">"00:47:59 Flow: Fixed -&gt; 500 umol/s"
</t>
  </si>
  <si>
    <t>00:52:59</t>
  </si>
  <si>
    <t xml:space="preserve">"01:02:59 Flow: Fixed -&gt; 500 umol/s"
</t>
  </si>
  <si>
    <t>01:03:00</t>
  </si>
  <si>
    <t>01:13:00</t>
  </si>
  <si>
    <t xml:space="preserve">"01:18:00 Flow: Fixed -&gt; 500 umol/s"
</t>
  </si>
  <si>
    <t>01:23:00</t>
  </si>
  <si>
    <t xml:space="preserve">"01:33:00 Flow: Fixed -&gt; 500 umol/s"
</t>
  </si>
  <si>
    <t>01:33:01</t>
  </si>
  <si>
    <t>01:43:01</t>
  </si>
  <si>
    <t xml:space="preserve">"01:48:01 Flow: Fixed -&gt; 500 umol/s"
</t>
  </si>
  <si>
    <t>01:53:01</t>
  </si>
  <si>
    <t xml:space="preserve">"02:03:01 Flow: Fixed -&gt; 500 umol/s"
</t>
  </si>
  <si>
    <t>02:03:02</t>
  </si>
  <si>
    <t>02:13:02</t>
  </si>
  <si>
    <t xml:space="preserve">"02:18:02 Flow: Fixed -&gt; 500 umol/s"
</t>
  </si>
  <si>
    <t>02:23:02</t>
  </si>
  <si>
    <t xml:space="preserve">"02:33:02 Flow: Fixed -&gt; 500 umol/s"
</t>
  </si>
  <si>
    <t>02:33:03</t>
  </si>
  <si>
    <t>02:43:03</t>
  </si>
  <si>
    <t xml:space="preserve">"02:48:03 Flow: Fixed -&gt; 500 umol/s"
</t>
  </si>
  <si>
    <t>02:53:03</t>
  </si>
  <si>
    <t xml:space="preserve">"03:03:03 Flow: Fixed -&gt; 500 umol/s"
</t>
  </si>
  <si>
    <t>03:03:04</t>
  </si>
  <si>
    <t>03:13:04</t>
  </si>
  <si>
    <t xml:space="preserve">"03:18:03 Flow: Fixed -&gt; 500 umol/s"
</t>
  </si>
  <si>
    <t>03:23:04</t>
  </si>
  <si>
    <t xml:space="preserve">"03:33:04 Flow: Fixed -&gt; 500 umol/s"
</t>
  </si>
  <si>
    <t>03:33:05</t>
  </si>
  <si>
    <t>03:43:05</t>
  </si>
  <si>
    <t xml:space="preserve">"03:48:04 Flow: Fixed -&gt; 500 umol/s"
</t>
  </si>
  <si>
    <t>03:53:05</t>
  </si>
  <si>
    <t xml:space="preserve">"04:03:05 Flow: Fixed -&gt; 500 umol/s"
</t>
  </si>
  <si>
    <t>04:03:06</t>
  </si>
  <si>
    <t>04:13:06</t>
  </si>
  <si>
    <t xml:space="preserve">"04:18:05 Flow: Fixed -&gt; 500 umol/s"
</t>
  </si>
  <si>
    <t>04:23:06</t>
  </si>
  <si>
    <t xml:space="preserve">"04:33:06 Flow: Fixed -&gt; 500 umol/s"
</t>
  </si>
  <si>
    <t>04:33:06</t>
  </si>
  <si>
    <t>04:43:07</t>
  </si>
  <si>
    <t xml:space="preserve">"04:48:06 Flow: Fixed -&gt; 500 umol/s"
</t>
  </si>
  <si>
    <t>04:53:07</t>
  </si>
  <si>
    <t xml:space="preserve">"05:03:07 Flow: Fixed -&gt; 500 umol/s"
</t>
  </si>
  <si>
    <t>05:03:07</t>
  </si>
  <si>
    <t>05:13:08</t>
  </si>
  <si>
    <t xml:space="preserve">"05:18:07 Flow: Fixed -&gt; 500 umol/s"
</t>
  </si>
  <si>
    <t>05:23:08</t>
  </si>
  <si>
    <t xml:space="preserve">"05:33:08 Flow: Fixed -&gt; 500 umol/s"
</t>
  </si>
  <si>
    <t>05:33:08</t>
  </si>
  <si>
    <t>05:43:09</t>
  </si>
  <si>
    <t xml:space="preserve">"05:48:08 Flow: Fixed -&gt; 500 umol/s"
</t>
  </si>
  <si>
    <t>05:53:09</t>
  </si>
  <si>
    <t xml:space="preserve">"06:03:09 Flow: Fixed -&gt; 500 umol/s"
</t>
  </si>
  <si>
    <t>06:03:09</t>
  </si>
  <si>
    <t>06:13:09</t>
  </si>
  <si>
    <t xml:space="preserve">"06:18:09 Flow: Fixed -&gt; 500 umol/s"
</t>
  </si>
  <si>
    <t>06:23:10</t>
  </si>
  <si>
    <t xml:space="preserve">"06:33:10 Flow: Fixed -&gt; 500 umol/s"
</t>
  </si>
  <si>
    <t>06:33:11</t>
  </si>
  <si>
    <t>06:43:11</t>
  </si>
  <si>
    <t xml:space="preserve">"06:48:10 Flow: Fixed -&gt; 500 umol/s"
</t>
  </si>
  <si>
    <t>06:53:11</t>
  </si>
  <si>
    <t xml:space="preserve">"07:03:10 Flow: Fixed -&gt; 500 umol/s"
</t>
  </si>
  <si>
    <t>07:03:11</t>
  </si>
  <si>
    <t>07:13:11</t>
  </si>
  <si>
    <t xml:space="preserve">"07:18:11 Flow: Fixed -&gt; 500 umol/s"
</t>
  </si>
  <si>
    <t>07:23:11</t>
  </si>
  <si>
    <t xml:space="preserve">"07:33:11 Flow: Fixed -&gt; 500 umol/s"
</t>
  </si>
  <si>
    <t>07:33:11</t>
  </si>
  <si>
    <t>07:43:12</t>
  </si>
  <si>
    <t xml:space="preserve">"07:48:12 Flow: Fixed -&gt; 500 umol/s"
</t>
  </si>
  <si>
    <t>07:53:12</t>
  </si>
  <si>
    <t xml:space="preserve">"08:03:12 Flow: Fixed -&gt; 500 umol/s"
</t>
  </si>
  <si>
    <t>08:03:12</t>
  </si>
  <si>
    <t>08:13:13</t>
  </si>
  <si>
    <t xml:space="preserve">"08:18:13 Flow: Fixed -&gt; 500 umol/s"
</t>
  </si>
  <si>
    <t>08:23:13</t>
  </si>
  <si>
    <t xml:space="preserve">"08:33:13 Flow: Fixed -&gt; 500 umol/s"
</t>
  </si>
  <si>
    <t>08:33:13</t>
  </si>
  <si>
    <t>08:43:13</t>
  </si>
  <si>
    <t xml:space="preserve">"08:48:14 Flow: Fixed -&gt; 500 umol/s"
</t>
  </si>
  <si>
    <t xml:space="preserve">"08:49:06 Coolers: Tblock -&gt; 26.00 C"
</t>
  </si>
  <si>
    <t>08:51:54</t>
  </si>
  <si>
    <t xml:space="preserve">"08:52:26 Flow: Fixed -&gt; 500 umol/s"
</t>
  </si>
  <si>
    <t xml:space="preserve">"08:52:50 CO2 Mixer: CO2R -&gt; 400 uml"
</t>
  </si>
  <si>
    <t xml:space="preserve">"08:52:50 Coolers: Tblock -&gt; 26.00 C"
</t>
  </si>
  <si>
    <t xml:space="preserve">"08:52:50 Flow: Fixed -&gt; 500 umol/s"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</si>
</sst>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30"/>
  <sheetViews>
    <sheetView tabSelected="1" topLeftCell="A47" workbookViewId="0">
      <selection activeCell="A22" sqref="A22"/>
    </sheetView>
  </sheetViews>
  <sheetFormatPr defaultRowHeight="15" x14ac:dyDescent="0.25"/>
  <sheetData>
    <row r="1" spans="1:56" x14ac:dyDescent="0.25">
      <c r="A1" s="1" t="s">
        <v>0</v>
      </c>
    </row>
    <row r="2" spans="1:56" x14ac:dyDescent="0.25">
      <c r="A2" s="1" t="s">
        <v>1</v>
      </c>
    </row>
    <row r="3" spans="1:56" x14ac:dyDescent="0.25">
      <c r="A3" s="1" t="s">
        <v>2</v>
      </c>
      <c r="B3" s="1" t="s">
        <v>3</v>
      </c>
    </row>
    <row r="4" spans="1:56" x14ac:dyDescent="0.25">
      <c r="A4" s="1" t="s">
        <v>4</v>
      </c>
      <c r="B4" s="1" t="s">
        <v>5</v>
      </c>
      <c r="C4" s="1">
        <v>1</v>
      </c>
      <c r="D4" s="1">
        <v>0.18999999761581421</v>
      </c>
    </row>
    <row r="5" spans="1:56" x14ac:dyDescent="0.25">
      <c r="A5" s="1" t="s">
        <v>6</v>
      </c>
      <c r="B5" s="1">
        <v>4</v>
      </c>
    </row>
    <row r="6" spans="1:56" x14ac:dyDescent="0.25">
      <c r="A6" s="1" t="s">
        <v>7</v>
      </c>
      <c r="B6" s="1" t="s">
        <v>8</v>
      </c>
    </row>
    <row r="7" spans="1:56" x14ac:dyDescent="0.25">
      <c r="A7" s="1" t="s">
        <v>9</v>
      </c>
      <c r="B7" s="1" t="s">
        <v>10</v>
      </c>
    </row>
    <row r="9" spans="1:56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</row>
    <row r="10" spans="1:56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</row>
    <row r="11" spans="1:56" x14ac:dyDescent="0.25">
      <c r="A11" s="1" t="s">
        <v>9</v>
      </c>
      <c r="B11" s="1" t="s">
        <v>69</v>
      </c>
    </row>
    <row r="12" spans="1:56" x14ac:dyDescent="0.25">
      <c r="A12" s="1" t="s">
        <v>9</v>
      </c>
      <c r="B12" s="1" t="s">
        <v>70</v>
      </c>
    </row>
    <row r="13" spans="1:56" x14ac:dyDescent="0.25">
      <c r="A13" s="1" t="s">
        <v>9</v>
      </c>
      <c r="B13" s="1" t="s">
        <v>71</v>
      </c>
    </row>
    <row r="14" spans="1:56" x14ac:dyDescent="0.25">
      <c r="A14" s="1" t="s">
        <v>9</v>
      </c>
      <c r="B14" s="1" t="s">
        <v>72</v>
      </c>
    </row>
    <row r="15" spans="1:56" x14ac:dyDescent="0.25">
      <c r="A15" s="1" t="s">
        <v>9</v>
      </c>
      <c r="B15" s="1" t="s">
        <v>73</v>
      </c>
    </row>
    <row r="16" spans="1:56" x14ac:dyDescent="0.25">
      <c r="A16" s="1">
        <v>1</v>
      </c>
      <c r="B16" s="1" t="s">
        <v>74</v>
      </c>
      <c r="C16" s="1">
        <v>720.4999943561852</v>
      </c>
      <c r="D16" s="1">
        <v>0</v>
      </c>
      <c r="E16">
        <f>(R16-S16*(1000-T16)/(1000-U16))*AK16</f>
        <v>-0.44940215274924583</v>
      </c>
      <c r="F16">
        <f>IF(AV16&lt;&gt;0,1/(1/AV16-1/N16),0)</f>
        <v>5.2661140273082673E-4</v>
      </c>
      <c r="G16">
        <f>((AY16-AL16/2)*S16-E16)/(AY16+AL16/2)</f>
        <v>1728.7677348531158</v>
      </c>
      <c r="H16">
        <f>AL16*1000</f>
        <v>1.1633618642727904E-2</v>
      </c>
      <c r="I16">
        <f>(AQ16-AW16)</f>
        <v>2.1204292889723693</v>
      </c>
      <c r="J16">
        <f>(P16+AP16*D16)</f>
        <v>27.732486724853516</v>
      </c>
      <c r="K16" s="1">
        <v>6</v>
      </c>
      <c r="L16">
        <f>(K16*AE16+AF16)</f>
        <v>1.4200000166893005</v>
      </c>
      <c r="M16" s="1">
        <v>1</v>
      </c>
      <c r="N16">
        <f>L16*(M16+1)*(M16+1)/(M16*M16+1)</f>
        <v>2.8400000333786011</v>
      </c>
      <c r="O16" s="1">
        <v>26.336093902587891</v>
      </c>
      <c r="P16" s="1">
        <v>27.732486724853516</v>
      </c>
      <c r="Q16" s="1">
        <v>26.159334182739258</v>
      </c>
      <c r="R16" s="1">
        <v>400.24343872070312</v>
      </c>
      <c r="S16" s="1">
        <v>400.777099609375</v>
      </c>
      <c r="T16" s="1">
        <v>16.364974975585938</v>
      </c>
      <c r="U16" s="1">
        <v>16.378705978393555</v>
      </c>
      <c r="V16" s="1">
        <v>46.900035858154297</v>
      </c>
      <c r="W16" s="1">
        <v>46.939388275146484</v>
      </c>
      <c r="X16" s="1">
        <v>500.0250244140625</v>
      </c>
      <c r="Y16" s="1">
        <v>238.24766540527344</v>
      </c>
      <c r="Z16" s="1">
        <v>255.86674499511719</v>
      </c>
      <c r="AA16" s="1">
        <v>98.642135620117188</v>
      </c>
      <c r="AB16" s="1">
        <v>-3.6143817901611328</v>
      </c>
      <c r="AC16" s="1">
        <v>0.13388490676879883</v>
      </c>
      <c r="AD16" s="1">
        <v>0.66666668653488159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0.18999999761581421</v>
      </c>
      <c r="AJ16" s="1">
        <v>111115</v>
      </c>
      <c r="AK16">
        <f>X16*0.000001/(K16*0.0001)</f>
        <v>0.83337504069010393</v>
      </c>
      <c r="AL16">
        <f>(U16-T16)/(1000-U16)*AK16</f>
        <v>1.1633618642727903E-5</v>
      </c>
      <c r="AM16">
        <f>(P16+273.15)</f>
        <v>300.88248672485349</v>
      </c>
      <c r="AN16">
        <f>(O16+273.15)</f>
        <v>299.48609390258787</v>
      </c>
      <c r="AO16">
        <f>(Y16*AG16+Z16*AH16)*AI16</f>
        <v>45.267055858975255</v>
      </c>
      <c r="AP16">
        <f>((AO16+0.00000010773*(AN16^4-AM16^4))-AL16*44100)/(L16*51.4+0.00000043092*AM16^3)</f>
        <v>0.33610956814486714</v>
      </c>
      <c r="AQ16">
        <f>0.61365*EXP(17.502*J16/(240.97+J16))</f>
        <v>3.7360598253750905</v>
      </c>
      <c r="AR16">
        <f>AQ16*1000/AA16</f>
        <v>37.874887864990164</v>
      </c>
      <c r="AS16">
        <f>(AR16-U16)</f>
        <v>21.496181886596609</v>
      </c>
      <c r="AT16">
        <f>IF(D16,P16,(O16+P16)/2)</f>
        <v>27.034290313720703</v>
      </c>
      <c r="AU16">
        <f>0.61365*EXP(17.502*AT16/(240.97+AT16))</f>
        <v>3.5863742986509433</v>
      </c>
      <c r="AV16">
        <f>IF(AS16&lt;&gt;0,(1000-(AR16+U16)/2)/AS16*AL16,0)</f>
        <v>5.2651377309936539E-4</v>
      </c>
      <c r="AW16">
        <f>U16*AA16/1000</f>
        <v>1.6156305364027213</v>
      </c>
      <c r="AX16">
        <f>(AU16-AW16)</f>
        <v>1.970743762248222</v>
      </c>
      <c r="AY16">
        <f>1/(1.6/F16+1.37/N16)</f>
        <v>3.290798782068759E-4</v>
      </c>
      <c r="AZ16">
        <f>G16*AA16*0.001</f>
        <v>170.52934135706386</v>
      </c>
      <c r="BA16">
        <f>G16/S16</f>
        <v>4.3135392130390988</v>
      </c>
      <c r="BB16">
        <f>(1-AL16*AA16/AQ16/F16)*100</f>
        <v>41.672520611227839</v>
      </c>
      <c r="BC16">
        <f>(S16-E16/(N16/1.35))</f>
        <v>400.99072386961478</v>
      </c>
      <c r="BD16">
        <f>E16*BB16/100/BC16</f>
        <v>-4.670362519224402E-4</v>
      </c>
    </row>
    <row r="17" spans="1:56" x14ac:dyDescent="0.25">
      <c r="A17" s="1" t="s">
        <v>9</v>
      </c>
      <c r="B17" s="1" t="s">
        <v>75</v>
      </c>
    </row>
    <row r="18" spans="1:56" x14ac:dyDescent="0.25">
      <c r="A18" s="1">
        <v>2</v>
      </c>
      <c r="B18" s="1" t="s">
        <v>76</v>
      </c>
      <c r="C18" s="1">
        <v>1319.9999983012676</v>
      </c>
      <c r="D18" s="1">
        <v>0</v>
      </c>
      <c r="E18">
        <f>(R18-S18*(1000-T18)/(1000-U18))*AK18</f>
        <v>8.4473997844690826E-2</v>
      </c>
      <c r="F18">
        <f>IF(AV18&lt;&gt;0,1/(1/AV18-1/N18),0)</f>
        <v>1.171276574153376E-4</v>
      </c>
      <c r="G18">
        <f>((AY18-AL18/2)*S18-E18)/(AY18+AL18/2)</f>
        <v>-747.55925896359622</v>
      </c>
      <c r="H18">
        <f>AL18*1000</f>
        <v>2.5697840357758774E-3</v>
      </c>
      <c r="I18">
        <f>(AQ18-AW18)</f>
        <v>2.1052124452649408</v>
      </c>
      <c r="J18">
        <f>(P18+AP18*D18)</f>
        <v>27.728521347045898</v>
      </c>
      <c r="K18" s="1">
        <v>6</v>
      </c>
      <c r="L18">
        <f>(K18*AE18+AF18)</f>
        <v>1.4200000166893005</v>
      </c>
      <c r="M18" s="1">
        <v>1</v>
      </c>
      <c r="N18">
        <f>L18*(M18+1)*(M18+1)/(M18*M18+1)</f>
        <v>2.8400000333786011</v>
      </c>
      <c r="O18" s="1">
        <v>26.336536407470703</v>
      </c>
      <c r="P18" s="1">
        <v>27.728521347045898</v>
      </c>
      <c r="Q18" s="1">
        <v>26.159006118774414</v>
      </c>
      <c r="R18" s="1">
        <v>400.43017578125</v>
      </c>
      <c r="S18" s="1">
        <v>400.32757568359375</v>
      </c>
      <c r="T18" s="1">
        <v>16.522916793823242</v>
      </c>
      <c r="U18" s="1">
        <v>16.525949478149414</v>
      </c>
      <c r="V18" s="1">
        <v>47.346420288085938</v>
      </c>
      <c r="W18" s="1">
        <v>47.355110168457031</v>
      </c>
      <c r="X18" s="1">
        <v>500.015625</v>
      </c>
      <c r="Y18" s="1">
        <v>237.71231079101562</v>
      </c>
      <c r="Z18" s="1">
        <v>256.16561889648437</v>
      </c>
      <c r="AA18" s="1">
        <v>98.631675720214844</v>
      </c>
      <c r="AB18" s="1">
        <v>-3.8475055694580078</v>
      </c>
      <c r="AC18" s="1">
        <v>0.12811708450317383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0.18999999761581421</v>
      </c>
      <c r="AJ18" s="1">
        <v>111115</v>
      </c>
      <c r="AK18">
        <f>X18*0.000001/(K18*0.0001)</f>
        <v>0.83335937500000001</v>
      </c>
      <c r="AL18">
        <f>(U18-T18)/(1000-U18)*AK18</f>
        <v>2.5697840357758773E-6</v>
      </c>
      <c r="AM18">
        <f>(P18+273.15)</f>
        <v>300.87852134704588</v>
      </c>
      <c r="AN18">
        <f>(O18+273.15)</f>
        <v>299.48653640747068</v>
      </c>
      <c r="AO18">
        <f>(Y18*AG18+Z18*AH18)*AI18</f>
        <v>45.165338483542655</v>
      </c>
      <c r="AP18">
        <f>((AO18+0.00000010773*(AN18^4-AM18^4))-AL18*44100)/(L18*51.4+0.00000043092*AM18^3)</f>
        <v>0.34023843543888382</v>
      </c>
      <c r="AQ18">
        <f>0.61365*EXP(17.502*J18/(240.97+J18))</f>
        <v>3.7351945351624276</v>
      </c>
      <c r="AR18">
        <f>AQ18*1000/AA18</f>
        <v>37.870131556498421</v>
      </c>
      <c r="AS18">
        <f>(AR18-U18)</f>
        <v>21.344182078349007</v>
      </c>
      <c r="AT18">
        <f>IF(D18,P18,(O18+P18)/2)</f>
        <v>27.032528877258301</v>
      </c>
      <c r="AU18">
        <f>0.61365*EXP(17.502*AT18/(240.97+AT18))</f>
        <v>3.5860033872732324</v>
      </c>
      <c r="AV18">
        <f>IF(AS18&lt;&gt;0,(1000-(AR18+U18)/2)/AS18*AL18,0)</f>
        <v>1.1712282702019763E-4</v>
      </c>
      <c r="AW18">
        <f>U18*AA18/1000</f>
        <v>1.6299820898974868</v>
      </c>
      <c r="AX18">
        <f>(AU18-AW18)</f>
        <v>1.9560212973757456</v>
      </c>
      <c r="AY18">
        <f>1/(1.6/F18+1.37/N18)</f>
        <v>7.3202200853111996E-5</v>
      </c>
      <c r="AZ18">
        <f>G18*AA18*0.001</f>
        <v>-73.73302241174153</v>
      </c>
      <c r="BA18">
        <f>G18/S18</f>
        <v>-1.8673688858107627</v>
      </c>
      <c r="BB18">
        <f>(1-AL18*AA18/AQ18/F18)*100</f>
        <v>42.065087463972006</v>
      </c>
      <c r="BC18">
        <f>(S18-E18/(N18/1.35))</f>
        <v>400.28742079072401</v>
      </c>
      <c r="BD18">
        <f>E18*BB18/100/BC18</f>
        <v>8.877136585378918E-5</v>
      </c>
    </row>
    <row r="19" spans="1:56" x14ac:dyDescent="0.25">
      <c r="A19" s="1">
        <v>3</v>
      </c>
      <c r="B19" s="1" t="s">
        <v>77</v>
      </c>
      <c r="C19" s="1">
        <v>1920.4999848790467</v>
      </c>
      <c r="D19" s="1">
        <v>0</v>
      </c>
      <c r="E19">
        <f>(R19-S19*(1000-T19)/(1000-U19))*AK19</f>
        <v>-6.2309430219183906E-2</v>
      </c>
      <c r="F19">
        <f>IF(AV19&lt;&gt;0,1/(1/AV19-1/N19),0)</f>
        <v>3.3117242652688702E-4</v>
      </c>
      <c r="G19">
        <f>((AY19-AL19/2)*S19-E19)/(AY19+AL19/2)</f>
        <v>682.56427007342063</v>
      </c>
      <c r="H19">
        <f>AL19*1000</f>
        <v>7.1705147088622573E-3</v>
      </c>
      <c r="I19">
        <f>(AQ19-AW19)</f>
        <v>2.0772749044770129</v>
      </c>
      <c r="J19">
        <f>(P19+AP19*D19)</f>
        <v>27.726787567138672</v>
      </c>
      <c r="K19" s="1">
        <v>6</v>
      </c>
      <c r="L19">
        <f>(K19*AE19+AF19)</f>
        <v>1.4200000166893005</v>
      </c>
      <c r="M19" s="1">
        <v>1</v>
      </c>
      <c r="N19">
        <f>L19*(M19+1)*(M19+1)/(M19*M19+1)</f>
        <v>2.8400000333786011</v>
      </c>
      <c r="O19" s="1">
        <v>26.335842132568359</v>
      </c>
      <c r="P19" s="1">
        <v>27.726787567138672</v>
      </c>
      <c r="Q19" s="1">
        <v>26.159049987792969</v>
      </c>
      <c r="R19" s="1">
        <v>400.18405151367187</v>
      </c>
      <c r="S19" s="1">
        <v>400.25537109375</v>
      </c>
      <c r="T19" s="1">
        <v>16.798116683959961</v>
      </c>
      <c r="U19" s="1">
        <v>16.806575775146484</v>
      </c>
      <c r="V19" s="1">
        <v>48.133510589599609</v>
      </c>
      <c r="W19" s="1">
        <v>48.157749176025391</v>
      </c>
      <c r="X19" s="1">
        <v>500.05392456054687</v>
      </c>
      <c r="Y19" s="1">
        <v>237.89584350585937</v>
      </c>
      <c r="Z19" s="1">
        <v>256.43597412109375</v>
      </c>
      <c r="AA19" s="1">
        <v>98.62457275390625</v>
      </c>
      <c r="AB19" s="1">
        <v>-3.8475055694580078</v>
      </c>
      <c r="AC19" s="1">
        <v>0.12811708450317383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0.18999999761581421</v>
      </c>
      <c r="AJ19" s="1">
        <v>111115</v>
      </c>
      <c r="AK19">
        <f>X19*0.000001/(K19*0.0001)</f>
        <v>0.83342320760091126</v>
      </c>
      <c r="AL19">
        <f>(U19-T19)/(1000-U19)*AK19</f>
        <v>7.1705147088622573E-6</v>
      </c>
      <c r="AM19">
        <f>(P19+273.15)</f>
        <v>300.87678756713865</v>
      </c>
      <c r="AN19">
        <f>(O19+273.15)</f>
        <v>299.48584213256834</v>
      </c>
      <c r="AO19">
        <f>(Y19*AG19+Z19*AH19)*AI19</f>
        <v>45.200209698925391</v>
      </c>
      <c r="AP19">
        <f>((AO19+0.00000010773*(AN19^4-AM19^4))-AL19*44100)/(L19*51.4+0.00000043092*AM19^3)</f>
        <v>0.33840145434753671</v>
      </c>
      <c r="AQ19">
        <f>0.61365*EXP(17.502*J19/(240.97+J19))</f>
        <v>3.7348162597569856</v>
      </c>
      <c r="AR19">
        <f>AQ19*1000/AA19</f>
        <v>37.869023464125071</v>
      </c>
      <c r="AS19">
        <f>(AR19-U19)</f>
        <v>21.062447688978587</v>
      </c>
      <c r="AT19">
        <f>IF(D19,P19,(O19+P19)/2)</f>
        <v>27.031314849853516</v>
      </c>
      <c r="AU19">
        <f>0.61365*EXP(17.502*AT19/(240.97+AT19))</f>
        <v>3.5857477650858911</v>
      </c>
      <c r="AV19">
        <f>IF(AS19&lt;&gt;0,(1000-(AR19+U19)/2)/AS19*AL19,0)</f>
        <v>3.3113381301031277E-4</v>
      </c>
      <c r="AW19">
        <f>U19*AA19/1000</f>
        <v>1.6575413552799727</v>
      </c>
      <c r="AX19">
        <f>(AU19-AW19)</f>
        <v>1.9282064098059184</v>
      </c>
      <c r="AY19">
        <f>1/(1.6/F19+1.37/N19)</f>
        <v>2.0696210196822113E-4</v>
      </c>
      <c r="AZ19">
        <f>G19*AA19*0.001</f>
        <v>67.317609513072981</v>
      </c>
      <c r="BA19">
        <f>G19/S19</f>
        <v>1.7053219503544068</v>
      </c>
      <c r="BB19">
        <f>(1-AL19*AA19/AQ19/F19)*100</f>
        <v>42.824225691361917</v>
      </c>
      <c r="BC19">
        <f>(S19-E19/(N19/1.35))</f>
        <v>400.2849900126962</v>
      </c>
      <c r="BD19">
        <f>E19*BB19/100/BC19</f>
        <v>-6.6661333024799744E-5</v>
      </c>
    </row>
    <row r="20" spans="1:56" x14ac:dyDescent="0.25">
      <c r="A20" s="1" t="s">
        <v>9</v>
      </c>
      <c r="B20" s="1" t="s">
        <v>78</v>
      </c>
    </row>
    <row r="21" spans="1:56" x14ac:dyDescent="0.25">
      <c r="A21" s="1">
        <v>4</v>
      </c>
      <c r="B21" s="1" t="s">
        <v>79</v>
      </c>
      <c r="C21" s="1">
        <v>2520.9999915957451</v>
      </c>
      <c r="D21" s="1">
        <v>0</v>
      </c>
      <c r="E21">
        <f>(R21-S21*(1000-T21)/(1000-U21))*AK21</f>
        <v>0.16412574799030752</v>
      </c>
      <c r="F21">
        <f>IF(AV21&lt;&gt;0,1/(1/AV21-1/N21),0)</f>
        <v>8.3364013429767906E-4</v>
      </c>
      <c r="G21">
        <f>((AY21-AL21/2)*S21-E21)/(AY21+AL21/2)</f>
        <v>76.68999794167074</v>
      </c>
      <c r="H21">
        <f>AL21*1000</f>
        <v>1.783627517122734E-2</v>
      </c>
      <c r="I21">
        <f>(AQ21-AW21)</f>
        <v>2.0524459744271373</v>
      </c>
      <c r="J21">
        <f>(P21+AP21*D21)</f>
        <v>27.721195220947266</v>
      </c>
      <c r="K21" s="1">
        <v>6</v>
      </c>
      <c r="L21">
        <f>(K21*AE21+AF21)</f>
        <v>1.4200000166893005</v>
      </c>
      <c r="M21" s="1">
        <v>1</v>
      </c>
      <c r="N21">
        <f>L21*(M21+1)*(M21+1)/(M21*M21+1)</f>
        <v>2.8400000333786011</v>
      </c>
      <c r="O21" s="1">
        <v>26.332687377929688</v>
      </c>
      <c r="P21" s="1">
        <v>27.721195220947266</v>
      </c>
      <c r="Q21" s="1">
        <v>26.160743713378906</v>
      </c>
      <c r="R21" s="1">
        <v>400.14035034179687</v>
      </c>
      <c r="S21" s="1">
        <v>399.93484497070312</v>
      </c>
      <c r="T21" s="1">
        <v>17.027889251708984</v>
      </c>
      <c r="U21" s="1">
        <v>17.048927307128906</v>
      </c>
      <c r="V21" s="1">
        <v>48.792491912841797</v>
      </c>
      <c r="W21" s="1">
        <v>48.852775573730469</v>
      </c>
      <c r="X21" s="1">
        <v>500.01348876953125</v>
      </c>
      <c r="Y21" s="1">
        <v>237.98452758789062</v>
      </c>
      <c r="Z21" s="1">
        <v>256.7105712890625</v>
      </c>
      <c r="AA21" s="1">
        <v>98.607398986816406</v>
      </c>
      <c r="AB21" s="1">
        <v>-3.8203144073486328</v>
      </c>
      <c r="AC21" s="1">
        <v>0.1307835578918457</v>
      </c>
      <c r="AD21" s="1">
        <v>0.66666668653488159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0.18999999761581421</v>
      </c>
      <c r="AJ21" s="1">
        <v>111115</v>
      </c>
      <c r="AK21">
        <f>X21*0.000001/(K21*0.0001)</f>
        <v>0.83335581461588537</v>
      </c>
      <c r="AL21">
        <f>(U21-T21)/(1000-U21)*AK21</f>
        <v>1.783627517122734E-5</v>
      </c>
      <c r="AM21">
        <f>(P21+273.15)</f>
        <v>300.87119522094724</v>
      </c>
      <c r="AN21">
        <f>(O21+273.15)</f>
        <v>299.48268737792966</v>
      </c>
      <c r="AO21">
        <f>(Y21*AG21+Z21*AH21)*AI21</f>
        <v>45.21705967429989</v>
      </c>
      <c r="AP21">
        <f>((AO21+0.00000010773*(AN21^4-AM21^4))-AL21*44100)/(L21*51.4+0.00000043092*AM21^3)</f>
        <v>0.33339501217343692</v>
      </c>
      <c r="AQ21">
        <f>0.61365*EXP(17.502*J21/(240.97+J21))</f>
        <v>3.7335963516984267</v>
      </c>
      <c r="AR21">
        <f>AQ21*1000/AA21</f>
        <v>37.863247485085779</v>
      </c>
      <c r="AS21">
        <f>(AR21-U21)</f>
        <v>20.814320177956873</v>
      </c>
      <c r="AT21">
        <f>IF(D21,P21,(O21+P21)/2)</f>
        <v>27.026941299438477</v>
      </c>
      <c r="AU21">
        <f>0.61365*EXP(17.502*AT21/(240.97+AT21))</f>
        <v>3.5848270145010246</v>
      </c>
      <c r="AV21">
        <f>IF(AS21&lt;&gt;0,(1000-(AR21+U21)/2)/AS21*AL21,0)</f>
        <v>8.3339550333600353E-4</v>
      </c>
      <c r="AW21">
        <f>U21*AA21/1000</f>
        <v>1.6811503772712895</v>
      </c>
      <c r="AX21">
        <f>(AU21-AW21)</f>
        <v>1.9036766372297351</v>
      </c>
      <c r="AY21">
        <f>1/(1.6/F21+1.37/N21)</f>
        <v>5.2089416262527082E-4</v>
      </c>
      <c r="AZ21">
        <f>G21*AA21*0.001</f>
        <v>7.5622012253324558</v>
      </c>
      <c r="BA21">
        <f>G21/S21</f>
        <v>0.19175622956106411</v>
      </c>
      <c r="BB21">
        <f>(1-AL21*AA21/AQ21/F21)*100</f>
        <v>43.492292452001578</v>
      </c>
      <c r="BC21">
        <f>(S21-E21/(N21/1.35))</f>
        <v>399.85682745056835</v>
      </c>
      <c r="BD21">
        <f>E21*BB21/100/BC21</f>
        <v>1.7851902332167668E-4</v>
      </c>
    </row>
    <row r="22" spans="1:56" x14ac:dyDescent="0.25">
      <c r="A22" s="1" t="s">
        <v>9</v>
      </c>
      <c r="B22" s="1" t="s">
        <v>80</v>
      </c>
    </row>
    <row r="23" spans="1:56" x14ac:dyDescent="0.25">
      <c r="A23" s="1">
        <v>5</v>
      </c>
      <c r="B23" s="1" t="s">
        <v>81</v>
      </c>
      <c r="C23" s="1">
        <v>3120.4999983124435</v>
      </c>
      <c r="D23" s="1">
        <v>0</v>
      </c>
      <c r="E23">
        <f>(R23-S23*(1000-T23)/(1000-U23))*AK23</f>
        <v>9.9035744826496311E-2</v>
      </c>
      <c r="F23">
        <f>IF(AV23&lt;&gt;0,1/(1/AV23-1/N23),0)</f>
        <v>8.3136292040154229E-4</v>
      </c>
      <c r="G23">
        <f>((AY23-AL23/2)*S23-E23)/(AY23+AL23/2)</f>
        <v>199.04835396210905</v>
      </c>
      <c r="H23">
        <f>AL23*1000</f>
        <v>1.7699038741487854E-2</v>
      </c>
      <c r="I23">
        <f>(AQ23-AW23)</f>
        <v>2.0417633533934647</v>
      </c>
      <c r="J23">
        <f>(P23+AP23*D23)</f>
        <v>27.751440048217773</v>
      </c>
      <c r="K23" s="1">
        <v>6</v>
      </c>
      <c r="L23">
        <f>(K23*AE23+AF23)</f>
        <v>1.4200000166893005</v>
      </c>
      <c r="M23" s="1">
        <v>1</v>
      </c>
      <c r="N23">
        <f>L23*(M23+1)*(M23+1)/(M23*M23+1)</f>
        <v>2.8400000333786011</v>
      </c>
      <c r="O23" s="1">
        <v>26.339548110961914</v>
      </c>
      <c r="P23" s="1">
        <v>27.751440048217773</v>
      </c>
      <c r="Q23" s="1">
        <v>26.1590576171875</v>
      </c>
      <c r="R23" s="1">
        <v>400.02618408203125</v>
      </c>
      <c r="S23" s="1">
        <v>399.89886474609375</v>
      </c>
      <c r="T23" s="1">
        <v>17.20509147644043</v>
      </c>
      <c r="U23" s="1">
        <v>17.225961685180664</v>
      </c>
      <c r="V23" s="1">
        <v>49.275291442871094</v>
      </c>
      <c r="W23" s="1">
        <v>49.335063934326172</v>
      </c>
      <c r="X23" s="1">
        <v>500.06655883789063</v>
      </c>
      <c r="Y23" s="1">
        <v>237.88616943359375</v>
      </c>
      <c r="Z23" s="1">
        <v>256.31634521484375</v>
      </c>
      <c r="AA23" s="1">
        <v>98.597381591796875</v>
      </c>
      <c r="AB23" s="1">
        <v>-3.8687458038330078</v>
      </c>
      <c r="AC23" s="1">
        <v>0.1288304328918457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0.18999999761581421</v>
      </c>
      <c r="AJ23" s="1">
        <v>111115</v>
      </c>
      <c r="AK23">
        <f>X23*0.000001/(K23*0.0001)</f>
        <v>0.8334442647298177</v>
      </c>
      <c r="AL23">
        <f>(U23-T23)/(1000-U23)*AK23</f>
        <v>1.7699038741487853E-5</v>
      </c>
      <c r="AM23">
        <f>(P23+273.15)</f>
        <v>300.90144004821775</v>
      </c>
      <c r="AN23">
        <f>(O23+273.15)</f>
        <v>299.48954811096189</v>
      </c>
      <c r="AO23">
        <f>(Y23*AG23+Z23*AH23)*AI23</f>
        <v>45.198371625217987</v>
      </c>
      <c r="AP23">
        <f>((AO23+0.00000010773*(AN23^4-AM23^4))-AL23*44100)/(L23*51.4+0.00000043092*AM23^3)</f>
        <v>0.32997909600059688</v>
      </c>
      <c r="AQ23">
        <f>0.61365*EXP(17.502*J23/(240.97+J23))</f>
        <v>3.740198070952895</v>
      </c>
      <c r="AR23">
        <f>AQ23*1000/AA23</f>
        <v>37.934050687448206</v>
      </c>
      <c r="AS23">
        <f>(AR23-U23)</f>
        <v>20.708089002267542</v>
      </c>
      <c r="AT23">
        <f>IF(D23,P23,(O23+P23)/2)</f>
        <v>27.045494079589844</v>
      </c>
      <c r="AU23">
        <f>0.61365*EXP(17.502*AT23/(240.97+AT23))</f>
        <v>3.5887342959228996</v>
      </c>
      <c r="AV23">
        <f>IF(AS23&lt;&gt;0,(1000-(AR23+U23)/2)/AS23*AL23,0)</f>
        <v>8.3111962391224029E-4</v>
      </c>
      <c r="AW23">
        <f>U23*AA23/1000</f>
        <v>1.6984347175594303</v>
      </c>
      <c r="AX23">
        <f>(AU23-AW23)</f>
        <v>1.8902995783634693</v>
      </c>
      <c r="AY23">
        <f>1/(1.6/F23+1.37/N23)</f>
        <v>5.1947161813654312E-4</v>
      </c>
      <c r="AZ23">
        <f>G23*AA23*0.001</f>
        <v>19.62564651082112</v>
      </c>
      <c r="BA23">
        <f>G23/S23</f>
        <v>0.4977467342611489</v>
      </c>
      <c r="BB23">
        <f>(1-AL23*AA23/AQ23/F23)*100</f>
        <v>43.878430366070653</v>
      </c>
      <c r="BC23">
        <f>(S23-E23/(N23/1.35))</f>
        <v>399.85178789611331</v>
      </c>
      <c r="BD23">
        <f>E23*BB23/100/BC23</f>
        <v>1.0867859453589304E-4</v>
      </c>
    </row>
    <row r="24" spans="1:56" x14ac:dyDescent="0.25">
      <c r="A24" s="1">
        <v>6</v>
      </c>
      <c r="B24" s="1" t="s">
        <v>82</v>
      </c>
      <c r="C24" s="1">
        <v>3720.9999848902225</v>
      </c>
      <c r="D24" s="1">
        <v>0</v>
      </c>
      <c r="E24">
        <f>(R24-S24*(1000-T24)/(1000-U24))*AK24</f>
        <v>-5.4047036049916473E-3</v>
      </c>
      <c r="F24">
        <f>IF(AV24&lt;&gt;0,1/(1/AV24-1/N24),0)</f>
        <v>8.0385899381508238E-4</v>
      </c>
      <c r="G24">
        <f>((AY24-AL24/2)*S24-E24)/(AY24+AL24/2)</f>
        <v>397.23235897738124</v>
      </c>
      <c r="H24">
        <f>AL24*1000</f>
        <v>1.6886803687082719E-2</v>
      </c>
      <c r="I24">
        <f>(AQ24-AW24)</f>
        <v>2.0146138621556817</v>
      </c>
      <c r="J24">
        <f>(P24+AP24*D24)</f>
        <v>27.68397331237793</v>
      </c>
      <c r="K24" s="1">
        <v>6</v>
      </c>
      <c r="L24">
        <f>(K24*AE24+AF24)</f>
        <v>1.4200000166893005</v>
      </c>
      <c r="M24" s="1">
        <v>1</v>
      </c>
      <c r="N24">
        <f>L24*(M24+1)*(M24+1)/(M24*M24+1)</f>
        <v>2.8400000333786011</v>
      </c>
      <c r="O24" s="1">
        <v>26.330524444580078</v>
      </c>
      <c r="P24" s="1">
        <v>27.68397331237793</v>
      </c>
      <c r="Q24" s="1">
        <v>26.159353256225586</v>
      </c>
      <c r="R24" s="1">
        <v>399.87301635742187</v>
      </c>
      <c r="S24" s="1">
        <v>399.87139892578125</v>
      </c>
      <c r="T24" s="1">
        <v>17.333086013793945</v>
      </c>
      <c r="U24" s="1">
        <v>17.352998733520508</v>
      </c>
      <c r="V24" s="1">
        <v>49.665748596191406</v>
      </c>
      <c r="W24" s="1">
        <v>49.722805023193359</v>
      </c>
      <c r="X24" s="1">
        <v>499.9949951171875</v>
      </c>
      <c r="Y24" s="1">
        <v>237.38890075683594</v>
      </c>
      <c r="Z24" s="1">
        <v>256.01864624023437</v>
      </c>
      <c r="AA24" s="1">
        <v>98.59228515625</v>
      </c>
      <c r="AB24" s="1">
        <v>-3.8687458038330078</v>
      </c>
      <c r="AC24" s="1">
        <v>0.1288304328918457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0.18999999761581421</v>
      </c>
      <c r="AJ24" s="1">
        <v>111115</v>
      </c>
      <c r="AK24">
        <f>X24*0.000001/(K24*0.0001)</f>
        <v>0.83332499186197906</v>
      </c>
      <c r="AL24">
        <f>(U24-T24)/(1000-U24)*AK24</f>
        <v>1.6886803687082719E-5</v>
      </c>
      <c r="AM24">
        <f>(P24+273.15)</f>
        <v>300.83397331237791</v>
      </c>
      <c r="AN24">
        <f>(O24+273.15)</f>
        <v>299.48052444458006</v>
      </c>
      <c r="AO24">
        <f>(Y24*AG24+Z24*AH24)*AI24</f>
        <v>45.103890577819584</v>
      </c>
      <c r="AP24">
        <f>((AO24+0.00000010773*(AN24^4-AM24^4))-AL24*44100)/(L24*51.4+0.00000043092*AM24^3)</f>
        <v>0.33743057254207071</v>
      </c>
      <c r="AQ24">
        <f>0.61365*EXP(17.502*J24/(240.97+J24))</f>
        <v>3.7254856616069807</v>
      </c>
      <c r="AR24">
        <f>AQ24*1000/AA24</f>
        <v>37.786786823155538</v>
      </c>
      <c r="AS24">
        <f>(AR24-U24)</f>
        <v>20.43378808963503</v>
      </c>
      <c r="AT24">
        <f>IF(D24,P24,(O24+P24)/2)</f>
        <v>27.007248878479004</v>
      </c>
      <c r="AU24">
        <f>0.61365*EXP(17.502*AT24/(240.97+AT24))</f>
        <v>3.5806837837886278</v>
      </c>
      <c r="AV24">
        <f>IF(AS24&lt;&gt;0,(1000-(AR24+U24)/2)/AS24*AL24,0)</f>
        <v>8.0363152676476176E-4</v>
      </c>
      <c r="AW24">
        <f>U24*AA24/1000</f>
        <v>1.710871799451299</v>
      </c>
      <c r="AX24">
        <f>(AU24-AW24)</f>
        <v>1.8698119843373289</v>
      </c>
      <c r="AY24">
        <f>1/(1.6/F24+1.37/N24)</f>
        <v>5.0229013576897664E-4</v>
      </c>
      <c r="AZ24">
        <f>G24*AA24*0.001</f>
        <v>39.164046009587835</v>
      </c>
      <c r="BA24">
        <f>G24/S24</f>
        <v>0.99340027830074984</v>
      </c>
      <c r="BB24">
        <f>(1-AL24*AA24/AQ24/F24)*100</f>
        <v>44.406039268695864</v>
      </c>
      <c r="BC24">
        <f>(S24-E24/(N24/1.35))</f>
        <v>399.87396806302809</v>
      </c>
      <c r="BD24">
        <f>E24*BB24/100/BC24</f>
        <v>-6.0019280995329053E-6</v>
      </c>
    </row>
    <row r="25" spans="1:56" x14ac:dyDescent="0.25">
      <c r="A25" s="1" t="s">
        <v>9</v>
      </c>
      <c r="B25" s="1" t="s">
        <v>83</v>
      </c>
    </row>
    <row r="26" spans="1:56" x14ac:dyDescent="0.25">
      <c r="A26" s="1">
        <v>7</v>
      </c>
      <c r="B26" s="1" t="s">
        <v>84</v>
      </c>
      <c r="C26" s="1">
        <v>4321.499991606921</v>
      </c>
      <c r="D26" s="1">
        <v>0</v>
      </c>
      <c r="E26">
        <f>(R26-S26*(1000-T26)/(1000-U26))*AK26</f>
        <v>-4.4156660649187926E-2</v>
      </c>
      <c r="F26">
        <f>IF(AV26&lt;&gt;0,1/(1/AV26-1/N26),0)</f>
        <v>6.8654026156159565E-4</v>
      </c>
      <c r="G26">
        <f>((AY26-AL26/2)*S26-E26)/(AY26+AL26/2)</f>
        <v>487.96734593399231</v>
      </c>
      <c r="H26">
        <f>AL26*1000</f>
        <v>1.4441882345633254E-2</v>
      </c>
      <c r="I26">
        <f>(AQ26-AW26)</f>
        <v>2.0168406570626445</v>
      </c>
      <c r="J26">
        <f>(P26+AP26*D26)</f>
        <v>27.711862564086914</v>
      </c>
      <c r="K26" s="1">
        <v>6</v>
      </c>
      <c r="L26">
        <f>(K26*AE26+AF26)</f>
        <v>1.4200000166893005</v>
      </c>
      <c r="M26" s="1">
        <v>1</v>
      </c>
      <c r="N26">
        <f>L26*(M26+1)*(M26+1)/(M26*M26+1)</f>
        <v>2.8400000333786011</v>
      </c>
      <c r="O26" s="1">
        <v>26.336008071899414</v>
      </c>
      <c r="P26" s="1">
        <v>27.711862564086914</v>
      </c>
      <c r="Q26" s="1">
        <v>26.158937454223633</v>
      </c>
      <c r="R26" s="1">
        <v>399.93780517578125</v>
      </c>
      <c r="S26" s="1">
        <v>399.98385620117187</v>
      </c>
      <c r="T26" s="1">
        <v>17.377737045288086</v>
      </c>
      <c r="U26" s="1">
        <v>17.394763946533203</v>
      </c>
      <c r="V26" s="1">
        <v>49.769771575927734</v>
      </c>
      <c r="W26" s="1">
        <v>49.818534851074219</v>
      </c>
      <c r="X26" s="1">
        <v>500.05584716796875</v>
      </c>
      <c r="Y26" s="1">
        <v>237.47543334960937</v>
      </c>
      <c r="Z26" s="1">
        <v>256.1802978515625</v>
      </c>
      <c r="AA26" s="1">
        <v>98.576828002929688</v>
      </c>
      <c r="AB26" s="1">
        <v>-3.6991291046142578</v>
      </c>
      <c r="AC26" s="1">
        <v>0.11953592300415039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0.18999999761581421</v>
      </c>
      <c r="AJ26" s="1">
        <v>111115</v>
      </c>
      <c r="AK26">
        <f>X26*0.000001/(K26*0.0001)</f>
        <v>0.83342641194661449</v>
      </c>
      <c r="AL26">
        <f>(U26-T26)/(1000-U26)*AK26</f>
        <v>1.4441882345633255E-5</v>
      </c>
      <c r="AM26">
        <f>(P26+273.15)</f>
        <v>300.86186256408689</v>
      </c>
      <c r="AN26">
        <f>(O26+273.15)</f>
        <v>299.48600807189939</v>
      </c>
      <c r="AO26">
        <f>(Y26*AG26+Z26*AH26)*AI26</f>
        <v>45.120331770240227</v>
      </c>
      <c r="AP26">
        <f>((AO26+0.00000010773*(AN26^4-AM26^4))-AL26*44100)/(L26*51.4+0.00000043092*AM26^3)</f>
        <v>0.33577090094356105</v>
      </c>
      <c r="AQ26">
        <f>0.61365*EXP(17.502*J26/(240.97+J26))</f>
        <v>3.7315613107716108</v>
      </c>
      <c r="AR26">
        <f>AQ26*1000/AA26</f>
        <v>37.854345553304974</v>
      </c>
      <c r="AS26">
        <f>(AR26-U26)</f>
        <v>20.459581606771771</v>
      </c>
      <c r="AT26">
        <f>IF(D26,P26,(O26+P26)/2)</f>
        <v>27.023935317993164</v>
      </c>
      <c r="AU26">
        <f>0.61365*EXP(17.502*AT26/(240.97+AT26))</f>
        <v>3.5841942938291829</v>
      </c>
      <c r="AV26">
        <f>IF(AS26&lt;&gt;0,(1000-(AR26+U26)/2)/AS26*AL26,0)</f>
        <v>6.8637433775461227E-4</v>
      </c>
      <c r="AW26">
        <f>U26*AA26/1000</f>
        <v>1.7147206537089661</v>
      </c>
      <c r="AX26">
        <f>(AU26-AW26)</f>
        <v>1.8694736401202168</v>
      </c>
      <c r="AY26">
        <f>1/(1.6/F26+1.37/N26)</f>
        <v>4.2899886522866794E-4</v>
      </c>
      <c r="AZ26">
        <f>G26*AA26*0.001</f>
        <v>48.102273131181256</v>
      </c>
      <c r="BA26">
        <f>G26/S26</f>
        <v>1.2199676021138441</v>
      </c>
      <c r="BB26">
        <f>(1-AL26*AA26/AQ26/F26)*100</f>
        <v>44.429788568425366</v>
      </c>
      <c r="BC26">
        <f>(S26-E26/(N26/1.35))</f>
        <v>400.00484616285348</v>
      </c>
      <c r="BD26">
        <f>E26*BB26/100/BC26</f>
        <v>-4.9046183198800393E-5</v>
      </c>
    </row>
    <row r="27" spans="1:56" x14ac:dyDescent="0.25">
      <c r="A27" s="1" t="s">
        <v>9</v>
      </c>
      <c r="B27" s="1" t="s">
        <v>85</v>
      </c>
    </row>
    <row r="28" spans="1:56" x14ac:dyDescent="0.25">
      <c r="A28" s="1">
        <v>8</v>
      </c>
      <c r="B28" s="1" t="s">
        <v>86</v>
      </c>
      <c r="C28" s="1">
        <v>4920.9999983236194</v>
      </c>
      <c r="D28" s="1">
        <v>0</v>
      </c>
      <c r="E28">
        <f>(R28-S28*(1000-T28)/(1000-U28))*AK28</f>
        <v>-2.2389978311787188E-2</v>
      </c>
      <c r="F28">
        <f>IF(AV28&lt;&gt;0,1/(1/AV28-1/N28),0)</f>
        <v>8.2038990627293087E-4</v>
      </c>
      <c r="G28">
        <f>((AY28-AL28/2)*S28-E28)/(AY28+AL28/2)</f>
        <v>429.81943276708387</v>
      </c>
      <c r="H28">
        <f>AL28*1000</f>
        <v>1.7366101760552619E-2</v>
      </c>
      <c r="I28">
        <f>(AQ28-AW28)</f>
        <v>2.0294467402905445</v>
      </c>
      <c r="J28">
        <f>(P28+AP28*D28)</f>
        <v>27.748565673828125</v>
      </c>
      <c r="K28" s="1">
        <v>6</v>
      </c>
      <c r="L28">
        <f>(K28*AE28+AF28)</f>
        <v>1.4200000166893005</v>
      </c>
      <c r="M28" s="1">
        <v>1</v>
      </c>
      <c r="N28">
        <f>L28*(M28+1)*(M28+1)/(M28*M28+1)</f>
        <v>2.8400000333786011</v>
      </c>
      <c r="O28" s="1">
        <v>26.338401794433594</v>
      </c>
      <c r="P28" s="1">
        <v>27.748565673828125</v>
      </c>
      <c r="Q28" s="1">
        <v>26.161548614501953</v>
      </c>
      <c r="R28" s="1">
        <v>400.18255615234375</v>
      </c>
      <c r="S28" s="1">
        <v>400.20108032226562</v>
      </c>
      <c r="T28" s="1">
        <v>17.328855514526367</v>
      </c>
      <c r="U28" s="1">
        <v>17.349328994750977</v>
      </c>
      <c r="V28" s="1">
        <v>49.61932373046875</v>
      </c>
      <c r="W28" s="1">
        <v>49.677947998046875</v>
      </c>
      <c r="X28" s="1">
        <v>500.1048583984375</v>
      </c>
      <c r="Y28" s="1">
        <v>237.67251586914062</v>
      </c>
      <c r="Z28" s="1">
        <v>256.38742065429687</v>
      </c>
      <c r="AA28" s="1">
        <v>98.57000732421875</v>
      </c>
      <c r="AB28" s="1">
        <v>-3.6864643096923828</v>
      </c>
      <c r="AC28" s="1">
        <v>0.13226175308227539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0.18999999761581421</v>
      </c>
      <c r="AJ28" s="1">
        <v>111115</v>
      </c>
      <c r="AK28">
        <f>X28*0.000001/(K28*0.0001)</f>
        <v>0.83350809733072917</v>
      </c>
      <c r="AL28">
        <f>(U28-T28)/(1000-U28)*AK28</f>
        <v>1.736610176055262E-5</v>
      </c>
      <c r="AM28">
        <f>(P28+273.15)</f>
        <v>300.8985656738281</v>
      </c>
      <c r="AN28">
        <f>(O28+273.15)</f>
        <v>299.48840179443357</v>
      </c>
      <c r="AO28">
        <f>(Y28*AG28+Z28*AH28)*AI28</f>
        <v>45.157777448481283</v>
      </c>
      <c r="AP28">
        <f>((AO28+0.00000010773*(AN28^4-AM28^4))-AL28*44100)/(L28*51.4+0.00000043092*AM28^3)</f>
        <v>0.32991624724882507</v>
      </c>
      <c r="AQ28">
        <f>0.61365*EXP(17.502*J28/(240.97+J28))</f>
        <v>3.739570226373429</v>
      </c>
      <c r="AR28">
        <f>AQ28*1000/AA28</f>
        <v>37.938215973477085</v>
      </c>
      <c r="AS28">
        <f>(AR28-U28)</f>
        <v>20.588886978726109</v>
      </c>
      <c r="AT28">
        <f>IF(D28,P28,(O28+P28)/2)</f>
        <v>27.043483734130859</v>
      </c>
      <c r="AU28">
        <f>0.61365*EXP(17.502*AT28/(240.97+AT28))</f>
        <v>3.5883107305196971</v>
      </c>
      <c r="AV28">
        <f>IF(AS28&lt;&gt;0,(1000-(AR28+U28)/2)/AS28*AL28,0)</f>
        <v>8.2015298893989644E-4</v>
      </c>
      <c r="AW28">
        <f>U28*AA28/1000</f>
        <v>1.7101234860828844</v>
      </c>
      <c r="AX28">
        <f>(AU28-AW28)</f>
        <v>1.8781872444368126</v>
      </c>
      <c r="AY28">
        <f>1/(1.6/F28+1.37/N28)</f>
        <v>5.1261689836551178E-4</v>
      </c>
      <c r="AZ28">
        <f>G28*AA28*0.001</f>
        <v>42.367304635943007</v>
      </c>
      <c r="BA28">
        <f>G28/S28</f>
        <v>1.0740086768905466</v>
      </c>
      <c r="BB28">
        <f>(1-AL28*AA28/AQ28/F28)*100</f>
        <v>44.203734950004659</v>
      </c>
      <c r="BC28">
        <f>(S28-E28/(N28/1.35))</f>
        <v>400.21172344563382</v>
      </c>
      <c r="BD28">
        <f>E28*BB28/100/BC28</f>
        <v>-2.4729926907427057E-5</v>
      </c>
    </row>
    <row r="29" spans="1:56" x14ac:dyDescent="0.25">
      <c r="A29" s="1">
        <v>9</v>
      </c>
      <c r="B29" s="1" t="s">
        <v>87</v>
      </c>
      <c r="C29" s="1">
        <v>5521.4999849013984</v>
      </c>
      <c r="D29" s="1">
        <v>0</v>
      </c>
      <c r="E29">
        <f>(R29-S29*(1000-T29)/(1000-U29))*AK29</f>
        <v>-0.17922387622042249</v>
      </c>
      <c r="F29">
        <f>IF(AV29&lt;&gt;0,1/(1/AV29-1/N29),0)</f>
        <v>6.9111797020510657E-4</v>
      </c>
      <c r="G29">
        <f>((AY29-AL29/2)*S29-E29)/(AY29+AL29/2)</f>
        <v>795.0142862065735</v>
      </c>
      <c r="H29">
        <f>AL29*1000</f>
        <v>1.4621502270867816E-2</v>
      </c>
      <c r="I29">
        <f>(AQ29-AW29)</f>
        <v>2.0279508482950774</v>
      </c>
      <c r="J29">
        <f>(P29+AP29*D29)</f>
        <v>27.746601104736328</v>
      </c>
      <c r="K29" s="1">
        <v>6</v>
      </c>
      <c r="L29">
        <f>(K29*AE29+AF29)</f>
        <v>1.4200000166893005</v>
      </c>
      <c r="M29" s="1">
        <v>1</v>
      </c>
      <c r="N29">
        <f>L29*(M29+1)*(M29+1)/(M29*M29+1)</f>
        <v>2.8400000333786011</v>
      </c>
      <c r="O29" s="1">
        <v>26.337863922119141</v>
      </c>
      <c r="P29" s="1">
        <v>27.746601104736328</v>
      </c>
      <c r="Q29" s="1">
        <v>26.159282684326172</v>
      </c>
      <c r="R29" s="1">
        <v>400.03445434570312</v>
      </c>
      <c r="S29" s="1">
        <v>400.24249267578125</v>
      </c>
      <c r="T29" s="1">
        <v>17.345119476318359</v>
      </c>
      <c r="U29" s="1">
        <v>17.362360000610352</v>
      </c>
      <c r="V29" s="1">
        <v>49.661155700683594</v>
      </c>
      <c r="W29" s="1">
        <v>49.710517883300781</v>
      </c>
      <c r="X29" s="1">
        <v>500.01861572265625</v>
      </c>
      <c r="Y29" s="1">
        <v>237.20710754394531</v>
      </c>
      <c r="Z29" s="1">
        <v>256.1011962890625</v>
      </c>
      <c r="AA29" s="1">
        <v>98.557472229003906</v>
      </c>
      <c r="AB29" s="1">
        <v>-3.6864643096923828</v>
      </c>
      <c r="AC29" s="1">
        <v>0.13226175308227539</v>
      </c>
      <c r="AD29" s="1">
        <v>0.66666668653488159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0.18999999761581421</v>
      </c>
      <c r="AJ29" s="1">
        <v>111115</v>
      </c>
      <c r="AK29">
        <f>X29*0.000001/(K29*0.0001)</f>
        <v>0.83336435953776022</v>
      </c>
      <c r="AL29">
        <f>(U29-T29)/(1000-U29)*AK29</f>
        <v>1.4621502270867815E-5</v>
      </c>
      <c r="AM29">
        <f>(P29+273.15)</f>
        <v>300.89660110473631</v>
      </c>
      <c r="AN29">
        <f>(O29+273.15)</f>
        <v>299.48786392211912</v>
      </c>
      <c r="AO29">
        <f>(Y29*AG29+Z29*AH29)*AI29</f>
        <v>45.069349867803794</v>
      </c>
      <c r="AP29">
        <f>((AO29+0.00000010773*(AN29^4-AM29^4))-AL29*44100)/(L29*51.4+0.00000043092*AM29^3)</f>
        <v>0.33050073613673603</v>
      </c>
      <c r="AQ29">
        <f>0.61365*EXP(17.502*J29/(240.97+J29))</f>
        <v>3.7391411618852004</v>
      </c>
      <c r="AR29">
        <f>AQ29*1000/AA29</f>
        <v>37.938687725240079</v>
      </c>
      <c r="AS29">
        <f>(AR29-U29)</f>
        <v>20.576327724629728</v>
      </c>
      <c r="AT29">
        <f>IF(D29,P29,(O29+P29)/2)</f>
        <v>27.042232513427734</v>
      </c>
      <c r="AU29">
        <f>0.61365*EXP(17.502*AT29/(240.97+AT29))</f>
        <v>3.5880471293032352</v>
      </c>
      <c r="AV29">
        <f>IF(AS29&lt;&gt;0,(1000-(AR29+U29)/2)/AS29*AL29,0)</f>
        <v>6.9094982660085954E-4</v>
      </c>
      <c r="AW29">
        <f>U29*AA29/1000</f>
        <v>1.711190313590123</v>
      </c>
      <c r="AX29">
        <f>(AU29-AW29)</f>
        <v>1.8768568157131122</v>
      </c>
      <c r="AY29">
        <f>1/(1.6/F29+1.37/N29)</f>
        <v>4.3185874513036954E-4</v>
      </c>
      <c r="AZ29">
        <f>G29*AA29*0.001</f>
        <v>78.354598434465728</v>
      </c>
      <c r="BA29">
        <f>G29/S29</f>
        <v>1.9863315383921003</v>
      </c>
      <c r="BB29">
        <f>(1-AL29*AA29/AQ29/F29)*100</f>
        <v>44.235539398825871</v>
      </c>
      <c r="BC29">
        <f>(S29-E29/(N29/1.35))</f>
        <v>400.32768712298332</v>
      </c>
      <c r="BD29">
        <f>E29*BB29/100/BC29</f>
        <v>-1.9803938355438392E-4</v>
      </c>
    </row>
    <row r="30" spans="1:56" x14ac:dyDescent="0.25">
      <c r="A30" s="1" t="s">
        <v>9</v>
      </c>
      <c r="B30" s="1" t="s">
        <v>88</v>
      </c>
    </row>
    <row r="31" spans="1:56" x14ac:dyDescent="0.25">
      <c r="A31" s="1">
        <v>10</v>
      </c>
      <c r="B31" s="1" t="s">
        <v>89</v>
      </c>
      <c r="C31" s="1">
        <v>6121.9999915957451</v>
      </c>
      <c r="D31" s="1">
        <v>0</v>
      </c>
      <c r="E31">
        <f>(R31-S31*(1000-T31)/(1000-U31))*AK31</f>
        <v>7.7234562192411801E-2</v>
      </c>
      <c r="F31">
        <f>IF(AV31&lt;&gt;0,1/(1/AV31-1/N31),0)</f>
        <v>7.2151471278836352E-4</v>
      </c>
      <c r="G31">
        <f>((AY31-AL31/2)*S31-E31)/(AY31+AL31/2)</f>
        <v>218.27045131563142</v>
      </c>
      <c r="H31">
        <f>AL31*1000</f>
        <v>1.5184394686371235E-2</v>
      </c>
      <c r="I31">
        <f>(AQ31-AW31)</f>
        <v>2.0171379974607113</v>
      </c>
      <c r="J31">
        <f>(P31+AP31*D31)</f>
        <v>27.696113586425781</v>
      </c>
      <c r="K31" s="1">
        <v>6</v>
      </c>
      <c r="L31">
        <f>(K31*AE31+AF31)</f>
        <v>1.4200000166893005</v>
      </c>
      <c r="M31" s="1">
        <v>1</v>
      </c>
      <c r="N31">
        <f>L31*(M31+1)*(M31+1)/(M31*M31+1)</f>
        <v>2.8400000333786011</v>
      </c>
      <c r="O31" s="1">
        <v>26.331535339355469</v>
      </c>
      <c r="P31" s="1">
        <v>27.696113586425781</v>
      </c>
      <c r="Q31" s="1">
        <v>26.160327911376953</v>
      </c>
      <c r="R31" s="1">
        <v>400.09109497070312</v>
      </c>
      <c r="S31" s="1">
        <v>399.99114990234375</v>
      </c>
      <c r="T31" s="1">
        <v>17.344942092895508</v>
      </c>
      <c r="U31" s="1">
        <v>17.362842559814453</v>
      </c>
      <c r="V31" s="1">
        <v>49.672046661376953</v>
      </c>
      <c r="W31" s="1">
        <v>49.723308563232422</v>
      </c>
      <c r="X31" s="1">
        <v>500.12384033203125</v>
      </c>
      <c r="Y31" s="1">
        <v>237.18586730957031</v>
      </c>
      <c r="Z31" s="1">
        <v>256.19586181640625</v>
      </c>
      <c r="AA31" s="1">
        <v>98.54327392578125</v>
      </c>
      <c r="AB31" s="1">
        <v>-3.7443866729736328</v>
      </c>
      <c r="AC31" s="1">
        <v>0.12555742263793945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0.18999999761581421</v>
      </c>
      <c r="AJ31" s="1">
        <v>111115</v>
      </c>
      <c r="AK31">
        <f>X31*0.000001/(K31*0.0001)</f>
        <v>0.83353973388671876</v>
      </c>
      <c r="AL31">
        <f>(U31-T31)/(1000-U31)*AK31</f>
        <v>1.5184394686371234E-5</v>
      </c>
      <c r="AM31">
        <f>(P31+273.15)</f>
        <v>300.84611358642576</v>
      </c>
      <c r="AN31">
        <f>(O31+273.15)</f>
        <v>299.48153533935545</v>
      </c>
      <c r="AO31">
        <f>(Y31*AG31+Z31*AH31)*AI31</f>
        <v>45.065314223323185</v>
      </c>
      <c r="AP31">
        <f>((AO31+0.00000010773*(AN31^4-AM31^4))-AL31*44100)/(L31*51.4+0.00000043092*AM31^3)</f>
        <v>0.33631257167268491</v>
      </c>
      <c r="AQ31">
        <f>0.61365*EXP(17.502*J31/(240.97+J31))</f>
        <v>3.72812934796272</v>
      </c>
      <c r="AR31">
        <f>AQ31*1000/AA31</f>
        <v>37.832408031933198</v>
      </c>
      <c r="AS31">
        <f>(AR31-U31)</f>
        <v>20.469565472118745</v>
      </c>
      <c r="AT31">
        <f>IF(D31,P31,(O31+P31)/2)</f>
        <v>27.013824462890625</v>
      </c>
      <c r="AU31">
        <f>0.61365*EXP(17.502*AT31/(240.97+AT31))</f>
        <v>3.5820668033961396</v>
      </c>
      <c r="AV31">
        <f>IF(AS31&lt;&gt;0,(1000-(AR31+U31)/2)/AS31*AL31,0)</f>
        <v>7.2133145530537659E-4</v>
      </c>
      <c r="AW31">
        <f>U31*AA31/1000</f>
        <v>1.7109913505020087</v>
      </c>
      <c r="AX31">
        <f>(AU31-AW31)</f>
        <v>1.8710754528941309</v>
      </c>
      <c r="AY31">
        <f>1/(1.6/F31+1.37/N31)</f>
        <v>4.5084862052452695E-4</v>
      </c>
      <c r="AZ31">
        <f>G31*AA31*0.001</f>
        <v>21.509084873900168</v>
      </c>
      <c r="BA31">
        <f>G31/S31</f>
        <v>0.54568820177376742</v>
      </c>
      <c r="BB31">
        <f>(1-AL31*AA31/AQ31/F31)*100</f>
        <v>44.372658194707796</v>
      </c>
      <c r="BC31">
        <f>(S31-E31/(N31/1.35))</f>
        <v>399.95443629046548</v>
      </c>
      <c r="BD31">
        <f>E31*BB31/100/BC31</f>
        <v>8.5687331306230817E-5</v>
      </c>
    </row>
    <row r="32" spans="1:56" x14ac:dyDescent="0.25">
      <c r="A32" s="1" t="s">
        <v>9</v>
      </c>
      <c r="B32" s="1" t="s">
        <v>90</v>
      </c>
    </row>
    <row r="33" spans="1:56" x14ac:dyDescent="0.25">
      <c r="A33" s="1">
        <v>11</v>
      </c>
      <c r="B33" s="1" t="s">
        <v>91</v>
      </c>
      <c r="C33" s="1">
        <v>6721.4999983124435</v>
      </c>
      <c r="D33" s="1">
        <v>0</v>
      </c>
      <c r="E33">
        <f>(R33-S33*(1000-T33)/(1000-U33))*AK33</f>
        <v>8.8388003798825582E-2</v>
      </c>
      <c r="F33">
        <f>IF(AV33&lt;&gt;0,1/(1/AV33-1/N33),0)</f>
        <v>6.8577292369593394E-4</v>
      </c>
      <c r="G33">
        <f>((AY33-AL33/2)*S33-E33)/(AY33+AL33/2)</f>
        <v>183.83164487056058</v>
      </c>
      <c r="H33">
        <f>AL33*1000</f>
        <v>1.4537027367914923E-2</v>
      </c>
      <c r="I33">
        <f>(AQ33-AW33)</f>
        <v>2.0313036318513196</v>
      </c>
      <c r="J33">
        <f>(P33+AP33*D33)</f>
        <v>27.740383148193359</v>
      </c>
      <c r="K33" s="1">
        <v>6</v>
      </c>
      <c r="L33">
        <f>(K33*AE33+AF33)</f>
        <v>1.4200000166893005</v>
      </c>
      <c r="M33" s="1">
        <v>1</v>
      </c>
      <c r="N33">
        <f>L33*(M33+1)*(M33+1)/(M33*M33+1)</f>
        <v>2.8400000333786011</v>
      </c>
      <c r="O33" s="1">
        <v>26.336162567138672</v>
      </c>
      <c r="P33" s="1">
        <v>27.740383148193359</v>
      </c>
      <c r="Q33" s="1">
        <v>26.161127090454102</v>
      </c>
      <c r="R33" s="1">
        <v>400.11123657226562</v>
      </c>
      <c r="S33" s="1">
        <v>399.99819946289062</v>
      </c>
      <c r="T33" s="1">
        <v>17.303277969360352</v>
      </c>
      <c r="U33" s="1">
        <v>17.320419311523437</v>
      </c>
      <c r="V33" s="1">
        <v>49.529590606689453</v>
      </c>
      <c r="W33" s="1">
        <v>49.578655242919922</v>
      </c>
      <c r="X33" s="1">
        <v>500.027587890625</v>
      </c>
      <c r="Y33" s="1">
        <v>237.1004638671875</v>
      </c>
      <c r="Z33" s="1">
        <v>255.66445922851562</v>
      </c>
      <c r="AA33" s="1">
        <v>98.524162292480469</v>
      </c>
      <c r="AB33" s="1">
        <v>-3.8947467803955078</v>
      </c>
      <c r="AC33" s="1">
        <v>0.12304162979125977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0.18999999761581421</v>
      </c>
      <c r="AJ33" s="1">
        <v>111115</v>
      </c>
      <c r="AK33">
        <f>X33*0.000001/(K33*0.0001)</f>
        <v>0.83337931315104152</v>
      </c>
      <c r="AL33">
        <f>(U33-T33)/(1000-U33)*AK33</f>
        <v>1.4537027367914924E-5</v>
      </c>
      <c r="AM33">
        <f>(P33+273.15)</f>
        <v>300.89038314819334</v>
      </c>
      <c r="AN33">
        <f>(O33+273.15)</f>
        <v>299.48616256713865</v>
      </c>
      <c r="AO33">
        <f>(Y33*AG33+Z33*AH33)*AI33</f>
        <v>45.049087569474068</v>
      </c>
      <c r="AP33">
        <f>((AO33+0.00000010773*(AN33^4-AM33^4))-AL33*44100)/(L33*51.4+0.00000043092*AM33^3)</f>
        <v>0.33093747195760337</v>
      </c>
      <c r="AQ33">
        <f>0.61365*EXP(17.502*J33/(240.97+J33))</f>
        <v>3.7377834350736676</v>
      </c>
      <c r="AR33">
        <f>AQ33*1000/AA33</f>
        <v>37.937733730509898</v>
      </c>
      <c r="AS33">
        <f>(AR33-U33)</f>
        <v>20.61731441898646</v>
      </c>
      <c r="AT33">
        <f>IF(D33,P33,(O33+P33)/2)</f>
        <v>27.038272857666016</v>
      </c>
      <c r="AU33">
        <f>0.61365*EXP(17.502*AT33/(240.97+AT33))</f>
        <v>3.5872130392780419</v>
      </c>
      <c r="AV33">
        <f>IF(AS33&lt;&gt;0,(1000-(AR33+U33)/2)/AS33*AL33,0)</f>
        <v>6.8560737053907617E-4</v>
      </c>
      <c r="AW33">
        <f>U33*AA33/1000</f>
        <v>1.706479803222348</v>
      </c>
      <c r="AX33">
        <f>(AU33-AW33)</f>
        <v>1.8807332360556939</v>
      </c>
      <c r="AY33">
        <f>1/(1.6/F33+1.37/N33)</f>
        <v>4.2851947742869172E-4</v>
      </c>
      <c r="AZ33">
        <f>G33*AA33*0.001</f>
        <v>18.111858813720744</v>
      </c>
      <c r="BA33">
        <f>G33/S33</f>
        <v>0.45958118090882893</v>
      </c>
      <c r="BB33">
        <f>(1-AL33*AA33/AQ33/F33)*100</f>
        <v>44.124182516353308</v>
      </c>
      <c r="BC33">
        <f>(S33-E33/(N33/1.35))</f>
        <v>399.95618403904342</v>
      </c>
      <c r="BD33">
        <f>E33*BB33/100/BC33</f>
        <v>9.7511891739990954E-5</v>
      </c>
    </row>
    <row r="34" spans="1:56" x14ac:dyDescent="0.25">
      <c r="A34" s="1">
        <v>12</v>
      </c>
      <c r="B34" s="1" t="s">
        <v>92</v>
      </c>
      <c r="C34" s="1">
        <v>7321.9999848902225</v>
      </c>
      <c r="D34" s="1">
        <v>0</v>
      </c>
      <c r="E34">
        <f>(R34-S34*(1000-T34)/(1000-U34))*AK34</f>
        <v>0.10113292483842891</v>
      </c>
      <c r="F34">
        <f>IF(AV34&lt;&gt;0,1/(1/AV34-1/N34),0)</f>
        <v>3.2537801210799459E-4</v>
      </c>
      <c r="G34">
        <f>((AY34-AL34/2)*S34-E34)/(AY34+AL34/2)</f>
        <v>-102.38415209253287</v>
      </c>
      <c r="H34">
        <f>AL34*1000</f>
        <v>6.8995335994261357E-3</v>
      </c>
      <c r="I34">
        <f>(AQ34-AW34)</f>
        <v>2.0319120427123121</v>
      </c>
      <c r="J34">
        <f>(P34+AP34*D34)</f>
        <v>27.678565979003906</v>
      </c>
      <c r="K34" s="1">
        <v>6</v>
      </c>
      <c r="L34">
        <f>(K34*AE34+AF34)</f>
        <v>1.4200000166893005</v>
      </c>
      <c r="M34" s="1">
        <v>1</v>
      </c>
      <c r="N34">
        <f>L34*(M34+1)*(M34+1)/(M34*M34+1)</f>
        <v>2.8400000333786011</v>
      </c>
      <c r="O34" s="1">
        <v>26.329870223999023</v>
      </c>
      <c r="P34" s="1">
        <v>27.678565979003906</v>
      </c>
      <c r="Q34" s="1">
        <v>26.159988403320313</v>
      </c>
      <c r="R34" s="1">
        <v>400.14556884765625</v>
      </c>
      <c r="S34" s="1">
        <v>400.02090454101562</v>
      </c>
      <c r="T34" s="1">
        <v>17.169862747192383</v>
      </c>
      <c r="U34" s="1">
        <v>17.177999496459961</v>
      </c>
      <c r="V34" s="1">
        <v>49.164463043212891</v>
      </c>
      <c r="W34" s="1">
        <v>49.187759399414063</v>
      </c>
      <c r="X34" s="1">
        <v>500.0286865234375</v>
      </c>
      <c r="Y34" s="1">
        <v>236.92057800292969</v>
      </c>
      <c r="Z34" s="1">
        <v>255.69541931152344</v>
      </c>
      <c r="AA34" s="1">
        <v>98.521171569824219</v>
      </c>
      <c r="AB34" s="1">
        <v>-3.8947467803955078</v>
      </c>
      <c r="AC34" s="1">
        <v>0.12304162979125977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0.18999999761581421</v>
      </c>
      <c r="AJ34" s="1">
        <v>111115</v>
      </c>
      <c r="AK34">
        <f>X34*0.000001/(K34*0.0001)</f>
        <v>0.83338114420572906</v>
      </c>
      <c r="AL34">
        <f>(U34-T34)/(1000-U34)*AK34</f>
        <v>6.8995335994261357E-6</v>
      </c>
      <c r="AM34">
        <f>(P34+273.15)</f>
        <v>300.82856597900388</v>
      </c>
      <c r="AN34">
        <f>(O34+273.15)</f>
        <v>299.479870223999</v>
      </c>
      <c r="AO34">
        <f>(Y34*AG34+Z34*AH34)*AI34</f>
        <v>45.014909255693965</v>
      </c>
      <c r="AP34">
        <f>((AO34+0.00000010773*(AN34^4-AM34^4))-AL34*44100)/(L34*51.4+0.00000043092*AM34^3)</f>
        <v>0.34224099216072179</v>
      </c>
      <c r="AQ34">
        <f>0.61365*EXP(17.502*J34/(240.97+J34))</f>
        <v>3.7243086783293982</v>
      </c>
      <c r="AR34">
        <f>AQ34*1000/AA34</f>
        <v>37.802115210230674</v>
      </c>
      <c r="AS34">
        <f>(AR34-U34)</f>
        <v>20.624115713770713</v>
      </c>
      <c r="AT34">
        <f>IF(D34,P34,(O34+P34)/2)</f>
        <v>27.004218101501465</v>
      </c>
      <c r="AU34">
        <f>0.61365*EXP(17.502*AT34/(240.97+AT34))</f>
        <v>3.5800464880441956</v>
      </c>
      <c r="AV34">
        <f>IF(AS34&lt;&gt;0,(1000-(AR34+U34)/2)/AS34*AL34,0)</f>
        <v>3.2534073791034852E-4</v>
      </c>
      <c r="AW34">
        <f>U34*AA34/1000</f>
        <v>1.6923966356170859</v>
      </c>
      <c r="AX34">
        <f>(AU34-AW34)</f>
        <v>1.8876498524271097</v>
      </c>
      <c r="AY34">
        <f>1/(1.6/F34+1.37/N34)</f>
        <v>2.0334130971917113E-4</v>
      </c>
      <c r="AZ34">
        <f>G34*AA34*0.001</f>
        <v>-10.087006614339408</v>
      </c>
      <c r="BA34">
        <f>G34/S34</f>
        <v>-0.25594700409471988</v>
      </c>
      <c r="BB34">
        <f>(1-AL34*AA34/AQ34/F34)*100</f>
        <v>43.906126466694538</v>
      </c>
      <c r="BC34">
        <f>(S34-E34/(N34/1.35))</f>
        <v>399.97283079209757</v>
      </c>
      <c r="BD34">
        <f>E34*BB34/100/BC34</f>
        <v>1.1101641526773682E-4</v>
      </c>
    </row>
    <row r="35" spans="1:56" x14ac:dyDescent="0.25">
      <c r="A35" s="1" t="s">
        <v>9</v>
      </c>
      <c r="B35" s="1" t="s">
        <v>93</v>
      </c>
    </row>
    <row r="36" spans="1:56" x14ac:dyDescent="0.25">
      <c r="A36" s="1">
        <v>13</v>
      </c>
      <c r="B36" s="1" t="s">
        <v>94</v>
      </c>
      <c r="C36" s="1">
        <v>7922.499991606921</v>
      </c>
      <c r="D36" s="1">
        <v>0</v>
      </c>
      <c r="E36">
        <f>(R36-S36*(1000-T36)/(1000-U36))*AK36</f>
        <v>-4.4378812460185796E-2</v>
      </c>
      <c r="F36">
        <f>IF(AV36&lt;&gt;0,1/(1/AV36-1/N36),0)</f>
        <v>3.2542193623673484E-4</v>
      </c>
      <c r="G36">
        <f>((AY36-AL36/2)*S36-E36)/(AY36+AL36/2)</f>
        <v>601.38627518976898</v>
      </c>
      <c r="H36">
        <f>AL36*1000</f>
        <v>6.9070650468293568E-3</v>
      </c>
      <c r="I36">
        <f>(AQ36-AW36)</f>
        <v>2.0334811447412386</v>
      </c>
      <c r="J36">
        <f>(P36+AP36*D36)</f>
        <v>27.680582046508789</v>
      </c>
      <c r="K36" s="1">
        <v>6</v>
      </c>
      <c r="L36">
        <f>(K36*AE36+AF36)</f>
        <v>1.4200000166893005</v>
      </c>
      <c r="M36" s="1">
        <v>1</v>
      </c>
      <c r="N36">
        <f>L36*(M36+1)*(M36+1)/(M36*M36+1)</f>
        <v>2.8400000333786011</v>
      </c>
      <c r="O36" s="1">
        <v>26.329143524169922</v>
      </c>
      <c r="P36" s="1">
        <v>27.680582046508789</v>
      </c>
      <c r="Q36" s="1">
        <v>26.158893585205078</v>
      </c>
      <c r="R36" s="1">
        <v>400.12606811523437</v>
      </c>
      <c r="S36" s="1">
        <v>400.17599487304687</v>
      </c>
      <c r="T36" s="1">
        <v>17.161516189575195</v>
      </c>
      <c r="U36" s="1">
        <v>17.169660568237305</v>
      </c>
      <c r="V36" s="1">
        <v>49.133697509765625</v>
      </c>
      <c r="W36" s="1">
        <v>49.157016754150391</v>
      </c>
      <c r="X36" s="1">
        <v>500.10983276367188</v>
      </c>
      <c r="Y36" s="1">
        <v>237.03880310058594</v>
      </c>
      <c r="Z36" s="1">
        <v>255.72894287109375</v>
      </c>
      <c r="AA36" s="1">
        <v>98.503189086914063</v>
      </c>
      <c r="AB36" s="1">
        <v>-3.8178424835205078</v>
      </c>
      <c r="AC36" s="1">
        <v>0.11802530288696289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0.18999999761581421</v>
      </c>
      <c r="AJ36" s="1">
        <v>111115</v>
      </c>
      <c r="AK36">
        <f>X36*0.000001/(K36*0.0001)</f>
        <v>0.83351638793945293</v>
      </c>
      <c r="AL36">
        <f>(U36-T36)/(1000-U36)*AK36</f>
        <v>6.907065046829357E-6</v>
      </c>
      <c r="AM36">
        <f>(P36+273.15)</f>
        <v>300.83058204650877</v>
      </c>
      <c r="AN36">
        <f>(O36+273.15)</f>
        <v>299.4791435241699</v>
      </c>
      <c r="AO36">
        <f>(Y36*AG36+Z36*AH36)*AI36</f>
        <v>45.037372023966782</v>
      </c>
      <c r="AP36">
        <f>((AO36+0.00000010773*(AN36^4-AM36^4))-AL36*44100)/(L36*51.4+0.00000043092*AM36^3)</f>
        <v>0.34212280309616599</v>
      </c>
      <c r="AQ36">
        <f>0.61365*EXP(17.502*J36/(240.97+J36))</f>
        <v>3.7247474662524502</v>
      </c>
      <c r="AR36">
        <f>AQ36*1000/AA36</f>
        <v>37.813470820380523</v>
      </c>
      <c r="AS36">
        <f>(AR36-U36)</f>
        <v>20.643810252143219</v>
      </c>
      <c r="AT36">
        <f>IF(D36,P36,(O36+P36)/2)</f>
        <v>27.004862785339355</v>
      </c>
      <c r="AU36">
        <f>0.61365*EXP(17.502*AT36/(240.97+AT36))</f>
        <v>3.5801820404588049</v>
      </c>
      <c r="AV36">
        <f>IF(AS36&lt;&gt;0,(1000-(AR36+U36)/2)/AS36*AL36,0)</f>
        <v>3.2538465197538873E-4</v>
      </c>
      <c r="AW36">
        <f>U36*AA36/1000</f>
        <v>1.6912663215112116</v>
      </c>
      <c r="AX36">
        <f>(AU36-AW36)</f>
        <v>1.8889157189475934</v>
      </c>
      <c r="AY36">
        <f>1/(1.6/F36+1.37/N36)</f>
        <v>2.0336875691384879E-4</v>
      </c>
      <c r="AZ36">
        <f>G36*AA36*0.001</f>
        <v>59.238465979292748</v>
      </c>
      <c r="BA36">
        <f>G36/S36</f>
        <v>1.5028044732682047</v>
      </c>
      <c r="BB36">
        <f>(1-AL36*AA36/AQ36/F36)*100</f>
        <v>43.86933609629984</v>
      </c>
      <c r="BC36">
        <f>(S36-E36/(N36/1.35))</f>
        <v>400.19709043505992</v>
      </c>
      <c r="BD36">
        <f>E36*BB36/100/BC36</f>
        <v>-4.8647755965793779E-5</v>
      </c>
    </row>
    <row r="37" spans="1:56" x14ac:dyDescent="0.25">
      <c r="A37" s="1" t="s">
        <v>9</v>
      </c>
      <c r="B37" s="1" t="s">
        <v>95</v>
      </c>
    </row>
    <row r="38" spans="1:56" x14ac:dyDescent="0.25">
      <c r="A38" s="1">
        <v>14</v>
      </c>
      <c r="B38" s="1" t="s">
        <v>96</v>
      </c>
      <c r="C38" s="1">
        <v>8521.9999983236194</v>
      </c>
      <c r="D38" s="1">
        <v>0</v>
      </c>
      <c r="E38">
        <f>(R38-S38*(1000-T38)/(1000-U38))*AK38</f>
        <v>-0.20246681060274538</v>
      </c>
      <c r="F38">
        <f>IF(AV38&lt;&gt;0,1/(1/AV38-1/N38),0)</f>
        <v>8.8123112283409956E-4</v>
      </c>
      <c r="G38">
        <f>((AY38-AL38/2)*S38-E38)/(AY38+AL38/2)</f>
        <v>748.40684639166921</v>
      </c>
      <c r="H38">
        <f>AL38*1000</f>
        <v>1.8845130805741971E-2</v>
      </c>
      <c r="I38">
        <f>(AQ38-AW38)</f>
        <v>2.0487033380280026</v>
      </c>
      <c r="J38">
        <f>(P38+AP38*D38)</f>
        <v>27.779380798339844</v>
      </c>
      <c r="K38" s="1">
        <v>6</v>
      </c>
      <c r="L38">
        <f>(K38*AE38+AF38)</f>
        <v>1.4200000166893005</v>
      </c>
      <c r="M38" s="1">
        <v>1</v>
      </c>
      <c r="N38">
        <f>L38*(M38+1)*(M38+1)/(M38*M38+1)</f>
        <v>2.8400000333786011</v>
      </c>
      <c r="O38" s="1">
        <v>26.336257934570312</v>
      </c>
      <c r="P38" s="1">
        <v>27.779380798339844</v>
      </c>
      <c r="Q38" s="1">
        <v>26.160577774047852</v>
      </c>
      <c r="R38" s="1">
        <v>400.12643432617187</v>
      </c>
      <c r="S38" s="1">
        <v>400.36032104492187</v>
      </c>
      <c r="T38" s="1">
        <v>17.213516235351562</v>
      </c>
      <c r="U38" s="1">
        <v>17.235738754272461</v>
      </c>
      <c r="V38" s="1">
        <v>49.256877899169922</v>
      </c>
      <c r="W38" s="1">
        <v>49.320468902587891</v>
      </c>
      <c r="X38" s="1">
        <v>500.0419921875</v>
      </c>
      <c r="Y38" s="1">
        <v>236.76991271972656</v>
      </c>
      <c r="Z38" s="1">
        <v>255.61985778808594</v>
      </c>
      <c r="AA38" s="1">
        <v>98.493171691894531</v>
      </c>
      <c r="AB38" s="1">
        <v>-3.6525592803955078</v>
      </c>
      <c r="AC38" s="1">
        <v>0.12910318374633789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0.18999999761581421</v>
      </c>
      <c r="AJ38" s="1">
        <v>111115</v>
      </c>
      <c r="AK38">
        <f>X38*0.000001/(K38*0.0001)</f>
        <v>0.83340332031249997</v>
      </c>
      <c r="AL38">
        <f>(U38-T38)/(1000-U38)*AK38</f>
        <v>1.884513080574197E-5</v>
      </c>
      <c r="AM38">
        <f>(P38+273.15)</f>
        <v>300.92938079833982</v>
      </c>
      <c r="AN38">
        <f>(O38+273.15)</f>
        <v>299.48625793457029</v>
      </c>
      <c r="AO38">
        <f>(Y38*AG38+Z38*AH38)*AI38</f>
        <v>44.986282852244585</v>
      </c>
      <c r="AP38">
        <f>((AO38+0.00000010773*(AN38^4-AM38^4))-AL38*44100)/(L38*51.4+0.00000043092*AM38^3)</f>
        <v>0.32254539981628649</v>
      </c>
      <c r="AQ38">
        <f>0.61365*EXP(17.502*J38/(240.97+J38))</f>
        <v>3.7463059143892004</v>
      </c>
      <c r="AR38">
        <f>AQ38*1000/AA38</f>
        <v>38.036199363224505</v>
      </c>
      <c r="AS38">
        <f>(AR38-U38)</f>
        <v>20.800460608952044</v>
      </c>
      <c r="AT38">
        <f>IF(D38,P38,(O38+P38)/2)</f>
        <v>27.057819366455078</v>
      </c>
      <c r="AU38">
        <f>0.61365*EXP(17.502*AT38/(240.97+AT38))</f>
        <v>3.5913320998224756</v>
      </c>
      <c r="AV38">
        <f>IF(AS38&lt;&gt;0,(1000-(AR38+U38)/2)/AS38*AL38,0)</f>
        <v>8.8095776811788692E-4</v>
      </c>
      <c r="AW38">
        <f>U38*AA38/1000</f>
        <v>1.6976025763611979</v>
      </c>
      <c r="AX38">
        <f>(AU38-AW38)</f>
        <v>1.8937295234612777</v>
      </c>
      <c r="AY38">
        <f>1/(1.6/F38+1.37/N38)</f>
        <v>5.5062315776310724E-4</v>
      </c>
      <c r="AZ38">
        <f>G38*AA38*0.001</f>
        <v>73.712964017044015</v>
      </c>
      <c r="BA38">
        <f>G38/S38</f>
        <v>1.8693332157351708</v>
      </c>
      <c r="BB38">
        <f>(1-AL38*AA38/AQ38/F38)*100</f>
        <v>43.777233164321437</v>
      </c>
      <c r="BC38">
        <f>(S38-E38/(N38/1.35))</f>
        <v>400.45656406995755</v>
      </c>
      <c r="BD38">
        <f>E38*BB38/100/BC38</f>
        <v>-2.2133328732862269E-4</v>
      </c>
    </row>
    <row r="39" spans="1:56" x14ac:dyDescent="0.25">
      <c r="A39" s="1" t="s">
        <v>9</v>
      </c>
      <c r="B39" s="1" t="s">
        <v>97</v>
      </c>
    </row>
    <row r="40" spans="1:56" x14ac:dyDescent="0.25">
      <c r="A40" s="1">
        <v>15</v>
      </c>
      <c r="B40" s="1" t="s">
        <v>98</v>
      </c>
      <c r="C40" s="1">
        <v>9137.5000046826899</v>
      </c>
      <c r="D40" s="1">
        <v>0</v>
      </c>
      <c r="E40">
        <f>(R40-S40*(1000-T40)/(1000-U40))*AK40</f>
        <v>-0.11912554258988954</v>
      </c>
      <c r="F40">
        <f>IF(AV40&lt;&gt;0,1/(1/AV40-1/N40),0)</f>
        <v>6.0709311462657099E-4</v>
      </c>
      <c r="G40">
        <f>((AY40-AL40/2)*S40-E40)/(AY40+AL40/2)</f>
        <v>695.8379301940646</v>
      </c>
      <c r="H40">
        <f>AL40*1000</f>
        <v>1.2961613157725423E-2</v>
      </c>
      <c r="I40">
        <f>(AQ40-AW40)</f>
        <v>2.0449137381603464</v>
      </c>
      <c r="J40">
        <f>(P40+AP40*D40)</f>
        <v>27.721479415893555</v>
      </c>
      <c r="K40" s="1">
        <v>6</v>
      </c>
      <c r="L40">
        <f>(K40*AE40+AF40)</f>
        <v>1.4200000166893005</v>
      </c>
      <c r="M40" s="1">
        <v>1</v>
      </c>
      <c r="N40">
        <f>L40*(M40+1)*(M40+1)/(M40*M40+1)</f>
        <v>2.8400000333786011</v>
      </c>
      <c r="O40" s="1">
        <v>26.341684341430664</v>
      </c>
      <c r="P40" s="1">
        <v>27.721479415893555</v>
      </c>
      <c r="Q40" s="1">
        <v>26.163257598876953</v>
      </c>
      <c r="R40" s="1">
        <v>400.41726684570312</v>
      </c>
      <c r="S40" s="1">
        <v>400.553955078125</v>
      </c>
      <c r="T40" s="1">
        <v>17.134565353393555</v>
      </c>
      <c r="U40" s="1">
        <v>17.149848937988281</v>
      </c>
      <c r="V40" s="1">
        <v>49.003692626953125</v>
      </c>
      <c r="W40" s="1">
        <v>49.047405242919922</v>
      </c>
      <c r="X40" s="1">
        <v>500.11788940429687</v>
      </c>
      <c r="Y40" s="1">
        <v>231.80424499511719</v>
      </c>
      <c r="Z40" s="1">
        <v>250.09281921386719</v>
      </c>
      <c r="AA40" s="1">
        <v>98.469940185546875</v>
      </c>
      <c r="AB40" s="1">
        <v>-3.7584247589111328</v>
      </c>
      <c r="AC40" s="1">
        <v>0.12846040725708008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0.18999999761581421</v>
      </c>
      <c r="AJ40" s="1">
        <v>111115</v>
      </c>
      <c r="AK40">
        <f>X40*0.000001/(K40*0.0001)</f>
        <v>0.833529815673828</v>
      </c>
      <c r="AL40">
        <f>(U40-T40)/(1000-U40)*AK40</f>
        <v>1.2961613157725423E-5</v>
      </c>
      <c r="AM40">
        <f>(P40+273.15)</f>
        <v>300.87147941589353</v>
      </c>
      <c r="AN40">
        <f>(O40+273.15)</f>
        <v>299.49168434143064</v>
      </c>
      <c r="AO40">
        <f>(Y40*AG40+Z40*AH40)*AI40</f>
        <v>44.042805996407878</v>
      </c>
      <c r="AP40">
        <f>((AO40+0.00000010773*(AN40^4-AM40^4))-AL40*44100)/(L40*51.4+0.00000043092*AM40^3)</f>
        <v>0.32326234721298713</v>
      </c>
      <c r="AQ40">
        <f>0.61365*EXP(17.502*J40/(240.97+J40))</f>
        <v>3.7336583372752168</v>
      </c>
      <c r="AR40">
        <f>AQ40*1000/AA40</f>
        <v>37.91673205284664</v>
      </c>
      <c r="AS40">
        <f>(AR40-U40)</f>
        <v>20.766883114858359</v>
      </c>
      <c r="AT40">
        <f>IF(D40,P40,(O40+P40)/2)</f>
        <v>27.031581878662109</v>
      </c>
      <c r="AU40">
        <f>0.61365*EXP(17.502*AT40/(240.97+AT40))</f>
        <v>3.5858039885543795</v>
      </c>
      <c r="AV40">
        <f>IF(AS40&lt;&gt;0,(1000-(AR40+U40)/2)/AS40*AL40,0)</f>
        <v>6.069633669939647E-4</v>
      </c>
      <c r="AW40">
        <f>U40*AA40/1000</f>
        <v>1.6887445991148706</v>
      </c>
      <c r="AX40">
        <f>(AU40-AW40)</f>
        <v>1.8970593894395089</v>
      </c>
      <c r="AY40">
        <f>1/(1.6/F40+1.37/N40)</f>
        <v>3.7936375925182717E-4</v>
      </c>
      <c r="AZ40">
        <f>G40*AA40*0.001</f>
        <v>68.51911936504429</v>
      </c>
      <c r="BA40">
        <f>G40/S40</f>
        <v>1.7371890137955239</v>
      </c>
      <c r="BB40">
        <f>(1-AL40*AA40/AQ40/F40)*100</f>
        <v>43.691643854109245</v>
      </c>
      <c r="BC40">
        <f>(S40-E40/(N40/1.35))</f>
        <v>400.61058165580323</v>
      </c>
      <c r="BD40">
        <f>E40*BB40/100/BC40</f>
        <v>-1.2992145038337582E-4</v>
      </c>
    </row>
    <row r="41" spans="1:56" x14ac:dyDescent="0.25">
      <c r="A41" s="1">
        <v>16</v>
      </c>
      <c r="B41" s="1" t="s">
        <v>99</v>
      </c>
      <c r="C41" s="1">
        <v>9737.999991260469</v>
      </c>
      <c r="D41" s="1">
        <v>0</v>
      </c>
      <c r="E41">
        <f>(R41-S41*(1000-T41)/(1000-U41))*AK41</f>
        <v>3.5836032598560719E-2</v>
      </c>
      <c r="F41">
        <f>IF(AV41&lt;&gt;0,1/(1/AV41-1/N41),0)</f>
        <v>9.5306576299646973E-4</v>
      </c>
      <c r="G41">
        <f>((AY41-AL41/2)*S41-E41)/(AY41+AL41/2)</f>
        <v>328.27072702505512</v>
      </c>
      <c r="H41">
        <f>AL41*1000</f>
        <v>2.0242948654394487E-2</v>
      </c>
      <c r="I41">
        <f>(AQ41-AW41)</f>
        <v>2.0350141031821587</v>
      </c>
      <c r="J41">
        <f>(P41+AP41*D41)</f>
        <v>27.638860702514648</v>
      </c>
      <c r="K41" s="1">
        <v>6</v>
      </c>
      <c r="L41">
        <f>(K41*AE41+AF41)</f>
        <v>1.4200000166893005</v>
      </c>
      <c r="M41" s="1">
        <v>1</v>
      </c>
      <c r="N41">
        <f>L41*(M41+1)*(M41+1)/(M41*M41+1)</f>
        <v>2.8400000333786011</v>
      </c>
      <c r="O41" s="1">
        <v>26.323652267456055</v>
      </c>
      <c r="P41" s="1">
        <v>27.638860702514648</v>
      </c>
      <c r="Q41" s="1">
        <v>26.161048889160156</v>
      </c>
      <c r="R41" s="1">
        <v>400.89456176757812</v>
      </c>
      <c r="S41" s="1">
        <v>400.84182739257812</v>
      </c>
      <c r="T41" s="1">
        <v>17.042621612548828</v>
      </c>
      <c r="U41" s="1">
        <v>17.066495895385742</v>
      </c>
      <c r="V41" s="1">
        <v>48.796283721923828</v>
      </c>
      <c r="W41" s="1">
        <v>48.864643096923828</v>
      </c>
      <c r="X41" s="1">
        <v>500.05621337890625</v>
      </c>
      <c r="Y41" s="1">
        <v>236.7669677734375</v>
      </c>
      <c r="Z41" s="1">
        <v>255.81114196777344</v>
      </c>
      <c r="AA41" s="1">
        <v>98.477279663085937</v>
      </c>
      <c r="AB41" s="1">
        <v>-3.7584247589111328</v>
      </c>
      <c r="AC41" s="1">
        <v>0.12846040725708008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0.18999999761581421</v>
      </c>
      <c r="AJ41" s="1">
        <v>111115</v>
      </c>
      <c r="AK41">
        <f>X41*0.000001/(K41*0.0001)</f>
        <v>0.833427022298177</v>
      </c>
      <c r="AL41">
        <f>(U41-T41)/(1000-U41)*AK41</f>
        <v>2.0242948654394487E-5</v>
      </c>
      <c r="AM41">
        <f>(P41+273.15)</f>
        <v>300.78886070251463</v>
      </c>
      <c r="AN41">
        <f>(O41+273.15)</f>
        <v>299.47365226745603</v>
      </c>
      <c r="AO41">
        <f>(Y41*AG41+Z41*AH41)*AI41</f>
        <v>44.985723312456685</v>
      </c>
      <c r="AP41">
        <f>((AO41+0.00000010773*(AN41^4-AM41^4))-AL41*44100)/(L41*51.4+0.00000043092*AM41^3)</f>
        <v>0.33961692563017754</v>
      </c>
      <c r="AQ41">
        <f>0.61365*EXP(17.502*J41/(240.97+J41))</f>
        <v>3.7156761923409687</v>
      </c>
      <c r="AR41">
        <f>AQ41*1000/AA41</f>
        <v>37.731304165317887</v>
      </c>
      <c r="AS41">
        <f>(AR41-U41)</f>
        <v>20.664808269932145</v>
      </c>
      <c r="AT41">
        <f>IF(D41,P41,(O41+P41)/2)</f>
        <v>26.981256484985352</v>
      </c>
      <c r="AU41">
        <f>0.61365*EXP(17.502*AT41/(240.97+AT41))</f>
        <v>3.5752214566175375</v>
      </c>
      <c r="AV41">
        <f>IF(AS41&lt;&gt;0,(1000-(AR41+U41)/2)/AS41*AL41,0)</f>
        <v>9.5274603425864917E-4</v>
      </c>
      <c r="AW41">
        <f>U41*AA41/1000</f>
        <v>1.68066208915881</v>
      </c>
      <c r="AX41">
        <f>(AU41-AW41)</f>
        <v>1.8945593674587276</v>
      </c>
      <c r="AY41">
        <f>1/(1.6/F41+1.37/N41)</f>
        <v>5.9549498878862174E-4</v>
      </c>
      <c r="AZ41">
        <f>G41*AA41*0.001</f>
        <v>32.327208190450897</v>
      </c>
      <c r="BA41">
        <f>G41/S41</f>
        <v>0.81895327431374065</v>
      </c>
      <c r="BB41">
        <f>(1-AL41*AA41/AQ41/F41)*100</f>
        <v>43.707687721130497</v>
      </c>
      <c r="BC41">
        <f>(S41-E41/(N41/1.35))</f>
        <v>400.82479265897268</v>
      </c>
      <c r="BD41">
        <f>E41*BB41/100/BC41</f>
        <v>3.9077176628512169E-5</v>
      </c>
    </row>
    <row r="42" spans="1:56" x14ac:dyDescent="0.25">
      <c r="A42" s="1" t="s">
        <v>9</v>
      </c>
      <c r="B42" s="1" t="s">
        <v>100</v>
      </c>
    </row>
    <row r="43" spans="1:56" x14ac:dyDescent="0.25">
      <c r="A43" s="1">
        <v>17</v>
      </c>
      <c r="B43" s="1" t="s">
        <v>101</v>
      </c>
      <c r="C43" s="1">
        <v>10337.999997965991</v>
      </c>
      <c r="D43" s="1">
        <v>0</v>
      </c>
      <c r="E43">
        <f>(R43-S43*(1000-T43)/(1000-U43))*AK43</f>
        <v>-2.726457825518681E-3</v>
      </c>
      <c r="F43">
        <f>IF(AV43&lt;&gt;0,1/(1/AV43-1/N43),0)</f>
        <v>5.173557209473147E-4</v>
      </c>
      <c r="G43">
        <f>((AY43-AL43/2)*S43-E43)/(AY43+AL43/2)</f>
        <v>395.28329268130818</v>
      </c>
      <c r="H43">
        <f>AL43*1000</f>
        <v>1.1063524101203297E-2</v>
      </c>
      <c r="I43">
        <f>(AQ43-AW43)</f>
        <v>2.0482870222292662</v>
      </c>
      <c r="J43">
        <f>(P43+AP43*D43)</f>
        <v>27.696041107177734</v>
      </c>
      <c r="K43" s="1">
        <v>6</v>
      </c>
      <c r="L43">
        <f>(K43*AE43+AF43)</f>
        <v>1.4200000166893005</v>
      </c>
      <c r="M43" s="1">
        <v>1</v>
      </c>
      <c r="N43">
        <f>L43*(M43+1)*(M43+1)/(M43*M43+1)</f>
        <v>2.8400000333786011</v>
      </c>
      <c r="O43" s="1">
        <v>26.329978942871094</v>
      </c>
      <c r="P43" s="1">
        <v>27.696041107177734</v>
      </c>
      <c r="Q43" s="1">
        <v>26.160837173461914</v>
      </c>
      <c r="R43" s="1">
        <v>400.46768188476562</v>
      </c>
      <c r="S43" s="1">
        <v>400.46563720703125</v>
      </c>
      <c r="T43" s="1">
        <v>17.046377182006836</v>
      </c>
      <c r="U43" s="1">
        <v>17.059425354003906</v>
      </c>
      <c r="V43" s="1">
        <v>48.784770965576172</v>
      </c>
      <c r="W43" s="1">
        <v>48.822113037109375</v>
      </c>
      <c r="X43" s="1">
        <v>500.06024169921875</v>
      </c>
      <c r="Y43" s="1">
        <v>236.4151611328125</v>
      </c>
      <c r="Z43" s="1">
        <v>255.5755615234375</v>
      </c>
      <c r="AA43" s="1">
        <v>98.4691162109375</v>
      </c>
      <c r="AB43" s="1">
        <v>-3.7859821319580078</v>
      </c>
      <c r="AC43" s="1">
        <v>0.12506723403930664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0.18999999761581421</v>
      </c>
      <c r="AJ43" s="1">
        <v>111115</v>
      </c>
      <c r="AK43">
        <f>X43*0.000001/(K43*0.0001)</f>
        <v>0.83343373616536454</v>
      </c>
      <c r="AL43">
        <f>(U43-T43)/(1000-U43)*AK43</f>
        <v>1.1063524101203297E-5</v>
      </c>
      <c r="AM43">
        <f>(P43+273.15)</f>
        <v>300.84604110717771</v>
      </c>
      <c r="AN43">
        <f>(O43+273.15)</f>
        <v>299.47997894287107</v>
      </c>
      <c r="AO43">
        <f>(Y43*AG43+Z43*AH43)*AI43</f>
        <v>44.918880051576707</v>
      </c>
      <c r="AP43">
        <f>((AO43+0.00000010773*(AN43^4-AM43^4))-AL43*44100)/(L43*51.4+0.00000043092*AM43^3)</f>
        <v>0.33652662525944027</v>
      </c>
      <c r="AQ43">
        <f>0.61365*EXP(17.502*J43/(240.97+J43))</f>
        <v>3.7281135599044903</v>
      </c>
      <c r="AR43">
        <f>AQ43*1000/AA43</f>
        <v>37.860739522818918</v>
      </c>
      <c r="AS43">
        <f>(AR43-U43)</f>
        <v>20.801314168815011</v>
      </c>
      <c r="AT43">
        <f>IF(D43,P43,(O43+P43)/2)</f>
        <v>27.013010025024414</v>
      </c>
      <c r="AU43">
        <f>0.61365*EXP(17.502*AT43/(240.97+AT43))</f>
        <v>3.5818954802394058</v>
      </c>
      <c r="AV43">
        <f>IF(AS43&lt;&gt;0,(1000-(AR43+U43)/2)/AS43*AL43,0)</f>
        <v>5.1726149271163341E-4</v>
      </c>
      <c r="AW43">
        <f>U43*AA43/1000</f>
        <v>1.6798265376752242</v>
      </c>
      <c r="AX43">
        <f>(AU43-AW43)</f>
        <v>1.9020689425641817</v>
      </c>
      <c r="AY43">
        <f>1/(1.6/F43+1.37/N43)</f>
        <v>3.2329689744252014E-4</v>
      </c>
      <c r="AZ43">
        <f>G43*AA43*0.001</f>
        <v>38.923196483277763</v>
      </c>
      <c r="BA43">
        <f>G43/S43</f>
        <v>0.98705920297714855</v>
      </c>
      <c r="BB43">
        <f>(1-AL43*AA43/AQ43/F43)*100</f>
        <v>43.517340457544883</v>
      </c>
      <c r="BC43">
        <f>(S43-E43/(N43/1.35))</f>
        <v>400.46693323450347</v>
      </c>
      <c r="BD43">
        <f>E43*BB43/100/BC43</f>
        <v>-2.962746324095541E-6</v>
      </c>
    </row>
    <row r="44" spans="1:56" x14ac:dyDescent="0.25">
      <c r="A44" s="1" t="s">
        <v>9</v>
      </c>
      <c r="B44" s="1" t="s">
        <v>102</v>
      </c>
    </row>
    <row r="45" spans="1:56" x14ac:dyDescent="0.25">
      <c r="A45" s="1">
        <v>18</v>
      </c>
      <c r="B45" s="1" t="s">
        <v>103</v>
      </c>
      <c r="C45" s="1">
        <v>10938.000004671514</v>
      </c>
      <c r="D45" s="1">
        <v>0</v>
      </c>
      <c r="E45">
        <f>(R45-S45*(1000-T45)/(1000-U45))*AK45</f>
        <v>0.12638578739482162</v>
      </c>
      <c r="F45">
        <f>IF(AV45&lt;&gt;0,1/(1/AV45-1/N45),0)</f>
        <v>6.5401128922043202E-4</v>
      </c>
      <c r="G45">
        <f>((AY45-AL45/2)*S45-E45)/(AY45+AL45/2)</f>
        <v>82.520116816982437</v>
      </c>
      <c r="H45">
        <f>AL45*1000</f>
        <v>1.4078171076537596E-2</v>
      </c>
      <c r="I45">
        <f>(AQ45-AW45)</f>
        <v>2.0620709688073502</v>
      </c>
      <c r="J45">
        <f>(P45+AP45*D45)</f>
        <v>27.768468856811523</v>
      </c>
      <c r="K45" s="1">
        <v>6</v>
      </c>
      <c r="L45">
        <f>(K45*AE45+AF45)</f>
        <v>1.4200000166893005</v>
      </c>
      <c r="M45" s="1">
        <v>1</v>
      </c>
      <c r="N45">
        <f>L45*(M45+1)*(M45+1)/(M45*M45+1)</f>
        <v>2.8400000333786011</v>
      </c>
      <c r="O45" s="1">
        <v>26.342582702636719</v>
      </c>
      <c r="P45" s="1">
        <v>27.768468856811523</v>
      </c>
      <c r="Q45" s="1">
        <v>26.158847808837891</v>
      </c>
      <c r="R45" s="1">
        <v>400.24734497070312</v>
      </c>
      <c r="S45" s="1">
        <v>400.08895874023437</v>
      </c>
      <c r="T45" s="1">
        <v>17.060468673706055</v>
      </c>
      <c r="U45" s="1">
        <v>17.077070236206055</v>
      </c>
      <c r="V45" s="1">
        <v>48.797042846679688</v>
      </c>
      <c r="W45" s="1">
        <v>48.844528198242188</v>
      </c>
      <c r="X45" s="1">
        <v>500.11282348632812</v>
      </c>
      <c r="Y45" s="1">
        <v>236.67698669433594</v>
      </c>
      <c r="Z45" s="1">
        <v>255.69219970703125</v>
      </c>
      <c r="AA45" s="1">
        <v>98.48577880859375</v>
      </c>
      <c r="AB45" s="1">
        <v>-3.7815570831298828</v>
      </c>
      <c r="AC45" s="1">
        <v>0.13066720962524414</v>
      </c>
      <c r="AD45" s="1">
        <v>0.66666668653488159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0.18999999761581421</v>
      </c>
      <c r="AJ45" s="1">
        <v>111115</v>
      </c>
      <c r="AK45">
        <f>X45*0.000001/(K45*0.0001)</f>
        <v>0.83352137247721347</v>
      </c>
      <c r="AL45">
        <f>(U45-T45)/(1000-U45)*AK45</f>
        <v>1.4078171076537596E-5</v>
      </c>
      <c r="AM45">
        <f>(P45+273.15)</f>
        <v>300.9184688568115</v>
      </c>
      <c r="AN45">
        <f>(O45+273.15)</f>
        <v>299.4925827026367</v>
      </c>
      <c r="AO45">
        <f>(Y45*AG45+Z45*AH45)*AI45</f>
        <v>44.968626907641919</v>
      </c>
      <c r="AP45">
        <f>((AO45+0.00000010773*(AN45^4-AM45^4))-AL45*44100)/(L45*51.4+0.00000043092*AM45^3)</f>
        <v>0.32719932115366268</v>
      </c>
      <c r="AQ45">
        <f>0.61365*EXP(17.502*J45/(240.97+J45))</f>
        <v>3.7439195307891597</v>
      </c>
      <c r="AR45">
        <f>AQ45*1000/AA45</f>
        <v>38.014823826142802</v>
      </c>
      <c r="AS45">
        <f>(AR45-U45)</f>
        <v>20.937753589936747</v>
      </c>
      <c r="AT45">
        <f>IF(D45,P45,(O45+P45)/2)</f>
        <v>27.055525779724121</v>
      </c>
      <c r="AU45">
        <f>0.61365*EXP(17.502*AT45/(240.97+AT45))</f>
        <v>3.5908485556836158</v>
      </c>
      <c r="AV45">
        <f>IF(AS45&lt;&gt;0,(1000-(AR45+U45)/2)/AS45*AL45,0)</f>
        <v>6.5386071447260925E-4</v>
      </c>
      <c r="AW45">
        <f>U45*AA45/1000</f>
        <v>1.6818485619818093</v>
      </c>
      <c r="AX45">
        <f>(AU45-AW45)</f>
        <v>1.9089999937018065</v>
      </c>
      <c r="AY45">
        <f>1/(1.6/F45+1.37/N45)</f>
        <v>4.0867647207838746E-4</v>
      </c>
      <c r="AZ45">
        <f>G45*AA45*0.001</f>
        <v>8.1270579720966492</v>
      </c>
      <c r="BA45">
        <f>G45/S45</f>
        <v>0.20625442170864866</v>
      </c>
      <c r="BB45">
        <f>(1-AL45*AA45/AQ45/F45)*100</f>
        <v>43.375026564506655</v>
      </c>
      <c r="BC45">
        <f>(S45-E45/(N45/1.35))</f>
        <v>400.02888098989013</v>
      </c>
      <c r="BD45">
        <f>E45*BB45/100/BC45</f>
        <v>1.3703977752958852E-4</v>
      </c>
    </row>
    <row r="46" spans="1:56" x14ac:dyDescent="0.25">
      <c r="A46" s="1">
        <v>19</v>
      </c>
      <c r="B46" s="1" t="s">
        <v>104</v>
      </c>
      <c r="C46" s="1">
        <v>11538.499991249293</v>
      </c>
      <c r="D46" s="1">
        <v>0</v>
      </c>
      <c r="E46">
        <f>(R46-S46*(1000-T46)/(1000-U46))*AK46</f>
        <v>3.1547099554111384E-2</v>
      </c>
      <c r="F46">
        <f>IF(AV46&lt;&gt;0,1/(1/AV46-1/N46),0)</f>
        <v>2.7874480786442568E-4</v>
      </c>
      <c r="G46">
        <f>((AY46-AL46/2)*S46-E46)/(AY46+AL46/2)</f>
        <v>208.60168875562624</v>
      </c>
      <c r="H46">
        <f>AL46*1000</f>
        <v>6.0160862062431817E-3</v>
      </c>
      <c r="I46">
        <f>(AQ46-AW46)</f>
        <v>2.0672633409308525</v>
      </c>
      <c r="J46">
        <f>(P46+AP46*D46)</f>
        <v>27.782766342163086</v>
      </c>
      <c r="K46" s="1">
        <v>6</v>
      </c>
      <c r="L46">
        <f>(K46*AE46+AF46)</f>
        <v>1.4200000166893005</v>
      </c>
      <c r="M46" s="1">
        <v>1</v>
      </c>
      <c r="N46">
        <f>L46*(M46+1)*(M46+1)/(M46*M46+1)</f>
        <v>2.8400000333786011</v>
      </c>
      <c r="O46" s="1">
        <v>26.338083267211914</v>
      </c>
      <c r="P46" s="1">
        <v>27.782766342163086</v>
      </c>
      <c r="Q46" s="1">
        <v>26.160175323486328</v>
      </c>
      <c r="R46" s="1">
        <v>400.25131225585938</v>
      </c>
      <c r="S46" s="1">
        <v>400.2105712890625</v>
      </c>
      <c r="T46" s="1">
        <v>17.048786163330078</v>
      </c>
      <c r="U46" s="1">
        <v>17.055881500244141</v>
      </c>
      <c r="V46" s="1">
        <v>48.777202606201172</v>
      </c>
      <c r="W46" s="1">
        <v>48.797500610351563</v>
      </c>
      <c r="X46" s="1">
        <v>500.058837890625</v>
      </c>
      <c r="Y46" s="1">
        <v>236.1766357421875</v>
      </c>
      <c r="Z46" s="1">
        <v>255.28175354003906</v>
      </c>
      <c r="AA46" s="1">
        <v>98.487037658691406</v>
      </c>
      <c r="AB46" s="1">
        <v>-3.7815570831298828</v>
      </c>
      <c r="AC46" s="1">
        <v>0.13066720962524414</v>
      </c>
      <c r="AD46" s="1">
        <v>0.66666668653488159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0.18999999761581421</v>
      </c>
      <c r="AJ46" s="1">
        <v>111115</v>
      </c>
      <c r="AK46">
        <f>X46*0.000001/(K46*0.0001)</f>
        <v>0.83343139648437492</v>
      </c>
      <c r="AL46">
        <f>(U46-T46)/(1000-U46)*AK46</f>
        <v>6.0160862062431815E-6</v>
      </c>
      <c r="AM46">
        <f>(P46+273.15)</f>
        <v>300.93276634216306</v>
      </c>
      <c r="AN46">
        <f>(O46+273.15)</f>
        <v>299.48808326721189</v>
      </c>
      <c r="AO46">
        <f>(Y46*AG46+Z46*AH46)*AI46</f>
        <v>44.873560227926646</v>
      </c>
      <c r="AP46">
        <f>((AO46+0.00000010773*(AN46^4-AM46^4))-AL46*44100)/(L46*51.4+0.00000043092*AM46^3)</f>
        <v>0.32767076556549207</v>
      </c>
      <c r="AQ46">
        <f>0.61365*EXP(17.502*J46/(240.97+J46))</f>
        <v>3.7470465845475753</v>
      </c>
      <c r="AR46">
        <f>AQ46*1000/AA46</f>
        <v>38.046088841995967</v>
      </c>
      <c r="AS46">
        <f>(AR46-U46)</f>
        <v>20.990207341751827</v>
      </c>
      <c r="AT46">
        <f>IF(D46,P46,(O46+P46)/2)</f>
        <v>27.0604248046875</v>
      </c>
      <c r="AU46">
        <f>0.61365*EXP(17.502*AT46/(240.97+AT46))</f>
        <v>3.5918814588340395</v>
      </c>
      <c r="AV46">
        <f>IF(AS46&lt;&gt;0,(1000-(AR46+U46)/2)/AS46*AL46,0)</f>
        <v>2.7871745186384289E-4</v>
      </c>
      <c r="AW46">
        <f>U46*AA46/1000</f>
        <v>1.6797832436167228</v>
      </c>
      <c r="AX46">
        <f>(AU46-AW46)</f>
        <v>1.9120982152173167</v>
      </c>
      <c r="AY46">
        <f>1/(1.6/F46+1.37/N46)</f>
        <v>1.7420086497404446E-4</v>
      </c>
      <c r="AZ46">
        <f>G46*AA46*0.001</f>
        <v>20.544562376141986</v>
      </c>
      <c r="BA46">
        <f>G46/S46</f>
        <v>0.52122983179511828</v>
      </c>
      <c r="BB46">
        <f>(1-AL46*AA46/AQ46/F46)*100</f>
        <v>43.27202950766651</v>
      </c>
      <c r="BC46">
        <f>(S46-E46/(N46/1.35))</f>
        <v>400.1955753088169</v>
      </c>
      <c r="BD46">
        <f>E46*BB46/100/BC46</f>
        <v>3.4110997397544822E-5</v>
      </c>
    </row>
    <row r="47" spans="1:56" x14ac:dyDescent="0.25">
      <c r="A47" s="1" t="s">
        <v>9</v>
      </c>
      <c r="B47" s="1" t="s">
        <v>105</v>
      </c>
    </row>
    <row r="48" spans="1:56" x14ac:dyDescent="0.25">
      <c r="A48" s="1">
        <v>20</v>
      </c>
      <c r="B48" s="1" t="s">
        <v>106</v>
      </c>
      <c r="C48" s="1">
        <v>12137.999997988343</v>
      </c>
      <c r="D48" s="1">
        <v>0</v>
      </c>
      <c r="E48">
        <f>(R48-S48*(1000-T48)/(1000-U48))*AK48</f>
        <v>0.16809826512867296</v>
      </c>
      <c r="F48">
        <f>IF(AV48&lt;&gt;0,1/(1/AV48-1/N48),0)</f>
        <v>3.2150007803867568E-4</v>
      </c>
      <c r="G48">
        <f>((AY48-AL48/2)*S48-E48)/(AY48+AL48/2)</f>
        <v>-436.03461857445603</v>
      </c>
      <c r="H48">
        <f>AL48*1000</f>
        <v>6.9574586322547396E-3</v>
      </c>
      <c r="I48">
        <f>(AQ48-AW48)</f>
        <v>2.0732294435177874</v>
      </c>
      <c r="J48">
        <f>(P48+AP48*D48)</f>
        <v>27.785560607910156</v>
      </c>
      <c r="K48" s="1">
        <v>6</v>
      </c>
      <c r="L48">
        <f>(K48*AE48+AF48)</f>
        <v>1.4200000166893005</v>
      </c>
      <c r="M48" s="1">
        <v>1</v>
      </c>
      <c r="N48">
        <f>L48*(M48+1)*(M48+1)/(M48*M48+1)</f>
        <v>2.8400000333786011</v>
      </c>
      <c r="O48" s="1">
        <v>26.340761184692383</v>
      </c>
      <c r="P48" s="1">
        <v>27.785560607910156</v>
      </c>
      <c r="Q48" s="1">
        <v>26.158847808837891</v>
      </c>
      <c r="R48" s="1">
        <v>400.1971435546875</v>
      </c>
      <c r="S48" s="1">
        <v>399.99212646484375</v>
      </c>
      <c r="T48" s="1">
        <v>16.990566253662109</v>
      </c>
      <c r="U48" s="1">
        <v>16.998771667480469</v>
      </c>
      <c r="V48" s="1">
        <v>48.610786437988281</v>
      </c>
      <c r="W48" s="1">
        <v>48.634262084960938</v>
      </c>
      <c r="X48" s="1">
        <v>500.098388671875</v>
      </c>
      <c r="Y48" s="1">
        <v>235.97564697265625</v>
      </c>
      <c r="Z48" s="1">
        <v>255.16496276855469</v>
      </c>
      <c r="AA48" s="1">
        <v>98.502914428710938</v>
      </c>
      <c r="AB48" s="1">
        <v>-3.8260517120361328</v>
      </c>
      <c r="AC48" s="1">
        <v>0.13262033462524414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0.18999999761581421</v>
      </c>
      <c r="AJ48" s="1">
        <v>111115</v>
      </c>
      <c r="AK48">
        <f>X48*0.000001/(K48*0.0001)</f>
        <v>0.83349731445312492</v>
      </c>
      <c r="AL48">
        <f>(U48-T48)/(1000-U48)*AK48</f>
        <v>6.9574586322547398E-6</v>
      </c>
      <c r="AM48">
        <f>(P48+273.15)</f>
        <v>300.93556060791013</v>
      </c>
      <c r="AN48">
        <f>(O48+273.15)</f>
        <v>299.49076118469236</v>
      </c>
      <c r="AO48">
        <f>(Y48*AG48+Z48*AH48)*AI48</f>
        <v>44.835372362194903</v>
      </c>
      <c r="AP48">
        <f>((AO48+0.00000010773*(AN48^4-AM48^4))-AL48*44100)/(L48*51.4+0.00000043092*AM48^3)</f>
        <v>0.32670741396822339</v>
      </c>
      <c r="AQ48">
        <f>0.61365*EXP(17.502*J48/(240.97+J48))</f>
        <v>3.7476579944728119</v>
      </c>
      <c r="AR48">
        <f>AQ48*1000/AA48</f>
        <v>38.04616356996307</v>
      </c>
      <c r="AS48">
        <f>(AR48-U48)</f>
        <v>21.047391902482602</v>
      </c>
      <c r="AT48">
        <f>IF(D48,P48,(O48+P48)/2)</f>
        <v>27.06316089630127</v>
      </c>
      <c r="AU48">
        <f>0.61365*EXP(17.502*AT48/(240.97+AT48))</f>
        <v>3.5924584451910189</v>
      </c>
      <c r="AV48">
        <f>IF(AS48&lt;&gt;0,(1000-(AR48+U48)/2)/AS48*AL48,0)</f>
        <v>3.214636869826064E-4</v>
      </c>
      <c r="AW48">
        <f>U48*AA48/1000</f>
        <v>1.6744285509550245</v>
      </c>
      <c r="AX48">
        <f>(AU48-AW48)</f>
        <v>1.9180298942359943</v>
      </c>
      <c r="AY48">
        <f>1/(1.6/F48+1.37/N48)</f>
        <v>2.009180735561862E-4</v>
      </c>
      <c r="AZ48">
        <f>G48*AA48*0.001</f>
        <v>-42.950680721395258</v>
      </c>
      <c r="BA48">
        <f>G48/S48</f>
        <v>-1.090108003945373</v>
      </c>
      <c r="BB48">
        <f>(1-AL48*AA48/AQ48/F48)*100</f>
        <v>43.120118965392031</v>
      </c>
      <c r="BC48">
        <f>(S48-E48/(N48/1.35))</f>
        <v>399.9122206003168</v>
      </c>
      <c r="BD48">
        <f>E48*BB48/100/BC48</f>
        <v>1.8125020484104323E-4</v>
      </c>
    </row>
    <row r="49" spans="1:56" x14ac:dyDescent="0.25">
      <c r="A49" s="1" t="s">
        <v>9</v>
      </c>
      <c r="B49" s="1" t="s">
        <v>107</v>
      </c>
    </row>
    <row r="50" spans="1:56" x14ac:dyDescent="0.25">
      <c r="A50" s="1">
        <v>21</v>
      </c>
      <c r="B50" s="1" t="s">
        <v>108</v>
      </c>
      <c r="C50" s="1">
        <v>12738.50000468269</v>
      </c>
      <c r="D50" s="1">
        <v>0</v>
      </c>
      <c r="E50">
        <f>(R50-S50*(1000-T50)/(1000-U50))*AK50</f>
        <v>-0.16529446091152741</v>
      </c>
      <c r="F50">
        <f>IF(AV50&lt;&gt;0,1/(1/AV50-1/N50),0)</f>
        <v>1.025509242219605E-3</v>
      </c>
      <c r="G50">
        <f>((AY50-AL50/2)*S50-E50)/(AY50+AL50/2)</f>
        <v>640.2070554218534</v>
      </c>
      <c r="H50">
        <f>AL50*1000</f>
        <v>2.2198784553759492E-2</v>
      </c>
      <c r="I50">
        <f>(AQ50-AW50)</f>
        <v>2.0743461229922455</v>
      </c>
      <c r="J50">
        <f>(P50+AP50*D50)</f>
        <v>27.774721145629883</v>
      </c>
      <c r="K50" s="1">
        <v>6</v>
      </c>
      <c r="L50">
        <f>(K50*AE50+AF50)</f>
        <v>1.4200000166893005</v>
      </c>
      <c r="M50" s="1">
        <v>1</v>
      </c>
      <c r="N50">
        <f>L50*(M50+1)*(M50+1)/(M50*M50+1)</f>
        <v>2.8400000333786011</v>
      </c>
      <c r="O50" s="1">
        <v>26.334692001342773</v>
      </c>
      <c r="P50" s="1">
        <v>27.774721145629883</v>
      </c>
      <c r="Q50" s="1">
        <v>26.158723831176758</v>
      </c>
      <c r="R50" s="1">
        <v>400.07070922851563</v>
      </c>
      <c r="S50" s="1">
        <v>400.2584228515625</v>
      </c>
      <c r="T50" s="1">
        <v>16.937442779541016</v>
      </c>
      <c r="U50" s="1">
        <v>16.963632583618164</v>
      </c>
      <c r="V50" s="1">
        <v>48.475387573242188</v>
      </c>
      <c r="W50" s="1">
        <v>48.550342559814453</v>
      </c>
      <c r="X50" s="1">
        <v>499.93988037109375</v>
      </c>
      <c r="Y50" s="1">
        <v>236.33287048339844</v>
      </c>
      <c r="Z50" s="1">
        <v>255.93397521972656</v>
      </c>
      <c r="AA50" s="1">
        <v>98.5013427734375</v>
      </c>
      <c r="AB50" s="1">
        <v>-3.8529376983642578</v>
      </c>
      <c r="AC50" s="1">
        <v>0.13555574417114258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0.18999999761581421</v>
      </c>
      <c r="AJ50" s="1">
        <v>111115</v>
      </c>
      <c r="AK50">
        <f>X50*0.000001/(K50*0.0001)</f>
        <v>0.83323313395182286</v>
      </c>
      <c r="AL50">
        <f>(U50-T50)/(1000-U50)*AK50</f>
        <v>2.2198784553759493E-5</v>
      </c>
      <c r="AM50">
        <f>(P50+273.15)</f>
        <v>300.92472114562986</v>
      </c>
      <c r="AN50">
        <f>(O50+273.15)</f>
        <v>299.48469200134275</v>
      </c>
      <c r="AO50">
        <f>(Y50*AG50+Z50*AH50)*AI50</f>
        <v>44.903244828384231</v>
      </c>
      <c r="AP50">
        <f>((AO50+0.00000010773*(AN50^4-AM50^4))-AL50*44100)/(L50*51.4+0.00000043092*AM50^3)</f>
        <v>0.32025384079958535</v>
      </c>
      <c r="AQ50">
        <f>0.61365*EXP(17.502*J50/(240.97+J50))</f>
        <v>3.7452867107938714</v>
      </c>
      <c r="AR50">
        <f>AQ50*1000/AA50</f>
        <v>38.022697004328037</v>
      </c>
      <c r="AS50">
        <f>(AR50-U50)</f>
        <v>21.059064420709873</v>
      </c>
      <c r="AT50">
        <f>IF(D50,P50,(O50+P50)/2)</f>
        <v>27.054706573486328</v>
      </c>
      <c r="AU50">
        <f>0.61365*EXP(17.502*AT50/(240.97+AT50))</f>
        <v>3.5906758607616514</v>
      </c>
      <c r="AV50">
        <f>IF(AS50&lt;&gt;0,(1000-(AR50+U50)/2)/AS50*AL50,0)</f>
        <v>1.0251390698328734E-3</v>
      </c>
      <c r="AW50">
        <f>U50*AA50/1000</f>
        <v>1.6709405878016259</v>
      </c>
      <c r="AX50">
        <f>(AU50-AW50)</f>
        <v>1.9197352729600254</v>
      </c>
      <c r="AY50">
        <f>1/(1.6/F50+1.37/N50)</f>
        <v>6.4074516604123953E-4</v>
      </c>
      <c r="AZ50">
        <f>G50*AA50*0.001</f>
        <v>63.061254612081079</v>
      </c>
      <c r="BA50">
        <f>G50/S50</f>
        <v>1.5994842803327511</v>
      </c>
      <c r="BB50">
        <f>(1-AL50*AA50/AQ50/F50)*100</f>
        <v>43.069277059938251</v>
      </c>
      <c r="BC50">
        <f>(S50-E50/(N50/1.35))</f>
        <v>400.33699592184695</v>
      </c>
      <c r="BD50">
        <f>E50*BB50/100/BC50</f>
        <v>-1.7782800505555793E-4</v>
      </c>
    </row>
    <row r="51" spans="1:56" x14ac:dyDescent="0.25">
      <c r="A51" s="1">
        <v>22</v>
      </c>
      <c r="B51" s="1" t="s">
        <v>109</v>
      </c>
      <c r="C51" s="1">
        <v>13338.999991260469</v>
      </c>
      <c r="D51" s="1">
        <v>0</v>
      </c>
      <c r="E51">
        <f>(R51-S51*(1000-T51)/(1000-U51))*AK51</f>
        <v>5.9598897367917014E-2</v>
      </c>
      <c r="F51">
        <f>IF(AV51&lt;&gt;0,1/(1/AV51-1/N51),0)</f>
        <v>7.3786515426105834E-4</v>
      </c>
      <c r="G51">
        <f>((AY51-AL51/2)*S51-E51)/(AY51+AL51/2)</f>
        <v>259.41532058278995</v>
      </c>
      <c r="H51">
        <f>AL51*1000</f>
        <v>1.5937561855405864E-2</v>
      </c>
      <c r="I51">
        <f>(AQ51-AW51)</f>
        <v>2.0693319332913802</v>
      </c>
      <c r="J51">
        <f>(P51+AP51*D51)</f>
        <v>27.750776290893555</v>
      </c>
      <c r="K51" s="1">
        <v>6</v>
      </c>
      <c r="L51">
        <f>(K51*AE51+AF51)</f>
        <v>1.4200000166893005</v>
      </c>
      <c r="M51" s="1">
        <v>1</v>
      </c>
      <c r="N51">
        <f>L51*(M51+1)*(M51+1)/(M51*M51+1)</f>
        <v>2.8400000333786011</v>
      </c>
      <c r="O51" s="1">
        <v>26.335395812988281</v>
      </c>
      <c r="P51" s="1">
        <v>27.750776290893555</v>
      </c>
      <c r="Q51" s="1">
        <v>26.158882141113281</v>
      </c>
      <c r="R51" s="1">
        <v>400.15689086914062</v>
      </c>
      <c r="S51" s="1">
        <v>400.07772827148437</v>
      </c>
      <c r="T51" s="1">
        <v>16.945444107055664</v>
      </c>
      <c r="U51" s="1">
        <v>16.964242935180664</v>
      </c>
      <c r="V51" s="1">
        <v>48.488162994384766</v>
      </c>
      <c r="W51" s="1">
        <v>48.541954040527344</v>
      </c>
      <c r="X51" s="1">
        <v>500.0479736328125</v>
      </c>
      <c r="Y51" s="1">
        <v>236.24984741210937</v>
      </c>
      <c r="Z51" s="1">
        <v>255.28054809570312</v>
      </c>
      <c r="AA51" s="1">
        <v>98.48486328125</v>
      </c>
      <c r="AB51" s="1">
        <v>-3.8529376983642578</v>
      </c>
      <c r="AC51" s="1">
        <v>0.13555574417114258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0.18999999761581421</v>
      </c>
      <c r="AJ51" s="1">
        <v>111115</v>
      </c>
      <c r="AK51">
        <f>X51*0.000001/(K51*0.0001)</f>
        <v>0.83341328938802073</v>
      </c>
      <c r="AL51">
        <f>(U51-T51)/(1000-U51)*AK51</f>
        <v>1.5937561855405863E-5</v>
      </c>
      <c r="AM51">
        <f>(P51+273.15)</f>
        <v>300.90077629089353</v>
      </c>
      <c r="AN51">
        <f>(O51+273.15)</f>
        <v>299.48539581298826</v>
      </c>
      <c r="AO51">
        <f>(Y51*AG51+Z51*AH51)*AI51</f>
        <v>44.887470445037252</v>
      </c>
      <c r="AP51">
        <f>((AO51+0.00000010773*(AN51^4-AM51^4))-AL51*44100)/(L51*51.4+0.00000043092*AM51^3)</f>
        <v>0.32675151869908226</v>
      </c>
      <c r="AQ51">
        <f>0.61365*EXP(17.502*J51/(240.97+J51))</f>
        <v>3.7400530794325588</v>
      </c>
      <c r="AR51">
        <f>AQ51*1000/AA51</f>
        <v>37.97591787026024</v>
      </c>
      <c r="AS51">
        <f>(AR51-U51)</f>
        <v>21.011674935079576</v>
      </c>
      <c r="AT51">
        <f>IF(D51,P51,(O51+P51)/2)</f>
        <v>27.043086051940918</v>
      </c>
      <c r="AU51">
        <f>0.61365*EXP(17.502*AT51/(240.97+AT51))</f>
        <v>3.5882269468980996</v>
      </c>
      <c r="AV51">
        <f>IF(AS51&lt;&gt;0,(1000-(AR51+U51)/2)/AS51*AL51,0)</f>
        <v>7.3767349807688388E-4</v>
      </c>
      <c r="AW51">
        <f>U51*AA51/1000</f>
        <v>1.6707211461411788</v>
      </c>
      <c r="AX51">
        <f>(AU51-AW51)</f>
        <v>1.9175058007569208</v>
      </c>
      <c r="AY51">
        <f>1/(1.6/F51+1.37/N51)</f>
        <v>4.6106315157857359E-4</v>
      </c>
      <c r="AZ51">
        <f>G51*AA51*0.001</f>
        <v>25.54848238065771</v>
      </c>
      <c r="BA51">
        <f>G51/S51</f>
        <v>0.64841230153845542</v>
      </c>
      <c r="BB51">
        <f>(1-AL51*AA51/AQ51/F51)*100</f>
        <v>43.123010303671364</v>
      </c>
      <c r="BC51">
        <f>(S51-E51/(N51/1.35))</f>
        <v>400.04939781004032</v>
      </c>
      <c r="BD51">
        <f>E51*BB51/100/BC51</f>
        <v>6.4244162829724276E-5</v>
      </c>
    </row>
    <row r="52" spans="1:56" x14ac:dyDescent="0.25">
      <c r="A52" s="1" t="s">
        <v>9</v>
      </c>
      <c r="B52" s="1" t="s">
        <v>110</v>
      </c>
    </row>
    <row r="53" spans="1:56" x14ac:dyDescent="0.25">
      <c r="A53" s="1">
        <v>23</v>
      </c>
      <c r="B53" s="1" t="s">
        <v>111</v>
      </c>
      <c r="C53" s="1">
        <v>13938.999997965991</v>
      </c>
      <c r="D53" s="1">
        <v>0</v>
      </c>
      <c r="E53">
        <f>(R53-S53*(1000-T53)/(1000-U53))*AK53</f>
        <v>-0.18404014341373245</v>
      </c>
      <c r="F53">
        <f>IF(AV53&lt;&gt;0,1/(1/AV53-1/N53),0)</f>
        <v>6.9322080588893179E-4</v>
      </c>
      <c r="G53">
        <f>((AY53-AL53/2)*S53-E53)/(AY53+AL53/2)</f>
        <v>804.42962680612027</v>
      </c>
      <c r="H53">
        <f>AL53*1000</f>
        <v>1.496298672299777E-2</v>
      </c>
      <c r="I53">
        <f>(AQ53-AW53)</f>
        <v>2.0679002464661083</v>
      </c>
      <c r="J53">
        <f>(P53+AP53*D53)</f>
        <v>27.741870880126953</v>
      </c>
      <c r="K53" s="1">
        <v>6</v>
      </c>
      <c r="L53">
        <f>(K53*AE53+AF53)</f>
        <v>1.4200000166893005</v>
      </c>
      <c r="M53" s="1">
        <v>1</v>
      </c>
      <c r="N53">
        <f>L53*(M53+1)*(M53+1)/(M53*M53+1)</f>
        <v>2.8400000333786011</v>
      </c>
      <c r="O53" s="1">
        <v>26.336584091186523</v>
      </c>
      <c r="P53" s="1">
        <v>27.741870880126953</v>
      </c>
      <c r="Q53" s="1">
        <v>26.157663345336914</v>
      </c>
      <c r="R53" s="1">
        <v>400.15884399414062</v>
      </c>
      <c r="S53" s="1">
        <v>400.37249755859375</v>
      </c>
      <c r="T53" s="1">
        <v>16.941425323486328</v>
      </c>
      <c r="U53" s="1">
        <v>16.959075927734375</v>
      </c>
      <c r="V53" s="1">
        <v>48.473136901855469</v>
      </c>
      <c r="W53" s="1">
        <v>48.523635864257813</v>
      </c>
      <c r="X53" s="1">
        <v>500.0133056640625</v>
      </c>
      <c r="Y53" s="1">
        <v>236.19145202636719</v>
      </c>
      <c r="Z53" s="1">
        <v>255.48194885253906</v>
      </c>
      <c r="AA53" s="1">
        <v>98.484611511230469</v>
      </c>
      <c r="AB53" s="1">
        <v>-3.6126117706298828</v>
      </c>
      <c r="AC53" s="1">
        <v>0.12621545791625977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0.18999999761581421</v>
      </c>
      <c r="AJ53" s="1">
        <v>111115</v>
      </c>
      <c r="AK53">
        <f>X53*0.000001/(K53*0.0001)</f>
        <v>0.83335550944010417</v>
      </c>
      <c r="AL53">
        <f>(U53-T53)/(1000-U53)*AK53</f>
        <v>1.496298672299777E-5</v>
      </c>
      <c r="AM53">
        <f>(P53+273.15)</f>
        <v>300.89187088012693</v>
      </c>
      <c r="AN53">
        <f>(O53+273.15)</f>
        <v>299.4865840911865</v>
      </c>
      <c r="AO53">
        <f>(Y53*AG53+Z53*AH53)*AI53</f>
        <v>44.876375321885462</v>
      </c>
      <c r="AP53">
        <f>((AO53+0.00000010773*(AN53^4-AM53^4))-AL53*44100)/(L53*51.4+0.00000043092*AM53^3)</f>
        <v>0.32852808779051651</v>
      </c>
      <c r="AQ53">
        <f>0.61365*EXP(17.502*J53/(240.97+J53))</f>
        <v>3.7381082507984886</v>
      </c>
      <c r="AR53">
        <f>AQ53*1000/AA53</f>
        <v>37.956267415160816</v>
      </c>
      <c r="AS53">
        <f>(AR53-U53)</f>
        <v>20.997191487426441</v>
      </c>
      <c r="AT53">
        <f>IF(D53,P53,(O53+P53)/2)</f>
        <v>27.039227485656738</v>
      </c>
      <c r="AU53">
        <f>0.61365*EXP(17.502*AT53/(240.97+AT53))</f>
        <v>3.5874141134159885</v>
      </c>
      <c r="AV53">
        <f>IF(AS53&lt;&gt;0,(1000-(AR53+U53)/2)/AS53*AL53,0)</f>
        <v>6.930516376462821E-4</v>
      </c>
      <c r="AW53">
        <f>U53*AA53/1000</f>
        <v>1.6702080043323804</v>
      </c>
      <c r="AX53">
        <f>(AU53-AW53)</f>
        <v>1.9172061090836081</v>
      </c>
      <c r="AY53">
        <f>1/(1.6/F53+1.37/N53)</f>
        <v>4.3317246906230528E-4</v>
      </c>
      <c r="AZ53">
        <f>G53*AA53*0.001</f>
        <v>79.223939284124867</v>
      </c>
      <c r="BA53">
        <f>G53/S53</f>
        <v>2.0092030089763933</v>
      </c>
      <c r="BB53">
        <f>(1-AL53*AA53/AQ53/F53)*100</f>
        <v>43.132622079448304</v>
      </c>
      <c r="BC53">
        <f>(S53-E53/(N53/1.35))</f>
        <v>400.4599814285545</v>
      </c>
      <c r="BD53">
        <f>E53*BB53/100/BC53</f>
        <v>-1.9822539882747859E-4</v>
      </c>
    </row>
    <row r="54" spans="1:56" x14ac:dyDescent="0.25">
      <c r="A54" s="1" t="s">
        <v>9</v>
      </c>
      <c r="B54" s="1" t="s">
        <v>112</v>
      </c>
    </row>
    <row r="55" spans="1:56" x14ac:dyDescent="0.25">
      <c r="A55" s="1">
        <v>24</v>
      </c>
      <c r="B55" s="1" t="s">
        <v>113</v>
      </c>
      <c r="C55" s="1">
        <v>14539.50000468269</v>
      </c>
      <c r="D55" s="1">
        <v>0</v>
      </c>
      <c r="E55">
        <f>(R55-S55*(1000-T55)/(1000-U55))*AK55</f>
        <v>-0.29193684748064752</v>
      </c>
      <c r="F55">
        <f>IF(AV55&lt;&gt;0,1/(1/AV55-1/N55),0)</f>
        <v>1.2868125163783761E-3</v>
      </c>
      <c r="G55">
        <f>((AY55-AL55/2)*S55-E55)/(AY55+AL55/2)</f>
        <v>743.95127473234561</v>
      </c>
      <c r="H55">
        <f>AL55*1000</f>
        <v>2.7825116585505676E-2</v>
      </c>
      <c r="I55">
        <f>(AQ55-AW55)</f>
        <v>2.0719102277321788</v>
      </c>
      <c r="J55">
        <f>(P55+AP55*D55)</f>
        <v>27.772327423095703</v>
      </c>
      <c r="K55" s="1">
        <v>6</v>
      </c>
      <c r="L55">
        <f>(K55*AE55+AF55)</f>
        <v>1.4200000166893005</v>
      </c>
      <c r="M55" s="1">
        <v>1</v>
      </c>
      <c r="N55">
        <f>L55*(M55+1)*(M55+1)/(M55*M55+1)</f>
        <v>2.8400000333786011</v>
      </c>
      <c r="O55" s="1">
        <v>26.337404251098633</v>
      </c>
      <c r="P55" s="1">
        <v>27.772327423095703</v>
      </c>
      <c r="Q55" s="1">
        <v>26.158729553222656</v>
      </c>
      <c r="R55" s="1">
        <v>400.291748046875</v>
      </c>
      <c r="S55" s="1">
        <v>400.628662109375</v>
      </c>
      <c r="T55" s="1">
        <v>16.953239440917969</v>
      </c>
      <c r="U55" s="1">
        <v>16.986059188842773</v>
      </c>
      <c r="V55" s="1">
        <v>48.504230499267578</v>
      </c>
      <c r="W55" s="1">
        <v>48.598129272460938</v>
      </c>
      <c r="X55" s="1">
        <v>500.04913330078125</v>
      </c>
      <c r="Y55" s="1">
        <v>236.04837036132812</v>
      </c>
      <c r="Z55" s="1">
        <v>254.81675720214844</v>
      </c>
      <c r="AA55" s="1">
        <v>98.483879089355469</v>
      </c>
      <c r="AB55" s="1">
        <v>-3.6870746612548828</v>
      </c>
      <c r="AC55" s="1">
        <v>0.13294267654418945</v>
      </c>
      <c r="AD55" s="1">
        <v>0.66666668653488159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0.18999999761581421</v>
      </c>
      <c r="AJ55" s="1">
        <v>111115</v>
      </c>
      <c r="AK55">
        <f>X55*0.000001/(K55*0.0001)</f>
        <v>0.83341522216796871</v>
      </c>
      <c r="AL55">
        <f>(U55-T55)/(1000-U55)*AK55</f>
        <v>2.7825116585505676E-5</v>
      </c>
      <c r="AM55">
        <f>(P55+273.15)</f>
        <v>300.92232742309568</v>
      </c>
      <c r="AN55">
        <f>(O55+273.15)</f>
        <v>299.48740425109861</v>
      </c>
      <c r="AO55">
        <f>(Y55*AG55+Z55*AH55)*AI55</f>
        <v>44.849189805869173</v>
      </c>
      <c r="AP55">
        <f>((AO55+0.00000010773*(AN55^4-AM55^4))-AL55*44100)/(L55*51.4+0.00000043092*AM55^3)</f>
        <v>0.31739084210648311</v>
      </c>
      <c r="AQ55">
        <f>0.61365*EXP(17.502*J55/(240.97+J55))</f>
        <v>3.744763227090806</v>
      </c>
      <c r="AR55">
        <f>AQ55*1000/AA55</f>
        <v>38.024123965437454</v>
      </c>
      <c r="AS55">
        <f>(AR55-U55)</f>
        <v>21.03806477659468</v>
      </c>
      <c r="AT55">
        <f>IF(D55,P55,(O55+P55)/2)</f>
        <v>27.054865837097168</v>
      </c>
      <c r="AU55">
        <f>0.61365*EXP(17.502*AT55/(240.97+AT55))</f>
        <v>3.590709434177588</v>
      </c>
      <c r="AV55">
        <f>IF(AS55&lt;&gt;0,(1000-(AR55+U55)/2)/AS55*AL55,0)</f>
        <v>1.2862297218412106E-3</v>
      </c>
      <c r="AW55">
        <f>U55*AA55/1000</f>
        <v>1.6728529993586272</v>
      </c>
      <c r="AX55">
        <f>(AU55-AW55)</f>
        <v>1.9178564348189608</v>
      </c>
      <c r="AY55">
        <f>1/(1.6/F55+1.37/N55)</f>
        <v>8.0394591629108015E-4</v>
      </c>
      <c r="AZ55">
        <f>G55*AA55*0.001</f>
        <v>73.267207389112201</v>
      </c>
      <c r="BA55">
        <f>G55/S55</f>
        <v>1.8569596863472555</v>
      </c>
      <c r="BB55">
        <f>(1-AL55*AA55/AQ55/F55)*100</f>
        <v>43.132714385865512</v>
      </c>
      <c r="BC55">
        <f>(S55-E55/(N55/1.35))</f>
        <v>400.76743490496193</v>
      </c>
      <c r="BD55">
        <f>E55*BB55/100/BC55</f>
        <v>-3.1419790043766475E-4</v>
      </c>
    </row>
    <row r="56" spans="1:56" x14ac:dyDescent="0.25">
      <c r="A56" s="1">
        <v>25</v>
      </c>
      <c r="B56" s="1" t="s">
        <v>114</v>
      </c>
      <c r="C56" s="1">
        <v>15139.999991260469</v>
      </c>
      <c r="D56" s="1">
        <v>0</v>
      </c>
      <c r="E56">
        <f>(R56-S56*(1000-T56)/(1000-U56))*AK56</f>
        <v>-9.3528722446606802E-2</v>
      </c>
      <c r="F56">
        <f>IF(AV56&lt;&gt;0,1/(1/AV56-1/N56),0)</f>
        <v>6.9205671924363343E-4</v>
      </c>
      <c r="G56">
        <f>((AY56-AL56/2)*S56-E56)/(AY56+AL56/2)</f>
        <v>599.33429567881376</v>
      </c>
      <c r="H56">
        <f>AL56*1000</f>
        <v>1.4949715877240095E-2</v>
      </c>
      <c r="I56">
        <f>(AQ56-AW56)</f>
        <v>2.0697513684417239</v>
      </c>
      <c r="J56">
        <f>(P56+AP56*D56)</f>
        <v>27.754232406616211</v>
      </c>
      <c r="K56" s="1">
        <v>6</v>
      </c>
      <c r="L56">
        <f>(K56*AE56+AF56)</f>
        <v>1.4200000166893005</v>
      </c>
      <c r="M56" s="1">
        <v>1</v>
      </c>
      <c r="N56">
        <f>L56*(M56+1)*(M56+1)/(M56*M56+1)</f>
        <v>2.8400000333786011</v>
      </c>
      <c r="O56" s="1">
        <v>26.339548110961914</v>
      </c>
      <c r="P56" s="1">
        <v>27.754232406616211</v>
      </c>
      <c r="Q56" s="1">
        <v>26.159822463989258</v>
      </c>
      <c r="R56" s="1">
        <v>400.2298583984375</v>
      </c>
      <c r="S56" s="1">
        <v>400.33489990234375</v>
      </c>
      <c r="T56" s="1">
        <v>16.948074340820313</v>
      </c>
      <c r="U56" s="1">
        <v>16.965707778930664</v>
      </c>
      <c r="V56" s="1">
        <v>48.489353179931641</v>
      </c>
      <c r="W56" s="1">
        <v>48.539802551269531</v>
      </c>
      <c r="X56" s="1">
        <v>500.05279541015625</v>
      </c>
      <c r="Y56" s="1">
        <v>235.91580200195312</v>
      </c>
      <c r="Z56" s="1">
        <v>255.22193908691406</v>
      </c>
      <c r="AA56" s="1">
        <v>98.496139526367188</v>
      </c>
      <c r="AB56" s="1">
        <v>-3.6870746612548828</v>
      </c>
      <c r="AC56" s="1">
        <v>0.13294267654418945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0.18999999761581421</v>
      </c>
      <c r="AJ56" s="1">
        <v>111115</v>
      </c>
      <c r="AK56">
        <f>X56*0.000001/(K56*0.0001)</f>
        <v>0.83342132568359362</v>
      </c>
      <c r="AL56">
        <f>(U56-T56)/(1000-U56)*AK56</f>
        <v>1.4949715877240095E-5</v>
      </c>
      <c r="AM56">
        <f>(P56+273.15)</f>
        <v>300.90423240661619</v>
      </c>
      <c r="AN56">
        <f>(O56+273.15)</f>
        <v>299.48954811096189</v>
      </c>
      <c r="AO56">
        <f>(Y56*AG56+Z56*AH56)*AI56</f>
        <v>44.824001817903991</v>
      </c>
      <c r="AP56">
        <f>((AO56+0.00000010773*(AN56^4-AM56^4))-AL56*44100)/(L56*51.4+0.00000043092*AM56^3)</f>
        <v>0.3266034216385757</v>
      </c>
      <c r="AQ56">
        <f>0.61365*EXP(17.502*J56/(240.97+J56))</f>
        <v>3.7408080889988518</v>
      </c>
      <c r="AR56">
        <f>AQ56*1000/AA56</f>
        <v>37.979235602400905</v>
      </c>
      <c r="AS56">
        <f>(AR56-U56)</f>
        <v>21.013527823470241</v>
      </c>
      <c r="AT56">
        <f>IF(D56,P56,(O56+P56)/2)</f>
        <v>27.046890258789063</v>
      </c>
      <c r="AU56">
        <f>0.61365*EXP(17.502*AT56/(240.97+AT56))</f>
        <v>3.5890284865693727</v>
      </c>
      <c r="AV56">
        <f>IF(AS56&lt;&gt;0,(1000-(AR56+U56)/2)/AS56*AL56,0)</f>
        <v>6.9188811860426116E-4</v>
      </c>
      <c r="AW56">
        <f>U56*AA56/1000</f>
        <v>1.6710567205571278</v>
      </c>
      <c r="AX56">
        <f>(AU56-AW56)</f>
        <v>1.9179717660122448</v>
      </c>
      <c r="AY56">
        <f>1/(1.6/F56+1.37/N56)</f>
        <v>4.3244521868140539E-4</v>
      </c>
      <c r="AZ56">
        <f>G56*AA56*0.001</f>
        <v>59.032114410117451</v>
      </c>
      <c r="BA56">
        <f>G56/S56</f>
        <v>1.4970823074006618</v>
      </c>
      <c r="BB56">
        <f>(1-AL56*AA56/AQ56/F56)*100</f>
        <v>43.1219066471728</v>
      </c>
      <c r="BC56">
        <f>(S56-E56/(N56/1.35))</f>
        <v>400.37935897763208</v>
      </c>
      <c r="BD56">
        <f>E56*BB56/100/BC56</f>
        <v>-1.0073288614254545E-4</v>
      </c>
    </row>
    <row r="57" spans="1:56" x14ac:dyDescent="0.25">
      <c r="A57" s="1" t="s">
        <v>9</v>
      </c>
      <c r="B57" s="1" t="s">
        <v>115</v>
      </c>
    </row>
    <row r="58" spans="1:56" x14ac:dyDescent="0.25">
      <c r="A58" s="1">
        <v>26</v>
      </c>
      <c r="B58" s="1" t="s">
        <v>116</v>
      </c>
      <c r="C58" s="1">
        <v>15739.999997965991</v>
      </c>
      <c r="D58" s="1">
        <v>0</v>
      </c>
      <c r="E58">
        <f>(R58-S58*(1000-T58)/(1000-U58))*AK58</f>
        <v>-0.14671444086890756</v>
      </c>
      <c r="F58">
        <f>IF(AV58&lt;&gt;0,1/(1/AV58-1/N58),0)</f>
        <v>4.6322572546719836E-4</v>
      </c>
      <c r="G58">
        <f>((AY58-AL58/2)*S58-E58)/(AY58+AL58/2)</f>
        <v>885.01550576014597</v>
      </c>
      <c r="H58">
        <f>AL58*1000</f>
        <v>1.0004990576151307E-2</v>
      </c>
      <c r="I58">
        <f>(AQ58-AW58)</f>
        <v>2.0688394361678135</v>
      </c>
      <c r="J58">
        <f>(P58+AP58*D58)</f>
        <v>27.764911651611328</v>
      </c>
      <c r="K58" s="1">
        <v>6</v>
      </c>
      <c r="L58">
        <f>(K58*AE58+AF58)</f>
        <v>1.4200000166893005</v>
      </c>
      <c r="M58" s="1">
        <v>1</v>
      </c>
      <c r="N58">
        <f>L58*(M58+1)*(M58+1)/(M58*M58+1)</f>
        <v>2.8400000333786011</v>
      </c>
      <c r="O58" s="1">
        <v>26.339012145996094</v>
      </c>
      <c r="P58" s="1">
        <v>27.764911651611328</v>
      </c>
      <c r="Q58" s="1">
        <v>26.161018371582031</v>
      </c>
      <c r="R58" s="1">
        <v>400.22958374023437</v>
      </c>
      <c r="S58" s="1">
        <v>400.40081787109375</v>
      </c>
      <c r="T58" s="1">
        <v>16.989772796630859</v>
      </c>
      <c r="U58" s="1">
        <v>17.00157356262207</v>
      </c>
      <c r="V58" s="1">
        <v>48.601863861083984</v>
      </c>
      <c r="W58" s="1">
        <v>48.635623931884766</v>
      </c>
      <c r="X58" s="1">
        <v>500.04669189453125</v>
      </c>
      <c r="Y58" s="1">
        <v>235.91963195800781</v>
      </c>
      <c r="Z58" s="1">
        <v>255.24462890625</v>
      </c>
      <c r="AA58" s="1">
        <v>98.479263305664063</v>
      </c>
      <c r="AB58" s="1">
        <v>-3.7571735382080078</v>
      </c>
      <c r="AC58" s="1">
        <v>0.12724733352661133</v>
      </c>
      <c r="AD58" s="1">
        <v>0.66666668653488159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0.18999999761581421</v>
      </c>
      <c r="AJ58" s="1">
        <v>111115</v>
      </c>
      <c r="AK58">
        <f>X58*0.000001/(K58*0.0001)</f>
        <v>0.83341115315755199</v>
      </c>
      <c r="AL58">
        <f>(U58-T58)/(1000-U58)*AK58</f>
        <v>1.0004990576151307E-5</v>
      </c>
      <c r="AM58">
        <f>(P58+273.15)</f>
        <v>300.91491165161131</v>
      </c>
      <c r="AN58">
        <f>(O58+273.15)</f>
        <v>299.48901214599607</v>
      </c>
      <c r="AO58">
        <f>(Y58*AG58+Z58*AH58)*AI58</f>
        <v>44.82472950954525</v>
      </c>
      <c r="AP58">
        <f>((AO58+0.00000010773*(AN58^4-AM58^4))-AL58*44100)/(L58*51.4+0.00000043092*AM58^3)</f>
        <v>0.32762777232876772</v>
      </c>
      <c r="AQ58">
        <f>0.61365*EXP(17.502*J58/(240.97+J58))</f>
        <v>3.7431418756518893</v>
      </c>
      <c r="AR58">
        <f>AQ58*1000/AA58</f>
        <v>38.009442292777607</v>
      </c>
      <c r="AS58">
        <f>(AR58-U58)</f>
        <v>21.007868730155536</v>
      </c>
      <c r="AT58">
        <f>IF(D58,P58,(O58+P58)/2)</f>
        <v>27.051961898803711</v>
      </c>
      <c r="AU58">
        <f>0.61365*EXP(17.502*AT58/(240.97+AT58))</f>
        <v>3.5900973152424278</v>
      </c>
      <c r="AV58">
        <f>IF(AS58&lt;&gt;0,(1000-(AR58+U58)/2)/AS58*AL58,0)</f>
        <v>4.6315018213036874E-4</v>
      </c>
      <c r="AW58">
        <f>U58*AA58/1000</f>
        <v>1.674302439484076</v>
      </c>
      <c r="AX58">
        <f>(AU58-AW58)</f>
        <v>1.9157948757583518</v>
      </c>
      <c r="AY58">
        <f>1/(1.6/F58+1.37/N58)</f>
        <v>2.8947564998038893E-4</v>
      </c>
      <c r="AZ58">
        <f>G58*AA58*0.001</f>
        <v>87.15567502134887</v>
      </c>
      <c r="BA58">
        <f>G58/S58</f>
        <v>2.2103239210791785</v>
      </c>
      <c r="BB58">
        <f>(1-AL58*AA58/AQ58/F58)*100</f>
        <v>43.175906475733349</v>
      </c>
      <c r="BC58">
        <f>(S58-E58/(N58/1.35))</f>
        <v>400.47055888970118</v>
      </c>
      <c r="BD58">
        <f>E58*BB58/100/BC58</f>
        <v>-1.5817714528523278E-4</v>
      </c>
    </row>
    <row r="59" spans="1:56" x14ac:dyDescent="0.25">
      <c r="A59" s="1" t="s">
        <v>9</v>
      </c>
      <c r="B59" s="1" t="s">
        <v>117</v>
      </c>
    </row>
    <row r="60" spans="1:56" x14ac:dyDescent="0.25">
      <c r="A60" s="1" t="s">
        <v>9</v>
      </c>
      <c r="B60" s="1" t="s">
        <v>118</v>
      </c>
    </row>
    <row r="61" spans="1:56" x14ac:dyDescent="0.25">
      <c r="A61" s="1" t="s">
        <v>9</v>
      </c>
      <c r="B61" s="1" t="s">
        <v>119</v>
      </c>
    </row>
    <row r="62" spans="1:56" x14ac:dyDescent="0.25">
      <c r="A62" s="1">
        <v>27</v>
      </c>
      <c r="B62" s="1" t="s">
        <v>120</v>
      </c>
      <c r="C62" s="1">
        <v>16340.000004671514</v>
      </c>
      <c r="D62" s="1">
        <v>0</v>
      </c>
      <c r="E62">
        <f>(R62-S62*(1000-T62)/(1000-U62))*AK62</f>
        <v>-0.13392975624542419</v>
      </c>
      <c r="F62">
        <f>IF(AV62&lt;&gt;0,1/(1/AV62-1/N62),0)</f>
        <v>-2.2641174613886677E-3</v>
      </c>
      <c r="G62">
        <f>((AY62-AL62/2)*S62-E62)/(AY62+AL62/2)</f>
        <v>294.93112610907042</v>
      </c>
      <c r="H62">
        <f>AL62*1000</f>
        <v>-4.2469936775736739E-2</v>
      </c>
      <c r="I62">
        <f>(AQ62-AW62)</f>
        <v>1.7974216725349148</v>
      </c>
      <c r="J62">
        <f>(P62+AP62*D62)</f>
        <v>26.502128601074219</v>
      </c>
      <c r="K62" s="1">
        <v>6</v>
      </c>
      <c r="L62">
        <f>(K62*AE62+AF62)</f>
        <v>1.4200000166893005</v>
      </c>
      <c r="M62" s="1">
        <v>1</v>
      </c>
      <c r="N62">
        <f>L62*(M62+1)*(M62+1)/(M62*M62+1)</f>
        <v>2.8400000333786011</v>
      </c>
      <c r="O62" s="1">
        <v>19.938278198242188</v>
      </c>
      <c r="P62" s="1">
        <v>26.502128601074219</v>
      </c>
      <c r="Q62" s="1">
        <v>19.116495132446289</v>
      </c>
      <c r="R62" s="1">
        <v>399.750732421875</v>
      </c>
      <c r="S62" s="1">
        <v>399.93179321289062</v>
      </c>
      <c r="T62" s="1">
        <v>17.093879699707031</v>
      </c>
      <c r="U62" s="1">
        <v>17.043794631958008</v>
      </c>
      <c r="V62" s="1">
        <v>72.009544372558594</v>
      </c>
      <c r="W62" s="1">
        <v>71.798553466796875</v>
      </c>
      <c r="X62" s="1">
        <v>500.10220336914063</v>
      </c>
      <c r="Y62" s="1">
        <v>235.94947814941406</v>
      </c>
      <c r="Z62" s="1">
        <v>255.24880981445312</v>
      </c>
      <c r="AA62" s="1">
        <v>98.476028442382813</v>
      </c>
      <c r="AB62" s="1">
        <v>-3.6672992706298828</v>
      </c>
      <c r="AC62" s="1">
        <v>0.10232782363891602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0.18999999761581421</v>
      </c>
      <c r="AJ62" s="1">
        <v>111115</v>
      </c>
      <c r="AK62">
        <f>X62*0.000001/(K62*0.0001)</f>
        <v>0.83350367228190103</v>
      </c>
      <c r="AL62">
        <f>(U62-T62)/(1000-U62)*AK62</f>
        <v>-4.2469936775736737E-5</v>
      </c>
      <c r="AM62">
        <f>(P62+273.15)</f>
        <v>299.6521286010742</v>
      </c>
      <c r="AN62">
        <f>(O62+273.15)</f>
        <v>293.08827819824216</v>
      </c>
      <c r="AO62">
        <f>(Y62*AG62+Z62*AH62)*AI62</f>
        <v>44.830400285841279</v>
      </c>
      <c r="AP62">
        <f>((AO62+0.00000010773*(AN62^4-AM62^4))-AL62*44100)/(L62*51.4+0.00000043092*AM62^3)</f>
        <v>-0.31846344183000808</v>
      </c>
      <c r="AQ62">
        <f>0.61365*EXP(17.502*J62/(240.97+J62))</f>
        <v>3.475826877477743</v>
      </c>
      <c r="AR62">
        <f>AQ62*1000/AA62</f>
        <v>35.296172403128637</v>
      </c>
      <c r="AS62">
        <f>(AR62-U62)</f>
        <v>18.252377771170629</v>
      </c>
      <c r="AT62">
        <f>IF(D62,P62,(O62+P62)/2)</f>
        <v>23.220203399658203</v>
      </c>
      <c r="AU62">
        <f>0.61365*EXP(17.502*AT62/(240.97+AT62))</f>
        <v>2.8575228363502188</v>
      </c>
      <c r="AV62">
        <f>IF(AS62&lt;&gt;0,(1000-(AR62+U62)/2)/AS62*AL62,0)</f>
        <v>-2.2659239113300492E-3</v>
      </c>
      <c r="AW62">
        <f>U62*AA62/1000</f>
        <v>1.6784052049428282</v>
      </c>
      <c r="AX62">
        <f>(AU62-AW62)</f>
        <v>1.1791176314073906</v>
      </c>
      <c r="AY62">
        <f>1/(1.6/F62+1.37/N62)</f>
        <v>-1.4160400354801012E-3</v>
      </c>
      <c r="AZ62">
        <f>G62*AA62*0.001</f>
        <v>29.043645963260811</v>
      </c>
      <c r="BA62">
        <f>G62/S62</f>
        <v>0.7374535636182179</v>
      </c>
      <c r="BB62">
        <f>(1-AL62*AA62/AQ62/F62)*100</f>
        <v>46.855901020228849</v>
      </c>
      <c r="BC62">
        <f>(S62-E62/(N62/1.35))</f>
        <v>399.99545700472385</v>
      </c>
      <c r="BD62">
        <f>E62*BB62/100/BC62</f>
        <v>-1.5688676689707654E-4</v>
      </c>
    </row>
    <row r="63" spans="1:56" x14ac:dyDescent="0.25">
      <c r="A63" s="1">
        <v>28</v>
      </c>
      <c r="B63" s="1" t="s">
        <v>121</v>
      </c>
      <c r="C63" s="1">
        <v>16940.499991249293</v>
      </c>
      <c r="D63" s="1">
        <v>0</v>
      </c>
      <c r="E63">
        <f>(R63-S63*(1000-T63)/(1000-U63))*AK63</f>
        <v>-0.14753524382120908</v>
      </c>
      <c r="F63">
        <f>IF(AV63&lt;&gt;0,1/(1/AV63-1/N63),0)</f>
        <v>-1.3468074131583556E-3</v>
      </c>
      <c r="G63">
        <f>((AY63-AL63/2)*S63-E63)/(AY63+AL63/2)</f>
        <v>216.53605610087945</v>
      </c>
      <c r="H63">
        <f>AL63*1000</f>
        <v>-2.2661896135771877E-2</v>
      </c>
      <c r="I63">
        <f>(AQ63-AW63)</f>
        <v>1.6145619368425308</v>
      </c>
      <c r="J63">
        <f>(P63+AP63*D63)</f>
        <v>25.583120346069336</v>
      </c>
      <c r="K63" s="1">
        <v>6</v>
      </c>
      <c r="L63">
        <f>(K63*AE63+AF63)</f>
        <v>1.4200000166893005</v>
      </c>
      <c r="M63" s="1">
        <v>1</v>
      </c>
      <c r="N63">
        <f>L63*(M63+1)*(M63+1)/(M63*M63+1)</f>
        <v>2.8400000333786011</v>
      </c>
      <c r="O63" s="1">
        <v>19.83897590637207</v>
      </c>
      <c r="P63" s="1">
        <v>25.583120346069336</v>
      </c>
      <c r="Q63" s="1">
        <v>19.120147705078125</v>
      </c>
      <c r="R63" s="1">
        <v>399.84439086914063</v>
      </c>
      <c r="S63" s="1">
        <v>400.03228759765625</v>
      </c>
      <c r="T63" s="1">
        <v>17.058378219604492</v>
      </c>
      <c r="U63" s="1">
        <v>17.031650543212891</v>
      </c>
      <c r="V63" s="1">
        <v>72.309730529785156</v>
      </c>
      <c r="W63" s="1">
        <v>72.196434020996094</v>
      </c>
      <c r="X63" s="1">
        <v>500.06427001953125</v>
      </c>
      <c r="Y63" s="1">
        <v>235.95172119140625</v>
      </c>
      <c r="Z63" s="1">
        <v>255.64346313476562</v>
      </c>
      <c r="AA63" s="1">
        <v>98.484352111816406</v>
      </c>
      <c r="AB63" s="1">
        <v>-3.6672992706298828</v>
      </c>
      <c r="AC63" s="1">
        <v>0.10232782363891602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0.18999999761581421</v>
      </c>
      <c r="AJ63" s="1">
        <v>111115</v>
      </c>
      <c r="AK63">
        <f>X63*0.000001/(K63*0.0001)</f>
        <v>0.83344045003255196</v>
      </c>
      <c r="AL63">
        <f>(U63-T63)/(1000-U63)*AK63</f>
        <v>-2.2661896135771876E-5</v>
      </c>
      <c r="AM63">
        <f>(P63+273.15)</f>
        <v>298.73312034606931</v>
      </c>
      <c r="AN63">
        <f>(O63+273.15)</f>
        <v>292.98897590637205</v>
      </c>
      <c r="AO63">
        <f>(Y63*AG63+Z63*AH63)*AI63</f>
        <v>44.830826463814446</v>
      </c>
      <c r="AP63">
        <f>((AO63+0.00000010773*(AN63^4-AM63^4))-AL63*44100)/(L63*51.4+0.00000043092*AM63^3)</f>
        <v>-0.21639101918646983</v>
      </c>
      <c r="AQ63">
        <f>0.61365*EXP(17.502*J63/(240.97+J63))</f>
        <v>3.2919130059857182</v>
      </c>
      <c r="AR63">
        <f>AQ63*1000/AA63</f>
        <v>33.425746683576406</v>
      </c>
      <c r="AS63">
        <f>(AR63-U63)</f>
        <v>16.394096140363516</v>
      </c>
      <c r="AT63">
        <f>IF(D63,P63,(O63+P63)/2)</f>
        <v>22.711048126220703</v>
      </c>
      <c r="AU63">
        <f>0.61365*EXP(17.502*AT63/(240.97+AT63))</f>
        <v>2.7707830028326836</v>
      </c>
      <c r="AV63">
        <f>IF(AS63&lt;&gt;0,(1000-(AR63+U63)/2)/AS63*AL63,0)</f>
        <v>-1.3474464099162357E-3</v>
      </c>
      <c r="AW63">
        <f>U63*AA63/1000</f>
        <v>1.6773510691431874</v>
      </c>
      <c r="AX63">
        <f>(AU63-AW63)</f>
        <v>1.0934319336894962</v>
      </c>
      <c r="AY63">
        <f>1/(1.6/F63+1.37/N63)</f>
        <v>-8.4209657301149478E-4</v>
      </c>
      <c r="AZ63">
        <f>G63*AA63*0.001</f>
        <v>21.325413193943046</v>
      </c>
      <c r="BA63">
        <f>G63/S63</f>
        <v>0.54129644734743687</v>
      </c>
      <c r="BB63">
        <f>(1-AL63*AA63/AQ63/F63)*100</f>
        <v>49.660415219658205</v>
      </c>
      <c r="BC63">
        <f>(S63-E63/(N63/1.35))</f>
        <v>400.10241878667659</v>
      </c>
      <c r="BD63">
        <f>E63*BB63/100/BC63</f>
        <v>-1.8311964946158266E-4</v>
      </c>
    </row>
    <row r="64" spans="1:56" x14ac:dyDescent="0.25">
      <c r="A64" s="1" t="s">
        <v>9</v>
      </c>
      <c r="B64" s="1" t="s">
        <v>122</v>
      </c>
    </row>
    <row r="65" spans="1:56" x14ac:dyDescent="0.25">
      <c r="A65" s="1">
        <v>29</v>
      </c>
      <c r="B65" s="1" t="s">
        <v>123</v>
      </c>
      <c r="C65" s="1">
        <v>17540.499997977167</v>
      </c>
      <c r="D65" s="1">
        <v>0</v>
      </c>
      <c r="E65">
        <f>(R65-S65*(1000-T65)/(1000-U65))*AK65</f>
        <v>5.5004709381010737E-4</v>
      </c>
      <c r="F65">
        <f>IF(AV65&lt;&gt;0,1/(1/AV65-1/N65),0)</f>
        <v>-9.8594019127507698E-4</v>
      </c>
      <c r="G65">
        <f>((AY65-AL65/2)*S65-E65)/(AY65+AL65/2)</f>
        <v>390.26266057843617</v>
      </c>
      <c r="H65">
        <f>AL65*1000</f>
        <v>-1.6448689352883312E-2</v>
      </c>
      <c r="I65">
        <f>(AQ65-AW65)</f>
        <v>1.6013136991780945</v>
      </c>
      <c r="J65">
        <f>(P65+AP65*D65)</f>
        <v>25.468713760375977</v>
      </c>
      <c r="K65" s="1">
        <v>6</v>
      </c>
      <c r="L65">
        <f>(K65*AE65+AF65)</f>
        <v>1.4200000166893005</v>
      </c>
      <c r="M65" s="1">
        <v>1</v>
      </c>
      <c r="N65">
        <f>L65*(M65+1)*(M65+1)/(M65*M65+1)</f>
        <v>2.8400000333786011</v>
      </c>
      <c r="O65" s="1">
        <v>19.821901321411133</v>
      </c>
      <c r="P65" s="1">
        <v>25.468713760375977</v>
      </c>
      <c r="Q65" s="1">
        <v>19.120796203613281</v>
      </c>
      <c r="R65" s="1">
        <v>399.90609741210937</v>
      </c>
      <c r="S65" s="1">
        <v>399.913330078125</v>
      </c>
      <c r="T65" s="1">
        <v>16.959035873413086</v>
      </c>
      <c r="U65" s="1">
        <v>16.939634323120117</v>
      </c>
      <c r="V65" s="1">
        <v>71.965682983398438</v>
      </c>
      <c r="W65" s="1">
        <v>71.88336181640625</v>
      </c>
      <c r="X65" s="1">
        <v>500.0648193359375</v>
      </c>
      <c r="Y65" s="1">
        <v>236.05058288574219</v>
      </c>
      <c r="Z65" s="1">
        <v>255.8427734375</v>
      </c>
      <c r="AA65" s="1">
        <v>98.485603332519531</v>
      </c>
      <c r="AB65" s="1">
        <v>-3.8909015655517578</v>
      </c>
      <c r="AC65" s="1">
        <v>0.11648416519165039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0.18999999761581421</v>
      </c>
      <c r="AJ65" s="1">
        <v>111115</v>
      </c>
      <c r="AK65">
        <f>X65*0.000001/(K65*0.0001)</f>
        <v>0.83344136555989567</v>
      </c>
      <c r="AL65">
        <f>(U65-T65)/(1000-U65)*AK65</f>
        <v>-1.6448689352883311E-5</v>
      </c>
      <c r="AM65">
        <f>(P65+273.15)</f>
        <v>298.61871376037595</v>
      </c>
      <c r="AN65">
        <f>(O65+273.15)</f>
        <v>292.97190132141111</v>
      </c>
      <c r="AO65">
        <f>(Y65*AG65+Z65*AH65)*AI65</f>
        <v>44.84961018550257</v>
      </c>
      <c r="AP65">
        <f>((AO65+0.00000010773*(AN65^4-AM65^4))-AL65*44100)/(L65*51.4+0.00000043092*AM65^3)</f>
        <v>-0.20608539388908131</v>
      </c>
      <c r="AQ65">
        <f>0.61365*EXP(17.502*J65/(240.97+J65))</f>
        <v>3.2696238057228353</v>
      </c>
      <c r="AR65">
        <f>AQ65*1000/AA65</f>
        <v>33.199002646950525</v>
      </c>
      <c r="AS65">
        <f>(AR65-U65)</f>
        <v>16.259368323830408</v>
      </c>
      <c r="AT65">
        <f>IF(D65,P65,(O65+P65)/2)</f>
        <v>22.645307540893555</v>
      </c>
      <c r="AU65">
        <f>0.61365*EXP(17.502*AT65/(240.97+AT65))</f>
        <v>2.7597531087217209</v>
      </c>
      <c r="AV65">
        <f>IF(AS65&lt;&gt;0,(1000-(AR65+U65)/2)/AS65*AL65,0)</f>
        <v>-9.8628259114660411E-4</v>
      </c>
      <c r="AW65">
        <f>U65*AA65/1000</f>
        <v>1.6683101065447408</v>
      </c>
      <c r="AX65">
        <f>(AU65-AW65)</f>
        <v>1.0914430021769801</v>
      </c>
      <c r="AY65">
        <f>1/(1.6/F65+1.37/N65)</f>
        <v>-6.1639584783107092E-4</v>
      </c>
      <c r="AZ65">
        <f>G65*AA65*0.001</f>
        <v>38.435253585221574</v>
      </c>
      <c r="BA65">
        <f>G65/S65</f>
        <v>0.97586809747551173</v>
      </c>
      <c r="BB65">
        <f>(1-AL65*AA65/AQ65/F65)*100</f>
        <v>49.747729255316941</v>
      </c>
      <c r="BC65">
        <f>(S65-E65/(N65/1.35))</f>
        <v>399.91306861207994</v>
      </c>
      <c r="BD65">
        <f>E65*BB65/100/BC65</f>
        <v>6.8423855203096967E-7</v>
      </c>
    </row>
    <row r="66" spans="1:56" x14ac:dyDescent="0.25">
      <c r="A66" s="1" t="s">
        <v>9</v>
      </c>
      <c r="B66" s="1" t="s">
        <v>124</v>
      </c>
    </row>
    <row r="67" spans="1:56" x14ac:dyDescent="0.25">
      <c r="A67" s="1">
        <v>30</v>
      </c>
      <c r="B67" s="1" t="s">
        <v>125</v>
      </c>
      <c r="C67" s="1">
        <v>18140.50000468269</v>
      </c>
      <c r="D67" s="1">
        <v>0</v>
      </c>
      <c r="E67">
        <f>(R67-S67*(1000-T67)/(1000-U67))*AK67</f>
        <v>-8.5046858032314182E-2</v>
      </c>
      <c r="F67">
        <f>IF(AV67&lt;&gt;0,1/(1/AV67-1/N67),0)</f>
        <v>-7.1522364420869666E-4</v>
      </c>
      <c r="G67">
        <f>((AY67-AL67/2)*S67-E67)/(AY67+AL67/2)</f>
        <v>201.74437758402107</v>
      </c>
      <c r="H67">
        <f>AL67*1000</f>
        <v>-1.1899569781217008E-2</v>
      </c>
      <c r="I67">
        <f>(AQ67-AW67)</f>
        <v>1.5976961182532694</v>
      </c>
      <c r="J67">
        <f>(P67+AP67*D67)</f>
        <v>25.44587516784668</v>
      </c>
      <c r="K67" s="1">
        <v>6</v>
      </c>
      <c r="L67">
        <f>(K67*AE67+AF67)</f>
        <v>1.4200000166893005</v>
      </c>
      <c r="M67" s="1">
        <v>1</v>
      </c>
      <c r="N67">
        <f>L67*(M67+1)*(M67+1)/(M67*M67+1)</f>
        <v>2.8400000333786011</v>
      </c>
      <c r="O67" s="1">
        <v>19.814172744750977</v>
      </c>
      <c r="P67" s="1">
        <v>25.44587516784668</v>
      </c>
      <c r="Q67" s="1">
        <v>19.121236801147461</v>
      </c>
      <c r="R67" s="1">
        <v>399.85784912109375</v>
      </c>
      <c r="S67" s="1">
        <v>399.96554565429687</v>
      </c>
      <c r="T67" s="1">
        <v>16.939455032348633</v>
      </c>
      <c r="U67" s="1">
        <v>16.925426483154297</v>
      </c>
      <c r="V67" s="1">
        <v>71.942207336425781</v>
      </c>
      <c r="W67" s="1">
        <v>71.88262939453125</v>
      </c>
      <c r="X67" s="1">
        <v>500.32962036132813</v>
      </c>
      <c r="Y67" s="1">
        <v>236.186767578125</v>
      </c>
      <c r="Z67" s="1">
        <v>255.64784240722656</v>
      </c>
      <c r="AA67" s="1">
        <v>98.520057678222656</v>
      </c>
      <c r="AB67" s="1">
        <v>-3.9376544952392578</v>
      </c>
      <c r="AC67" s="1">
        <v>0.12842416763305664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0.18999999761581421</v>
      </c>
      <c r="AJ67" s="1">
        <v>111115</v>
      </c>
      <c r="AK67">
        <f>X67*0.000001/(K67*0.0001)</f>
        <v>0.83388270060221337</v>
      </c>
      <c r="AL67">
        <f>(U67-T67)/(1000-U67)*AK67</f>
        <v>-1.1899569781217009E-5</v>
      </c>
      <c r="AM67">
        <f>(P67+273.15)</f>
        <v>298.59587516784666</v>
      </c>
      <c r="AN67">
        <f>(O67+273.15)</f>
        <v>292.96417274475095</v>
      </c>
      <c r="AO67">
        <f>(Y67*AG67+Z67*AH67)*AI67</f>
        <v>44.875485276730615</v>
      </c>
      <c r="AP67">
        <f>((AO67+0.00000010773*(AN67^4-AM67^4))-AL67*44100)/(L67*51.4+0.00000043092*AM67^3)</f>
        <v>-0.20604973760944331</v>
      </c>
      <c r="AQ67">
        <f>0.61365*EXP(17.502*J67/(240.97+J67))</f>
        <v>3.265190111602148</v>
      </c>
      <c r="AR67">
        <f>AQ67*1000/AA67</f>
        <v>33.142389362647535</v>
      </c>
      <c r="AS67">
        <f>(AR67-U67)</f>
        <v>16.216962879493238</v>
      </c>
      <c r="AT67">
        <f>IF(D67,P67,(O67+P67)/2)</f>
        <v>22.630023956298828</v>
      </c>
      <c r="AU67">
        <f>0.61365*EXP(17.502*AT67/(240.97+AT67))</f>
        <v>2.7571943541407422</v>
      </c>
      <c r="AV67">
        <f>IF(AS67&lt;&gt;0,(1000-(AR67+U67)/2)/AS67*AL67,0)</f>
        <v>-7.1540381100967465E-4</v>
      </c>
      <c r="AW67">
        <f>U67*AA67/1000</f>
        <v>1.6674939933488786</v>
      </c>
      <c r="AX67">
        <f>(AU67-AW67)</f>
        <v>1.0897003607918636</v>
      </c>
      <c r="AY67">
        <f>1/(1.6/F67+1.37/N67)</f>
        <v>-4.4711119152877568E-4</v>
      </c>
      <c r="AZ67">
        <f>G67*AA67*0.001</f>
        <v>19.875867715834882</v>
      </c>
      <c r="BA67">
        <f>G67/S67</f>
        <v>0.50440439126823</v>
      </c>
      <c r="BB67">
        <f>(1-AL67*AA67/AQ67/F67)*100</f>
        <v>49.79978446305212</v>
      </c>
      <c r="BC67">
        <f>(S67-E67/(N67/1.35))</f>
        <v>400.00597285746386</v>
      </c>
      <c r="BD67">
        <f>E67*BB67/100/BC67</f>
        <v>-1.0588129894695924E-4</v>
      </c>
    </row>
    <row r="68" spans="1:56" x14ac:dyDescent="0.25">
      <c r="A68" s="1">
        <v>31</v>
      </c>
      <c r="B68" s="1" t="s">
        <v>126</v>
      </c>
      <c r="C68" s="1">
        <v>18740.999991260469</v>
      </c>
      <c r="D68" s="1">
        <v>0</v>
      </c>
      <c r="E68">
        <f>(R68-S68*(1000-T68)/(1000-U68))*AK68</f>
        <v>-2.674412646256235E-2</v>
      </c>
      <c r="F68">
        <f>IF(AV68&lt;&gt;0,1/(1/AV68-1/N68),0)</f>
        <v>-5.9023073387334498E-4</v>
      </c>
      <c r="G68">
        <f>((AY68-AL68/2)*S68-E68)/(AY68+AL68/2)</f>
        <v>317.78166682350718</v>
      </c>
      <c r="H68">
        <f>AL68*1000</f>
        <v>-9.8284968368798995E-3</v>
      </c>
      <c r="I68">
        <f>(AQ68-AW68)</f>
        <v>1.5994730648936812</v>
      </c>
      <c r="J68">
        <f>(P68+AP68*D68)</f>
        <v>25.471475601196289</v>
      </c>
      <c r="K68" s="1">
        <v>6</v>
      </c>
      <c r="L68">
        <f>(K68*AE68+AF68)</f>
        <v>1.4200000166893005</v>
      </c>
      <c r="M68" s="1">
        <v>1</v>
      </c>
      <c r="N68">
        <f>L68*(M68+1)*(M68+1)/(M68*M68+1)</f>
        <v>2.8400000333786011</v>
      </c>
      <c r="O68" s="1">
        <v>19.818454742431641</v>
      </c>
      <c r="P68" s="1">
        <v>25.471475601196289</v>
      </c>
      <c r="Q68" s="1">
        <v>19.121097564697266</v>
      </c>
      <c r="R68" s="1">
        <v>399.78799438476562</v>
      </c>
      <c r="S68" s="1">
        <v>399.82479858398437</v>
      </c>
      <c r="T68" s="1">
        <v>16.965389251708984</v>
      </c>
      <c r="U68" s="1">
        <v>16.95379638671875</v>
      </c>
      <c r="V68" s="1">
        <v>72.050399780273437</v>
      </c>
      <c r="W68" s="1">
        <v>72.001167297363281</v>
      </c>
      <c r="X68" s="1">
        <v>500.05929565429687</v>
      </c>
      <c r="Y68" s="1">
        <v>235.97361755371094</v>
      </c>
      <c r="Z68" s="1">
        <v>255.51829528808594</v>
      </c>
      <c r="AA68" s="1">
        <v>98.543548583984375</v>
      </c>
      <c r="AB68" s="1">
        <v>-3.9376544952392578</v>
      </c>
      <c r="AC68" s="1">
        <v>0.12842416763305664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0.18999999761581421</v>
      </c>
      <c r="AJ68" s="1">
        <v>111115</v>
      </c>
      <c r="AK68">
        <f>X68*0.000001/(K68*0.0001)</f>
        <v>0.83343215942382787</v>
      </c>
      <c r="AL68">
        <f>(U68-T68)/(1000-U68)*AK68</f>
        <v>-9.8284968368799003E-6</v>
      </c>
      <c r="AM68">
        <f>(P68+273.15)</f>
        <v>298.62147560119627</v>
      </c>
      <c r="AN68">
        <f>(O68+273.15)</f>
        <v>292.96845474243162</v>
      </c>
      <c r="AO68">
        <f>(Y68*AG68+Z68*AH68)*AI68</f>
        <v>44.834986772600132</v>
      </c>
      <c r="AP68">
        <f>((AO68+0.00000010773*(AN68^4-AM68^4))-AL68*44100)/(L68*51.4+0.00000043092*AM68^3)</f>
        <v>-0.21053167927565555</v>
      </c>
      <c r="AQ68">
        <f>0.61365*EXP(17.502*J68/(240.97+J68))</f>
        <v>3.2701603228112792</v>
      </c>
      <c r="AR68">
        <f>AQ68*1000/AA68</f>
        <v>33.184925546133179</v>
      </c>
      <c r="AS68">
        <f>(AR68-U68)</f>
        <v>16.231129159414429</v>
      </c>
      <c r="AT68">
        <f>IF(D68,P68,(O68+P68)/2)</f>
        <v>22.644965171813965</v>
      </c>
      <c r="AU68">
        <f>0.61365*EXP(17.502*AT68/(240.97+AT68))</f>
        <v>2.7596957670664422</v>
      </c>
      <c r="AV68">
        <f>IF(AS68&lt;&gt;0,(1000-(AR68+U68)/2)/AS68*AL68,0)</f>
        <v>-5.9035342568024242E-4</v>
      </c>
      <c r="AW68">
        <f>U68*AA68/1000</f>
        <v>1.670687257917598</v>
      </c>
      <c r="AX68">
        <f>(AU68-AW68)</f>
        <v>1.0890085091488442</v>
      </c>
      <c r="AY68">
        <f>1/(1.6/F68+1.37/N68)</f>
        <v>-3.6895986599618977E-4</v>
      </c>
      <c r="AZ68">
        <f>G68*AA68*0.001</f>
        <v>31.315333123721818</v>
      </c>
      <c r="BA68">
        <f>G68/S68</f>
        <v>0.79480229327685437</v>
      </c>
      <c r="BB68">
        <f>(1-AL68*AA68/AQ68/F68)*100</f>
        <v>49.820718933287637</v>
      </c>
      <c r="BC68">
        <f>(S68-E68/(N68/1.35))</f>
        <v>399.83751146085064</v>
      </c>
      <c r="BD68">
        <f>E68*BB68/100/BC68</f>
        <v>-3.3323827040127015E-5</v>
      </c>
    </row>
    <row r="69" spans="1:56" x14ac:dyDescent="0.25">
      <c r="A69" s="1" t="s">
        <v>9</v>
      </c>
      <c r="B69" s="1" t="s">
        <v>127</v>
      </c>
    </row>
    <row r="70" spans="1:56" x14ac:dyDescent="0.25">
      <c r="A70" s="1">
        <v>32</v>
      </c>
      <c r="B70" s="1" t="s">
        <v>128</v>
      </c>
      <c r="C70" s="1">
        <v>19340.999997988343</v>
      </c>
      <c r="D70" s="1">
        <v>0</v>
      </c>
      <c r="E70">
        <f>(R70-S70*(1000-T70)/(1000-U70))*AK70</f>
        <v>0.14516942800342078</v>
      </c>
      <c r="F70">
        <f>IF(AV70&lt;&gt;0,1/(1/AV70-1/N70),0)</f>
        <v>-4.7972234018973405E-4</v>
      </c>
      <c r="G70">
        <f>((AY70-AL70/2)*S70-E70)/(AY70+AL70/2)</f>
        <v>866.91146301124286</v>
      </c>
      <c r="H70">
        <f>AL70*1000</f>
        <v>-7.9916461345196695E-3</v>
      </c>
      <c r="I70">
        <f>(AQ70-AW70)</f>
        <v>1.6003250210857229</v>
      </c>
      <c r="J70">
        <f>(P70+AP70*D70)</f>
        <v>25.481683731079102</v>
      </c>
      <c r="K70" s="1">
        <v>6</v>
      </c>
      <c r="L70">
        <f>(K70*AE70+AF70)</f>
        <v>1.4200000166893005</v>
      </c>
      <c r="M70" s="1">
        <v>1</v>
      </c>
      <c r="N70">
        <f>L70*(M70+1)*(M70+1)/(M70*M70+1)</f>
        <v>2.8400000333786011</v>
      </c>
      <c r="O70" s="1">
        <v>19.817756652832031</v>
      </c>
      <c r="P70" s="1">
        <v>25.481683731079102</v>
      </c>
      <c r="Q70" s="1">
        <v>19.121088027954102</v>
      </c>
      <c r="R70" s="1">
        <v>399.85125732421875</v>
      </c>
      <c r="S70" s="1">
        <v>399.680908203125</v>
      </c>
      <c r="T70" s="1">
        <v>16.973169326782227</v>
      </c>
      <c r="U70" s="1">
        <v>16.963743209838867</v>
      </c>
      <c r="V70" s="1">
        <v>72.093093872070313</v>
      </c>
      <c r="W70" s="1">
        <v>72.053054809570312</v>
      </c>
      <c r="X70" s="1">
        <v>500.06240844726562</v>
      </c>
      <c r="Y70" s="1">
        <v>235.84449768066406</v>
      </c>
      <c r="Z70" s="1">
        <v>255.4813232421875</v>
      </c>
      <c r="AA70" s="1">
        <v>98.552482604980469</v>
      </c>
      <c r="AB70" s="1">
        <v>-4.1255512237548828</v>
      </c>
      <c r="AC70" s="1">
        <v>0.12745523452758789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0.18999999761581421</v>
      </c>
      <c r="AJ70" s="1">
        <v>111115</v>
      </c>
      <c r="AK70">
        <f>X70*0.000001/(K70*0.0001)</f>
        <v>0.83343734741210929</v>
      </c>
      <c r="AL70">
        <f>(U70-T70)/(1000-U70)*AK70</f>
        <v>-7.9916461345196697E-6</v>
      </c>
      <c r="AM70">
        <f>(P70+273.15)</f>
        <v>298.63168373107908</v>
      </c>
      <c r="AN70">
        <f>(O70+273.15)</f>
        <v>292.96775665283201</v>
      </c>
      <c r="AO70">
        <f>(Y70*AG70+Z70*AH70)*AI70</f>
        <v>44.810453997029072</v>
      </c>
      <c r="AP70">
        <f>((AO70+0.00000010773*(AN70^4-AM70^4))-AL70*44100)/(L70*51.4+0.00000043092*AM70^3)</f>
        <v>-0.21325472862548558</v>
      </c>
      <c r="AQ70">
        <f>0.61365*EXP(17.502*J70/(240.97+J70))</f>
        <v>3.2721440286887233</v>
      </c>
      <c r="AR70">
        <f>AQ70*1000/AA70</f>
        <v>33.202045673513673</v>
      </c>
      <c r="AS70">
        <f>(AR70-U70)</f>
        <v>16.238302463674806</v>
      </c>
      <c r="AT70">
        <f>IF(D70,P70,(O70+P70)/2)</f>
        <v>22.649720191955566</v>
      </c>
      <c r="AU70">
        <f>0.61365*EXP(17.502*AT70/(240.97+AT70))</f>
        <v>2.7604922545104729</v>
      </c>
      <c r="AV70">
        <f>IF(AS70&lt;&gt;0,(1000-(AR70+U70)/2)/AS70*AL70,0)</f>
        <v>-4.7980338680975025E-4</v>
      </c>
      <c r="AW70">
        <f>U70*AA70/1000</f>
        <v>1.6718190076030004</v>
      </c>
      <c r="AX70">
        <f>(AU70-AW70)</f>
        <v>1.0886732469074725</v>
      </c>
      <c r="AY70">
        <f>1/(1.6/F70+1.37/N70)</f>
        <v>-2.9986983417051302E-4</v>
      </c>
      <c r="AZ70">
        <f>G70*AA70*0.001</f>
        <v>85.436276878473691</v>
      </c>
      <c r="BA70">
        <f>G70/S70</f>
        <v>2.1690089399283061</v>
      </c>
      <c r="BB70">
        <f>(1-AL70*AA70/AQ70/F70)*100</f>
        <v>49.825684186529962</v>
      </c>
      <c r="BC70">
        <f>(S70-E70/(N70/1.35))</f>
        <v>399.61190160963861</v>
      </c>
      <c r="BD70">
        <f>E70*BB70/100/BC70</f>
        <v>1.8100477098160532E-4</v>
      </c>
    </row>
    <row r="71" spans="1:56" x14ac:dyDescent="0.25">
      <c r="A71" s="1" t="s">
        <v>9</v>
      </c>
      <c r="B71" s="1" t="s">
        <v>129</v>
      </c>
    </row>
    <row r="72" spans="1:56" x14ac:dyDescent="0.25">
      <c r="A72" s="1">
        <v>33</v>
      </c>
      <c r="B72" s="1" t="s">
        <v>130</v>
      </c>
      <c r="C72" s="1">
        <v>19941.50000468269</v>
      </c>
      <c r="D72" s="1">
        <v>0</v>
      </c>
      <c r="E72">
        <f>(R72-S72*(1000-T72)/(1000-U72))*AK72</f>
        <v>-0.30274389455869211</v>
      </c>
      <c r="F72">
        <f>IF(AV72&lt;&gt;0,1/(1/AV72-1/N72),0)</f>
        <v>-1.8571732160513768E-3</v>
      </c>
      <c r="G72">
        <f>((AY72-AL72/2)*S72-E72)/(AY72+AL72/2)</f>
        <v>132.34367194128899</v>
      </c>
      <c r="H72">
        <f>AL72*1000</f>
        <v>-3.0932565231220593E-2</v>
      </c>
      <c r="I72">
        <f>(AQ72-AW72)</f>
        <v>1.5992601437842722</v>
      </c>
      <c r="J72">
        <f>(P72+AP72*D72)</f>
        <v>25.471279144287109</v>
      </c>
      <c r="K72" s="1">
        <v>6</v>
      </c>
      <c r="L72">
        <f>(K72*AE72+AF72)</f>
        <v>1.4200000166893005</v>
      </c>
      <c r="M72" s="1">
        <v>1</v>
      </c>
      <c r="N72">
        <f>L72*(M72+1)*(M72+1)/(M72*M72+1)</f>
        <v>2.8400000333786011</v>
      </c>
      <c r="O72" s="1">
        <v>19.820592880249023</v>
      </c>
      <c r="P72" s="1">
        <v>25.471279144287109</v>
      </c>
      <c r="Q72" s="1">
        <v>19.122154235839844</v>
      </c>
      <c r="R72" s="1">
        <v>399.73153686523437</v>
      </c>
      <c r="S72" s="1">
        <v>400.109619140625</v>
      </c>
      <c r="T72" s="1">
        <v>16.990604400634766</v>
      </c>
      <c r="U72" s="1">
        <v>16.954120635986328</v>
      </c>
      <c r="V72" s="1">
        <v>72.154083251953125</v>
      </c>
      <c r="W72" s="1">
        <v>71.999153137207031</v>
      </c>
      <c r="X72" s="1">
        <v>500.08212280273437</v>
      </c>
      <c r="Y72" s="1">
        <v>235.71478271484375</v>
      </c>
      <c r="Z72" s="1">
        <v>255.69256591796875</v>
      </c>
      <c r="AA72" s="1">
        <v>98.551971435546875</v>
      </c>
      <c r="AB72" s="1">
        <v>-3.8802204132080078</v>
      </c>
      <c r="AC72" s="1">
        <v>0.11162614822387695</v>
      </c>
      <c r="AD72" s="1">
        <v>0.66666668653488159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0.18999999761581421</v>
      </c>
      <c r="AJ72" s="1">
        <v>111115</v>
      </c>
      <c r="AK72">
        <f>X72*0.000001/(K72*0.0001)</f>
        <v>0.83347020467122379</v>
      </c>
      <c r="AL72">
        <f>(U72-T72)/(1000-U72)*AK72</f>
        <v>-3.0932565231220594E-5</v>
      </c>
      <c r="AM72">
        <f>(P72+273.15)</f>
        <v>298.62127914428709</v>
      </c>
      <c r="AN72">
        <f>(O72+273.15)</f>
        <v>292.970592880249</v>
      </c>
      <c r="AO72">
        <f>(Y72*AG72+Z72*AH72)*AI72</f>
        <v>44.785808153832477</v>
      </c>
      <c r="AP72">
        <f>((AO72+0.00000010773*(AN72^4-AM72^4))-AL72*44100)/(L72*51.4+0.00000043092*AM72^3)</f>
        <v>-0.19979411099669317</v>
      </c>
      <c r="AQ72">
        <f>0.61365*EXP(17.502*J72/(240.97+J72))</f>
        <v>3.2701221564168126</v>
      </c>
      <c r="AR72">
        <f>AQ72*1000/AA72</f>
        <v>33.18170208858254</v>
      </c>
      <c r="AS72">
        <f>(AR72-U72)</f>
        <v>16.227581452596212</v>
      </c>
      <c r="AT72">
        <f>IF(D72,P72,(O72+P72)/2)</f>
        <v>22.645936012268066</v>
      </c>
      <c r="AU72">
        <f>0.61365*EXP(17.502*AT72/(240.97+AT72))</f>
        <v>2.7598583709080731</v>
      </c>
      <c r="AV72">
        <f>IF(AS72&lt;&gt;0,(1000-(AR72+U72)/2)/AS72*AL72,0)</f>
        <v>-1.8583884798785899E-3</v>
      </c>
      <c r="AW72">
        <f>U72*AA72/1000</f>
        <v>1.6708620126325404</v>
      </c>
      <c r="AX72">
        <f>(AU72-AW72)</f>
        <v>1.0889963582755326</v>
      </c>
      <c r="AY72">
        <f>1/(1.6/F72+1.37/N72)</f>
        <v>-1.1613835548949444E-3</v>
      </c>
      <c r="AZ72">
        <f>G72*AA72*0.001</f>
        <v>13.042729776833299</v>
      </c>
      <c r="BA72">
        <f>G72/S72</f>
        <v>0.33076853344726675</v>
      </c>
      <c r="BB72">
        <f>(1-AL72*AA72/AQ72/F72)*100</f>
        <v>49.80449060258605</v>
      </c>
      <c r="BC72">
        <f>(S72-E72/(N72/1.35))</f>
        <v>400.25352908881189</v>
      </c>
      <c r="BD72">
        <f>E72*BB72/100/BC72</f>
        <v>-3.7671136806374138E-4</v>
      </c>
    </row>
    <row r="73" spans="1:56" x14ac:dyDescent="0.25">
      <c r="A73" s="1">
        <v>34</v>
      </c>
      <c r="B73" s="1" t="s">
        <v>131</v>
      </c>
      <c r="C73" s="1">
        <v>20541.999991260469</v>
      </c>
      <c r="D73" s="1">
        <v>0</v>
      </c>
      <c r="E73">
        <f>(R73-S73*(1000-T73)/(1000-U73))*AK73</f>
        <v>1.092194727568449E-2</v>
      </c>
      <c r="F73">
        <f>IF(AV73&lt;&gt;0,1/(1/AV73-1/N73),0)</f>
        <v>-7.6911020648132091E-4</v>
      </c>
      <c r="G73">
        <f>((AY73-AL73/2)*S73-E73)/(AY73+AL73/2)</f>
        <v>411.79188270925653</v>
      </c>
      <c r="H73">
        <f>AL73*1000</f>
        <v>-1.2809300417977022E-2</v>
      </c>
      <c r="I73">
        <f>(AQ73-AW73)</f>
        <v>1.5999228285860694</v>
      </c>
      <c r="J73">
        <f>(P73+AP73*D73)</f>
        <v>25.442087173461914</v>
      </c>
      <c r="K73" s="1">
        <v>6</v>
      </c>
      <c r="L73">
        <f>(K73*AE73+AF73)</f>
        <v>1.4200000166893005</v>
      </c>
      <c r="M73" s="1">
        <v>1</v>
      </c>
      <c r="N73">
        <f>L73*(M73+1)*(M73+1)/(M73*M73+1)</f>
        <v>2.8400000333786011</v>
      </c>
      <c r="O73" s="1">
        <v>19.811351776123047</v>
      </c>
      <c r="P73" s="1">
        <v>25.442087173461914</v>
      </c>
      <c r="Q73" s="1">
        <v>19.120006561279297</v>
      </c>
      <c r="R73" s="1">
        <v>399.89501953125</v>
      </c>
      <c r="S73" s="1">
        <v>399.8880615234375</v>
      </c>
      <c r="T73" s="1">
        <v>16.904508590698242</v>
      </c>
      <c r="U73" s="1">
        <v>16.889400482177734</v>
      </c>
      <c r="V73" s="1">
        <v>71.831718444824219</v>
      </c>
      <c r="W73" s="1">
        <v>71.76751708984375</v>
      </c>
      <c r="X73" s="1">
        <v>500.11392211914062</v>
      </c>
      <c r="Y73" s="1">
        <v>235.37692260742187</v>
      </c>
      <c r="Z73" s="1">
        <v>254.99705505371094</v>
      </c>
      <c r="AA73" s="1">
        <v>98.554855346679688</v>
      </c>
      <c r="AB73" s="1">
        <v>-3.8802204132080078</v>
      </c>
      <c r="AC73" s="1">
        <v>0.11162614822387695</v>
      </c>
      <c r="AD73" s="1">
        <v>0.66666668653488159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0.18999999761581421</v>
      </c>
      <c r="AJ73" s="1">
        <v>111115</v>
      </c>
      <c r="AK73">
        <f>X73*0.000001/(K73*0.0001)</f>
        <v>0.83352320353190101</v>
      </c>
      <c r="AL73">
        <f>(U73-T73)/(1000-U73)*AK73</f>
        <v>-1.2809300417977022E-5</v>
      </c>
      <c r="AM73">
        <f>(P73+273.15)</f>
        <v>298.59208717346189</v>
      </c>
      <c r="AN73">
        <f>(O73+273.15)</f>
        <v>292.96135177612302</v>
      </c>
      <c r="AO73">
        <f>(Y73*AG73+Z73*AH73)*AI73</f>
        <v>44.721614734227842</v>
      </c>
      <c r="AP73">
        <f>((AO73+0.00000010773*(AN73^4-AM73^4))-AL73*44100)/(L73*51.4+0.00000043092*AM73^3)</f>
        <v>-0.20724499255006842</v>
      </c>
      <c r="AQ73">
        <f>0.61365*EXP(17.502*J73/(240.97+J73))</f>
        <v>3.2644552499992381</v>
      </c>
      <c r="AR73">
        <f>AQ73*1000/AA73</f>
        <v>33.123231103288489</v>
      </c>
      <c r="AS73">
        <f>(AR73-U73)</f>
        <v>16.233830621110755</v>
      </c>
      <c r="AT73">
        <f>IF(D73,P73,(O73+P73)/2)</f>
        <v>22.62671947479248</v>
      </c>
      <c r="AU73">
        <f>0.61365*EXP(17.502*AT73/(240.97+AT73))</f>
        <v>2.7566413958625451</v>
      </c>
      <c r="AV73">
        <f>IF(AS73&lt;&gt;0,(1000-(AR73+U73)/2)/AS73*AL73,0)</f>
        <v>-7.6931854829138144E-4</v>
      </c>
      <c r="AW73">
        <f>U73*AA73/1000</f>
        <v>1.6645324214131687</v>
      </c>
      <c r="AX73">
        <f>(AU73-AW73)</f>
        <v>1.0921089744493764</v>
      </c>
      <c r="AY73">
        <f>1/(1.6/F73+1.37/N73)</f>
        <v>-4.8080537013115538E-4</v>
      </c>
      <c r="AZ73">
        <f>G73*AA73*0.001</f>
        <v>40.584089433347671</v>
      </c>
      <c r="BA73">
        <f>G73/S73</f>
        <v>1.0297678833933415</v>
      </c>
      <c r="BB73">
        <f>(1-AL73*AA73/AQ73/F73)*100</f>
        <v>49.718972738738124</v>
      </c>
      <c r="BC73">
        <f>(S73-E73/(N73/1.35))</f>
        <v>399.88286975278646</v>
      </c>
      <c r="BD73">
        <f>E73*BB73/100/BC73</f>
        <v>1.3579676448491039E-5</v>
      </c>
    </row>
    <row r="74" spans="1:56" x14ac:dyDescent="0.25">
      <c r="A74" s="1" t="s">
        <v>9</v>
      </c>
      <c r="B74" s="1" t="s">
        <v>132</v>
      </c>
    </row>
    <row r="75" spans="1:56" x14ac:dyDescent="0.25">
      <c r="A75" s="1">
        <v>35</v>
      </c>
      <c r="B75" s="1" t="s">
        <v>133</v>
      </c>
      <c r="C75" s="1">
        <v>21141.999997988343</v>
      </c>
      <c r="D75" s="1">
        <v>0</v>
      </c>
      <c r="E75">
        <f>(R75-S75*(1000-T75)/(1000-U75))*AK75</f>
        <v>0.22858557866766252</v>
      </c>
      <c r="F75">
        <f>IF(AV75&lt;&gt;0,1/(1/AV75-1/N75),0)</f>
        <v>6.9869509501763497E-5</v>
      </c>
      <c r="G75">
        <f>((AY75-AL75/2)*S75-E75)/(AY75+AL75/2)</f>
        <v>-4776.6730851153989</v>
      </c>
      <c r="H75">
        <f>AL75*1000</f>
        <v>1.1643789956718559E-3</v>
      </c>
      <c r="I75">
        <f>(AQ75-AW75)</f>
        <v>1.6013470026141641</v>
      </c>
      <c r="J75">
        <f>(P75+AP75*D75)</f>
        <v>25.43482780456543</v>
      </c>
      <c r="K75" s="1">
        <v>6</v>
      </c>
      <c r="L75">
        <f>(K75*AE75+AF75)</f>
        <v>1.4200000166893005</v>
      </c>
      <c r="M75" s="1">
        <v>1</v>
      </c>
      <c r="N75">
        <f>L75*(M75+1)*(M75+1)/(M75*M75+1)</f>
        <v>2.8400000333786011</v>
      </c>
      <c r="O75" s="1">
        <v>19.815120697021484</v>
      </c>
      <c r="P75" s="1">
        <v>25.43482780456543</v>
      </c>
      <c r="Q75" s="1">
        <v>19.119264602661133</v>
      </c>
      <c r="R75" s="1">
        <v>399.9273681640625</v>
      </c>
      <c r="S75" s="1">
        <v>399.652587890625</v>
      </c>
      <c r="T75" s="1">
        <v>16.860097885131836</v>
      </c>
      <c r="U75" s="1">
        <v>16.861471176147461</v>
      </c>
      <c r="V75" s="1">
        <v>71.622833251953125</v>
      </c>
      <c r="W75" s="1">
        <v>71.628669738769531</v>
      </c>
      <c r="X75" s="1">
        <v>500.1470947265625</v>
      </c>
      <c r="Y75" s="1">
        <v>235.50328063964844</v>
      </c>
      <c r="Z75" s="1">
        <v>255.53407287597656</v>
      </c>
      <c r="AA75" s="1">
        <v>98.550140380859375</v>
      </c>
      <c r="AB75" s="1">
        <v>-4.1404743194580078</v>
      </c>
      <c r="AC75" s="1">
        <v>0.13073205947875977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0.18999999761581421</v>
      </c>
      <c r="AJ75" s="1">
        <v>111115</v>
      </c>
      <c r="AK75">
        <f>X75*0.000001/(K75*0.0001)</f>
        <v>0.83357849121093741</v>
      </c>
      <c r="AL75">
        <f>(U75-T75)/(1000-U75)*AK75</f>
        <v>1.1643789956718559E-6</v>
      </c>
      <c r="AM75">
        <f>(P75+273.15)</f>
        <v>298.58482780456541</v>
      </c>
      <c r="AN75">
        <f>(O75+273.15)</f>
        <v>292.96512069702146</v>
      </c>
      <c r="AO75">
        <f>(Y75*AG75+Z75*AH75)*AI75</f>
        <v>44.745622760049628</v>
      </c>
      <c r="AP75">
        <f>((AO75+0.00000010773*(AN75^4-AM75^4))-AL75*44100)/(L75*51.4+0.00000043092*AM75^3)</f>
        <v>-0.21278961097294577</v>
      </c>
      <c r="AQ75">
        <f>0.61365*EXP(17.502*J75/(240.97+J75))</f>
        <v>3.2630473540513103</v>
      </c>
      <c r="AR75">
        <f>AQ75*1000/AA75</f>
        <v>33.110529740910103</v>
      </c>
      <c r="AS75">
        <f>(AR75-U75)</f>
        <v>16.249058564762642</v>
      </c>
      <c r="AT75">
        <f>IF(D75,P75,(O75+P75)/2)</f>
        <v>22.624974250793457</v>
      </c>
      <c r="AU75">
        <f>0.61365*EXP(17.502*AT75/(240.97+AT75))</f>
        <v>2.7563493964498442</v>
      </c>
      <c r="AV75">
        <f>IF(AS75&lt;&gt;0,(1000-(AR75+U75)/2)/AS75*AL75,0)</f>
        <v>6.9867790618593381E-5</v>
      </c>
      <c r="AW75">
        <f>U75*AA75/1000</f>
        <v>1.6617003514371462</v>
      </c>
      <c r="AX75">
        <f>(AU75-AW75)</f>
        <v>1.094649045012698</v>
      </c>
      <c r="AY75">
        <f>1/(1.6/F75+1.37/N75)</f>
        <v>4.3667523564277599E-5</v>
      </c>
      <c r="AZ75">
        <f>G75*AA75*0.001</f>
        <v>-470.74180309159522</v>
      </c>
      <c r="BA75">
        <f>G75/S75</f>
        <v>-11.952063441717675</v>
      </c>
      <c r="BB75">
        <f>(1-AL75*AA75/AQ75/F75)*100</f>
        <v>49.668422889129715</v>
      </c>
      <c r="BC75">
        <f>(S75-E75/(N75/1.35))</f>
        <v>399.5439292541551</v>
      </c>
      <c r="BD75">
        <f>E75*BB75/100/BC75</f>
        <v>2.8416112362953191E-4</v>
      </c>
    </row>
    <row r="76" spans="1:56" x14ac:dyDescent="0.25">
      <c r="A76" s="1" t="s">
        <v>9</v>
      </c>
      <c r="B76" s="1" t="s">
        <v>134</v>
      </c>
    </row>
    <row r="77" spans="1:56" x14ac:dyDescent="0.25">
      <c r="A77" s="1">
        <v>36</v>
      </c>
      <c r="B77" s="1" t="s">
        <v>135</v>
      </c>
      <c r="C77" s="1">
        <v>21742.50000468269</v>
      </c>
      <c r="D77" s="1">
        <v>0</v>
      </c>
      <c r="E77">
        <f>(R77-S77*(1000-T77)/(1000-U77))*AK77</f>
        <v>-0.34289533071118927</v>
      </c>
      <c r="F77">
        <f>IF(AV77&lt;&gt;0,1/(1/AV77-1/N77),0)</f>
        <v>-3.437803946570969E-4</v>
      </c>
      <c r="G77">
        <f>((AY77-AL77/2)*S77-E77)/(AY77+AL77/2)</f>
        <v>-1188.2868188147677</v>
      </c>
      <c r="H77">
        <f>AL77*1000</f>
        <v>-4.1197533357968533E-3</v>
      </c>
      <c r="I77">
        <f>(AQ77-AW77)</f>
        <v>1.1543285976381676</v>
      </c>
      <c r="J77">
        <f>(P77+AP77*D77)</f>
        <v>22.804668426513672</v>
      </c>
      <c r="K77" s="1">
        <v>6</v>
      </c>
      <c r="L77">
        <f>(K77*AE77+AF77)</f>
        <v>1.4200000166893005</v>
      </c>
      <c r="M77" s="1">
        <v>1</v>
      </c>
      <c r="N77">
        <f>L77*(M77+1)*(M77+1)/(M77*M77+1)</f>
        <v>2.8400000333786011</v>
      </c>
      <c r="O77" s="1">
        <v>19.75767707824707</v>
      </c>
      <c r="P77" s="1">
        <v>22.804668426513672</v>
      </c>
      <c r="Q77" s="1">
        <v>19.121726989746094</v>
      </c>
      <c r="R77" s="1">
        <v>399.4573974609375</v>
      </c>
      <c r="S77" s="1">
        <v>399.870849609375</v>
      </c>
      <c r="T77" s="1">
        <v>16.567953109741211</v>
      </c>
      <c r="U77" s="1">
        <v>16.563091278076172</v>
      </c>
      <c r="V77" s="1">
        <v>70.630126953125</v>
      </c>
      <c r="W77" s="1">
        <v>70.609405517578125</v>
      </c>
      <c r="X77" s="1">
        <v>499.9989013671875</v>
      </c>
      <c r="Y77" s="1">
        <v>-0.11253155022859573</v>
      </c>
      <c r="Z77" s="1">
        <v>3.5153806209564209E-2</v>
      </c>
      <c r="AA77" s="1">
        <v>98.546127319335937</v>
      </c>
      <c r="AB77" s="1">
        <v>-3.8323688507080078</v>
      </c>
      <c r="AC77" s="1">
        <v>0.11715555191040039</v>
      </c>
      <c r="AD77" s="1">
        <v>0.66666668653488159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0.18999999761581421</v>
      </c>
      <c r="AJ77" s="1">
        <v>111115</v>
      </c>
      <c r="AK77">
        <f>X77*0.000001/(K77*0.0001)</f>
        <v>0.83333150227864572</v>
      </c>
      <c r="AL77">
        <f>(U77-T77)/(1000-U77)*AK77</f>
        <v>-4.1197533357968536E-6</v>
      </c>
      <c r="AM77">
        <f>(P77+273.15)</f>
        <v>295.95466842651365</v>
      </c>
      <c r="AN77">
        <f>(O77+273.15)</f>
        <v>292.90767707824705</v>
      </c>
      <c r="AO77">
        <f>(Y77*AG77+Z77*AH77)*AI77</f>
        <v>-2.1380994275137066E-2</v>
      </c>
      <c r="AP77">
        <f>((AO77+0.00000010773*(AN77^4-AM77^4))-AL77*44100)/(L77*51.4+0.00000043092*AM77^3)</f>
        <v>-0.3963242979844398</v>
      </c>
      <c r="AQ77">
        <f>0.61365*EXP(17.502*J77/(240.97+J77))</f>
        <v>2.7865570995292446</v>
      </c>
      <c r="AR77">
        <f>AQ77*1000/AA77</f>
        <v>28.276677890136515</v>
      </c>
      <c r="AS77">
        <f>(AR77-U77)</f>
        <v>11.713586612060343</v>
      </c>
      <c r="AT77">
        <f>IF(D77,P77,(O77+P77)/2)</f>
        <v>21.281172752380371</v>
      </c>
      <c r="AU77">
        <f>0.61365*EXP(17.502*AT77/(240.97+AT77))</f>
        <v>2.539387025814531</v>
      </c>
      <c r="AV77">
        <f>IF(AS77&lt;&gt;0,(1000-(AR77+U77)/2)/AS77*AL77,0)</f>
        <v>-3.4382201411706725E-4</v>
      </c>
      <c r="AW77">
        <f>U77*AA77/1000</f>
        <v>1.6322285018910769</v>
      </c>
      <c r="AX77">
        <f>(AU77-AW77)</f>
        <v>0.90715852392345409</v>
      </c>
      <c r="AY77">
        <f>1/(1.6/F77+1.37/N77)</f>
        <v>-2.1488501918720239E-4</v>
      </c>
      <c r="AZ77">
        <f>G77*AA77*0.001</f>
        <v>-117.10106413880877</v>
      </c>
      <c r="BA77">
        <f>G77/S77</f>
        <v>-2.9716765299985703</v>
      </c>
      <c r="BB77">
        <f>(1-AL77*AA77/AQ77/F77)*100</f>
        <v>57.619924742091797</v>
      </c>
      <c r="BC77">
        <f>(S77-E77/(N77/1.35))</f>
        <v>400.03384562733964</v>
      </c>
      <c r="BD77">
        <f>E77*BB77/100/BC77</f>
        <v>-4.9389828800633622E-4</v>
      </c>
    </row>
    <row r="78" spans="1:56" x14ac:dyDescent="0.25">
      <c r="A78" s="1">
        <v>37</v>
      </c>
      <c r="B78" s="1" t="s">
        <v>136</v>
      </c>
      <c r="C78" s="1">
        <v>22342.999991260469</v>
      </c>
      <c r="D78" s="1">
        <v>0</v>
      </c>
      <c r="E78">
        <f>(R78-S78*(1000-T78)/(1000-U78))*AK78</f>
        <v>-0.19483606980162135</v>
      </c>
      <c r="F78">
        <f>IF(AV78&lt;&gt;0,1/(1/AV78-1/N78),0)</f>
        <v>-9.9479423717397991E-4</v>
      </c>
      <c r="G78">
        <f>((AY78-AL78/2)*S78-E78)/(AY78+AL78/2)</f>
        <v>82.164631237299645</v>
      </c>
      <c r="H78">
        <f>AL78*1000</f>
        <v>-1.2525381242387895E-2</v>
      </c>
      <c r="I78">
        <f>(AQ78-AW78)</f>
        <v>1.2119793703877222</v>
      </c>
      <c r="J78">
        <f>(P78+AP78*D78)</f>
        <v>23.094438552856445</v>
      </c>
      <c r="K78" s="1">
        <v>6</v>
      </c>
      <c r="L78">
        <f>(K78*AE78+AF78)</f>
        <v>1.4200000166893005</v>
      </c>
      <c r="M78" s="1">
        <v>1</v>
      </c>
      <c r="N78">
        <f>L78*(M78+1)*(M78+1)/(M78*M78+1)</f>
        <v>2.8400000333786011</v>
      </c>
      <c r="O78" s="1">
        <v>19.775264739990234</v>
      </c>
      <c r="P78" s="1">
        <v>23.094438552856445</v>
      </c>
      <c r="Q78" s="1">
        <v>19.121265411376953</v>
      </c>
      <c r="R78" s="1">
        <v>400.05816650390625</v>
      </c>
      <c r="S78" s="1">
        <v>400.29794311523438</v>
      </c>
      <c r="T78" s="1">
        <v>16.497432708740234</v>
      </c>
      <c r="U78" s="1">
        <v>16.48265266418457</v>
      </c>
      <c r="V78" s="1">
        <v>70.235443115234375</v>
      </c>
      <c r="W78" s="1">
        <v>70.172515869140625</v>
      </c>
      <c r="X78" s="1">
        <v>500.09036254882813</v>
      </c>
      <c r="Y78" s="1">
        <v>-0.11722093820571899</v>
      </c>
      <c r="Z78" s="1">
        <v>4.3942471966147423E-3</v>
      </c>
      <c r="AA78" s="1">
        <v>98.521774291992188</v>
      </c>
      <c r="AB78" s="1">
        <v>-3.8323688507080078</v>
      </c>
      <c r="AC78" s="1">
        <v>0.11715555191040039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0.18999999761581421</v>
      </c>
      <c r="AJ78" s="1">
        <v>111115</v>
      </c>
      <c r="AK78">
        <f>X78*0.000001/(K78*0.0001)</f>
        <v>0.83348393758138006</v>
      </c>
      <c r="AL78">
        <f>(U78-T78)/(1000-U78)*AK78</f>
        <v>-1.2525381242387895E-5</v>
      </c>
      <c r="AM78">
        <f>(P78+273.15)</f>
        <v>296.24443855285642</v>
      </c>
      <c r="AN78">
        <f>(O78+273.15)</f>
        <v>292.92526473999021</v>
      </c>
      <c r="AO78">
        <f>(Y78*AG78+Z78*AH78)*AI78</f>
        <v>-2.2271977979610114E-2</v>
      </c>
      <c r="AP78">
        <f>((AO78+0.00000010773*(AN78^4-AM78^4))-AL78*44100)/(L78*51.4+0.00000043092*AM78^3)</f>
        <v>-0.42801809825288828</v>
      </c>
      <c r="AQ78">
        <f>0.61365*EXP(17.502*J78/(240.97+J78))</f>
        <v>2.8358795559018182</v>
      </c>
      <c r="AR78">
        <f>AQ78*1000/AA78</f>
        <v>28.784292368680141</v>
      </c>
      <c r="AS78">
        <f>(AR78-U78)</f>
        <v>12.301639704495571</v>
      </c>
      <c r="AT78">
        <f>IF(D78,P78,(O78+P78)/2)</f>
        <v>21.43485164642334</v>
      </c>
      <c r="AU78">
        <f>0.61365*EXP(17.502*AT78/(240.97+AT78))</f>
        <v>2.5634168867759257</v>
      </c>
      <c r="AV78">
        <f>IF(AS78&lt;&gt;0,(1000-(AR78+U78)/2)/AS78*AL78,0)</f>
        <v>-9.9514281545790505E-4</v>
      </c>
      <c r="AW78">
        <f>U78*AA78/1000</f>
        <v>1.623900185514096</v>
      </c>
      <c r="AX78">
        <f>(AU78-AW78)</f>
        <v>0.93951670126182973</v>
      </c>
      <c r="AY78">
        <f>1/(1.6/F78+1.37/N78)</f>
        <v>-6.2193293268518978E-4</v>
      </c>
      <c r="AZ78">
        <f>G78*AA78*0.001</f>
        <v>8.095005253546006</v>
      </c>
      <c r="BA78">
        <f>G78/S78</f>
        <v>0.20525868955975821</v>
      </c>
      <c r="BB78">
        <f>(1-AL78*AA78/AQ78/F78)*100</f>
        <v>56.257647543101761</v>
      </c>
      <c r="BC78">
        <f>(S78-E78/(N78/1.35))</f>
        <v>400.39055885155153</v>
      </c>
      <c r="BD78">
        <f>E78*BB78/100/BC78</f>
        <v>-2.7375817689164551E-4</v>
      </c>
    </row>
    <row r="79" spans="1:56" x14ac:dyDescent="0.25">
      <c r="A79" s="1" t="s">
        <v>9</v>
      </c>
      <c r="B79" s="1" t="s">
        <v>137</v>
      </c>
    </row>
    <row r="80" spans="1:56" x14ac:dyDescent="0.25">
      <c r="A80" s="1">
        <v>38</v>
      </c>
      <c r="B80" s="1" t="s">
        <v>138</v>
      </c>
      <c r="C80" s="1">
        <v>22942.999997965991</v>
      </c>
      <c r="D80" s="1">
        <v>0</v>
      </c>
      <c r="E80">
        <f>(R80-S80*(1000-T80)/(1000-U80))*AK80</f>
        <v>-9.1438355368896357E-2</v>
      </c>
      <c r="F80">
        <f>IF(AV80&lt;&gt;0,1/(1/AV80-1/N80),0)</f>
        <v>3.6727859112275926E-4</v>
      </c>
      <c r="G80">
        <f>((AY80-AL80/2)*S80-E80)/(AY80+AL80/2)</f>
        <v>786.54075596830546</v>
      </c>
      <c r="H80">
        <f>AL80*1000</f>
        <v>4.649647733414637E-3</v>
      </c>
      <c r="I80">
        <f>(AQ80-AW80)</f>
        <v>1.2193066605197969</v>
      </c>
      <c r="J80">
        <f>(P80+AP80*D80)</f>
        <v>23.101123809814453</v>
      </c>
      <c r="K80" s="1">
        <v>6</v>
      </c>
      <c r="L80">
        <f>(K80*AE80+AF80)</f>
        <v>1.4200000166893005</v>
      </c>
      <c r="M80" s="1">
        <v>1</v>
      </c>
      <c r="N80">
        <f>L80*(M80+1)*(M80+1)/(M80*M80+1)</f>
        <v>2.8400000333786011</v>
      </c>
      <c r="O80" s="1">
        <v>19.774866104125977</v>
      </c>
      <c r="P80" s="1">
        <v>23.101123809814453</v>
      </c>
      <c r="Q80" s="1">
        <v>19.122655868530273</v>
      </c>
      <c r="R80" s="1">
        <v>400.07037353515625</v>
      </c>
      <c r="S80" s="1">
        <v>400.1778564453125</v>
      </c>
      <c r="T80" s="1">
        <v>16.413276672363281</v>
      </c>
      <c r="U80" s="1">
        <v>16.418764114379883</v>
      </c>
      <c r="V80" s="1">
        <v>69.883811950683594</v>
      </c>
      <c r="W80" s="1">
        <v>69.907173156738281</v>
      </c>
      <c r="X80" s="1">
        <v>500.04788208007812</v>
      </c>
      <c r="Y80" s="1">
        <v>-0.12484017014503479</v>
      </c>
      <c r="Z80" s="1">
        <v>4.0646746754646301E-2</v>
      </c>
      <c r="AA80" s="1">
        <v>98.528717041015625</v>
      </c>
      <c r="AB80" s="1">
        <v>-4.0245075225830078</v>
      </c>
      <c r="AC80" s="1">
        <v>0.13367128372192383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0.18999999761581421</v>
      </c>
      <c r="AJ80" s="1">
        <v>111115</v>
      </c>
      <c r="AK80">
        <f>X80*0.000001/(K80*0.0001)</f>
        <v>0.83341313680013018</v>
      </c>
      <c r="AL80">
        <f>(U80-T80)/(1000-U80)*AK80</f>
        <v>4.6496477334146368E-6</v>
      </c>
      <c r="AM80">
        <f>(P80+273.15)</f>
        <v>296.25112380981443</v>
      </c>
      <c r="AN80">
        <f>(O80+273.15)</f>
        <v>292.92486610412595</v>
      </c>
      <c r="AO80">
        <f>(Y80*AG80+Z80*AH80)*AI80</f>
        <v>-2.371963202991445E-2</v>
      </c>
      <c r="AP80">
        <f>((AO80+0.00000010773*(AN80^4-AM80^4))-AL80*44100)/(L80*51.4+0.00000043092*AM80^3)</f>
        <v>-0.43796866557107272</v>
      </c>
      <c r="AQ80">
        <f>0.61365*EXP(17.502*J80/(240.97+J80))</f>
        <v>2.8370264241087138</v>
      </c>
      <c r="AR80">
        <f>AQ80*1000/AA80</f>
        <v>28.793904044520481</v>
      </c>
      <c r="AS80">
        <f>(AR80-U80)</f>
        <v>12.375139930140598</v>
      </c>
      <c r="AT80">
        <f>IF(D80,P80,(O80+P80)/2)</f>
        <v>21.437994956970215</v>
      </c>
      <c r="AU80">
        <f>0.61365*EXP(17.502*AT80/(240.97+AT80))</f>
        <v>2.563910458272602</v>
      </c>
      <c r="AV80">
        <f>IF(AS80&lt;&gt;0,(1000-(AR80+U80)/2)/AS80*AL80,0)</f>
        <v>3.6723109953146806E-4</v>
      </c>
      <c r="AW80">
        <f>U80*AA80/1000</f>
        <v>1.6177197635889169</v>
      </c>
      <c r="AX80">
        <f>(AU80-AW80)</f>
        <v>0.94619069468368511</v>
      </c>
      <c r="AY80">
        <f>1/(1.6/F80+1.37/N80)</f>
        <v>2.2952370355739594E-4</v>
      </c>
      <c r="AZ80">
        <f>G80*AA80*0.001</f>
        <v>77.496851586027702</v>
      </c>
      <c r="BA80">
        <f>G80/S80</f>
        <v>1.9654779576135606</v>
      </c>
      <c r="BB80">
        <f>(1-AL80*AA80/AQ80/F80)*100</f>
        <v>56.033298563809943</v>
      </c>
      <c r="BC80">
        <f>(S80-E80/(N80/1.35))</f>
        <v>400.22132186020588</v>
      </c>
      <c r="BD80">
        <f>E80*BB80/100/BC80</f>
        <v>-1.2801898316548848E-4</v>
      </c>
    </row>
    <row r="81" spans="1:56" x14ac:dyDescent="0.25">
      <c r="A81" s="1" t="s">
        <v>9</v>
      </c>
      <c r="B81" s="1" t="s">
        <v>139</v>
      </c>
    </row>
    <row r="82" spans="1:56" x14ac:dyDescent="0.25">
      <c r="A82" s="1">
        <v>39</v>
      </c>
      <c r="B82" s="1" t="s">
        <v>140</v>
      </c>
      <c r="C82" s="1">
        <v>23543.50000468269</v>
      </c>
      <c r="D82" s="1">
        <v>0</v>
      </c>
      <c r="E82">
        <f>(R82-S82*(1000-T82)/(1000-U82))*AK82</f>
        <v>3.5765285034880814E-2</v>
      </c>
      <c r="F82">
        <f>IF(AV82&lt;&gt;0,1/(1/AV82-1/N82),0)</f>
        <v>3.0204416395774209E-4</v>
      </c>
      <c r="G82">
        <f>((AY82-AL82/2)*S82-E82)/(AY82+AL82/2)</f>
        <v>204.54012301841536</v>
      </c>
      <c r="H82">
        <f>AL82*1000</f>
        <v>3.8274236710286449E-3</v>
      </c>
      <c r="I82">
        <f>(AQ82-AW82)</f>
        <v>1.2207943340016127</v>
      </c>
      <c r="J82">
        <f>(P82+AP82*D82)</f>
        <v>23.003055572509766</v>
      </c>
      <c r="K82" s="1">
        <v>6</v>
      </c>
      <c r="L82">
        <f>(K82*AE82+AF82)</f>
        <v>1.4200000166893005</v>
      </c>
      <c r="M82" s="1">
        <v>1</v>
      </c>
      <c r="N82">
        <f>L82*(M82+1)*(M82+1)/(M82*M82+1)</f>
        <v>2.8400000333786011</v>
      </c>
      <c r="O82" s="1">
        <v>19.760841369628906</v>
      </c>
      <c r="P82" s="1">
        <v>23.003055572509766</v>
      </c>
      <c r="Q82" s="1">
        <v>19.122900009155273</v>
      </c>
      <c r="R82" s="1">
        <v>400.18984985351562</v>
      </c>
      <c r="S82" s="1">
        <v>400.14511108398437</v>
      </c>
      <c r="T82" s="1">
        <v>16.227025985717773</v>
      </c>
      <c r="U82" s="1">
        <v>16.231542587280273</v>
      </c>
      <c r="V82" s="1">
        <v>69.158546447753906</v>
      </c>
      <c r="W82" s="1">
        <v>69.177787780761719</v>
      </c>
      <c r="X82" s="1">
        <v>500.19448852539062</v>
      </c>
      <c r="Y82" s="1">
        <v>-0.34229233860969543</v>
      </c>
      <c r="Z82" s="1">
        <v>0.37791317701339722</v>
      </c>
      <c r="AA82" s="1">
        <v>98.53955078125</v>
      </c>
      <c r="AB82" s="1">
        <v>-3.9635639190673828</v>
      </c>
      <c r="AC82" s="1">
        <v>0.13583040237426758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0.18999999761581421</v>
      </c>
      <c r="AJ82" s="1">
        <v>111115</v>
      </c>
      <c r="AK82">
        <f>X82*0.000001/(K82*0.0001)</f>
        <v>0.83365748087565095</v>
      </c>
      <c r="AL82">
        <f>(U82-T82)/(1000-U82)*AK82</f>
        <v>3.8274236710286449E-6</v>
      </c>
      <c r="AM82">
        <f>(P82+273.15)</f>
        <v>296.15305557250974</v>
      </c>
      <c r="AN82">
        <f>(O82+273.15)</f>
        <v>292.91084136962888</v>
      </c>
      <c r="AO82">
        <f>(Y82*AG82+Z82*AH82)*AI82</f>
        <v>-6.5035543519753602E-2</v>
      </c>
      <c r="AP82">
        <f>((AO82+0.00000010773*(AN82^4-AM82^4))-AL82*44100)/(L82*51.4+0.00000043092*AM82^3)</f>
        <v>-0.42684497742525784</v>
      </c>
      <c r="AQ82">
        <f>0.61365*EXP(17.502*J82/(240.97+J82))</f>
        <v>2.8202432490389393</v>
      </c>
      <c r="AR82">
        <f>AQ82*1000/AA82</f>
        <v>28.620419178687509</v>
      </c>
      <c r="AS82">
        <f>(AR82-U82)</f>
        <v>12.388876591407236</v>
      </c>
      <c r="AT82">
        <f>IF(D82,P82,(O82+P82)/2)</f>
        <v>21.381948471069336</v>
      </c>
      <c r="AU82">
        <f>0.61365*EXP(17.502*AT82/(240.97+AT82))</f>
        <v>2.5551223544510084</v>
      </c>
      <c r="AV82">
        <f>IF(AS82&lt;&gt;0,(1000-(AR82+U82)/2)/AS82*AL82,0)</f>
        <v>3.0201204389639292E-4</v>
      </c>
      <c r="AW82">
        <f>U82*AA82/1000</f>
        <v>1.5994489150373266</v>
      </c>
      <c r="AX82">
        <f>(AU82-AW82)</f>
        <v>0.95567343941368188</v>
      </c>
      <c r="AY82">
        <f>1/(1.6/F82+1.37/N82)</f>
        <v>1.8876041295923642E-4</v>
      </c>
      <c r="AZ82">
        <f>G82*AA82*0.001</f>
        <v>20.155291838976265</v>
      </c>
      <c r="BA82">
        <f>G82/S82</f>
        <v>0.51116486832569474</v>
      </c>
      <c r="BB82">
        <f>(1-AL82*AA82/AQ82/F82)*100</f>
        <v>55.724844060092302</v>
      </c>
      <c r="BC82">
        <f>(S82-E82/(N82/1.35))</f>
        <v>400.12810998038242</v>
      </c>
      <c r="BD82">
        <f>E82*BB82/100/BC82</f>
        <v>4.9809420573605798E-5</v>
      </c>
    </row>
    <row r="83" spans="1:56" x14ac:dyDescent="0.25">
      <c r="A83" s="1">
        <v>40</v>
      </c>
      <c r="B83" s="1" t="s">
        <v>141</v>
      </c>
      <c r="C83" s="1">
        <v>24143.999991260469</v>
      </c>
      <c r="D83" s="1">
        <v>0</v>
      </c>
      <c r="E83">
        <f>(R83-S83*(1000-T83)/(1000-U83))*AK83</f>
        <v>8.0005752489323151E-3</v>
      </c>
      <c r="F83">
        <f>IF(AV83&lt;&gt;0,1/(1/AV83-1/N83),0)</f>
        <v>3.1621717653497586E-4</v>
      </c>
      <c r="G83">
        <f>((AY83-AL83/2)*S83-E83)/(AY83+AL83/2)</f>
        <v>351.98206011981006</v>
      </c>
      <c r="H83">
        <f>AL83*1000</f>
        <v>4.033354347359192E-3</v>
      </c>
      <c r="I83">
        <f>(AQ83-AW83)</f>
        <v>1.2287729979855544</v>
      </c>
      <c r="J83">
        <f>(P83+AP83*D83)</f>
        <v>23.049869537353516</v>
      </c>
      <c r="K83" s="1">
        <v>6</v>
      </c>
      <c r="L83">
        <f>(K83*AE83+AF83)</f>
        <v>1.4200000166893005</v>
      </c>
      <c r="M83" s="1">
        <v>1</v>
      </c>
      <c r="N83">
        <f>L83*(M83+1)*(M83+1)/(M83*M83+1)</f>
        <v>2.8400000333786011</v>
      </c>
      <c r="O83" s="1">
        <v>19.766159057617188</v>
      </c>
      <c r="P83" s="1">
        <v>23.049869537353516</v>
      </c>
      <c r="Q83" s="1">
        <v>19.122943878173828</v>
      </c>
      <c r="R83" s="1">
        <v>400.154296875</v>
      </c>
      <c r="S83" s="1">
        <v>400.14276123046875</v>
      </c>
      <c r="T83" s="1">
        <v>16.226997375488281</v>
      </c>
      <c r="U83" s="1">
        <v>16.231758117675781</v>
      </c>
      <c r="V83" s="1">
        <v>69.135643005371094</v>
      </c>
      <c r="W83" s="1">
        <v>69.155929565429687</v>
      </c>
      <c r="X83" s="1">
        <v>500.07571411132812</v>
      </c>
      <c r="Y83" s="1">
        <v>-0.13129028677940369</v>
      </c>
      <c r="Z83" s="1">
        <v>1.3183027505874634E-2</v>
      </c>
      <c r="AA83" s="1">
        <v>98.539604187011719</v>
      </c>
      <c r="AB83" s="1">
        <v>-3.9635639190673828</v>
      </c>
      <c r="AC83" s="1">
        <v>0.13583040237426758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0.18999999761581421</v>
      </c>
      <c r="AJ83" s="1">
        <v>111115</v>
      </c>
      <c r="AK83">
        <f>X83*0.000001/(K83*0.0001)</f>
        <v>0.83345952351888009</v>
      </c>
      <c r="AL83">
        <f>(U83-T83)/(1000-U83)*AK83</f>
        <v>4.0333543473591918E-6</v>
      </c>
      <c r="AM83">
        <f>(P83+273.15)</f>
        <v>296.19986953735349</v>
      </c>
      <c r="AN83">
        <f>(O83+273.15)</f>
        <v>292.91615905761716</v>
      </c>
      <c r="AO83">
        <f>(Y83*AG83+Z83*AH83)*AI83</f>
        <v>-2.4945154175066264E-2</v>
      </c>
      <c r="AP83">
        <f>((AO83+0.00000010773*(AN83^4-AM83^4))-AL83*44100)/(L83*51.4+0.00000043092*AM83^3)</f>
        <v>-0.43199127799921766</v>
      </c>
      <c r="AQ83">
        <f>0.61365*EXP(17.502*J83/(240.97+J83))</f>
        <v>2.8282440181606403</v>
      </c>
      <c r="AR83">
        <f>AQ83*1000/AA83</f>
        <v>28.701597103973597</v>
      </c>
      <c r="AS83">
        <f>(AR83-U83)</f>
        <v>12.469838986297816</v>
      </c>
      <c r="AT83">
        <f>IF(D83,P83,(O83+P83)/2)</f>
        <v>21.408014297485352</v>
      </c>
      <c r="AU83">
        <f>0.61365*EXP(17.502*AT83/(240.97+AT83))</f>
        <v>2.5592061966947268</v>
      </c>
      <c r="AV83">
        <f>IF(AS83&lt;&gt;0,(1000-(AR83+U83)/2)/AS83*AL83,0)</f>
        <v>3.161819715458426E-4</v>
      </c>
      <c r="AW83">
        <f>U83*AA83/1000</f>
        <v>1.5994710201750859</v>
      </c>
      <c r="AX83">
        <f>(AU83-AW83)</f>
        <v>0.95973517651964091</v>
      </c>
      <c r="AY83">
        <f>1/(1.6/F83+1.37/N83)</f>
        <v>1.9761689486287248E-4</v>
      </c>
      <c r="AZ83">
        <f>G83*AA83*0.001</f>
        <v>34.684172885135048</v>
      </c>
      <c r="BA83">
        <f>G83/S83</f>
        <v>0.87964120364801568</v>
      </c>
      <c r="BB83">
        <f>(1-AL83*AA83/AQ83/F83)*100</f>
        <v>55.55991735365393</v>
      </c>
      <c r="BC83">
        <f>(S83-E83/(N83/1.35))</f>
        <v>400.13895814016627</v>
      </c>
      <c r="BD83">
        <f>E83*BB83/100/BC83</f>
        <v>1.1108923302005975E-5</v>
      </c>
    </row>
    <row r="84" spans="1:56" x14ac:dyDescent="0.25">
      <c r="A84" s="1" t="s">
        <v>9</v>
      </c>
      <c r="B84" s="1" t="s">
        <v>142</v>
      </c>
    </row>
    <row r="85" spans="1:56" x14ac:dyDescent="0.25">
      <c r="A85" s="1">
        <v>41</v>
      </c>
      <c r="B85" s="1" t="s">
        <v>143</v>
      </c>
      <c r="C85" s="1">
        <v>24743.999997965991</v>
      </c>
      <c r="D85" s="1">
        <v>0</v>
      </c>
      <c r="E85">
        <f>(R85-S85*(1000-T85)/(1000-U85))*AK85</f>
        <v>-5.57689854323975E-2</v>
      </c>
      <c r="F85">
        <f>IF(AV85&lt;&gt;0,1/(1/AV85-1/N85),0)</f>
        <v>-1.6579375730387272E-5</v>
      </c>
      <c r="G85">
        <f>((AY85-AL85/2)*S85-E85)/(AY85+AL85/2)</f>
        <v>-4935.0954878325128</v>
      </c>
      <c r="H85">
        <f>AL85*1000</f>
        <v>-2.1331611920449506E-4</v>
      </c>
      <c r="I85">
        <f>(AQ85-AW85)</f>
        <v>1.239161922499231</v>
      </c>
      <c r="J85">
        <f>(P85+AP85*D85)</f>
        <v>23.159450531005859</v>
      </c>
      <c r="K85" s="1">
        <v>6</v>
      </c>
      <c r="L85">
        <f>(K85*AE85+AF85)</f>
        <v>1.4200000166893005</v>
      </c>
      <c r="M85" s="1">
        <v>1</v>
      </c>
      <c r="N85">
        <f>L85*(M85+1)*(M85+1)/(M85*M85+1)</f>
        <v>2.8400000333786011</v>
      </c>
      <c r="O85" s="1">
        <v>19.775850296020508</v>
      </c>
      <c r="P85" s="1">
        <v>23.159450531005859</v>
      </c>
      <c r="Q85" s="1">
        <v>19.122261047363281</v>
      </c>
      <c r="R85" s="1">
        <v>400.14352416992188</v>
      </c>
      <c r="S85" s="1">
        <v>400.21054077148437</v>
      </c>
      <c r="T85" s="1">
        <v>16.317642211914063</v>
      </c>
      <c r="U85" s="1">
        <v>16.317390441894531</v>
      </c>
      <c r="V85" s="1">
        <v>69.479141235351563</v>
      </c>
      <c r="W85" s="1">
        <v>69.478065490722656</v>
      </c>
      <c r="X85" s="1">
        <v>500.06436157226562</v>
      </c>
      <c r="Y85" s="1">
        <v>-0.18697313964366913</v>
      </c>
      <c r="Z85" s="1">
        <v>0.16149355471134186</v>
      </c>
      <c r="AA85" s="1">
        <v>98.538291931152344</v>
      </c>
      <c r="AB85" s="1">
        <v>-3.9085407257080078</v>
      </c>
      <c r="AC85" s="1">
        <v>0.13650369644165039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0.18999999761581421</v>
      </c>
      <c r="AJ85" s="1">
        <v>111115</v>
      </c>
      <c r="AK85">
        <f>X85*0.000001/(K85*0.0001)</f>
        <v>0.83344060262044251</v>
      </c>
      <c r="AL85">
        <f>(U85-T85)/(1000-U85)*AK85</f>
        <v>-2.1331611920449505E-7</v>
      </c>
      <c r="AM85">
        <f>(P85+273.15)</f>
        <v>296.30945053100584</v>
      </c>
      <c r="AN85">
        <f>(O85+273.15)</f>
        <v>292.92585029602049</v>
      </c>
      <c r="AO85">
        <f>(Y85*AG85+Z85*AH85)*AI85</f>
        <v>-3.5524896086518432E-2</v>
      </c>
      <c r="AP85">
        <f>((AO85+0.00000010773*(AN85^4-AM85^4))-AL85*44100)/(L85*51.4+0.00000043092*AM85^3)</f>
        <v>-0.44316447986118623</v>
      </c>
      <c r="AQ85">
        <f>0.61365*EXP(17.502*J85/(240.97+J85))</f>
        <v>2.8470497054172292</v>
      </c>
      <c r="AR85">
        <f>AQ85*1000/AA85</f>
        <v>28.892825820508769</v>
      </c>
      <c r="AS85">
        <f>(AR85-U85)</f>
        <v>12.575435378614237</v>
      </c>
      <c r="AT85">
        <f>IF(D85,P85,(O85+P85)/2)</f>
        <v>21.467650413513184</v>
      </c>
      <c r="AU85">
        <f>0.61365*EXP(17.502*AT85/(240.97+AT85))</f>
        <v>2.5685711390032915</v>
      </c>
      <c r="AV85">
        <f>IF(AS85&lt;&gt;0,(1000-(AR85+U85)/2)/AS85*AL85,0)</f>
        <v>-1.6579472518169335E-5</v>
      </c>
      <c r="AW85">
        <f>U85*AA85/1000</f>
        <v>1.6078877829179983</v>
      </c>
      <c r="AX85">
        <f>(AU85-AW85)</f>
        <v>0.96068335608529321</v>
      </c>
      <c r="AY85">
        <f>1/(1.6/F85+1.37/N85)</f>
        <v>-1.0362161628035071E-5</v>
      </c>
      <c r="AZ85">
        <f>G85*AA85*0.001</f>
        <v>-486.29587988815285</v>
      </c>
      <c r="BA85">
        <f>G85/S85</f>
        <v>-12.331248143337623</v>
      </c>
      <c r="BB85">
        <f>(1-AL85*AA85/AQ85/F85)*100</f>
        <v>55.468689016270446</v>
      </c>
      <c r="BC85">
        <f>(S85-E85/(N85/1.35))</f>
        <v>400.23705067621989</v>
      </c>
      <c r="BD85">
        <f>E85*BB85/100/BC85</f>
        <v>-7.7290008620543E-5</v>
      </c>
    </row>
    <row r="86" spans="1:56" x14ac:dyDescent="0.25">
      <c r="A86" s="1" t="s">
        <v>9</v>
      </c>
      <c r="B86" s="1" t="s">
        <v>144</v>
      </c>
    </row>
    <row r="87" spans="1:56" x14ac:dyDescent="0.25">
      <c r="A87" s="1">
        <v>42</v>
      </c>
      <c r="B87" s="1" t="s">
        <v>145</v>
      </c>
      <c r="C87" s="1">
        <v>25344.50000468269</v>
      </c>
      <c r="D87" s="1">
        <v>0</v>
      </c>
      <c r="E87">
        <f>(R87-S87*(1000-T87)/(1000-U87))*AK87</f>
        <v>-8.9892621919191729E-2</v>
      </c>
      <c r="F87">
        <f>IF(AV87&lt;&gt;0,1/(1/AV87-1/N87),0)</f>
        <v>-6.3073722904324469E-4</v>
      </c>
      <c r="G87">
        <f>((AY87-AL87/2)*S87-E87)/(AY87+AL87/2)</f>
        <v>166.14463615379265</v>
      </c>
      <c r="H87">
        <f>AL87*1000</f>
        <v>-8.1103519809721265E-3</v>
      </c>
      <c r="I87">
        <f>(AQ87-AW87)</f>
        <v>1.2380693329666661</v>
      </c>
      <c r="J87">
        <f>(P87+AP87*D87)</f>
        <v>23.177270889282227</v>
      </c>
      <c r="K87" s="1">
        <v>6</v>
      </c>
      <c r="L87">
        <f>(K87*AE87+AF87)</f>
        <v>1.4200000166893005</v>
      </c>
      <c r="M87" s="1">
        <v>1</v>
      </c>
      <c r="N87">
        <f>L87*(M87+1)*(M87+1)/(M87*M87+1)</f>
        <v>2.8400000333786011</v>
      </c>
      <c r="O87" s="1">
        <v>19.777572631835938</v>
      </c>
      <c r="P87" s="1">
        <v>23.177270889282227</v>
      </c>
      <c r="Q87" s="1">
        <v>19.120128631591797</v>
      </c>
      <c r="R87" s="1">
        <v>399.84371948242187</v>
      </c>
      <c r="S87" s="1">
        <v>399.95541381835937</v>
      </c>
      <c r="T87" s="1">
        <v>16.369503021240234</v>
      </c>
      <c r="U87" s="1">
        <v>16.359935760498047</v>
      </c>
      <c r="V87" s="1">
        <v>69.691162109375</v>
      </c>
      <c r="W87" s="1">
        <v>69.650428771972656</v>
      </c>
      <c r="X87" s="1">
        <v>500.3104248046875</v>
      </c>
      <c r="Y87" s="1">
        <v>-0.2860279381275177</v>
      </c>
      <c r="Z87" s="1">
        <v>2.6366299018263817E-2</v>
      </c>
      <c r="AA87" s="1">
        <v>98.536384582519531</v>
      </c>
      <c r="AB87" s="1">
        <v>-3.9526691436767578</v>
      </c>
      <c r="AC87" s="1">
        <v>0.12829065322875977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0.18999999761581421</v>
      </c>
      <c r="AJ87" s="1">
        <v>111115</v>
      </c>
      <c r="AK87">
        <f>X87*0.000001/(K87*0.0001)</f>
        <v>0.83385070800781225</v>
      </c>
      <c r="AL87">
        <f>(U87-T87)/(1000-U87)*AK87</f>
        <v>-8.1103519809721263E-6</v>
      </c>
      <c r="AM87">
        <f>(P87+273.15)</f>
        <v>296.3272708892822</v>
      </c>
      <c r="AN87">
        <f>(O87+273.15)</f>
        <v>292.92757263183591</v>
      </c>
      <c r="AO87">
        <f>(Y87*AG87+Z87*AH87)*AI87</f>
        <v>-5.4345307562284617E-2</v>
      </c>
      <c r="AP87">
        <f>((AO87+0.00000010773*(AN87^4-AM87^4))-AL87*44100)/(L87*51.4+0.00000043092*AM87^3)</f>
        <v>-0.44139260430378813</v>
      </c>
      <c r="AQ87">
        <f>0.61365*EXP(17.502*J87/(240.97+J87))</f>
        <v>2.8501182548084159</v>
      </c>
      <c r="AR87">
        <f>AQ87*1000/AA87</f>
        <v>28.92452637554991</v>
      </c>
      <c r="AS87">
        <f>(AR87-U87)</f>
        <v>12.564590615051863</v>
      </c>
      <c r="AT87">
        <f>IF(D87,P87,(O87+P87)/2)</f>
        <v>21.477421760559082</v>
      </c>
      <c r="AU87">
        <f>0.61365*EXP(17.502*AT87/(240.97+AT87))</f>
        <v>2.5701084373963465</v>
      </c>
      <c r="AV87">
        <f>IF(AS87&lt;&gt;0,(1000-(AR87+U87)/2)/AS87*AL87,0)</f>
        <v>-6.3087734095212554E-4</v>
      </c>
      <c r="AW87">
        <f>U87*AA87/1000</f>
        <v>1.6120489218417497</v>
      </c>
      <c r="AX87">
        <f>(AU87-AW87)</f>
        <v>0.95805951555459679</v>
      </c>
      <c r="AY87">
        <f>1/(1.6/F87+1.37/N87)</f>
        <v>-3.9428574752147785E-4</v>
      </c>
      <c r="AZ87">
        <f>G87*AA87*0.001</f>
        <v>16.371291764372891</v>
      </c>
      <c r="BA87">
        <f>G87/S87</f>
        <v>0.41540789401402528</v>
      </c>
      <c r="BB87">
        <f>(1-AL87*AA87/AQ87/F87)*100</f>
        <v>55.544553106697556</v>
      </c>
      <c r="BC87">
        <f>(S87-E87/(N87/1.35))</f>
        <v>399.99814446560043</v>
      </c>
      <c r="BD87">
        <f>E87*BB87/100/BC87</f>
        <v>-1.248267168529385E-4</v>
      </c>
    </row>
    <row r="88" spans="1:56" x14ac:dyDescent="0.25">
      <c r="A88" s="1">
        <v>43</v>
      </c>
      <c r="B88" s="1" t="s">
        <v>146</v>
      </c>
      <c r="C88" s="1">
        <v>25944.999991260469</v>
      </c>
      <c r="D88" s="1">
        <v>0</v>
      </c>
      <c r="E88">
        <f>(R88-S88*(1000-T88)/(1000-U88))*AK88</f>
        <v>-6.8259959540301063E-3</v>
      </c>
      <c r="F88">
        <f>IF(AV88&lt;&gt;0,1/(1/AV88-1/N88),0)</f>
        <v>-3.234001939913435E-4</v>
      </c>
      <c r="G88">
        <f>((AY88-AL88/2)*S88-E88)/(AY88+AL88/2)</f>
        <v>358.59527795457223</v>
      </c>
      <c r="H88">
        <f>AL88*1000</f>
        <v>-4.1100404559984037E-3</v>
      </c>
      <c r="I88">
        <f>(AQ88-AW88)</f>
        <v>1.2240502914440579</v>
      </c>
      <c r="J88">
        <f>(P88+AP88*D88)</f>
        <v>23.09722900390625</v>
      </c>
      <c r="K88" s="1">
        <v>6</v>
      </c>
      <c r="L88">
        <f>(K88*AE88+AF88)</f>
        <v>1.4200000166893005</v>
      </c>
      <c r="M88" s="1">
        <v>1</v>
      </c>
      <c r="N88">
        <f>L88*(M88+1)*(M88+1)/(M88*M88+1)</f>
        <v>2.8400000333786011</v>
      </c>
      <c r="O88" s="1">
        <v>19.767789840698242</v>
      </c>
      <c r="P88" s="1">
        <v>23.09722900390625</v>
      </c>
      <c r="Q88" s="1">
        <v>19.121391296386719</v>
      </c>
      <c r="R88" s="1">
        <v>400.065673828125</v>
      </c>
      <c r="S88" s="1">
        <v>400.07583618164062</v>
      </c>
      <c r="T88" s="1">
        <v>16.365121841430664</v>
      </c>
      <c r="U88" s="1">
        <v>16.360271453857422</v>
      </c>
      <c r="V88" s="1">
        <v>69.724571228027344</v>
      </c>
      <c r="W88" s="1">
        <v>69.703903198242188</v>
      </c>
      <c r="X88" s="1">
        <v>500.10012817382812</v>
      </c>
      <c r="Y88" s="1">
        <v>-0.158253014087677</v>
      </c>
      <c r="Z88" s="1">
        <v>9.4479143619537354E-2</v>
      </c>
      <c r="AA88" s="1">
        <v>98.550193786621094</v>
      </c>
      <c r="AB88" s="1">
        <v>-3.9526691436767578</v>
      </c>
      <c r="AC88" s="1">
        <v>0.12829065322875977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0.18999999761581421</v>
      </c>
      <c r="AJ88" s="1">
        <v>111115</v>
      </c>
      <c r="AK88">
        <f>X88*0.000001/(K88*0.0001)</f>
        <v>0.83350021362304672</v>
      </c>
      <c r="AL88">
        <f>(U88-T88)/(1000-U88)*AK88</f>
        <v>-4.110040455998404E-6</v>
      </c>
      <c r="AM88">
        <f>(P88+273.15)</f>
        <v>296.24722900390623</v>
      </c>
      <c r="AN88">
        <f>(O88+273.15)</f>
        <v>292.91778984069822</v>
      </c>
      <c r="AO88">
        <f>(Y88*AG88+Z88*AH88)*AI88</f>
        <v>-3.0068072299354043E-2</v>
      </c>
      <c r="AP88">
        <f>((AO88+0.00000010773*(AN88^4-AM88^4))-AL88*44100)/(L88*51.4+0.00000043092*AM88^3)</f>
        <v>-0.43384999700574606</v>
      </c>
      <c r="AQ88">
        <f>0.61365*EXP(17.502*J88/(240.97+J88))</f>
        <v>2.836358213623432</v>
      </c>
      <c r="AR88">
        <f>AQ88*1000/AA88</f>
        <v>28.780848668493313</v>
      </c>
      <c r="AS88">
        <f>(AR88-U88)</f>
        <v>12.420577214635891</v>
      </c>
      <c r="AT88">
        <f>IF(D88,P88,(O88+P88)/2)</f>
        <v>21.432509422302246</v>
      </c>
      <c r="AU88">
        <f>0.61365*EXP(17.502*AT88/(240.97+AT88))</f>
        <v>2.563049158224795</v>
      </c>
      <c r="AV88">
        <f>IF(AS88&lt;&gt;0,(1000-(AR88+U88)/2)/AS88*AL88,0)</f>
        <v>-3.2343702483477523E-4</v>
      </c>
      <c r="AW88">
        <f>U88*AA88/1000</f>
        <v>1.6123079221793741</v>
      </c>
      <c r="AX88">
        <f>(AU88-AW88)</f>
        <v>0.95074123604542082</v>
      </c>
      <c r="AY88">
        <f>1/(1.6/F88+1.37/N88)</f>
        <v>-2.0214483117797063E-4</v>
      </c>
      <c r="AZ88">
        <f>G88*AA88*0.001</f>
        <v>35.339634133390348</v>
      </c>
      <c r="BA88">
        <f>G88/S88</f>
        <v>0.89631826150021321</v>
      </c>
      <c r="BB88">
        <f>(1-AL88*AA88/AQ88/F88)*100</f>
        <v>55.84272906465484</v>
      </c>
      <c r="BC88">
        <f>(S88-E88/(N88/1.35))</f>
        <v>400.07908093320037</v>
      </c>
      <c r="BD88">
        <f>E88*BB88/100/BC88</f>
        <v>-9.5276724233671658E-6</v>
      </c>
    </row>
    <row r="89" spans="1:56" x14ac:dyDescent="0.25">
      <c r="A89" s="1" t="s">
        <v>9</v>
      </c>
      <c r="B89" s="1" t="s">
        <v>147</v>
      </c>
    </row>
    <row r="90" spans="1:56" x14ac:dyDescent="0.25">
      <c r="A90" s="1">
        <v>44</v>
      </c>
      <c r="B90" s="1" t="s">
        <v>148</v>
      </c>
      <c r="C90" s="1">
        <v>26544.999997965991</v>
      </c>
      <c r="D90" s="1">
        <v>0</v>
      </c>
      <c r="E90">
        <f>(R90-S90*(1000-T90)/(1000-U90))*AK90</f>
        <v>5.2198123694306986E-2</v>
      </c>
      <c r="F90">
        <f>IF(AV90&lt;&gt;0,1/(1/AV90-1/N90),0)</f>
        <v>-4.1427592608208546E-5</v>
      </c>
      <c r="G90">
        <f>((AY90-AL90/2)*S90-E90)/(AY90+AL90/2)</f>
        <v>2387.7801957490306</v>
      </c>
      <c r="H90">
        <f>AL90*1000</f>
        <v>-5.2360917774143742E-4</v>
      </c>
      <c r="I90">
        <f>(AQ90-AW90)</f>
        <v>1.2176109445109169</v>
      </c>
      <c r="J90">
        <f>(P90+AP90*D90)</f>
        <v>23.047870635986328</v>
      </c>
      <c r="K90" s="1">
        <v>6</v>
      </c>
      <c r="L90">
        <f>(K90*AE90+AF90)</f>
        <v>1.4200000166893005</v>
      </c>
      <c r="M90" s="1">
        <v>1</v>
      </c>
      <c r="N90">
        <f>L90*(M90+1)*(M90+1)/(M90*M90+1)</f>
        <v>2.8400000333786011</v>
      </c>
      <c r="O90" s="1">
        <v>19.762273788452148</v>
      </c>
      <c r="P90" s="1">
        <v>23.047870635986328</v>
      </c>
      <c r="Q90" s="1">
        <v>19.120685577392578</v>
      </c>
      <c r="R90" s="1">
        <v>400.08053588867187</v>
      </c>
      <c r="S90" s="1">
        <v>400.01815795898437</v>
      </c>
      <c r="T90" s="1">
        <v>16.339290618896484</v>
      </c>
      <c r="U90" s="1">
        <v>16.338672637939453</v>
      </c>
      <c r="V90" s="1">
        <v>69.643173217773438</v>
      </c>
      <c r="W90" s="1">
        <v>69.640533447265625</v>
      </c>
      <c r="X90" s="1">
        <v>500.06793212890625</v>
      </c>
      <c r="Y90" s="1">
        <v>-0.13714599609375</v>
      </c>
      <c r="Z90" s="1">
        <v>0.21311712265014648</v>
      </c>
      <c r="AA90" s="1">
        <v>98.557029724121094</v>
      </c>
      <c r="AB90" s="1">
        <v>-4.0046100616455078</v>
      </c>
      <c r="AC90" s="1">
        <v>0.13604402542114258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0.18999999761581421</v>
      </c>
      <c r="AJ90" s="1">
        <v>111115</v>
      </c>
      <c r="AK90">
        <f>X90*0.000001/(K90*0.0001)</f>
        <v>0.83344655354817698</v>
      </c>
      <c r="AL90">
        <f>(U90-T90)/(1000-U90)*AK90</f>
        <v>-5.2360917774143737E-7</v>
      </c>
      <c r="AM90">
        <f>(P90+273.15)</f>
        <v>296.19787063598631</v>
      </c>
      <c r="AN90">
        <f>(O90+273.15)</f>
        <v>292.91227378845213</v>
      </c>
      <c r="AO90">
        <f>(Y90*AG90+Z90*AH90)*AI90</f>
        <v>-2.6057738930830965E-2</v>
      </c>
      <c r="AP90">
        <f>((AO90+0.00000010773*(AN90^4-AM90^4))-AL90*44100)/(L90*51.4+0.00000043092*AM90^3)</f>
        <v>-0.42985245406591582</v>
      </c>
      <c r="AQ90">
        <f>0.61365*EXP(17.502*J90/(240.97+J90))</f>
        <v>2.8279019893409996</v>
      </c>
      <c r="AR90">
        <f>AQ90*1000/AA90</f>
        <v>28.693052106549956</v>
      </c>
      <c r="AS90">
        <f>(AR90-U90)</f>
        <v>12.354379468610503</v>
      </c>
      <c r="AT90">
        <f>IF(D90,P90,(O90+P90)/2)</f>
        <v>21.405072212219238</v>
      </c>
      <c r="AU90">
        <f>0.61365*EXP(17.502*AT90/(240.97+AT90))</f>
        <v>2.5587449619232481</v>
      </c>
      <c r="AV90">
        <f>IF(AS90&lt;&gt;0,(1000-(AR90+U90)/2)/AS90*AL90,0)</f>
        <v>-4.1428196928787659E-5</v>
      </c>
      <c r="AW90">
        <f>U90*AA90/1000</f>
        <v>1.6102910448300827</v>
      </c>
      <c r="AX90">
        <f>(AU90-AW90)</f>
        <v>0.9484539170931654</v>
      </c>
      <c r="AY90">
        <f>1/(1.6/F90+1.37/N90)</f>
        <v>-2.5892568785387098E-5</v>
      </c>
      <c r="AZ90">
        <f>G90*AA90*0.001</f>
        <v>235.3325237271049</v>
      </c>
      <c r="BA90">
        <f>G90/S90</f>
        <v>5.9691795190803818</v>
      </c>
      <c r="BB90">
        <f>(1-AL90*AA90/AQ90/F90)*100</f>
        <v>55.950517931730516</v>
      </c>
      <c r="BC90">
        <f>(S90-E90/(N90/1.35))</f>
        <v>399.99334547090018</v>
      </c>
      <c r="BD90">
        <f>E90*BB90/100/BC90</f>
        <v>7.3014016078761995E-5</v>
      </c>
    </row>
    <row r="91" spans="1:56" x14ac:dyDescent="0.25">
      <c r="A91" s="1" t="s">
        <v>9</v>
      </c>
      <c r="B91" s="1" t="s">
        <v>149</v>
      </c>
    </row>
    <row r="92" spans="1:56" x14ac:dyDescent="0.25">
      <c r="A92" s="1">
        <v>45</v>
      </c>
      <c r="B92" s="1" t="s">
        <v>150</v>
      </c>
      <c r="C92" s="1">
        <v>27145.50000468269</v>
      </c>
      <c r="D92" s="1">
        <v>0</v>
      </c>
      <c r="E92">
        <f>(R92-S92*(1000-T92)/(1000-U92))*AK92</f>
        <v>-5.482432939714401E-2</v>
      </c>
      <c r="F92">
        <f>IF(AV92&lt;&gt;0,1/(1/AV92-1/N92),0)</f>
        <v>1.4897310017880785E-4</v>
      </c>
      <c r="G92">
        <f>((AY92-AL92/2)*S92-E92)/(AY92+AL92/2)</f>
        <v>974.89111288004528</v>
      </c>
      <c r="H92">
        <f>AL92*1000</f>
        <v>1.9026135054511875E-3</v>
      </c>
      <c r="I92">
        <f>(AQ92-AW92)</f>
        <v>1.2303114964860493</v>
      </c>
      <c r="J92">
        <f>(P92+AP92*D92)</f>
        <v>23.118343353271484</v>
      </c>
      <c r="K92" s="1">
        <v>6</v>
      </c>
      <c r="L92">
        <f>(K92*AE92+AF92)</f>
        <v>1.4200000166893005</v>
      </c>
      <c r="M92" s="1">
        <v>1</v>
      </c>
      <c r="N92">
        <f>L92*(M92+1)*(M92+1)/(M92*M92+1)</f>
        <v>2.8400000333786011</v>
      </c>
      <c r="O92" s="1">
        <v>19.766384124755859</v>
      </c>
      <c r="P92" s="1">
        <v>23.118343353271484</v>
      </c>
      <c r="Q92" s="1">
        <v>19.126716613769531</v>
      </c>
      <c r="R92" s="1">
        <v>400.02499389648437</v>
      </c>
      <c r="S92" s="1">
        <v>400.08984375</v>
      </c>
      <c r="T92" s="1">
        <v>16.330940246582031</v>
      </c>
      <c r="U92" s="1">
        <v>16.333185195922852</v>
      </c>
      <c r="V92" s="1">
        <v>69.586395263671875</v>
      </c>
      <c r="W92" s="1">
        <v>69.595962524414063</v>
      </c>
      <c r="X92" s="1">
        <v>500.19955444335937</v>
      </c>
      <c r="Y92" s="1">
        <v>-4.6889189630746841E-2</v>
      </c>
      <c r="Z92" s="1">
        <v>0.15819564461708069</v>
      </c>
      <c r="AA92" s="1">
        <v>98.552169799804688</v>
      </c>
      <c r="AB92" s="1">
        <v>-3.9511127471923828</v>
      </c>
      <c r="AC92" s="1">
        <v>0.13949441909790039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0.18999999761581421</v>
      </c>
      <c r="AJ92" s="1">
        <v>111115</v>
      </c>
      <c r="AK92">
        <f>X92*0.000001/(K92*0.0001)</f>
        <v>0.83366592407226559</v>
      </c>
      <c r="AL92">
        <f>(U92-T92)/(1000-U92)*AK92</f>
        <v>1.9026135054511875E-6</v>
      </c>
      <c r="AM92">
        <f>(P92+273.15)</f>
        <v>296.26834335327146</v>
      </c>
      <c r="AN92">
        <f>(O92+273.15)</f>
        <v>292.91638412475584</v>
      </c>
      <c r="AO92">
        <f>(Y92*AG92+Z92*AH92)*AI92</f>
        <v>-8.9089459180493602E-3</v>
      </c>
      <c r="AP92">
        <f>((AO92+0.00000010773*(AN92^4-AM92^4))-AL92*44100)/(L92*51.4+0.00000043092*AM92^3)</f>
        <v>-0.43972650030086324</v>
      </c>
      <c r="AQ92">
        <f>0.61365*EXP(17.502*J92/(240.97+J92))</f>
        <v>2.8399823372862945</v>
      </c>
      <c r="AR92">
        <f>AQ92*1000/AA92</f>
        <v>28.817045256896236</v>
      </c>
      <c r="AS92">
        <f>(AR92-U92)</f>
        <v>12.483860060973385</v>
      </c>
      <c r="AT92">
        <f>IF(D92,P92,(O92+P92)/2)</f>
        <v>21.442363739013672</v>
      </c>
      <c r="AU92">
        <f>0.61365*EXP(17.502*AT92/(240.97+AT92))</f>
        <v>2.5645965949552063</v>
      </c>
      <c r="AV92">
        <f>IF(AS92&lt;&gt;0,(1000-(AR92+U92)/2)/AS92*AL92,0)</f>
        <v>1.489652861575976E-4</v>
      </c>
      <c r="AW92">
        <f>U92*AA92/1000</f>
        <v>1.6096708408002451</v>
      </c>
      <c r="AX92">
        <f>(AU92-AW92)</f>
        <v>0.95492575415496117</v>
      </c>
      <c r="AY92">
        <f>1/(1.6/F92+1.37/N92)</f>
        <v>9.3104005857935944E-5</v>
      </c>
      <c r="AZ92">
        <f>G92*AA92*0.001</f>
        <v>96.077634492874793</v>
      </c>
      <c r="BA92">
        <f>G92/S92</f>
        <v>2.4366804809202192</v>
      </c>
      <c r="BB92">
        <f>(1-AL92*AA92/AQ92/F92)*100</f>
        <v>55.680661359620423</v>
      </c>
      <c r="BC92">
        <f>(S92-E92/(N92/1.35))</f>
        <v>400.11590461049866</v>
      </c>
      <c r="BD92">
        <f>E92*BB92/100/BC92</f>
        <v>-7.6294265842851976E-5</v>
      </c>
    </row>
    <row r="93" spans="1:56" x14ac:dyDescent="0.25">
      <c r="A93" s="1">
        <v>46</v>
      </c>
      <c r="B93" s="1" t="s">
        <v>151</v>
      </c>
      <c r="C93" s="1">
        <v>27745.999991260469</v>
      </c>
      <c r="D93" s="1">
        <v>0</v>
      </c>
      <c r="E93">
        <f>(R93-S93*(1000-T93)/(1000-U93))*AK93</f>
        <v>-0.11351770865962821</v>
      </c>
      <c r="F93">
        <f>IF(AV93&lt;&gt;0,1/(1/AV93-1/N93),0)</f>
        <v>7.3981708091170717E-4</v>
      </c>
      <c r="G93">
        <f>((AY93-AL93/2)*S93-E93)/(AY93+AL93/2)</f>
        <v>635.11692394667205</v>
      </c>
      <c r="H93">
        <f>AL93*1000</f>
        <v>9.5938153325780089E-3</v>
      </c>
      <c r="I93">
        <f>(AQ93-AW93)</f>
        <v>1.2493637358919163</v>
      </c>
      <c r="J93">
        <f>(P93+AP93*D93)</f>
        <v>23.265121459960938</v>
      </c>
      <c r="K93" s="1">
        <v>6</v>
      </c>
      <c r="L93">
        <f>(K93*AE93+AF93)</f>
        <v>1.4200000166893005</v>
      </c>
      <c r="M93" s="1">
        <v>1</v>
      </c>
      <c r="N93">
        <f>L93*(M93+1)*(M93+1)/(M93*M93+1)</f>
        <v>2.8400000333786011</v>
      </c>
      <c r="O93" s="1">
        <v>19.781230926513672</v>
      </c>
      <c r="P93" s="1">
        <v>23.265121459960938</v>
      </c>
      <c r="Q93" s="1">
        <v>19.121156692504883</v>
      </c>
      <c r="R93" s="1">
        <v>400.1702880859375</v>
      </c>
      <c r="S93" s="1">
        <v>400.3018798828125</v>
      </c>
      <c r="T93" s="1">
        <v>16.384195327758789</v>
      </c>
      <c r="U93" s="1">
        <v>16.395517349243164</v>
      </c>
      <c r="V93" s="1">
        <v>69.753807067871094</v>
      </c>
      <c r="W93" s="1">
        <v>69.802009582519531</v>
      </c>
      <c r="X93" s="1">
        <v>500.07958984375</v>
      </c>
      <c r="Y93" s="1">
        <v>-0.16762486100196838</v>
      </c>
      <c r="Z93" s="1">
        <v>6.371617317199707E-2</v>
      </c>
      <c r="AA93" s="1">
        <v>98.55889892578125</v>
      </c>
      <c r="AB93" s="1">
        <v>-3.9511127471923828</v>
      </c>
      <c r="AC93" s="1">
        <v>0.13949441909790039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0.18999999761581421</v>
      </c>
      <c r="AJ93" s="1">
        <v>111115</v>
      </c>
      <c r="AK93">
        <f>X93*0.000001/(K93*0.0001)</f>
        <v>0.83346598307291653</v>
      </c>
      <c r="AL93">
        <f>(U93-T93)/(1000-U93)*AK93</f>
        <v>9.593815332578009E-6</v>
      </c>
      <c r="AM93">
        <f>(P93+273.15)</f>
        <v>296.41512145996091</v>
      </c>
      <c r="AN93">
        <f>(O93+273.15)</f>
        <v>292.93123092651365</v>
      </c>
      <c r="AO93">
        <f>(Y93*AG93+Z93*AH93)*AI93</f>
        <v>-3.1848723190725181E-2</v>
      </c>
      <c r="AP93">
        <f>((AO93+0.00000010773*(AN93^4-AM93^4))-AL93*44100)/(L93*51.4+0.00000043092*AM93^3)</f>
        <v>-0.46157664910582941</v>
      </c>
      <c r="AQ93">
        <f>0.61365*EXP(17.502*J93/(240.97+J93))</f>
        <v>2.8652878731518663</v>
      </c>
      <c r="AR93">
        <f>AQ93*1000/AA93</f>
        <v>29.071833232527702</v>
      </c>
      <c r="AS93">
        <f>(AR93-U93)</f>
        <v>12.676315883284538</v>
      </c>
      <c r="AT93">
        <f>IF(D93,P93,(O93+P93)/2)</f>
        <v>21.523176193237305</v>
      </c>
      <c r="AU93">
        <f>0.61365*EXP(17.502*AT93/(240.97+AT93))</f>
        <v>2.5773175753571205</v>
      </c>
      <c r="AV93">
        <f>IF(AS93&lt;&gt;0,(1000-(AR93+U93)/2)/AS93*AL93,0)</f>
        <v>7.3962440951551441E-4</v>
      </c>
      <c r="AW93">
        <f>U93*AA93/1000</f>
        <v>1.61592413725995</v>
      </c>
      <c r="AX93">
        <f>(AU93-AW93)</f>
        <v>0.96139343809717048</v>
      </c>
      <c r="AY93">
        <f>1/(1.6/F93+1.37/N93)</f>
        <v>4.6228256240770326E-4</v>
      </c>
      <c r="AZ93">
        <f>G93*AA93*0.001</f>
        <v>62.596424713313155</v>
      </c>
      <c r="BA93">
        <f>G93/S93</f>
        <v>1.5865949071550729</v>
      </c>
      <c r="BB93">
        <f>(1-AL93*AA93/AQ93/F93)*100</f>
        <v>55.393866290762929</v>
      </c>
      <c r="BC93">
        <f>(S93-E93/(N93/1.35))</f>
        <v>400.35584076481581</v>
      </c>
      <c r="BD93">
        <f>E93*BB93/100/BC93</f>
        <v>-1.5706489414798233E-4</v>
      </c>
    </row>
    <row r="94" spans="1:56" x14ac:dyDescent="0.25">
      <c r="A94" s="1" t="s">
        <v>9</v>
      </c>
      <c r="B94" s="1" t="s">
        <v>152</v>
      </c>
    </row>
    <row r="95" spans="1:56" x14ac:dyDescent="0.25">
      <c r="A95" s="1">
        <v>47</v>
      </c>
      <c r="B95" s="1" t="s">
        <v>153</v>
      </c>
      <c r="C95" s="1">
        <v>28345.999997965991</v>
      </c>
      <c r="D95" s="1">
        <v>0</v>
      </c>
      <c r="E95">
        <f>(R95-S95*(1000-T95)/(1000-U95))*AK95</f>
        <v>-3.7510117294323457E-2</v>
      </c>
      <c r="F95">
        <f>IF(AV95&lt;&gt;0,1/(1/AV95-1/N95),0)</f>
        <v>1.371051981661389E-4</v>
      </c>
      <c r="G95">
        <f>((AY95-AL95/2)*S95-E95)/(AY95+AL95/2)</f>
        <v>825.37043154634</v>
      </c>
      <c r="H95">
        <f>AL95*1000</f>
        <v>1.7567923641832496E-3</v>
      </c>
      <c r="I95">
        <f>(AQ95-AW95)</f>
        <v>1.234293713295997</v>
      </c>
      <c r="J95">
        <f>(P95+AP95*D95)</f>
        <v>23.135976791381836</v>
      </c>
      <c r="K95" s="1">
        <v>6</v>
      </c>
      <c r="L95">
        <f>(K95*AE95+AF95)</f>
        <v>1.4200000166893005</v>
      </c>
      <c r="M95" s="1">
        <v>1</v>
      </c>
      <c r="N95">
        <f>L95*(M95+1)*(M95+1)/(M95*M95+1)</f>
        <v>2.8400000333786011</v>
      </c>
      <c r="O95" s="1">
        <v>19.771987915039063</v>
      </c>
      <c r="P95" s="1">
        <v>23.135976791381836</v>
      </c>
      <c r="Q95" s="1">
        <v>19.12224006652832</v>
      </c>
      <c r="R95" s="1">
        <v>400.13327026367187</v>
      </c>
      <c r="S95" s="1">
        <v>400.17742919921875</v>
      </c>
      <c r="T95" s="1">
        <v>16.321956634521484</v>
      </c>
      <c r="U95" s="1">
        <v>16.324029922485352</v>
      </c>
      <c r="V95" s="1">
        <v>69.521774291992188</v>
      </c>
      <c r="W95" s="1">
        <v>69.530609130859375</v>
      </c>
      <c r="X95" s="1">
        <v>500.10836791992187</v>
      </c>
      <c r="Y95" s="1">
        <v>-0.12366876751184464</v>
      </c>
      <c r="Z95" s="1">
        <v>4.2844142764806747E-2</v>
      </c>
      <c r="AA95" s="1">
        <v>98.549095153808594</v>
      </c>
      <c r="AB95" s="1">
        <v>-3.9956073760986328</v>
      </c>
      <c r="AC95" s="1">
        <v>0.1359715461730957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0.18999999761581421</v>
      </c>
      <c r="AJ95" s="1">
        <v>111115</v>
      </c>
      <c r="AK95">
        <f>X95*0.000001/(K95*0.0001)</f>
        <v>0.83351394653320299</v>
      </c>
      <c r="AL95">
        <f>(U95-T95)/(1000-U95)*AK95</f>
        <v>1.7567923641832495E-6</v>
      </c>
      <c r="AM95">
        <f>(P95+273.15)</f>
        <v>296.28597679138181</v>
      </c>
      <c r="AN95">
        <f>(O95+273.15)</f>
        <v>292.92198791503904</v>
      </c>
      <c r="AO95">
        <f>(Y95*AG95+Z95*AH95)*AI95</f>
        <v>-2.3497065532401162E-2</v>
      </c>
      <c r="AP95">
        <f>((AO95+0.00000010773*(AN95^4-AM95^4))-AL95*44100)/(L95*51.4+0.00000043092*AM95^3)</f>
        <v>-0.44143923614223662</v>
      </c>
      <c r="AQ95">
        <f>0.61365*EXP(17.502*J95/(240.97+J95))</f>
        <v>2.8430120914206247</v>
      </c>
      <c r="AR95">
        <f>AQ95*1000/AA95</f>
        <v>28.848687925378194</v>
      </c>
      <c r="AS95">
        <f>(AR95-U95)</f>
        <v>12.524658002892842</v>
      </c>
      <c r="AT95">
        <f>IF(D95,P95,(O95+P95)/2)</f>
        <v>21.453982353210449</v>
      </c>
      <c r="AU95">
        <f>0.61365*EXP(17.502*AT95/(240.97+AT95))</f>
        <v>2.5664221324562586</v>
      </c>
      <c r="AV95">
        <f>IF(AS95&lt;&gt;0,(1000-(AR95+U95)/2)/AS95*AL95,0)</f>
        <v>1.3709857952962703E-4</v>
      </c>
      <c r="AW95">
        <f>U95*AA95/1000</f>
        <v>1.6087183781246277</v>
      </c>
      <c r="AX95">
        <f>(AU95-AW95)</f>
        <v>0.95770375433163091</v>
      </c>
      <c r="AY95">
        <f>1/(1.6/F95+1.37/N95)</f>
        <v>8.5687206824561405E-5</v>
      </c>
      <c r="AZ95">
        <f>G95*AA95*0.001</f>
        <v>81.339509195600314</v>
      </c>
      <c r="BA95">
        <f>G95/S95</f>
        <v>2.062511204587326</v>
      </c>
      <c r="BB95">
        <f>(1-AL95*AA95/AQ95/F95)*100</f>
        <v>55.583897298910799</v>
      </c>
      <c r="BC95">
        <f>(S95-E95/(N95/1.35))</f>
        <v>400.19525971251176</v>
      </c>
      <c r="BD95">
        <f>E95*BB95/100/BC95</f>
        <v>-5.209853082356709E-5</v>
      </c>
    </row>
    <row r="96" spans="1:56" x14ac:dyDescent="0.25">
      <c r="A96" s="1" t="s">
        <v>9</v>
      </c>
      <c r="B96" s="1" t="s">
        <v>154</v>
      </c>
    </row>
    <row r="97" spans="1:56" x14ac:dyDescent="0.25">
      <c r="A97" s="1">
        <v>48</v>
      </c>
      <c r="B97" s="1" t="s">
        <v>155</v>
      </c>
      <c r="C97" s="1">
        <v>28946.50000468269</v>
      </c>
      <c r="D97" s="1">
        <v>0</v>
      </c>
      <c r="E97">
        <f>(R97-S97*(1000-T97)/(1000-U97))*AK97</f>
        <v>3.6662268687942701E-2</v>
      </c>
      <c r="F97">
        <f>IF(AV97&lt;&gt;0,1/(1/AV97-1/N97),0)</f>
        <v>5.4067992970255124E-4</v>
      </c>
      <c r="G97">
        <f>((AY97-AL97/2)*S97-E97)/(AY97+AL97/2)</f>
        <v>284.73225674542624</v>
      </c>
      <c r="H97">
        <f>AL97*1000</f>
        <v>6.8855995775597041E-3</v>
      </c>
      <c r="I97">
        <f>(AQ97-AW97)</f>
        <v>1.2268458173065588</v>
      </c>
      <c r="J97">
        <f>(P97+AP97*D97)</f>
        <v>23.042165756225586</v>
      </c>
      <c r="K97" s="1">
        <v>6</v>
      </c>
      <c r="L97">
        <f>(K97*AE97+AF97)</f>
        <v>1.4200000166893005</v>
      </c>
      <c r="M97" s="1">
        <v>1</v>
      </c>
      <c r="N97">
        <f>L97*(M97+1)*(M97+1)/(M97*M97+1)</f>
        <v>2.8400000333786011</v>
      </c>
      <c r="O97" s="1">
        <v>19.754974365234375</v>
      </c>
      <c r="P97" s="1">
        <v>23.042165756225586</v>
      </c>
      <c r="Q97" s="1">
        <v>19.125225067138672</v>
      </c>
      <c r="R97" s="1">
        <v>400.26904296875</v>
      </c>
      <c r="S97" s="1">
        <v>400.22177124023437</v>
      </c>
      <c r="T97" s="1">
        <v>16.231212615966797</v>
      </c>
      <c r="U97" s="1">
        <v>16.239336013793945</v>
      </c>
      <c r="V97" s="1">
        <v>69.195655822753906</v>
      </c>
      <c r="W97" s="1">
        <v>69.23028564453125</v>
      </c>
      <c r="X97" s="1">
        <v>500.31640625</v>
      </c>
      <c r="Y97" s="1">
        <v>-3.7508666515350342E-2</v>
      </c>
      <c r="Z97" s="1">
        <v>1.124866247177124</v>
      </c>
      <c r="AA97" s="1">
        <v>98.531135559082031</v>
      </c>
      <c r="AB97" s="1">
        <v>-3.9510211944580078</v>
      </c>
      <c r="AC97" s="1">
        <v>0.13219308853149414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0.18999999761581421</v>
      </c>
      <c r="AJ97" s="1">
        <v>111115</v>
      </c>
      <c r="AK97">
        <f>X97*0.000001/(K97*0.0001)</f>
        <v>0.83386067708333322</v>
      </c>
      <c r="AL97">
        <f>(U97-T97)/(1000-U97)*AK97</f>
        <v>6.8855995775597044E-6</v>
      </c>
      <c r="AM97">
        <f>(P97+273.15)</f>
        <v>296.19216575622556</v>
      </c>
      <c r="AN97">
        <f>(O97+273.15)</f>
        <v>292.90497436523435</v>
      </c>
      <c r="AO97">
        <f>(Y97*AG97+Z97*AH97)*AI97</f>
        <v>-7.1266465484889352E-3</v>
      </c>
      <c r="AP97">
        <f>((AO97+0.00000010773*(AN97^4-AM97^4))-AL97*44100)/(L97*51.4+0.00000043092*AM97^3)</f>
        <v>-0.43369228558261613</v>
      </c>
      <c r="AQ97">
        <f>0.61365*EXP(17.502*J97/(240.97+J97))</f>
        <v>2.8269260354711729</v>
      </c>
      <c r="AR97">
        <f>AQ97*1000/AA97</f>
        <v>28.690687663658039</v>
      </c>
      <c r="AS97">
        <f>(AR97-U97)</f>
        <v>12.451351649864094</v>
      </c>
      <c r="AT97">
        <f>IF(D97,P97,(O97+P97)/2)</f>
        <v>21.39857006072998</v>
      </c>
      <c r="AU97">
        <f>0.61365*EXP(17.502*AT97/(240.97+AT97))</f>
        <v>2.5577258688201328</v>
      </c>
      <c r="AV97">
        <f>IF(AS97&lt;&gt;0,(1000-(AR97+U97)/2)/AS97*AL97,0)</f>
        <v>5.4057701451284339E-4</v>
      </c>
      <c r="AW97">
        <f>U97*AA97/1000</f>
        <v>1.6000802181646141</v>
      </c>
      <c r="AX97">
        <f>(AU97-AW97)</f>
        <v>0.95764565065551865</v>
      </c>
      <c r="AY97">
        <f>1/(1.6/F97+1.37/N97)</f>
        <v>3.3786987885008225E-4</v>
      </c>
      <c r="AZ97">
        <f>G97*AA97*0.001</f>
        <v>28.054992587426945</v>
      </c>
      <c r="BA97">
        <f>G97/S97</f>
        <v>0.71143620164160137</v>
      </c>
      <c r="BB97">
        <f>(1-AL97*AA97/AQ97/F97)*100</f>
        <v>55.612513110277526</v>
      </c>
      <c r="BC97">
        <f>(S97-E97/(N97/1.35))</f>
        <v>400.20434375356291</v>
      </c>
      <c r="BD97">
        <f>E97*BB97/100/BC97</f>
        <v>5.0945996211281227E-5</v>
      </c>
    </row>
    <row r="98" spans="1:56" x14ac:dyDescent="0.25">
      <c r="A98" s="1">
        <v>49</v>
      </c>
      <c r="B98" s="1" t="s">
        <v>156</v>
      </c>
      <c r="C98" s="1">
        <v>29546.999991260469</v>
      </c>
      <c r="D98" s="1">
        <v>0</v>
      </c>
      <c r="E98">
        <f>(R98-S98*(1000-T98)/(1000-U98))*AK98</f>
        <v>-2.3074516076591816E-2</v>
      </c>
      <c r="F98">
        <f>IF(AV98&lt;&gt;0,1/(1/AV98-1/N98),0)</f>
        <v>5.4688407170890452E-4</v>
      </c>
      <c r="G98">
        <f>((AY98-AL98/2)*S98-E98)/(AY98+AL98/2)</f>
        <v>459.14246395014084</v>
      </c>
      <c r="H98">
        <f>AL98*1000</f>
        <v>6.998462204525646E-3</v>
      </c>
      <c r="I98">
        <f>(AQ98-AW98)</f>
        <v>1.2329715264971224</v>
      </c>
      <c r="J98">
        <f>(P98+AP98*D98)</f>
        <v>23.055780410766602</v>
      </c>
      <c r="K98" s="1">
        <v>6</v>
      </c>
      <c r="L98">
        <f>(K98*AE98+AF98)</f>
        <v>1.4200000166893005</v>
      </c>
      <c r="M98" s="1">
        <v>1</v>
      </c>
      <c r="N98">
        <f>L98*(M98+1)*(M98+1)/(M98*M98+1)</f>
        <v>2.8400000333786011</v>
      </c>
      <c r="O98" s="1">
        <v>19.759347915649414</v>
      </c>
      <c r="P98" s="1">
        <v>23.055780410766602</v>
      </c>
      <c r="Q98" s="1">
        <v>19.121309280395508</v>
      </c>
      <c r="R98" s="1">
        <v>400.4000244140625</v>
      </c>
      <c r="S98" s="1">
        <v>400.42434692382812</v>
      </c>
      <c r="T98" s="1">
        <v>16.190616607666016</v>
      </c>
      <c r="U98" s="1">
        <v>16.198877334594727</v>
      </c>
      <c r="V98" s="1">
        <v>69.012100219726563</v>
      </c>
      <c r="W98" s="1">
        <v>69.047309875488281</v>
      </c>
      <c r="X98" s="1">
        <v>500.08395385742187</v>
      </c>
      <c r="Y98" s="1">
        <v>-0.11956852674484253</v>
      </c>
      <c r="Z98" s="1">
        <v>4.3943640775978565E-3</v>
      </c>
      <c r="AA98" s="1">
        <v>98.542884826660156</v>
      </c>
      <c r="AB98" s="1">
        <v>-3.9510211944580078</v>
      </c>
      <c r="AC98" s="1">
        <v>0.13219308853149414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0.18999999761581421</v>
      </c>
      <c r="AJ98" s="1">
        <v>111115</v>
      </c>
      <c r="AK98">
        <f>X98*0.000001/(K98*0.0001)</f>
        <v>0.83347325642903636</v>
      </c>
      <c r="AL98">
        <f>(U98-T98)/(1000-U98)*AK98</f>
        <v>6.9984622045256463E-6</v>
      </c>
      <c r="AM98">
        <f>(P98+273.15)</f>
        <v>296.20578041076658</v>
      </c>
      <c r="AN98">
        <f>(O98+273.15)</f>
        <v>292.90934791564939</v>
      </c>
      <c r="AO98">
        <f>(Y98*AG98+Z98*AH98)*AI98</f>
        <v>-2.2718019796446498E-2</v>
      </c>
      <c r="AP98">
        <f>((AO98+0.00000010773*(AN98^4-AM98^4))-AL98*44100)/(L98*51.4+0.00000043092*AM98^3)</f>
        <v>-0.43517704348424974</v>
      </c>
      <c r="AQ98">
        <f>0.61365*EXP(17.502*J98/(240.97+J98))</f>
        <v>2.8292556300012861</v>
      </c>
      <c r="AR98">
        <f>AQ98*1000/AA98</f>
        <v>28.71090728648781</v>
      </c>
      <c r="AS98">
        <f>(AR98-U98)</f>
        <v>12.512029951893084</v>
      </c>
      <c r="AT98">
        <f>IF(D98,P98,(O98+P98)/2)</f>
        <v>21.407564163208008</v>
      </c>
      <c r="AU98">
        <f>0.61365*EXP(17.502*AT98/(240.97+AT98))</f>
        <v>2.5591356238057381</v>
      </c>
      <c r="AV98">
        <f>IF(AS98&lt;&gt;0,(1000-(AR98+U98)/2)/AS98*AL98,0)</f>
        <v>5.4677878135582091E-4</v>
      </c>
      <c r="AW98">
        <f>U98*AA98/1000</f>
        <v>1.5962841035041637</v>
      </c>
      <c r="AX98">
        <f>(AU98-AW98)</f>
        <v>0.96285152030157439</v>
      </c>
      <c r="AY98">
        <f>1/(1.6/F98+1.37/N98)</f>
        <v>3.4174619646805876E-4</v>
      </c>
      <c r="AZ98">
        <f>G98*AA98*0.001</f>
        <v>45.245222944067692</v>
      </c>
      <c r="BA98">
        <f>G98/S98</f>
        <v>1.1466397272728337</v>
      </c>
      <c r="BB98">
        <f>(1-AL98*AA98/AQ98/F98)*100</f>
        <v>55.428173607402577</v>
      </c>
      <c r="BC98">
        <f>(S98-E98/(N98/1.35))</f>
        <v>400.43531544366522</v>
      </c>
      <c r="BD98">
        <f>E98*BB98/100/BC98</f>
        <v>-3.1939697466070887E-5</v>
      </c>
    </row>
    <row r="99" spans="1:56" x14ac:dyDescent="0.25">
      <c r="A99" s="1" t="s">
        <v>9</v>
      </c>
      <c r="B99" s="1" t="s">
        <v>157</v>
      </c>
    </row>
    <row r="100" spans="1:56" x14ac:dyDescent="0.25">
      <c r="A100" s="1">
        <v>50</v>
      </c>
      <c r="B100" s="1" t="s">
        <v>158</v>
      </c>
      <c r="C100" s="1">
        <v>30146.999997965991</v>
      </c>
      <c r="D100" s="1">
        <v>0</v>
      </c>
      <c r="E100">
        <f>(R100-S100*(1000-T100)/(1000-U100))*AK100</f>
        <v>-4.0348727927720623E-2</v>
      </c>
      <c r="F100">
        <f>IF(AV100&lt;&gt;0,1/(1/AV100-1/N100),0)</f>
        <v>-4.5339978289389679E-4</v>
      </c>
      <c r="G100">
        <f>((AY100-AL100/2)*S100-E100)/(AY100+AL100/2)</f>
        <v>251.37444519680997</v>
      </c>
      <c r="H100">
        <f>AL100*1000</f>
        <v>-5.8955972866139702E-3</v>
      </c>
      <c r="I100">
        <f>(AQ100-AW100)</f>
        <v>1.2521908247493068</v>
      </c>
      <c r="J100">
        <f>(P100+AP100*D100)</f>
        <v>23.194795608520508</v>
      </c>
      <c r="K100" s="1">
        <v>6</v>
      </c>
      <c r="L100">
        <f>(K100*AE100+AF100)</f>
        <v>1.4200000166893005</v>
      </c>
      <c r="M100" s="1">
        <v>1</v>
      </c>
      <c r="N100">
        <f>L100*(M100+1)*(M100+1)/(M100*M100+1)</f>
        <v>2.8400000333786011</v>
      </c>
      <c r="O100" s="1">
        <v>19.775518417358398</v>
      </c>
      <c r="P100" s="1">
        <v>23.194795608520508</v>
      </c>
      <c r="Q100" s="1">
        <v>19.122354507446289</v>
      </c>
      <c r="R100" s="1">
        <v>400.47055053710937</v>
      </c>
      <c r="S100" s="1">
        <v>400.52178955078125</v>
      </c>
      <c r="T100" s="1">
        <v>16.253322601318359</v>
      </c>
      <c r="U100" s="1">
        <v>16.246364593505859</v>
      </c>
      <c r="V100" s="1">
        <v>69.209236145019531</v>
      </c>
      <c r="W100" s="1">
        <v>69.179611206054688</v>
      </c>
      <c r="X100" s="1">
        <v>500.12722778320312</v>
      </c>
      <c r="Y100" s="1">
        <v>-0.17642451822757721</v>
      </c>
      <c r="Z100" s="1">
        <v>0.13293126225471497</v>
      </c>
      <c r="AA100" s="1">
        <v>98.541915893554688</v>
      </c>
      <c r="AB100" s="1">
        <v>-3.9349994659423828</v>
      </c>
      <c r="AC100" s="1">
        <v>0.13280344009399414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0.18999999761581421</v>
      </c>
      <c r="AJ100" s="1">
        <v>111115</v>
      </c>
      <c r="AK100">
        <f>X100*0.000001/(K100*0.0001)</f>
        <v>0.8335453796386717</v>
      </c>
      <c r="AL100">
        <f>(U100-T100)/(1000-U100)*AK100</f>
        <v>-5.8955972866139706E-6</v>
      </c>
      <c r="AM100">
        <f>(P100+273.15)</f>
        <v>296.34479560852049</v>
      </c>
      <c r="AN100">
        <f>(O100+273.15)</f>
        <v>292.92551841735838</v>
      </c>
      <c r="AO100">
        <f>(Y100*AG100+Z100*AH100)*AI100</f>
        <v>-3.352065804261084E-2</v>
      </c>
      <c r="AP100">
        <f>((AO100+0.00000010773*(AN100^4-AM100^4))-AL100*44100)/(L100*51.4+0.00000043092*AM100^3)</f>
        <v>-0.44489290383418723</v>
      </c>
      <c r="AQ100">
        <f>0.61365*EXP(17.502*J100/(240.97+J100))</f>
        <v>2.8531387180985859</v>
      </c>
      <c r="AR100">
        <f>AQ100*1000/AA100</f>
        <v>28.953554355291367</v>
      </c>
      <c r="AS100">
        <f>(AR100-U100)</f>
        <v>12.707189761785507</v>
      </c>
      <c r="AT100">
        <f>IF(D100,P100,(O100+P100)/2)</f>
        <v>21.485157012939453</v>
      </c>
      <c r="AU100">
        <f>0.61365*EXP(17.502*AT100/(240.97+AT100))</f>
        <v>2.5713259739817054</v>
      </c>
      <c r="AV100">
        <f>IF(AS100&lt;&gt;0,(1000-(AR100+U100)/2)/AS100*AL100,0)</f>
        <v>-4.5347217873367484E-4</v>
      </c>
      <c r="AW100">
        <f>U100*AA100/1000</f>
        <v>1.6009478933492791</v>
      </c>
      <c r="AX100">
        <f>(AU100-AW100)</f>
        <v>0.97037808063242625</v>
      </c>
      <c r="AY100">
        <f>1/(1.6/F100+1.37/N100)</f>
        <v>-2.834136065055656E-4</v>
      </c>
      <c r="AZ100">
        <f>G100*AA100*0.001</f>
        <v>24.770919436373021</v>
      </c>
      <c r="BA100">
        <f>G100/S100</f>
        <v>0.62761740248576103</v>
      </c>
      <c r="BB100">
        <f>(1-AL100*AA100/AQ100/F100)*100</f>
        <v>55.089838492654607</v>
      </c>
      <c r="BC100">
        <f>(S100-E100/(N100/1.35))</f>
        <v>400.54096940362007</v>
      </c>
      <c r="BD100">
        <f>E100*BB100/100/BC100</f>
        <v>-5.5495069786039763E-5</v>
      </c>
    </row>
    <row r="101" spans="1:56" x14ac:dyDescent="0.25">
      <c r="A101" s="1" t="s">
        <v>9</v>
      </c>
      <c r="B101" s="1" t="s">
        <v>159</v>
      </c>
    </row>
    <row r="102" spans="1:56" x14ac:dyDescent="0.25">
      <c r="A102" s="1">
        <v>51</v>
      </c>
      <c r="B102" s="1" t="s">
        <v>160</v>
      </c>
      <c r="C102" s="1">
        <v>30747.50000468269</v>
      </c>
      <c r="D102" s="1">
        <v>0</v>
      </c>
      <c r="E102">
        <f>(R102-S102*(1000-T102)/(1000-U102))*AK102</f>
        <v>3.3172336276810627E-2</v>
      </c>
      <c r="F102">
        <f>IF(AV102&lt;&gt;0,1/(1/AV102-1/N102),0)</f>
        <v>-7.614039433942797E-4</v>
      </c>
      <c r="G102">
        <f>((AY102-AL102/2)*S102-E102)/(AY102+AL102/2)</f>
        <v>461.10139345453638</v>
      </c>
      <c r="H102">
        <f>AL102*1000</f>
        <v>-9.8506255889770633E-3</v>
      </c>
      <c r="I102">
        <f>(AQ102-AW102)</f>
        <v>1.2454190068632445</v>
      </c>
      <c r="J102">
        <f>(P102+AP102*D102)</f>
        <v>23.251758575439453</v>
      </c>
      <c r="K102" s="1">
        <v>6</v>
      </c>
      <c r="L102">
        <f>(K102*AE102+AF102)</f>
        <v>1.4200000166893005</v>
      </c>
      <c r="M102" s="1">
        <v>1</v>
      </c>
      <c r="N102">
        <f>L102*(M102+1)*(M102+1)/(M102*M102+1)</f>
        <v>2.8400000333786011</v>
      </c>
      <c r="O102" s="1">
        <v>19.781400680541992</v>
      </c>
      <c r="P102" s="1">
        <v>23.251758575439453</v>
      </c>
      <c r="Q102" s="1">
        <v>19.121742248535156</v>
      </c>
      <c r="R102" s="1">
        <v>400.3583984375</v>
      </c>
      <c r="S102" s="1">
        <v>400.32333374023437</v>
      </c>
      <c r="T102" s="1">
        <v>16.428400039672852</v>
      </c>
      <c r="U102" s="1">
        <v>16.416776657104492</v>
      </c>
      <c r="V102" s="1">
        <v>69.921279907226563</v>
      </c>
      <c r="W102" s="1">
        <v>69.871810913085937</v>
      </c>
      <c r="X102" s="1">
        <v>500.14236450195312</v>
      </c>
      <c r="Y102" s="1">
        <v>2.344462089240551E-2</v>
      </c>
      <c r="Z102" s="1">
        <v>0.29002568125724792</v>
      </c>
      <c r="AA102" s="1">
        <v>98.530723571777344</v>
      </c>
      <c r="AB102" s="1">
        <v>-3.9488544464111328</v>
      </c>
      <c r="AC102" s="1">
        <v>0.13118600845336914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0.18999999761581421</v>
      </c>
      <c r="AJ102" s="1">
        <v>111115</v>
      </c>
      <c r="AK102">
        <f>X102*0.000001/(K102*0.0001)</f>
        <v>0.83357060750325507</v>
      </c>
      <c r="AL102">
        <f>(U102-T102)/(1000-U102)*AK102</f>
        <v>-9.8506255889770638E-6</v>
      </c>
      <c r="AM102">
        <f>(P102+273.15)</f>
        <v>296.40175857543943</v>
      </c>
      <c r="AN102">
        <f>(O102+273.15)</f>
        <v>292.93140068054197</v>
      </c>
      <c r="AO102">
        <f>(Y102*AG102+Z102*AH102)*AI102</f>
        <v>4.4544779136607149E-3</v>
      </c>
      <c r="AP102">
        <f>((AO102+0.00000010773*(AN102^4-AM102^4))-AL102*44100)/(L102*51.4+0.00000043092*AM102^3)</f>
        <v>-0.44916827893990563</v>
      </c>
      <c r="AQ102">
        <f>0.61365*EXP(17.502*J102/(240.97+J102))</f>
        <v>2.8629758896040141</v>
      </c>
      <c r="AR102">
        <f>AQ102*1000/AA102</f>
        <v>29.056681873633075</v>
      </c>
      <c r="AS102">
        <f>(AR102-U102)</f>
        <v>12.639905216528582</v>
      </c>
      <c r="AT102">
        <f>IF(D102,P102,(O102+P102)/2)</f>
        <v>21.516579627990723</v>
      </c>
      <c r="AU102">
        <f>0.61365*EXP(17.502*AT102/(240.97+AT102))</f>
        <v>2.5762771195062979</v>
      </c>
      <c r="AV102">
        <f>IF(AS102&lt;&gt;0,(1000-(AR102+U102)/2)/AS102*AL102,0)</f>
        <v>-7.6160813051649127E-4</v>
      </c>
      <c r="AW102">
        <f>U102*AA102/1000</f>
        <v>1.6175568827407696</v>
      </c>
      <c r="AX102">
        <f>(AU102-AW102)</f>
        <v>0.95872023676552831</v>
      </c>
      <c r="AY102">
        <f>1/(1.6/F102+1.37/N102)</f>
        <v>-4.7598673242380403E-4</v>
      </c>
      <c r="AZ102">
        <f>G102*AA102*0.001</f>
        <v>45.432653937030267</v>
      </c>
      <c r="BA102">
        <f>G102/S102</f>
        <v>1.1518224260036269</v>
      </c>
      <c r="BB102">
        <f>(1-AL102*AA102/AQ102/F102)*100</f>
        <v>55.475128777195827</v>
      </c>
      <c r="BC102">
        <f>(S102-E102/(N102/1.35))</f>
        <v>400.30756520028814</v>
      </c>
      <c r="BD102">
        <f>E102*BB102/100/BC102</f>
        <v>4.597064324467055E-5</v>
      </c>
    </row>
    <row r="103" spans="1:56" x14ac:dyDescent="0.25">
      <c r="A103" s="1">
        <v>52</v>
      </c>
      <c r="B103" s="1" t="s">
        <v>161</v>
      </c>
      <c r="C103" s="1">
        <v>31347.999991260469</v>
      </c>
      <c r="D103" s="1">
        <v>0</v>
      </c>
      <c r="E103">
        <f>(R103-S103*(1000-T103)/(1000-U103))*AK103</f>
        <v>-0.11528729885597268</v>
      </c>
      <c r="F103">
        <f>IF(AV103&lt;&gt;0,1/(1/AV103-1/N103),0)</f>
        <v>2.1436253607697158E-4</v>
      </c>
      <c r="G103">
        <f>((AY103-AL103/2)*S103-E103)/(AY103+AL103/2)</f>
        <v>1244.292634724093</v>
      </c>
      <c r="H103">
        <f>AL103*1000</f>
        <v>2.7364697730267755E-3</v>
      </c>
      <c r="I103">
        <f>(AQ103-AW103)</f>
        <v>1.2294875310055389</v>
      </c>
      <c r="J103">
        <f>(P103+AP103*D103)</f>
        <v>23.135746002197266</v>
      </c>
      <c r="K103" s="1">
        <v>6</v>
      </c>
      <c r="L103">
        <f>(K103*AE103+AF103)</f>
        <v>1.4200000166893005</v>
      </c>
      <c r="M103" s="1">
        <v>1</v>
      </c>
      <c r="N103">
        <f>L103*(M103+1)*(M103+1)/(M103*M103+1)</f>
        <v>2.8400000333786011</v>
      </c>
      <c r="O103" s="1">
        <v>19.770420074462891</v>
      </c>
      <c r="P103" s="1">
        <v>23.135746002197266</v>
      </c>
      <c r="Q103" s="1">
        <v>19.122037887573242</v>
      </c>
      <c r="R103" s="1">
        <v>400.39553833007812</v>
      </c>
      <c r="S103" s="1">
        <v>400.53253173828125</v>
      </c>
      <c r="T103" s="1">
        <v>16.371776580810547</v>
      </c>
      <c r="U103" s="1">
        <v>16.375005722045898</v>
      </c>
      <c r="V103" s="1">
        <v>69.729652404785156</v>
      </c>
      <c r="W103" s="1">
        <v>69.743408203125</v>
      </c>
      <c r="X103" s="1">
        <v>500.13174438476562</v>
      </c>
      <c r="Y103" s="1">
        <v>-9.846942126750946E-2</v>
      </c>
      <c r="Z103" s="1">
        <v>0.11864928901195526</v>
      </c>
      <c r="AA103" s="1">
        <v>98.533393859863281</v>
      </c>
      <c r="AB103" s="1">
        <v>-3.9488544464111328</v>
      </c>
      <c r="AC103" s="1">
        <v>0.13118600845336914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0.18999999761581421</v>
      </c>
      <c r="AJ103" s="1">
        <v>111115</v>
      </c>
      <c r="AK103">
        <f>X103*0.000001/(K103*0.0001)</f>
        <v>0.83355290730794263</v>
      </c>
      <c r="AL103">
        <f>(U103-T103)/(1000-U103)*AK103</f>
        <v>2.7364697730267755E-6</v>
      </c>
      <c r="AM103">
        <f>(P103+273.15)</f>
        <v>296.28574600219724</v>
      </c>
      <c r="AN103">
        <f>(O103+273.15)</f>
        <v>292.92042007446287</v>
      </c>
      <c r="AO103">
        <f>(Y103*AG103+Z103*AH103)*AI103</f>
        <v>-1.8709189806057402E-2</v>
      </c>
      <c r="AP103">
        <f>((AO103+0.00000010773*(AN103^4-AM103^4))-AL103*44100)/(L103*51.4+0.00000043092*AM103^3)</f>
        <v>-0.44206659698065104</v>
      </c>
      <c r="AQ103">
        <f>0.61365*EXP(17.502*J103/(240.97+J103))</f>
        <v>2.8429724192734023</v>
      </c>
      <c r="AR103">
        <f>AQ103*1000/AA103</f>
        <v>28.85288233669035</v>
      </c>
      <c r="AS103">
        <f>(AR103-U103)</f>
        <v>12.477876614644451</v>
      </c>
      <c r="AT103">
        <f>IF(D103,P103,(O103+P103)/2)</f>
        <v>21.453083038330078</v>
      </c>
      <c r="AU103">
        <f>0.61365*EXP(17.502*AT103/(240.97+AT103))</f>
        <v>2.5662807898764175</v>
      </c>
      <c r="AV103">
        <f>IF(AS103&lt;&gt;0,(1000-(AR103+U103)/2)/AS103*AL103,0)</f>
        <v>2.1434635726422441E-4</v>
      </c>
      <c r="AW103">
        <f>U103*AA103/1000</f>
        <v>1.6134848882678634</v>
      </c>
      <c r="AX103">
        <f>(AU103-AW103)</f>
        <v>0.9527959016085541</v>
      </c>
      <c r="AY103">
        <f>1/(1.6/F103+1.37/N103)</f>
        <v>1.339679267614108E-4</v>
      </c>
      <c r="AZ103">
        <f>G103*AA103*0.001</f>
        <v>122.60437625419605</v>
      </c>
      <c r="BA103">
        <f>G103/S103</f>
        <v>3.1065956848098106</v>
      </c>
      <c r="BB103">
        <f>(1-AL103*AA103/AQ103/F103)*100</f>
        <v>55.756185360279801</v>
      </c>
      <c r="BC103">
        <f>(S103-E103/(N103/1.35))</f>
        <v>400.58733379871308</v>
      </c>
      <c r="BD103">
        <f>E103*BB103/100/BC103</f>
        <v>-1.6046388545898246E-4</v>
      </c>
    </row>
    <row r="104" spans="1:56" x14ac:dyDescent="0.25">
      <c r="A104" s="1" t="s">
        <v>9</v>
      </c>
      <c r="B104" s="1" t="s">
        <v>162</v>
      </c>
    </row>
    <row r="105" spans="1:56" x14ac:dyDescent="0.25">
      <c r="A105" s="1">
        <v>53</v>
      </c>
      <c r="B105" s="1" t="s">
        <v>163</v>
      </c>
      <c r="C105" s="1">
        <v>31947.999997965991</v>
      </c>
      <c r="D105" s="1">
        <v>0</v>
      </c>
      <c r="E105">
        <f>(R105-S105*(1000-T105)/(1000-U105))*AK105</f>
        <v>-2.5488781053481947E-2</v>
      </c>
      <c r="F105">
        <f>IF(AV105&lt;&gt;0,1/(1/AV105-1/N105),0)</f>
        <v>8.1260369648754013E-4</v>
      </c>
      <c r="G105">
        <f>((AY105-AL105/2)*S105-E105)/(AY105+AL105/2)</f>
        <v>442.14722158573045</v>
      </c>
      <c r="H105">
        <f>AL105*1000</f>
        <v>1.0353139826826209E-2</v>
      </c>
      <c r="I105">
        <f>(AQ105-AW105)</f>
        <v>1.2278408374366674</v>
      </c>
      <c r="J105">
        <f>(P105+AP105*D105)</f>
        <v>23.080530166625977</v>
      </c>
      <c r="K105" s="1">
        <v>6</v>
      </c>
      <c r="L105">
        <f>(K105*AE105+AF105)</f>
        <v>1.4200000166893005</v>
      </c>
      <c r="M105" s="1">
        <v>1</v>
      </c>
      <c r="N105">
        <f>L105*(M105+1)*(M105+1)/(M105*M105+1)</f>
        <v>2.8400000333786011</v>
      </c>
      <c r="O105" s="1">
        <v>19.765083312988281</v>
      </c>
      <c r="P105" s="1">
        <v>23.080530166625977</v>
      </c>
      <c r="Q105" s="1">
        <v>19.122695922851563</v>
      </c>
      <c r="R105" s="1">
        <v>400.513671875</v>
      </c>
      <c r="S105" s="1">
        <v>400.53927612304687</v>
      </c>
      <c r="T105" s="1">
        <v>16.278327941894531</v>
      </c>
      <c r="U105" s="1">
        <v>16.290546417236328</v>
      </c>
      <c r="V105" s="1">
        <v>69.375823974609375</v>
      </c>
      <c r="W105" s="1">
        <v>69.427894592285156</v>
      </c>
      <c r="X105" s="1">
        <v>500.1187744140625</v>
      </c>
      <c r="Y105" s="1">
        <v>-4.806181788444519E-2</v>
      </c>
      <c r="Z105" s="1">
        <v>8.5690021514892578E-2</v>
      </c>
      <c r="AA105" s="1">
        <v>98.563545227050781</v>
      </c>
      <c r="AB105" s="1">
        <v>-3.9884052276611328</v>
      </c>
      <c r="AC105" s="1">
        <v>0.13979196548461914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0.18999999761581421</v>
      </c>
      <c r="AJ105" s="1">
        <v>111115</v>
      </c>
      <c r="AK105">
        <f>X105*0.000001/(K105*0.0001)</f>
        <v>0.83353129069010412</v>
      </c>
      <c r="AL105">
        <f>(U105-T105)/(1000-U105)*AK105</f>
        <v>1.035313982682621E-5</v>
      </c>
      <c r="AM105">
        <f>(P105+273.15)</f>
        <v>296.23053016662595</v>
      </c>
      <c r="AN105">
        <f>(O105+273.15)</f>
        <v>292.91508331298826</v>
      </c>
      <c r="AO105">
        <f>(Y105*AG105+Z105*AH105)*AI105</f>
        <v>-9.1317452834562829E-3</v>
      </c>
      <c r="AP105">
        <f>((AO105+0.00000010773*(AN105^4-AM105^4))-AL105*44100)/(L105*51.4+0.00000043092*AM105^3)</f>
        <v>-0.4393132671340117</v>
      </c>
      <c r="AQ105">
        <f>0.61365*EXP(17.502*J105/(240.97+J105))</f>
        <v>2.8334948460053102</v>
      </c>
      <c r="AR105">
        <f>AQ105*1000/AA105</f>
        <v>28.747899027759981</v>
      </c>
      <c r="AS105">
        <f>(AR105-U105)</f>
        <v>12.457352610523653</v>
      </c>
      <c r="AT105">
        <f>IF(D105,P105,(O105+P105)/2)</f>
        <v>21.422806739807129</v>
      </c>
      <c r="AU105">
        <f>0.61365*EXP(17.502*AT105/(240.97+AT105))</f>
        <v>2.5615263316230878</v>
      </c>
      <c r="AV105">
        <f>IF(AS105&lt;&gt;0,(1000-(AR105+U105)/2)/AS105*AL105,0)</f>
        <v>8.1237125427754454E-4</v>
      </c>
      <c r="AW105">
        <f>U105*AA105/1000</f>
        <v>1.6056540085686428</v>
      </c>
      <c r="AX105">
        <f>(AU105-AW105)</f>
        <v>0.95587232305444503</v>
      </c>
      <c r="AY105">
        <f>1/(1.6/F105+1.37/N105)</f>
        <v>5.0775291228812968E-4</v>
      </c>
      <c r="AZ105">
        <f>G105*AA105*0.001</f>
        <v>43.579597671779986</v>
      </c>
      <c r="BA105">
        <f>G105/S105</f>
        <v>1.103879813898454</v>
      </c>
      <c r="BB105">
        <f>(1-AL105*AA105/AQ105/F105)*100</f>
        <v>55.681283428200601</v>
      </c>
      <c r="BC105">
        <f>(S105-E105/(N105/1.35))</f>
        <v>400.55139226882778</v>
      </c>
      <c r="BD105">
        <f>E105*BB105/100/BC105</f>
        <v>-3.5432358230969711E-5</v>
      </c>
    </row>
    <row r="106" spans="1:56" x14ac:dyDescent="0.25">
      <c r="A106" s="1" t="s">
        <v>9</v>
      </c>
      <c r="B106" s="1" t="s">
        <v>164</v>
      </c>
    </row>
    <row r="107" spans="1:56" x14ac:dyDescent="0.25">
      <c r="A107" s="1">
        <v>54</v>
      </c>
      <c r="B107" s="1" t="s">
        <v>165</v>
      </c>
      <c r="C107" s="1">
        <v>32548.50000468269</v>
      </c>
      <c r="D107" s="1">
        <v>0</v>
      </c>
      <c r="E107">
        <f>(R107-S107*(1000-T107)/(1000-U107))*AK107</f>
        <v>-0.39226520892731226</v>
      </c>
      <c r="F107">
        <f>IF(AV107&lt;&gt;0,1/(1/AV107-1/N107),0)</f>
        <v>-9.7794210152196519E-4</v>
      </c>
      <c r="G107">
        <f>((AY107-AL107/2)*S107-E107)/(AY107+AL107/2)</f>
        <v>-242.56885285314416</v>
      </c>
      <c r="H107">
        <f>AL107*1000</f>
        <v>-1.2577554200961183E-2</v>
      </c>
      <c r="I107">
        <f>(AQ107-AW107)</f>
        <v>1.2389278737565552</v>
      </c>
      <c r="J107">
        <f>(P107+AP107*D107)</f>
        <v>23.139663696289063</v>
      </c>
      <c r="K107" s="1">
        <v>6</v>
      </c>
      <c r="L107">
        <f>(K107*AE107+AF107)</f>
        <v>1.4200000166893005</v>
      </c>
      <c r="M107" s="1">
        <v>1</v>
      </c>
      <c r="N107">
        <f>L107*(M107+1)*(M107+1)/(M107*M107+1)</f>
        <v>2.8400000333786011</v>
      </c>
      <c r="O107" s="1">
        <v>19.766191482543945</v>
      </c>
      <c r="P107" s="1">
        <v>23.139663696289063</v>
      </c>
      <c r="Q107" s="1">
        <v>19.125516891479492</v>
      </c>
      <c r="R107" s="1">
        <v>400.17202758789062</v>
      </c>
      <c r="S107" s="1">
        <v>400.64859008789062</v>
      </c>
      <c r="T107" s="1">
        <v>16.291906356811523</v>
      </c>
      <c r="U107" s="1">
        <v>16.277065277099609</v>
      </c>
      <c r="V107" s="1">
        <v>69.445915222167969</v>
      </c>
      <c r="W107" s="1">
        <v>69.382659912109375</v>
      </c>
      <c r="X107" s="1">
        <v>500.21273803710937</v>
      </c>
      <c r="Y107" s="1">
        <v>-0.27665475010871887</v>
      </c>
      <c r="Z107" s="1">
        <v>0.37792345881462097</v>
      </c>
      <c r="AA107" s="1">
        <v>98.587677001953125</v>
      </c>
      <c r="AB107" s="1">
        <v>-3.8444538116455078</v>
      </c>
      <c r="AC107" s="1">
        <v>0.1238102912902832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0.18999999761581421</v>
      </c>
      <c r="AJ107" s="1">
        <v>111115</v>
      </c>
      <c r="AK107">
        <f>X107*0.000001/(K107*0.0001)</f>
        <v>0.83368789672851562</v>
      </c>
      <c r="AL107">
        <f>(U107-T107)/(1000-U107)*AK107</f>
        <v>-1.2577554200961183E-5</v>
      </c>
      <c r="AM107">
        <f>(P107+273.15)</f>
        <v>296.28966369628904</v>
      </c>
      <c r="AN107">
        <f>(O107+273.15)</f>
        <v>292.91619148254392</v>
      </c>
      <c r="AO107">
        <f>(Y107*AG107+Z107*AH107)*AI107</f>
        <v>-5.2564401861060261E-2</v>
      </c>
      <c r="AP107">
        <f>((AO107+0.00000010773*(AN107^4-AM107^4))-AL107*44100)/(L107*51.4+0.00000043092*AM107^3)</f>
        <v>-0.43551070595831032</v>
      </c>
      <c r="AQ107">
        <f>0.61365*EXP(17.502*J107/(240.97+J107))</f>
        <v>2.8436459278349582</v>
      </c>
      <c r="AR107">
        <f>AQ107*1000/AA107</f>
        <v>28.843827284607006</v>
      </c>
      <c r="AS107">
        <f>(AR107-U107)</f>
        <v>12.566762007507396</v>
      </c>
      <c r="AT107">
        <f>IF(D107,P107,(O107+P107)/2)</f>
        <v>21.452927589416504</v>
      </c>
      <c r="AU107">
        <f>0.61365*EXP(17.502*AT107/(240.97+AT107))</f>
        <v>2.5662563591351431</v>
      </c>
      <c r="AV107">
        <f>IF(AS107&lt;&gt;0,(1000-(AR107+U107)/2)/AS107*AL107,0)</f>
        <v>-9.7827896778195913E-4</v>
      </c>
      <c r="AW107">
        <f>U107*AA107/1000</f>
        <v>1.604718054078403</v>
      </c>
      <c r="AX107">
        <f>(AU107-AW107)</f>
        <v>0.96153830505674009</v>
      </c>
      <c r="AY107">
        <f>1/(1.6/F107+1.37/N107)</f>
        <v>-6.1139408060943256E-4</v>
      </c>
      <c r="AZ107">
        <f>G107*AA107*0.001</f>
        <v>-23.914299715820075</v>
      </c>
      <c r="BA107">
        <f>G107/S107</f>
        <v>-0.60544042548591426</v>
      </c>
      <c r="BB107">
        <f>(1-AL107*AA107/AQ107/F107)*100</f>
        <v>55.41074997267215</v>
      </c>
      <c r="BC107">
        <f>(S107-E107/(N107/1.35))</f>
        <v>400.83505418149201</v>
      </c>
      <c r="BD107">
        <f>E107*BB107/100/BC107</f>
        <v>-5.4226069272393781E-4</v>
      </c>
    </row>
    <row r="108" spans="1:56" x14ac:dyDescent="0.25">
      <c r="A108" s="1">
        <v>55</v>
      </c>
      <c r="B108" s="1" t="s">
        <v>166</v>
      </c>
      <c r="C108" s="1">
        <v>33148.999991260469</v>
      </c>
      <c r="D108" s="1">
        <v>0</v>
      </c>
      <c r="E108">
        <f>(R108-S108*(1000-T108)/(1000-U108))*AK108</f>
        <v>-0.22029891906626053</v>
      </c>
      <c r="F108">
        <f>IF(AV108&lt;&gt;0,1/(1/AV108-1/N108),0)</f>
        <v>-8.9360047074316757E-4</v>
      </c>
      <c r="G108">
        <f>((AY108-AL108/2)*S108-E108)/(AY108+AL108/2)</f>
        <v>2.2075253790366918</v>
      </c>
      <c r="H108">
        <f>AL108*1000</f>
        <v>-1.1538930374902827E-2</v>
      </c>
      <c r="I108">
        <f>(AQ108-AW108)</f>
        <v>1.2440221404392802</v>
      </c>
      <c r="J108">
        <f>(P108+AP108*D108)</f>
        <v>23.205055236816406</v>
      </c>
      <c r="K108" s="1">
        <v>6</v>
      </c>
      <c r="L108">
        <f>(K108*AE108+AF108)</f>
        <v>1.4200000166893005</v>
      </c>
      <c r="M108" s="1">
        <v>1</v>
      </c>
      <c r="N108">
        <f>L108*(M108+1)*(M108+1)/(M108*M108+1)</f>
        <v>2.8400000333786011</v>
      </c>
      <c r="O108" s="1">
        <v>19.776031494140625</v>
      </c>
      <c r="P108" s="1">
        <v>23.205055236816406</v>
      </c>
      <c r="Q108" s="1">
        <v>19.121280670166016</v>
      </c>
      <c r="R108" s="1">
        <v>400.43978881835937</v>
      </c>
      <c r="S108" s="1">
        <v>400.70965576171875</v>
      </c>
      <c r="T108" s="1">
        <v>16.350698471069336</v>
      </c>
      <c r="U108" s="1">
        <v>16.337080001831055</v>
      </c>
      <c r="V108" s="1">
        <v>69.664871215820312</v>
      </c>
      <c r="W108" s="1">
        <v>69.606842041015625</v>
      </c>
      <c r="X108" s="1">
        <v>500.07461547851562</v>
      </c>
      <c r="Y108" s="1">
        <v>-0.16118146479129791</v>
      </c>
      <c r="Z108" s="1">
        <v>0.19664581120014191</v>
      </c>
      <c r="AA108" s="1">
        <v>98.603065490722656</v>
      </c>
      <c r="AB108" s="1">
        <v>-3.8444538116455078</v>
      </c>
      <c r="AC108" s="1">
        <v>0.1238102912902832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0.18999999761581421</v>
      </c>
      <c r="AJ108" s="1">
        <v>111115</v>
      </c>
      <c r="AK108">
        <f>X108*0.000001/(K108*0.0001)</f>
        <v>0.83345769246419255</v>
      </c>
      <c r="AL108">
        <f>(U108-T108)/(1000-U108)*AK108</f>
        <v>-1.1538930374902826E-5</v>
      </c>
      <c r="AM108">
        <f>(P108+273.15)</f>
        <v>296.35505523681638</v>
      </c>
      <c r="AN108">
        <f>(O108+273.15)</f>
        <v>292.9260314941406</v>
      </c>
      <c r="AO108">
        <f>(Y108*AG108+Z108*AH108)*AI108</f>
        <v>-3.0624477926060045E-2</v>
      </c>
      <c r="AP108">
        <f>((AO108+0.00000010773*(AN108^4-AM108^4))-AL108*44100)/(L108*51.4+0.00000043092*AM108^3)</f>
        <v>-0.44319728539178294</v>
      </c>
      <c r="AQ108">
        <f>0.61365*EXP(17.502*J108/(240.97+J108))</f>
        <v>2.8549083097870032</v>
      </c>
      <c r="AR108">
        <f>AQ108*1000/AA108</f>
        <v>28.953545161895754</v>
      </c>
      <c r="AS108">
        <f>(AR108-U108)</f>
        <v>12.616465160064699</v>
      </c>
      <c r="AT108">
        <f>IF(D108,P108,(O108+P108)/2)</f>
        <v>21.490543365478516</v>
      </c>
      <c r="AU108">
        <f>0.61365*EXP(17.502*AT108/(240.97+AT108))</f>
        <v>2.5721740895738829</v>
      </c>
      <c r="AV108">
        <f>IF(AS108&lt;&gt;0,(1000-(AR108+U108)/2)/AS108*AL108,0)</f>
        <v>-8.938817288855382E-4</v>
      </c>
      <c r="AW108">
        <f>U108*AA108/1000</f>
        <v>1.610886169347723</v>
      </c>
      <c r="AX108">
        <f>(AU108-AW108)</f>
        <v>0.96128792022615994</v>
      </c>
      <c r="AY108">
        <f>1/(1.6/F108+1.37/N108)</f>
        <v>-5.5865080445741285E-4</v>
      </c>
      <c r="AZ108">
        <f>G108*AA108*0.001</f>
        <v>0.21766876952158729</v>
      </c>
      <c r="BA108">
        <f>G108/S108</f>
        <v>5.509039643280751E-3</v>
      </c>
      <c r="BB108">
        <f>(1-AL108*AA108/AQ108/F108)*100</f>
        <v>55.40148314486337</v>
      </c>
      <c r="BC108">
        <f>(S108-E108/(N108/1.35))</f>
        <v>400.81437531708639</v>
      </c>
      <c r="BD108">
        <f>E108*BB108/100/BC108</f>
        <v>-3.0450222354988396E-4</v>
      </c>
    </row>
    <row r="109" spans="1:56" x14ac:dyDescent="0.25">
      <c r="A109" s="1" t="s">
        <v>9</v>
      </c>
      <c r="B109" s="1" t="s">
        <v>167</v>
      </c>
    </row>
    <row r="110" spans="1:56" x14ac:dyDescent="0.25">
      <c r="A110" s="1">
        <v>56</v>
      </c>
      <c r="B110" s="1" t="s">
        <v>168</v>
      </c>
      <c r="C110" s="1">
        <v>33748.999997965991</v>
      </c>
      <c r="D110" s="1">
        <v>0</v>
      </c>
      <c r="E110">
        <f>(R110-S110*(1000-T110)/(1000-U110))*AK110</f>
        <v>-0.14518357631252837</v>
      </c>
      <c r="F110">
        <f>IF(AV110&lt;&gt;0,1/(1/AV110-1/N110),0)</f>
        <v>-4.1851084436408622E-4</v>
      </c>
      <c r="G110">
        <f>((AY110-AL110/2)*S110-E110)/(AY110+AL110/2)</f>
        <v>-156.82023533610547</v>
      </c>
      <c r="H110">
        <f>AL110*1000</f>
        <v>-5.3692944204291214E-3</v>
      </c>
      <c r="I110">
        <f>(AQ110-AW110)</f>
        <v>1.236430699398742</v>
      </c>
      <c r="J110">
        <f>(P110+AP110*D110)</f>
        <v>23.171558380126953</v>
      </c>
      <c r="K110" s="1">
        <v>6</v>
      </c>
      <c r="L110">
        <f>(K110*AE110+AF110)</f>
        <v>1.4200000166893005</v>
      </c>
      <c r="M110" s="1">
        <v>1</v>
      </c>
      <c r="N110">
        <f>L110*(M110+1)*(M110+1)/(M110*M110+1)</f>
        <v>2.8400000333786011</v>
      </c>
      <c r="O110" s="1">
        <v>19.770488739013672</v>
      </c>
      <c r="P110" s="1">
        <v>23.171558380126953</v>
      </c>
      <c r="Q110" s="1">
        <v>19.122159957885742</v>
      </c>
      <c r="R110" s="1">
        <v>400.48361206054687</v>
      </c>
      <c r="S110" s="1">
        <v>400.66036987304687</v>
      </c>
      <c r="T110" s="1">
        <v>16.359207153320313</v>
      </c>
      <c r="U110" s="1">
        <v>16.352870941162109</v>
      </c>
      <c r="V110" s="1">
        <v>69.736351013183594</v>
      </c>
      <c r="W110" s="1">
        <v>69.709342956542969</v>
      </c>
      <c r="X110" s="1">
        <v>500.12445068359375</v>
      </c>
      <c r="Y110" s="1">
        <v>-9.6121944487094879E-2</v>
      </c>
      <c r="Z110" s="1">
        <v>2.6365697383880615E-2</v>
      </c>
      <c r="AA110" s="1">
        <v>98.618988037109375</v>
      </c>
      <c r="AB110" s="1">
        <v>-3.9812641143798828</v>
      </c>
      <c r="AC110" s="1">
        <v>0.12853860855102539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0.18999999761581421</v>
      </c>
      <c r="AJ110" s="1">
        <v>111115</v>
      </c>
      <c r="AK110">
        <f>X110*0.000001/(K110*0.0001)</f>
        <v>0.8335407511393228</v>
      </c>
      <c r="AL110">
        <f>(U110-T110)/(1000-U110)*AK110</f>
        <v>-5.3692944204291214E-6</v>
      </c>
      <c r="AM110">
        <f>(P110+273.15)</f>
        <v>296.32155838012693</v>
      </c>
      <c r="AN110">
        <f>(O110+273.15)</f>
        <v>292.92048873901365</v>
      </c>
      <c r="AO110">
        <f>(Y110*AG110+Z110*AH110)*AI110</f>
        <v>-1.8263169223375453E-2</v>
      </c>
      <c r="AP110">
        <f>((AO110+0.00000010773*(AN110^4-AM110^4))-AL110*44100)/(L110*51.4+0.00000043092*AM110^3)</f>
        <v>-0.44255362632709355</v>
      </c>
      <c r="AQ110">
        <f>0.61365*EXP(17.502*J110/(240.97+J110))</f>
        <v>2.8491342831176016</v>
      </c>
      <c r="AR110">
        <f>AQ110*1000/AA110</f>
        <v>28.890321628989945</v>
      </c>
      <c r="AS110">
        <f>(AR110-U110)</f>
        <v>12.537450687827835</v>
      </c>
      <c r="AT110">
        <f>IF(D110,P110,(O110+P110)/2)</f>
        <v>21.471023559570313</v>
      </c>
      <c r="AU110">
        <f>0.61365*EXP(17.502*AT110/(240.97+AT110))</f>
        <v>2.5691017355158063</v>
      </c>
      <c r="AV110">
        <f>IF(AS110&lt;&gt;0,(1000-(AR110+U110)/2)/AS110*AL110,0)</f>
        <v>-4.1857252645542974E-4</v>
      </c>
      <c r="AW110">
        <f>U110*AA110/1000</f>
        <v>1.6127035837188597</v>
      </c>
      <c r="AX110">
        <f>(AU110-AW110)</f>
        <v>0.95639815179694665</v>
      </c>
      <c r="AY110">
        <f>1/(1.6/F110+1.37/N110)</f>
        <v>-2.6160228658490565E-4</v>
      </c>
      <c r="AZ110">
        <f>G110*AA110*0.001</f>
        <v>-15.465452912588063</v>
      </c>
      <c r="BA110">
        <f>G110/S110</f>
        <v>-0.3914044091403287</v>
      </c>
      <c r="BB110">
        <f>(1-AL110*AA110/AQ110/F110)*100</f>
        <v>55.592315771969325</v>
      </c>
      <c r="BC110">
        <f>(S110-E110/(N110/1.35))</f>
        <v>400.7293831919618</v>
      </c>
      <c r="BD110">
        <f>E110*BB110/100/BC110</f>
        <v>-2.0141001777759779E-4</v>
      </c>
    </row>
    <row r="111" spans="1:56" x14ac:dyDescent="0.25">
      <c r="A111" s="1" t="s">
        <v>9</v>
      </c>
      <c r="B111" s="1" t="s">
        <v>169</v>
      </c>
    </row>
    <row r="112" spans="1:56" x14ac:dyDescent="0.25">
      <c r="A112" s="1">
        <v>57</v>
      </c>
      <c r="B112" s="1" t="s">
        <v>170</v>
      </c>
      <c r="C112" s="1">
        <v>34349.50000468269</v>
      </c>
      <c r="D112" s="1">
        <v>0</v>
      </c>
      <c r="E112">
        <f>(R112-S112*(1000-T112)/(1000-U112))*AK112</f>
        <v>7.7531032903279855E-3</v>
      </c>
      <c r="F112">
        <f>IF(AV112&lt;&gt;0,1/(1/AV112-1/N112),0)</f>
        <v>1.0286597905715682E-3</v>
      </c>
      <c r="G112">
        <f>((AY112-AL112/2)*S112-E112)/(AY112+AL112/2)</f>
        <v>380.50422304075664</v>
      </c>
      <c r="H112">
        <f>AL112*1000</f>
        <v>1.3088189278136394E-2</v>
      </c>
      <c r="I112">
        <f>(AQ112-AW112)</f>
        <v>1.226863524680974</v>
      </c>
      <c r="J112">
        <f>(P112+AP112*D112)</f>
        <v>23.105627059936523</v>
      </c>
      <c r="K112" s="1">
        <v>6</v>
      </c>
      <c r="L112">
        <f>(K112*AE112+AF112)</f>
        <v>1.4200000166893005</v>
      </c>
      <c r="M112" s="1">
        <v>1</v>
      </c>
      <c r="N112">
        <f>L112*(M112+1)*(M112+1)/(M112*M112+1)</f>
        <v>2.8400000333786011</v>
      </c>
      <c r="O112" s="1">
        <v>19.766252517700195</v>
      </c>
      <c r="P112" s="1">
        <v>23.105627059936523</v>
      </c>
      <c r="Q112" s="1">
        <v>19.124340057373047</v>
      </c>
      <c r="R112" s="1">
        <v>400.5352783203125</v>
      </c>
      <c r="S112" s="1">
        <v>400.51968383789062</v>
      </c>
      <c r="T112" s="1">
        <v>16.320289611816406</v>
      </c>
      <c r="U112" s="1">
        <v>16.335739135742188</v>
      </c>
      <c r="V112" s="1">
        <v>69.585342407226562</v>
      </c>
      <c r="W112" s="1">
        <v>69.651214599609375</v>
      </c>
      <c r="X112" s="1">
        <v>499.99148559570312</v>
      </c>
      <c r="Y112" s="1">
        <v>-0.28134551644325256</v>
      </c>
      <c r="Z112" s="1">
        <v>3.5155888646841049E-2</v>
      </c>
      <c r="AA112" s="1">
        <v>98.614189147949219</v>
      </c>
      <c r="AB112" s="1">
        <v>-3.8616962432861328</v>
      </c>
      <c r="AC112" s="1">
        <v>0.13824892044067383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0.18999999761581421</v>
      </c>
      <c r="AJ112" s="1">
        <v>111115</v>
      </c>
      <c r="AK112">
        <f>X112*0.000001/(K112*0.0001)</f>
        <v>0.83331914265950502</v>
      </c>
      <c r="AL112">
        <f>(U112-T112)/(1000-U112)*AK112</f>
        <v>1.3088189278136395E-5</v>
      </c>
      <c r="AM112">
        <f>(P112+273.15)</f>
        <v>296.2556270599365</v>
      </c>
      <c r="AN112">
        <f>(O112+273.15)</f>
        <v>292.91625251770017</v>
      </c>
      <c r="AO112">
        <f>(Y112*AG112+Z112*AH112)*AI112</f>
        <v>-5.3455647453438004E-2</v>
      </c>
      <c r="AP112">
        <f>((AO112+0.00000010773*(AN112^4-AM112^4))-AL112*44100)/(L112*51.4+0.00000043092*AM112^3)</f>
        <v>-0.44444663194064216</v>
      </c>
      <c r="AQ112">
        <f>0.61365*EXP(17.502*J112/(240.97+J112))</f>
        <v>2.8377991936846105</v>
      </c>
      <c r="AR112">
        <f>AQ112*1000/AA112</f>
        <v>28.776783728628626</v>
      </c>
      <c r="AS112">
        <f>(AR112-U112)</f>
        <v>12.441044592886438</v>
      </c>
      <c r="AT112">
        <f>IF(D112,P112,(O112+P112)/2)</f>
        <v>21.435939788818359</v>
      </c>
      <c r="AU112">
        <f>0.61365*EXP(17.502*AT112/(240.97+AT112))</f>
        <v>2.5635877405513079</v>
      </c>
      <c r="AV112">
        <f>IF(AS112&lt;&gt;0,(1000-(AR112+U112)/2)/AS112*AL112,0)</f>
        <v>1.0282873406321209E-3</v>
      </c>
      <c r="AW112">
        <f>U112*AA112/1000</f>
        <v>1.6109356690036365</v>
      </c>
      <c r="AX112">
        <f>(AU112-AW112)</f>
        <v>0.9526520715476714</v>
      </c>
      <c r="AY112">
        <f>1/(1.6/F112+1.37/N112)</f>
        <v>6.4271303981963321E-4</v>
      </c>
      <c r="AZ112">
        <f>G112*AA112*0.001</f>
        <v>37.52311542253463</v>
      </c>
      <c r="BA112">
        <f>G112/S112</f>
        <v>0.95002627435101239</v>
      </c>
      <c r="BB112">
        <f>(1-AL112*AA112/AQ112/F112)*100</f>
        <v>55.785415292688967</v>
      </c>
      <c r="BC112">
        <f>(S112-E112/(N112/1.35))</f>
        <v>400.51599838390507</v>
      </c>
      <c r="BD112">
        <f>E112*BB112/100/BC112</f>
        <v>1.0798821735043097E-5</v>
      </c>
    </row>
    <row r="113" spans="1:56" x14ac:dyDescent="0.25">
      <c r="A113" s="1">
        <v>58</v>
      </c>
      <c r="B113" s="1" t="s">
        <v>171</v>
      </c>
      <c r="C113" s="1">
        <v>34949.999991260469</v>
      </c>
      <c r="D113" s="1">
        <v>0</v>
      </c>
      <c r="E113">
        <f>(R113-S113*(1000-T113)/(1000-U113))*AK113</f>
        <v>-4.5567239283647303E-2</v>
      </c>
      <c r="F113">
        <f>IF(AV113&lt;&gt;0,1/(1/AV113-1/N113),0)</f>
        <v>2.6689919606880238E-4</v>
      </c>
      <c r="G113">
        <f>((AY113-AL113/2)*S113-E113)/(AY113+AL113/2)</f>
        <v>663.11523717572607</v>
      </c>
      <c r="H113">
        <f>AL113*1000</f>
        <v>3.4031675144309639E-3</v>
      </c>
      <c r="I113">
        <f>(AQ113-AW113)</f>
        <v>1.2291962791942295</v>
      </c>
      <c r="J113">
        <f>(P113+AP113*D113)</f>
        <v>23.102127075195313</v>
      </c>
      <c r="K113" s="1">
        <v>6</v>
      </c>
      <c r="L113">
        <f>(K113*AE113+AF113)</f>
        <v>1.4200000166893005</v>
      </c>
      <c r="M113" s="1">
        <v>1</v>
      </c>
      <c r="N113">
        <f>L113*(M113+1)*(M113+1)/(M113*M113+1)</f>
        <v>2.8400000333786011</v>
      </c>
      <c r="O113" s="1">
        <v>19.761152267456055</v>
      </c>
      <c r="P113" s="1">
        <v>23.102127075195313</v>
      </c>
      <c r="Q113" s="1">
        <v>19.122337341308594</v>
      </c>
      <c r="R113" s="1">
        <v>400.72824096679687</v>
      </c>
      <c r="S113" s="1">
        <v>400.78128051757812</v>
      </c>
      <c r="T113" s="1">
        <v>16.301784515380859</v>
      </c>
      <c r="U113" s="1">
        <v>16.305801391601563</v>
      </c>
      <c r="V113" s="1">
        <v>69.529258728027344</v>
      </c>
      <c r="W113" s="1">
        <v>69.546394348144531</v>
      </c>
      <c r="X113" s="1">
        <v>500.04171752929687</v>
      </c>
      <c r="Y113" s="1">
        <v>-0.11956396698951721</v>
      </c>
      <c r="Z113" s="1">
        <v>1.318258885294199E-2</v>
      </c>
      <c r="AA113" s="1">
        <v>98.615348815917969</v>
      </c>
      <c r="AB113" s="1">
        <v>-3.8616962432861328</v>
      </c>
      <c r="AC113" s="1">
        <v>0.13824892044067383</v>
      </c>
      <c r="AD113" s="1">
        <v>0.66666668653488159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0.18999999761581421</v>
      </c>
      <c r="AJ113" s="1">
        <v>111115</v>
      </c>
      <c r="AK113">
        <f>X113*0.000001/(K113*0.0001)</f>
        <v>0.83340286254882801</v>
      </c>
      <c r="AL113">
        <f>(U113-T113)/(1000-U113)*AK113</f>
        <v>3.403167514430964E-6</v>
      </c>
      <c r="AM113">
        <f>(P113+273.15)</f>
        <v>296.25212707519529</v>
      </c>
      <c r="AN113">
        <f>(O113+273.15)</f>
        <v>292.91115226745603</v>
      </c>
      <c r="AO113">
        <f>(Y113*AG113+Z113*AH113)*AI113</f>
        <v>-2.2717153442945559E-2</v>
      </c>
      <c r="AP113">
        <f>((AO113+0.00000010773*(AN113^4-AM113^4))-AL113*44100)/(L113*51.4+0.00000043092*AM113^3)</f>
        <v>-0.4392008659624077</v>
      </c>
      <c r="AQ113">
        <f>0.61365*EXP(17.502*J113/(240.97+J113))</f>
        <v>2.8371985711500982</v>
      </c>
      <c r="AR113">
        <f>AQ113*1000/AA113</f>
        <v>28.770354769481205</v>
      </c>
      <c r="AS113">
        <f>(AR113-U113)</f>
        <v>12.464553377879643</v>
      </c>
      <c r="AT113">
        <f>IF(D113,P113,(O113+P113)/2)</f>
        <v>21.431639671325684</v>
      </c>
      <c r="AU113">
        <f>0.61365*EXP(17.502*AT113/(240.97+AT113))</f>
        <v>2.5629126193179652</v>
      </c>
      <c r="AV113">
        <f>IF(AS113&lt;&gt;0,(1000-(AR113+U113)/2)/AS113*AL113,0)</f>
        <v>2.6687411561596001E-4</v>
      </c>
      <c r="AW113">
        <f>U113*AA113/1000</f>
        <v>1.6080022919558687</v>
      </c>
      <c r="AX113">
        <f>(AU113-AW113)</f>
        <v>0.95491032736209647</v>
      </c>
      <c r="AY113">
        <f>1/(1.6/F113+1.37/N113)</f>
        <v>1.6679857540060172E-4</v>
      </c>
      <c r="AZ113">
        <f>G113*AA113*0.001</f>
        <v>65.393340419234406</v>
      </c>
      <c r="BA113">
        <f>G113/S113</f>
        <v>1.6545564112160225</v>
      </c>
      <c r="BB113">
        <f>(1-AL113*AA113/AQ113/F113)*100</f>
        <v>55.680909023232061</v>
      </c>
      <c r="BC113">
        <f>(S113-E113/(N113/1.35))</f>
        <v>400.80294100078584</v>
      </c>
      <c r="BD113">
        <f>E113*BB113/100/BC113</f>
        <v>-6.3303560065135274E-5</v>
      </c>
    </row>
    <row r="114" spans="1:56" x14ac:dyDescent="0.25">
      <c r="A114" s="1" t="s">
        <v>9</v>
      </c>
      <c r="B114" s="1" t="s">
        <v>172</v>
      </c>
    </row>
    <row r="115" spans="1:56" x14ac:dyDescent="0.25">
      <c r="A115" s="1">
        <v>59</v>
      </c>
      <c r="B115" s="1" t="s">
        <v>173</v>
      </c>
      <c r="C115" s="1">
        <v>35549.999997965991</v>
      </c>
      <c r="D115" s="1">
        <v>0</v>
      </c>
      <c r="E115">
        <f>(R115-S115*(1000-T115)/(1000-U115))*AK115</f>
        <v>-5.5720820428562669E-2</v>
      </c>
      <c r="F115">
        <f>IF(AV115&lt;&gt;0,1/(1/AV115-1/N115),0)</f>
        <v>8.332586049367073E-4</v>
      </c>
      <c r="G115">
        <f>((AY115-AL115/2)*S115-E115)/(AY115+AL115/2)</f>
        <v>498.47964680464048</v>
      </c>
      <c r="H115">
        <f>AL115*1000</f>
        <v>1.0638181918279546E-2</v>
      </c>
      <c r="I115">
        <f>(AQ115-AW115)</f>
        <v>1.2311981032724206</v>
      </c>
      <c r="J115">
        <f>(P115+AP115*D115)</f>
        <v>23.150766372680664</v>
      </c>
      <c r="K115" s="1">
        <v>6</v>
      </c>
      <c r="L115">
        <f>(K115*AE115+AF115)</f>
        <v>1.4200000166893005</v>
      </c>
      <c r="M115" s="1">
        <v>1</v>
      </c>
      <c r="N115">
        <f>L115*(M115+1)*(M115+1)/(M115*M115+1)</f>
        <v>2.8400000333786011</v>
      </c>
      <c r="O115" s="1">
        <v>19.770086288452148</v>
      </c>
      <c r="P115" s="1">
        <v>23.150766372680664</v>
      </c>
      <c r="Q115" s="1">
        <v>19.121318817138672</v>
      </c>
      <c r="R115" s="1">
        <v>400.58303833007812</v>
      </c>
      <c r="S115" s="1">
        <v>400.644775390625</v>
      </c>
      <c r="T115" s="1">
        <v>16.35394287109375</v>
      </c>
      <c r="U115" s="1">
        <v>16.366497039794922</v>
      </c>
      <c r="V115" s="1">
        <v>69.729034423828125</v>
      </c>
      <c r="W115" s="1">
        <v>69.782562255859375</v>
      </c>
      <c r="X115" s="1">
        <v>500.10824584960937</v>
      </c>
      <c r="Y115" s="1">
        <v>-0.10550066828727722</v>
      </c>
      <c r="Z115" s="1">
        <v>1.3182970695197582E-2</v>
      </c>
      <c r="AA115" s="1">
        <v>98.637924194335938</v>
      </c>
      <c r="AB115" s="1">
        <v>-3.9779071807861328</v>
      </c>
      <c r="AC115" s="1">
        <v>0.13791704177856445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0.18999999761581421</v>
      </c>
      <c r="AJ115" s="1">
        <v>111115</v>
      </c>
      <c r="AK115">
        <f>X115*0.000001/(K115*0.0001)</f>
        <v>0.83351374308268211</v>
      </c>
      <c r="AL115">
        <f>(U115-T115)/(1000-U115)*AK115</f>
        <v>1.0638181918279545E-5</v>
      </c>
      <c r="AM115">
        <f>(P115+273.15)</f>
        <v>296.30076637268064</v>
      </c>
      <c r="AN115">
        <f>(O115+273.15)</f>
        <v>292.92008628845213</v>
      </c>
      <c r="AO115">
        <f>(Y115*AG115+Z115*AH115)*AI115</f>
        <v>-2.0045126723049478E-2</v>
      </c>
      <c r="AP115">
        <f>((AO115+0.00000010773*(AN115^4-AM115^4))-AL115*44100)/(L115*51.4+0.00000043092*AM115^3)</f>
        <v>-0.44825470145971869</v>
      </c>
      <c r="AQ115">
        <f>0.61365*EXP(17.502*J115/(240.97+J115))</f>
        <v>2.8455553976105357</v>
      </c>
      <c r="AR115">
        <f>AQ115*1000/AA115</f>
        <v>28.848492310160918</v>
      </c>
      <c r="AS115">
        <f>(AR115-U115)</f>
        <v>12.481995270365996</v>
      </c>
      <c r="AT115">
        <f>IF(D115,P115,(O115+P115)/2)</f>
        <v>21.460426330566406</v>
      </c>
      <c r="AU115">
        <f>0.61365*EXP(17.502*AT115/(240.97+AT115))</f>
        <v>2.5674351121557732</v>
      </c>
      <c r="AV115">
        <f>IF(AS115&lt;&gt;0,(1000-(AR115+U115)/2)/AS115*AL115,0)</f>
        <v>8.3301419780987577E-4</v>
      </c>
      <c r="AW115">
        <f>U115*AA115/1000</f>
        <v>1.614357294338115</v>
      </c>
      <c r="AX115">
        <f>(AU115-AW115)</f>
        <v>0.95307781781765821</v>
      </c>
      <c r="AY115">
        <f>1/(1.6/F115+1.37/N115)</f>
        <v>5.2065582656885706E-4</v>
      </c>
      <c r="AZ115">
        <f>G115*AA115*0.001</f>
        <v>49.168997613935481</v>
      </c>
      <c r="BA115">
        <f>G115/S115</f>
        <v>1.2441935535503423</v>
      </c>
      <c r="BB115">
        <f>(1-AL115*AA115/AQ115/F115)*100</f>
        <v>55.744781979252792</v>
      </c>
      <c r="BC115">
        <f>(S115-E115/(N115/1.35))</f>
        <v>400.67126240002443</v>
      </c>
      <c r="BD115">
        <f>E115*BB115/100/BC115</f>
        <v>-7.7523528088575279E-5</v>
      </c>
    </row>
    <row r="116" spans="1:56" x14ac:dyDescent="0.25">
      <c r="A116" s="1" t="s">
        <v>9</v>
      </c>
      <c r="B116" s="1" t="s">
        <v>174</v>
      </c>
    </row>
    <row r="117" spans="1:56" x14ac:dyDescent="0.25">
      <c r="A117" s="1">
        <v>60</v>
      </c>
      <c r="B117" s="1" t="s">
        <v>175</v>
      </c>
      <c r="C117" s="1">
        <v>36150.50000468269</v>
      </c>
      <c r="D117" s="1">
        <v>0</v>
      </c>
      <c r="E117">
        <f>(R117-S117*(1000-T117)/(1000-U117))*AK117</f>
        <v>-5.6294133935832026E-2</v>
      </c>
      <c r="F117">
        <f>IF(AV117&lt;&gt;0,1/(1/AV117-1/N117),0)</f>
        <v>8.923590070776848E-4</v>
      </c>
      <c r="G117">
        <f>((AY117-AL117/2)*S117-E117)/(AY117+AL117/2)</f>
        <v>492.52181823654632</v>
      </c>
      <c r="H117">
        <f>AL117*1000</f>
        <v>1.1409945930303225E-2</v>
      </c>
      <c r="I117">
        <f>(AQ117-AW117)</f>
        <v>1.2331291107187619</v>
      </c>
      <c r="J117">
        <f>(P117+AP117*D117)</f>
        <v>23.183158874511719</v>
      </c>
      <c r="K117" s="1">
        <v>6</v>
      </c>
      <c r="L117">
        <f>(K117*AE117+AF117)</f>
        <v>1.4200000166893005</v>
      </c>
      <c r="M117" s="1">
        <v>1</v>
      </c>
      <c r="N117">
        <f>L117*(M117+1)*(M117+1)/(M117*M117+1)</f>
        <v>2.8400000333786011</v>
      </c>
      <c r="O117" s="1">
        <v>19.774517059326172</v>
      </c>
      <c r="P117" s="1">
        <v>23.183158874511719</v>
      </c>
      <c r="Q117" s="1">
        <v>19.122724533081055</v>
      </c>
      <c r="R117" s="1">
        <v>400.63644409179687</v>
      </c>
      <c r="S117" s="1">
        <v>400.698486328125</v>
      </c>
      <c r="T117" s="1">
        <v>16.388673782348633</v>
      </c>
      <c r="U117" s="1">
        <v>16.402135848999023</v>
      </c>
      <c r="V117" s="1">
        <v>69.863563537597656</v>
      </c>
      <c r="W117" s="1">
        <v>69.920951843261719</v>
      </c>
      <c r="X117" s="1">
        <v>500.196533203125</v>
      </c>
      <c r="Y117" s="1">
        <v>-8.4404699504375458E-2</v>
      </c>
      <c r="Z117" s="1">
        <v>0.26367241144180298</v>
      </c>
      <c r="AA117" s="1">
        <v>98.645912170410156</v>
      </c>
      <c r="AB117" s="1">
        <v>-3.7627277374267578</v>
      </c>
      <c r="AC117" s="1">
        <v>0.13707399368286133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0.18999999761581421</v>
      </c>
      <c r="AJ117" s="1">
        <v>111115</v>
      </c>
      <c r="AK117">
        <f>X117*0.000001/(K117*0.0001)</f>
        <v>0.83366088867187482</v>
      </c>
      <c r="AL117">
        <f>(U117-T117)/(1000-U117)*AK117</f>
        <v>1.1409945930303225E-5</v>
      </c>
      <c r="AM117">
        <f>(P117+273.15)</f>
        <v>296.3331588745117</v>
      </c>
      <c r="AN117">
        <f>(O117+273.15)</f>
        <v>292.92451705932615</v>
      </c>
      <c r="AO117">
        <f>(Y117*AG117+Z117*AH117)*AI117</f>
        <v>-1.6036892704594852E-2</v>
      </c>
      <c r="AP117">
        <f>((AO117+0.00000010773*(AN117^4-AM117^4))-AL117*44100)/(L117*51.4+0.00000043092*AM117^3)</f>
        <v>-0.45233492953538196</v>
      </c>
      <c r="AQ117">
        <f>0.61365*EXP(17.502*J117/(240.97+J117))</f>
        <v>2.8511327630862553</v>
      </c>
      <c r="AR117">
        <f>AQ117*1000/AA117</f>
        <v>28.902695513230618</v>
      </c>
      <c r="AS117">
        <f>(AR117-U117)</f>
        <v>12.500559664231595</v>
      </c>
      <c r="AT117">
        <f>IF(D117,P117,(O117+P117)/2)</f>
        <v>21.478837966918945</v>
      </c>
      <c r="AU117">
        <f>0.61365*EXP(17.502*AT117/(240.97+AT117))</f>
        <v>2.570331311962041</v>
      </c>
      <c r="AV117">
        <f>IF(AS117&lt;&gt;0,(1000-(AR117+U117)/2)/AS117*AL117,0)</f>
        <v>8.9207870621178548E-4</v>
      </c>
      <c r="AW117">
        <f>U117*AA117/1000</f>
        <v>1.6180036523674934</v>
      </c>
      <c r="AX117">
        <f>(AU117-AW117)</f>
        <v>0.95232765959454757</v>
      </c>
      <c r="AY117">
        <f>1/(1.6/F117+1.37/N117)</f>
        <v>5.5757436788972099E-4</v>
      </c>
      <c r="AZ117">
        <f>G117*AA117*0.001</f>
        <v>48.585264023773071</v>
      </c>
      <c r="BA117">
        <f>G117/S117</f>
        <v>1.2291581701489853</v>
      </c>
      <c r="BB117">
        <f>(1-AL117*AA117/AQ117/F117)*100</f>
        <v>55.760966819879542</v>
      </c>
      <c r="BC117">
        <f>(S117-E117/(N117/1.35))</f>
        <v>400.72524586330815</v>
      </c>
      <c r="BD117">
        <f>E117*BB117/100/BC117</f>
        <v>-7.8333356007735468E-5</v>
      </c>
    </row>
    <row r="118" spans="1:56" x14ac:dyDescent="0.25">
      <c r="A118" s="1">
        <v>61</v>
      </c>
      <c r="B118" s="1" t="s">
        <v>176</v>
      </c>
      <c r="C118" s="1">
        <v>36750.999991260469</v>
      </c>
      <c r="D118" s="1">
        <v>0</v>
      </c>
      <c r="E118">
        <f>(R118-S118*(1000-T118)/(1000-U118))*AK118</f>
        <v>-0.26279392243414079</v>
      </c>
      <c r="F118">
        <f>IF(AV118&lt;&gt;0,1/(1/AV118-1/N118),0)</f>
        <v>8.4198765180612309E-5</v>
      </c>
      <c r="G118">
        <f>((AY118-AL118/2)*S118-E118)/(AY118+AL118/2)</f>
        <v>5336.133421030524</v>
      </c>
      <c r="H118">
        <f>AL118*1000</f>
        <v>1.0796342688258313E-3</v>
      </c>
      <c r="I118">
        <f>(AQ118-AW118)</f>
        <v>1.2355493396361914</v>
      </c>
      <c r="J118">
        <f>(P118+AP118*D118)</f>
        <v>23.2022705078125</v>
      </c>
      <c r="K118" s="1">
        <v>6</v>
      </c>
      <c r="L118">
        <f>(K118*AE118+AF118)</f>
        <v>1.4200000166893005</v>
      </c>
      <c r="M118" s="1">
        <v>1</v>
      </c>
      <c r="N118">
        <f>L118*(M118+1)*(M118+1)/(M118*M118+1)</f>
        <v>2.8400000333786011</v>
      </c>
      <c r="O118" s="1">
        <v>19.7728271484375</v>
      </c>
      <c r="P118" s="1">
        <v>23.2022705078125</v>
      </c>
      <c r="Q118" s="1">
        <v>19.122493743896484</v>
      </c>
      <c r="R118" s="1">
        <v>400.76345825195312</v>
      </c>
      <c r="S118" s="1">
        <v>401.0782470703125</v>
      </c>
      <c r="T118" s="1">
        <v>16.41868782043457</v>
      </c>
      <c r="U118" s="1">
        <v>16.419961929321289</v>
      </c>
      <c r="V118" s="1">
        <v>69.960670471191406</v>
      </c>
      <c r="W118" s="1">
        <v>69.966102600097656</v>
      </c>
      <c r="X118" s="1">
        <v>500.0703125</v>
      </c>
      <c r="Y118" s="1">
        <v>-0.11253279447555542</v>
      </c>
      <c r="Z118" s="1">
        <v>5.7125568389892578E-2</v>
      </c>
      <c r="AA118" s="1">
        <v>98.59210205078125</v>
      </c>
      <c r="AB118" s="1">
        <v>-3.7627277374267578</v>
      </c>
      <c r="AC118" s="1">
        <v>0.13707399368286133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0.18999999761581421</v>
      </c>
      <c r="AJ118" s="1">
        <v>111115</v>
      </c>
      <c r="AK118">
        <f>X118*0.000001/(K118*0.0001)</f>
        <v>0.83345052083333326</v>
      </c>
      <c r="AL118">
        <f>(U118-T118)/(1000-U118)*AK118</f>
        <v>1.0796342688258313E-6</v>
      </c>
      <c r="AM118">
        <f>(P118+273.15)</f>
        <v>296.35227050781248</v>
      </c>
      <c r="AN118">
        <f>(O118+273.15)</f>
        <v>292.92282714843748</v>
      </c>
      <c r="AO118">
        <f>(Y118*AG118+Z118*AH118)*AI118</f>
        <v>-2.138123068205644E-2</v>
      </c>
      <c r="AP118">
        <f>((AO118+0.00000010773*(AN118^4-AM118^4))-AL118*44100)/(L118*51.4+0.00000043092*AM118^3)</f>
        <v>-0.44973915351489968</v>
      </c>
      <c r="AQ118">
        <f>0.61365*EXP(17.502*J118/(240.97+J118))</f>
        <v>2.8544279018417789</v>
      </c>
      <c r="AR118">
        <f>AQ118*1000/AA118</f>
        <v>28.95189211374726</v>
      </c>
      <c r="AS118">
        <f>(AR118-U118)</f>
        <v>12.531930184425971</v>
      </c>
      <c r="AT118">
        <f>IF(D118,P118,(O118+P118)/2)</f>
        <v>21.487548828125</v>
      </c>
      <c r="AU118">
        <f>0.61365*EXP(17.502*AT118/(240.97+AT118))</f>
        <v>2.5717025503245408</v>
      </c>
      <c r="AV118">
        <f>IF(AS118&lt;&gt;0,(1000-(AR118+U118)/2)/AS118*AL118,0)</f>
        <v>8.4196268975754123E-5</v>
      </c>
      <c r="AW118">
        <f>U118*AA118/1000</f>
        <v>1.6188785622055875</v>
      </c>
      <c r="AX118">
        <f>(AU118-AW118)</f>
        <v>0.9528239881189533</v>
      </c>
      <c r="AY118">
        <f>1/(1.6/F118+1.37/N118)</f>
        <v>5.2622892372558503E-5</v>
      </c>
      <c r="AZ118">
        <f>G118*AA118*0.001</f>
        <v>526.10061080282594</v>
      </c>
      <c r="BA118">
        <f>G118/S118</f>
        <v>13.304469788647134</v>
      </c>
      <c r="BB118">
        <f>(1-AL118*AA118/AQ118/F118)*100</f>
        <v>55.711192485762076</v>
      </c>
      <c r="BC118">
        <f>(S118-E118/(N118/1.35))</f>
        <v>401.2031667150718</v>
      </c>
      <c r="BD118">
        <f>E118*BB118/100/BC118</f>
        <v>-3.6491643165953235E-4</v>
      </c>
    </row>
    <row r="119" spans="1:56" x14ac:dyDescent="0.25">
      <c r="A119" s="1" t="s">
        <v>9</v>
      </c>
      <c r="B119" s="1" t="s">
        <v>177</v>
      </c>
    </row>
    <row r="120" spans="1:56" x14ac:dyDescent="0.25">
      <c r="A120" s="1">
        <v>62</v>
      </c>
      <c r="B120" s="1" t="s">
        <v>178</v>
      </c>
      <c r="C120" s="1">
        <v>37350.499997977167</v>
      </c>
      <c r="D120" s="1">
        <v>0</v>
      </c>
      <c r="E120">
        <f>(R120-S120*(1000-T120)/(1000-U120))*AK120</f>
        <v>-0.21394400722171963</v>
      </c>
      <c r="F120">
        <f>IF(AV120&lt;&gt;0,1/(1/AV120-1/N120),0)</f>
        <v>3.1940041871497064E-4</v>
      </c>
      <c r="G120">
        <f>((AY120-AL120/2)*S120-E120)/(AY120+AL120/2)</f>
        <v>1453.9116889465338</v>
      </c>
      <c r="H120">
        <f>AL120*1000</f>
        <v>4.0863611039253216E-3</v>
      </c>
      <c r="I120">
        <f>(AQ120-AW120)</f>
        <v>1.232451997968669</v>
      </c>
      <c r="J120">
        <f>(P120+AP120*D120)</f>
        <v>23.190431594848633</v>
      </c>
      <c r="K120" s="1">
        <v>6</v>
      </c>
      <c r="L120">
        <f>(K120*AE120+AF120)</f>
        <v>1.4200000166893005</v>
      </c>
      <c r="M120" s="1">
        <v>1</v>
      </c>
      <c r="N120">
        <f>L120*(M120+1)*(M120+1)/(M120*M120+1)</f>
        <v>2.8400000333786011</v>
      </c>
      <c r="O120" s="1">
        <v>19.775001525878906</v>
      </c>
      <c r="P120" s="1">
        <v>23.190431594848633</v>
      </c>
      <c r="Q120" s="1">
        <v>19.1207275390625</v>
      </c>
      <c r="R120" s="1">
        <v>400.8133544921875</v>
      </c>
      <c r="S120" s="1">
        <v>401.06805419921875</v>
      </c>
      <c r="T120" s="1">
        <v>16.431713104248047</v>
      </c>
      <c r="U120" s="1">
        <v>16.436534881591797</v>
      </c>
      <c r="V120" s="1">
        <v>69.98175048828125</v>
      </c>
      <c r="W120" s="1">
        <v>70.002288818359375</v>
      </c>
      <c r="X120" s="1">
        <v>500.13037109375</v>
      </c>
      <c r="Y120" s="1">
        <v>-5.6265741586685181E-2</v>
      </c>
      <c r="Z120" s="1">
        <v>6.591334193944931E-2</v>
      </c>
      <c r="AA120" s="1">
        <v>98.556922912597656</v>
      </c>
      <c r="AB120" s="1">
        <v>-3.8352985382080078</v>
      </c>
      <c r="AC120" s="1">
        <v>0.12976694107055664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0.18999999761581421</v>
      </c>
      <c r="AJ120" s="1">
        <v>111115</v>
      </c>
      <c r="AK120">
        <f>X120*0.000001/(K120*0.0001)</f>
        <v>0.83355061848958334</v>
      </c>
      <c r="AL120">
        <f>(U120-T120)/(1000-U120)*AK120</f>
        <v>4.0863611039253212E-6</v>
      </c>
      <c r="AM120">
        <f>(P120+273.15)</f>
        <v>296.34043159484861</v>
      </c>
      <c r="AN120">
        <f>(O120+273.15)</f>
        <v>292.92500152587888</v>
      </c>
      <c r="AO120">
        <f>(Y120*AG120+Z120*AH120)*AI120</f>
        <v>-1.0690490767322203E-2</v>
      </c>
      <c r="AP120">
        <f>((AO120+0.00000010773*(AN120^4-AM120^4))-AL120*44100)/(L120*51.4+0.00000043092*AM120^3)</f>
        <v>-0.44933759525959216</v>
      </c>
      <c r="AQ120">
        <f>0.61365*EXP(17.502*J120/(240.97+J120))</f>
        <v>2.8523862992439342</v>
      </c>
      <c r="AR120">
        <f>AQ120*1000/AA120</f>
        <v>28.941511310915114</v>
      </c>
      <c r="AS120">
        <f>(AR120-U120)</f>
        <v>12.504976429323317</v>
      </c>
      <c r="AT120">
        <f>IF(D120,P120,(O120+P120)/2)</f>
        <v>21.48271656036377</v>
      </c>
      <c r="AU120">
        <f>0.61365*EXP(17.502*AT120/(240.97+AT120))</f>
        <v>2.570941789748717</v>
      </c>
      <c r="AV120">
        <f>IF(AS120&lt;&gt;0,(1000-(AR120+U120)/2)/AS120*AL120,0)</f>
        <v>3.1936450140712794E-4</v>
      </c>
      <c r="AW120">
        <f>U120*AA120/1000</f>
        <v>1.6199343012752652</v>
      </c>
      <c r="AX120">
        <f>(AU120-AW120)</f>
        <v>0.95100748847345185</v>
      </c>
      <c r="AY120">
        <f>1/(1.6/F120+1.37/N120)</f>
        <v>1.996060400143626E-4</v>
      </c>
      <c r="AZ120">
        <f>G120*AA120*0.001</f>
        <v>143.2930622492282</v>
      </c>
      <c r="BA120">
        <f>G120/S120</f>
        <v>3.6250997149335307</v>
      </c>
      <c r="BB120">
        <f>(1-AL120*AA120/AQ120/F120)*100</f>
        <v>55.794118555674956</v>
      </c>
      <c r="BC120">
        <f>(S120-E120/(N120/1.35))</f>
        <v>401.1697529338507</v>
      </c>
      <c r="BD120">
        <f>E120*BB120/100/BC120</f>
        <v>-2.9755028179238326E-4</v>
      </c>
    </row>
    <row r="121" spans="1:56" x14ac:dyDescent="0.25">
      <c r="A121" s="1" t="s">
        <v>9</v>
      </c>
      <c r="B121" s="1" t="s">
        <v>179</v>
      </c>
    </row>
    <row r="122" spans="1:56" x14ac:dyDescent="0.25">
      <c r="A122" s="1">
        <v>63</v>
      </c>
      <c r="B122" s="1" t="s">
        <v>180</v>
      </c>
      <c r="C122" s="1">
        <v>37951.000004671514</v>
      </c>
      <c r="D122" s="1">
        <v>0</v>
      </c>
      <c r="E122">
        <f>(R122-S122*(1000-T122)/(1000-U122))*AK122</f>
        <v>-9.0641369358832782E-2</v>
      </c>
      <c r="F122">
        <f>IF(AV122&lt;&gt;0,1/(1/AV122-1/N122),0)</f>
        <v>2.994647671794132E-4</v>
      </c>
      <c r="G122">
        <f>((AY122-AL122/2)*S122-E122)/(AY122+AL122/2)</f>
        <v>872.32987691593655</v>
      </c>
      <c r="H122">
        <f>AL122*1000</f>
        <v>3.8434088754308363E-3</v>
      </c>
      <c r="I122">
        <f>(AQ122-AW122)</f>
        <v>1.2361857452155598</v>
      </c>
      <c r="J122">
        <f>(P122+AP122*D122)</f>
        <v>23.198232650756836</v>
      </c>
      <c r="K122" s="1">
        <v>6</v>
      </c>
      <c r="L122">
        <f>(K122*AE122+AF122)</f>
        <v>1.4200000166893005</v>
      </c>
      <c r="M122" s="1">
        <v>1</v>
      </c>
      <c r="N122">
        <f>L122*(M122+1)*(M122+1)/(M122*M122+1)</f>
        <v>2.8400000333786011</v>
      </c>
      <c r="O122" s="1">
        <v>19.77369499206543</v>
      </c>
      <c r="P122" s="1">
        <v>23.198232650756836</v>
      </c>
      <c r="Q122" s="1">
        <v>19.120597839355469</v>
      </c>
      <c r="R122" s="1">
        <v>400.97036743164062</v>
      </c>
      <c r="S122" s="1">
        <v>401.0772705078125</v>
      </c>
      <c r="T122" s="1">
        <v>16.409801483154297</v>
      </c>
      <c r="U122" s="1">
        <v>16.414337158203125</v>
      </c>
      <c r="V122" s="1">
        <v>69.885414123535156</v>
      </c>
      <c r="W122" s="1">
        <v>69.904731750488281</v>
      </c>
      <c r="X122" s="1">
        <v>500.07839965820312</v>
      </c>
      <c r="Y122" s="1">
        <v>-7.5020477175712585E-2</v>
      </c>
      <c r="Z122" s="1">
        <v>0.17576773464679718</v>
      </c>
      <c r="AA122" s="1">
        <v>98.544685363769531</v>
      </c>
      <c r="AB122" s="1">
        <v>-3.6346759796142578</v>
      </c>
      <c r="AC122" s="1">
        <v>0.13399553298950195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0.18999999761581421</v>
      </c>
      <c r="AJ122" s="1">
        <v>111115</v>
      </c>
      <c r="AK122">
        <f>X122*0.000001/(K122*0.0001)</f>
        <v>0.83346399943033833</v>
      </c>
      <c r="AL122">
        <f>(U122-T122)/(1000-U122)*AK122</f>
        <v>3.8434088754308361E-6</v>
      </c>
      <c r="AM122">
        <f>(P122+273.15)</f>
        <v>296.34823265075681</v>
      </c>
      <c r="AN122">
        <f>(O122+273.15)</f>
        <v>292.92369499206541</v>
      </c>
      <c r="AO122">
        <f>(Y122*AG122+Z122*AH122)*AI122</f>
        <v>-1.4253890484522636E-2</v>
      </c>
      <c r="AP122">
        <f>((AO122+0.00000010773*(AN122^4-AM122^4))-AL122*44100)/(L122*51.4+0.00000043092*AM122^3)</f>
        <v>-0.45045499348613155</v>
      </c>
      <c r="AQ122">
        <f>0.61365*EXP(17.502*J122/(240.97+J122))</f>
        <v>2.8537314359255177</v>
      </c>
      <c r="AR122">
        <f>AQ122*1000/AA122</f>
        <v>28.958755364545588</v>
      </c>
      <c r="AS122">
        <f>(AR122-U122)</f>
        <v>12.544418206342463</v>
      </c>
      <c r="AT122">
        <f>IF(D122,P122,(O122+P122)/2)</f>
        <v>21.485963821411133</v>
      </c>
      <c r="AU122">
        <f>0.61365*EXP(17.502*AT122/(240.97+AT122))</f>
        <v>2.5714529955334635</v>
      </c>
      <c r="AV122">
        <f>IF(AS122&lt;&gt;0,(1000-(AR122+U122)/2)/AS122*AL122,0)</f>
        <v>2.9943319334473827E-4</v>
      </c>
      <c r="AW122">
        <f>U122*AA122/1000</f>
        <v>1.6175456907099579</v>
      </c>
      <c r="AX122">
        <f>(AU122-AW122)</f>
        <v>0.95390730482350561</v>
      </c>
      <c r="AY122">
        <f>1/(1.6/F122+1.37/N122)</f>
        <v>1.8714858229607376E-4</v>
      </c>
      <c r="AZ122">
        <f>G122*AA122*0.001</f>
        <v>85.963473254096769</v>
      </c>
      <c r="BA122">
        <f>G122/S122</f>
        <v>2.1749671224486522</v>
      </c>
      <c r="BB122">
        <f>(1-AL122*AA122/AQ122/F122)*100</f>
        <v>55.680896911417243</v>
      </c>
      <c r="BC122">
        <f>(S122-E122/(N122/1.35))</f>
        <v>401.12035707372667</v>
      </c>
      <c r="BD122">
        <f>E122*BB122/100/BC122</f>
        <v>-1.2582240352990151E-4</v>
      </c>
    </row>
    <row r="123" spans="1:56" x14ac:dyDescent="0.25">
      <c r="A123" s="1">
        <v>64</v>
      </c>
      <c r="B123" s="1" t="s">
        <v>181</v>
      </c>
      <c r="C123" s="1">
        <v>38551.499991249293</v>
      </c>
      <c r="D123" s="1">
        <v>0</v>
      </c>
      <c r="E123">
        <f>(R123-S123*(1000-T123)/(1000-U123))*AK123</f>
        <v>-0.24143208755005013</v>
      </c>
      <c r="F123">
        <f>IF(AV123&lt;&gt;0,1/(1/AV123-1/N123),0)</f>
        <v>4.4396345142793542E-4</v>
      </c>
      <c r="G123">
        <f>((AY123-AL123/2)*S123-E123)/(AY123+AL123/2)</f>
        <v>1254.383124727191</v>
      </c>
      <c r="H123">
        <f>AL123*1000</f>
        <v>5.728241000298815E-3</v>
      </c>
      <c r="I123">
        <f>(AQ123-AW123)</f>
        <v>1.2427998173447721</v>
      </c>
      <c r="J123">
        <f>(P123+AP123*D123)</f>
        <v>23.227834701538086</v>
      </c>
      <c r="K123" s="1">
        <v>6</v>
      </c>
      <c r="L123">
        <f>(K123*AE123+AF123)</f>
        <v>1.4200000166893005</v>
      </c>
      <c r="M123" s="1">
        <v>1</v>
      </c>
      <c r="N123">
        <f>L123*(M123+1)*(M123+1)/(M123*M123+1)</f>
        <v>2.8400000333786011</v>
      </c>
      <c r="O123" s="1">
        <v>19.777372360229492</v>
      </c>
      <c r="P123" s="1">
        <v>23.227834701538086</v>
      </c>
      <c r="Q123" s="1">
        <v>19.123226165771484</v>
      </c>
      <c r="R123" s="1">
        <v>400.97445678710937</v>
      </c>
      <c r="S123" s="1">
        <v>401.2613525390625</v>
      </c>
      <c r="T123" s="1">
        <v>16.392297744750977</v>
      </c>
      <c r="U123" s="1">
        <v>16.399057388305664</v>
      </c>
      <c r="V123" s="1">
        <v>69.794990539550781</v>
      </c>
      <c r="W123" s="1">
        <v>69.823768615722656</v>
      </c>
      <c r="X123" s="1">
        <v>500.11245727539063</v>
      </c>
      <c r="Y123" s="1">
        <v>-0.17290683090686798</v>
      </c>
      <c r="Z123" s="1">
        <v>8.898656815290451E-2</v>
      </c>
      <c r="AA123" s="1">
        <v>98.544746398925781</v>
      </c>
      <c r="AB123" s="1">
        <v>-3.6346759796142578</v>
      </c>
      <c r="AC123" s="1">
        <v>0.13399553298950195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0.18999999761581421</v>
      </c>
      <c r="AJ123" s="1">
        <v>111115</v>
      </c>
      <c r="AK123">
        <f>X123*0.000001/(K123*0.0001)</f>
        <v>0.83352076212565085</v>
      </c>
      <c r="AL123">
        <f>(U123-T123)/(1000-U123)*AK123</f>
        <v>5.7282410002988147E-6</v>
      </c>
      <c r="AM123">
        <f>(P123+273.15)</f>
        <v>296.37783470153806</v>
      </c>
      <c r="AN123">
        <f>(O123+273.15)</f>
        <v>292.92737236022947</v>
      </c>
      <c r="AO123">
        <f>(Y123*AG123+Z123*AH123)*AI123</f>
        <v>-3.2852297460062907E-2</v>
      </c>
      <c r="AP123">
        <f>((AO123+0.00000010773*(AN123^4-AM123^4))-AL123*44100)/(L123*51.4+0.00000043092*AM123^3)</f>
        <v>-0.45511515777867201</v>
      </c>
      <c r="AQ123">
        <f>0.61365*EXP(17.502*J123/(240.97+J123))</f>
        <v>2.8588407688567838</v>
      </c>
      <c r="AR123">
        <f>AQ123*1000/AA123</f>
        <v>29.010585275482001</v>
      </c>
      <c r="AS123">
        <f>(AR123-U123)</f>
        <v>12.611527887176337</v>
      </c>
      <c r="AT123">
        <f>IF(D123,P123,(O123+P123)/2)</f>
        <v>21.502603530883789</v>
      </c>
      <c r="AU123">
        <f>0.61365*EXP(17.502*AT123/(240.97+AT123))</f>
        <v>2.5740739277744553</v>
      </c>
      <c r="AV123">
        <f>IF(AS123&lt;&gt;0,(1000-(AR123+U123)/2)/AS123*AL123,0)</f>
        <v>4.4389405961932246E-4</v>
      </c>
      <c r="AW123">
        <f>U123*AA123/1000</f>
        <v>1.6160409515120118</v>
      </c>
      <c r="AX123">
        <f>(AU123-AW123)</f>
        <v>0.95803297626244355</v>
      </c>
      <c r="AY123">
        <f>1/(1.6/F123+1.37/N123)</f>
        <v>2.7744002084799483E-4</v>
      </c>
      <c r="AZ123">
        <f>G123*AA123*0.001</f>
        <v>123.61286691333314</v>
      </c>
      <c r="BA123">
        <f>G123/S123</f>
        <v>3.1261000263041225</v>
      </c>
      <c r="BB123">
        <f>(1-AL123*AA123/AQ123/F123)*100</f>
        <v>55.524834599848006</v>
      </c>
      <c r="BC123">
        <f>(S123-E123/(N123/1.35))</f>
        <v>401.37611779059836</v>
      </c>
      <c r="BD123">
        <f>E123*BB123/100/BC123</f>
        <v>-3.339879014751525E-4</v>
      </c>
    </row>
    <row r="124" spans="1:56" x14ac:dyDescent="0.25">
      <c r="A124" s="1" t="s">
        <v>9</v>
      </c>
      <c r="B124" s="1" t="s">
        <v>182</v>
      </c>
    </row>
    <row r="125" spans="1:56" x14ac:dyDescent="0.25">
      <c r="A125" s="1">
        <v>65</v>
      </c>
      <c r="B125" s="1" t="s">
        <v>183</v>
      </c>
      <c r="C125" s="1">
        <v>39151.499997977167</v>
      </c>
      <c r="D125" s="1">
        <v>0</v>
      </c>
      <c r="E125">
        <f>(R125-S125*(1000-T125)/(1000-U125))*AK125</f>
        <v>-0.34549736186145641</v>
      </c>
      <c r="F125">
        <f>IF(AV125&lt;&gt;0,1/(1/AV125-1/N125),0)</f>
        <v>3.9772822978954928E-4</v>
      </c>
      <c r="G125">
        <f>((AY125-AL125/2)*S125-E125)/(AY125+AL125/2)</f>
        <v>1768.7538403205049</v>
      </c>
      <c r="H125">
        <f>AL125*1000</f>
        <v>5.1533576353447142E-3</v>
      </c>
      <c r="I125">
        <f>(AQ125-AW125)</f>
        <v>1.2481513989218775</v>
      </c>
      <c r="J125">
        <f>(P125+AP125*D125)</f>
        <v>23.216548919677734</v>
      </c>
      <c r="K125" s="1">
        <v>6</v>
      </c>
      <c r="L125">
        <f>(K125*AE125+AF125)</f>
        <v>1.4200000166893005</v>
      </c>
      <c r="M125" s="1">
        <v>1</v>
      </c>
      <c r="N125">
        <f>L125*(M125+1)*(M125+1)/(M125*M125+1)</f>
        <v>2.8400000333786011</v>
      </c>
      <c r="O125" s="1">
        <v>19.775100708007813</v>
      </c>
      <c r="P125" s="1">
        <v>23.216548919677734</v>
      </c>
      <c r="Q125" s="1">
        <v>19.122478485107422</v>
      </c>
      <c r="R125" s="1">
        <v>400.78744506835937</v>
      </c>
      <c r="S125" s="1">
        <v>401.19952392578125</v>
      </c>
      <c r="T125" s="1">
        <v>16.318065643310547</v>
      </c>
      <c r="U125" s="1">
        <v>16.324148178100586</v>
      </c>
      <c r="V125" s="1">
        <v>69.492233276367188</v>
      </c>
      <c r="W125" s="1">
        <v>69.518142700195313</v>
      </c>
      <c r="X125" s="1">
        <v>500.04483032226562</v>
      </c>
      <c r="Y125" s="1">
        <v>-3.6925140768289566E-2</v>
      </c>
      <c r="Z125" s="1">
        <v>5.383031815290451E-2</v>
      </c>
      <c r="AA125" s="1">
        <v>98.549736022949219</v>
      </c>
      <c r="AB125" s="1">
        <v>-3.7161884307861328</v>
      </c>
      <c r="AC125" s="1">
        <v>0.13747262954711914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0.18999999761581421</v>
      </c>
      <c r="AJ125" s="1">
        <v>111115</v>
      </c>
      <c r="AK125">
        <f>X125*0.000001/(K125*0.0001)</f>
        <v>0.83340805053710931</v>
      </c>
      <c r="AL125">
        <f>(U125-T125)/(1000-U125)*AK125</f>
        <v>5.1533576353447138E-6</v>
      </c>
      <c r="AM125">
        <f>(P125+273.15)</f>
        <v>296.36654891967771</v>
      </c>
      <c r="AN125">
        <f>(O125+273.15)</f>
        <v>292.92510070800779</v>
      </c>
      <c r="AO125">
        <f>(Y125*AG125+Z125*AH125)*AI125</f>
        <v>-7.0157766579386216E-3</v>
      </c>
      <c r="AP125">
        <f>((AO125+0.00000010773*(AN125^4-AM125^4))-AL125*44100)/(L125*51.4+0.00000043092*AM125^3)</f>
        <v>-0.45330287959596938</v>
      </c>
      <c r="AQ125">
        <f>0.61365*EXP(17.502*J125/(240.97+J125))</f>
        <v>2.8568918926731977</v>
      </c>
      <c r="AR125">
        <f>AQ125*1000/AA125</f>
        <v>28.989340894915383</v>
      </c>
      <c r="AS125">
        <f>(AR125-U125)</f>
        <v>12.665192716814797</v>
      </c>
      <c r="AT125">
        <f>IF(D125,P125,(O125+P125)/2)</f>
        <v>21.495824813842773</v>
      </c>
      <c r="AU125">
        <f>0.61365*EXP(17.502*AT125/(240.97+AT125))</f>
        <v>2.5730059251368238</v>
      </c>
      <c r="AV125">
        <f>IF(AS125&lt;&gt;0,(1000-(AR125+U125)/2)/AS125*AL125,0)</f>
        <v>3.9767253767948298E-4</v>
      </c>
      <c r="AW125">
        <f>U125*AA125/1000</f>
        <v>1.6087404937513201</v>
      </c>
      <c r="AX125">
        <f>(AU125-AW125)</f>
        <v>0.96426543138550369</v>
      </c>
      <c r="AY125">
        <f>1/(1.6/F125+1.37/N125)</f>
        <v>2.4855033903776401E-4</v>
      </c>
      <c r="AZ125">
        <f>G125*AA125*0.001</f>
        <v>174.31022405316344</v>
      </c>
      <c r="BA125">
        <f>G125/S125</f>
        <v>4.4086638563601843</v>
      </c>
      <c r="BB125">
        <f>(1-AL125*AA125/AQ125/F125)*100</f>
        <v>55.304322539200648</v>
      </c>
      <c r="BC125">
        <f>(S125-E125/(N125/1.35))</f>
        <v>401.36375682473584</v>
      </c>
      <c r="BD125">
        <f>E125*BB125/100/BC125</f>
        <v>-4.7606434841032761E-4</v>
      </c>
    </row>
    <row r="126" spans="1:56" x14ac:dyDescent="0.25">
      <c r="A126" s="1" t="s">
        <v>9</v>
      </c>
      <c r="B126" s="1" t="s">
        <v>184</v>
      </c>
    </row>
    <row r="127" spans="1:56" x14ac:dyDescent="0.25">
      <c r="A127" s="1">
        <v>66</v>
      </c>
      <c r="B127" s="1" t="s">
        <v>185</v>
      </c>
      <c r="C127" s="1">
        <v>39751.50000468269</v>
      </c>
      <c r="D127" s="1">
        <v>0</v>
      </c>
      <c r="E127">
        <f>(R127-S127*(1000-T127)/(1000-U127))*AK127</f>
        <v>-0.47114035790607833</v>
      </c>
      <c r="F127">
        <f>IF(AV127&lt;&gt;0,1/(1/AV127-1/N127),0)</f>
        <v>-1.0217034953677396E-4</v>
      </c>
      <c r="G127">
        <f>((AY127-AL127/2)*S127-E127)/(AY127+AL127/2)</f>
        <v>-6916.0076264775307</v>
      </c>
      <c r="H127">
        <f>AL127*1000</f>
        <v>-1.1908579699766914E-3</v>
      </c>
      <c r="I127">
        <f>(AQ127-AW127)</f>
        <v>1.1239703225899298</v>
      </c>
      <c r="J127">
        <f>(P127+AP127*D127)</f>
        <v>22.264562606811523</v>
      </c>
      <c r="K127" s="1">
        <v>6</v>
      </c>
      <c r="L127">
        <f>(K127*AE127+AF127)</f>
        <v>1.4200000166893005</v>
      </c>
      <c r="M127" s="1">
        <v>1</v>
      </c>
      <c r="N127">
        <f>L127*(M127+1)*(M127+1)/(M127*M127+1)</f>
        <v>2.8400000333786011</v>
      </c>
      <c r="O127" s="1">
        <v>19.694606781005859</v>
      </c>
      <c r="P127" s="1">
        <v>22.264562606811523</v>
      </c>
      <c r="Q127" s="1">
        <v>19.117130279541016</v>
      </c>
      <c r="R127" s="1">
        <v>400.56820678710937</v>
      </c>
      <c r="S127" s="1">
        <v>401.13394165039062</v>
      </c>
      <c r="T127" s="1">
        <v>15.956132888793945</v>
      </c>
      <c r="U127" s="1">
        <v>15.954727172851563</v>
      </c>
      <c r="V127" s="1">
        <v>68.3050537109375</v>
      </c>
      <c r="W127" s="1">
        <v>68.299041748046875</v>
      </c>
      <c r="X127" s="1">
        <v>500.18276977539062</v>
      </c>
      <c r="Y127" s="1">
        <v>1.4066738076508045E-2</v>
      </c>
      <c r="Z127" s="1">
        <v>2.6365906000137329E-2</v>
      </c>
      <c r="AA127" s="1">
        <v>98.569793701171875</v>
      </c>
      <c r="AB127" s="1">
        <v>-3.7785968780517578</v>
      </c>
      <c r="AC127" s="1">
        <v>0.1339716911315918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0.18999999761581421</v>
      </c>
      <c r="AJ127" s="1">
        <v>111115</v>
      </c>
      <c r="AK127">
        <f>X127*0.000001/(K127*0.0001)</f>
        <v>0.83363794962565096</v>
      </c>
      <c r="AL127">
        <f>(U127-T127)/(1000-U127)*AK127</f>
        <v>-1.1908579699766915E-6</v>
      </c>
      <c r="AM127">
        <f>(P127+273.15)</f>
        <v>295.4145626068115</v>
      </c>
      <c r="AN127">
        <f>(O127+273.15)</f>
        <v>292.84460678100584</v>
      </c>
      <c r="AO127">
        <f>(Y127*AG127+Z127*AH127)*AI127</f>
        <v>2.6726802009988115E-3</v>
      </c>
      <c r="AP127">
        <f>((AO127+0.00000010773*(AN127^4-AM127^4))-AL127*44100)/(L127*51.4+0.00000043092*AM127^3)</f>
        <v>-0.334435637991784</v>
      </c>
      <c r="AQ127">
        <f>0.61365*EXP(17.502*J127/(240.97+J127))</f>
        <v>2.6966244885763895</v>
      </c>
      <c r="AR127">
        <f>AQ127*1000/AA127</f>
        <v>27.357513770918342</v>
      </c>
      <c r="AS127">
        <f>(AR127-U127)</f>
        <v>11.402786598066779</v>
      </c>
      <c r="AT127">
        <f>IF(D127,P127,(O127+P127)/2)</f>
        <v>20.979584693908691</v>
      </c>
      <c r="AU127">
        <f>0.61365*EXP(17.502*AT127/(240.97+AT127))</f>
        <v>2.4928022286225819</v>
      </c>
      <c r="AV127">
        <f>IF(AS127&lt;&gt;0,(1000-(AR127+U127)/2)/AS127*AL127,0)</f>
        <v>-1.0217402529584276E-4</v>
      </c>
      <c r="AW127">
        <f>U127*AA127/1000</f>
        <v>1.5726541659864597</v>
      </c>
      <c r="AX127">
        <f>(AU127-AW127)</f>
        <v>0.92014806263612225</v>
      </c>
      <c r="AY127">
        <f>1/(1.6/F127+1.37/N127)</f>
        <v>-6.3858435555749735E-5</v>
      </c>
      <c r="AZ127">
        <f>G127*AA127*0.001</f>
        <v>-681.70944497762162</v>
      </c>
      <c r="BA127">
        <f>G127/S127</f>
        <v>-17.241142940991008</v>
      </c>
      <c r="BB127">
        <f>(1-AL127*AA127/AQ127/F127)*100</f>
        <v>57.395206770176088</v>
      </c>
      <c r="BC127">
        <f>(S127-E127/(N127/1.35))</f>
        <v>401.35789921225603</v>
      </c>
      <c r="BD127">
        <f>E127*BB127/100/BC127</f>
        <v>-6.7374276955474931E-4</v>
      </c>
    </row>
    <row r="128" spans="1:56" x14ac:dyDescent="0.25">
      <c r="A128" s="1">
        <v>67</v>
      </c>
      <c r="B128" s="1" t="s">
        <v>186</v>
      </c>
      <c r="C128" s="1">
        <v>40351.999991260469</v>
      </c>
      <c r="D128" s="1">
        <v>0</v>
      </c>
      <c r="E128">
        <f>(R128-S128*(1000-T128)/(1000-U128))*AK128</f>
        <v>-0.62191767720291746</v>
      </c>
      <c r="F128">
        <f>IF(AV128&lt;&gt;0,1/(1/AV128-1/N128),0)</f>
        <v>2.8014720249382443E-3</v>
      </c>
      <c r="G128">
        <f>((AY128-AL128/2)*S128-E128)/(AY128+AL128/2)</f>
        <v>748.44913896853302</v>
      </c>
      <c r="H128">
        <f>AL128*1000</f>
        <v>2.702311882818163E-2</v>
      </c>
      <c r="I128">
        <f>(AQ128-AW128)</f>
        <v>0.93320840871629018</v>
      </c>
      <c r="J128">
        <f>(P128+AP128*D128)</f>
        <v>20.058542251586914</v>
      </c>
      <c r="K128" s="1">
        <v>6</v>
      </c>
      <c r="L128">
        <f>(K128*AE128+AF128)</f>
        <v>1.4200000166893005</v>
      </c>
      <c r="M128" s="1">
        <v>1</v>
      </c>
      <c r="N128">
        <f>L128*(M128+1)*(M128+1)/(M128*M128+1)</f>
        <v>2.8400000333786011</v>
      </c>
      <c r="O128" s="1">
        <v>19.465644836425781</v>
      </c>
      <c r="P128" s="1">
        <v>20.058542251586914</v>
      </c>
      <c r="Q128" s="1">
        <v>19.129243850708008</v>
      </c>
      <c r="R128" s="1">
        <v>401.10540771484375</v>
      </c>
      <c r="S128" s="1">
        <v>401.83840942382812</v>
      </c>
      <c r="T128" s="1">
        <v>14.398216247558594</v>
      </c>
      <c r="U128" s="1">
        <v>14.430164337158203</v>
      </c>
      <c r="V128" s="1">
        <v>62.499008178710938</v>
      </c>
      <c r="W128" s="1">
        <v>62.637683868408203</v>
      </c>
      <c r="X128" s="1">
        <v>500.183349609375</v>
      </c>
      <c r="Y128" s="1">
        <v>-6.3886843621730804E-2</v>
      </c>
      <c r="Z128" s="1">
        <v>1.0985864792019129E-3</v>
      </c>
      <c r="AA128" s="1">
        <v>98.538398742675781</v>
      </c>
      <c r="AB128" s="1">
        <v>-3.7785968780517578</v>
      </c>
      <c r="AC128" s="1">
        <v>0.1339716911315918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0.18999999761581421</v>
      </c>
      <c r="AJ128" s="1">
        <v>111115</v>
      </c>
      <c r="AK128">
        <f>X128*0.000001/(K128*0.0001)</f>
        <v>0.83363891601562479</v>
      </c>
      <c r="AL128">
        <f>(U128-T128)/(1000-U128)*AK128</f>
        <v>2.7023118828181631E-5</v>
      </c>
      <c r="AM128">
        <f>(P128+273.15)</f>
        <v>293.20854225158689</v>
      </c>
      <c r="AN128">
        <f>(O128+273.15)</f>
        <v>292.61564483642576</v>
      </c>
      <c r="AO128">
        <f>(Y128*AG128+Z128*AH128)*AI128</f>
        <v>-1.2138500135810748E-2</v>
      </c>
      <c r="AP128">
        <f>((AO128+0.00000010773*(AN128^4-AM128^4))-AL128*44100)/(L128*51.4+0.00000043092*AM128^3)</f>
        <v>-9.0931560826453942E-2</v>
      </c>
      <c r="AQ128">
        <f>0.61365*EXP(17.502*J128/(240.97+J128))</f>
        <v>2.355133696093525</v>
      </c>
      <c r="AR128">
        <f>AQ128*1000/AA128</f>
        <v>23.900669446067884</v>
      </c>
      <c r="AS128">
        <f>(AR128-U128)</f>
        <v>9.4705051089096806</v>
      </c>
      <c r="AT128">
        <f>IF(D128,P128,(O128+P128)/2)</f>
        <v>19.762093544006348</v>
      </c>
      <c r="AU128">
        <f>0.61365*EXP(17.502*AT128/(240.97+AT128))</f>
        <v>2.3122640075820824</v>
      </c>
      <c r="AV128">
        <f>IF(AS128&lt;&gt;0,(1000-(AR128+U128)/2)/AS128*AL128,0)</f>
        <v>2.7987112815336859E-3</v>
      </c>
      <c r="AW128">
        <f>U128*AA128/1000</f>
        <v>1.4219252873772348</v>
      </c>
      <c r="AX128">
        <f>(AU128-AW128)</f>
        <v>0.89033872020484761</v>
      </c>
      <c r="AY128">
        <f>1/(1.6/F128+1.37/N128)</f>
        <v>1.7494423771763717E-3</v>
      </c>
      <c r="AZ128">
        <f>G128*AA128*0.001</f>
        <v>73.750979694293662</v>
      </c>
      <c r="BA128">
        <f>G128/S128</f>
        <v>1.8625624664443827</v>
      </c>
      <c r="BB128">
        <f>(1-AL128*AA128/AQ128/F128)*100</f>
        <v>59.641119088301743</v>
      </c>
      <c r="BC128">
        <f>(S128-E128/(N128/1.35))</f>
        <v>402.13403930212257</v>
      </c>
      <c r="BD128">
        <f>E128*BB128/100/BC128</f>
        <v>-9.2237569128815163E-4</v>
      </c>
    </row>
    <row r="129" spans="1:56" x14ac:dyDescent="0.25">
      <c r="A129" s="1" t="s">
        <v>9</v>
      </c>
      <c r="B129" s="1" t="s">
        <v>187</v>
      </c>
    </row>
    <row r="130" spans="1:56" x14ac:dyDescent="0.25">
      <c r="A130" s="1">
        <v>68</v>
      </c>
      <c r="B130" s="1" t="s">
        <v>188</v>
      </c>
      <c r="C130" s="1">
        <v>40951.999997988343</v>
      </c>
      <c r="D130" s="1">
        <v>0</v>
      </c>
      <c r="E130">
        <f>(R130-S130*(1000-T130)/(1000-U130))*AK130</f>
        <v>-0.2184703196536501</v>
      </c>
      <c r="F130">
        <f>IF(AV130&lt;&gt;0,1/(1/AV130-1/N130),0)</f>
        <v>2.0932860572803707E-3</v>
      </c>
      <c r="G130">
        <f>((AY130-AL130/2)*S130-E130)/(AY130+AL130/2)</f>
        <v>560.80022539052436</v>
      </c>
      <c r="H130">
        <f>AL130*1000</f>
        <v>1.8775095474798231E-2</v>
      </c>
      <c r="I130">
        <f>(AQ130-AW130)</f>
        <v>0.86908476692451075</v>
      </c>
      <c r="J130">
        <f>(P130+AP130*D130)</f>
        <v>18.608583450317383</v>
      </c>
      <c r="K130" s="1">
        <v>6</v>
      </c>
      <c r="L130">
        <f>(K130*AE130+AF130)</f>
        <v>1.4200000166893005</v>
      </c>
      <c r="M130" s="1">
        <v>1</v>
      </c>
      <c r="N130">
        <f>L130*(M130+1)*(M130+1)/(M130*M130+1)</f>
        <v>2.8400000333786011</v>
      </c>
      <c r="O130" s="1">
        <v>19.298587799072266</v>
      </c>
      <c r="P130" s="1">
        <v>18.608583450317383</v>
      </c>
      <c r="Q130" s="1">
        <v>19.133310317993164</v>
      </c>
      <c r="R130" s="1">
        <v>400.35714721679687</v>
      </c>
      <c r="S130" s="1">
        <v>400.61019897460937</v>
      </c>
      <c r="T130" s="1">
        <v>12.995556831359863</v>
      </c>
      <c r="U130" s="1">
        <v>13.017786026000977</v>
      </c>
      <c r="V130" s="1">
        <v>57.002239227294922</v>
      </c>
      <c r="W130" s="1">
        <v>57.099742889404297</v>
      </c>
      <c r="X130" s="1">
        <v>500.17156982421875</v>
      </c>
      <c r="Y130" s="1">
        <v>-0.10491007566452026</v>
      </c>
      <c r="Z130" s="1">
        <v>1.0985338594764471E-3</v>
      </c>
      <c r="AA130" s="1">
        <v>98.542587280273438</v>
      </c>
      <c r="AB130" s="1">
        <v>-4.0865802764892578</v>
      </c>
      <c r="AC130" s="1">
        <v>0.13092279434204102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0.18999999761581421</v>
      </c>
      <c r="AJ130" s="1">
        <v>111115</v>
      </c>
      <c r="AK130">
        <f>X130*0.000001/(K130*0.0001)</f>
        <v>0.83361928304036448</v>
      </c>
      <c r="AL130">
        <f>(U130-T130)/(1000-U130)*AK130</f>
        <v>1.8775095474798229E-5</v>
      </c>
      <c r="AM130">
        <f>(P130+273.15)</f>
        <v>291.75858345031736</v>
      </c>
      <c r="AN130">
        <f>(O130+273.15)</f>
        <v>292.44858779907224</v>
      </c>
      <c r="AO130">
        <f>(Y130*AG130+Z130*AH130)*AI130</f>
        <v>-1.9932914126133738E-2</v>
      </c>
      <c r="AP130">
        <f>((AO130+0.00000010773*(AN130^4-AM130^4))-AL130*44100)/(L130*51.4+0.00000043092*AM130^3)</f>
        <v>7.8417840131472433E-2</v>
      </c>
      <c r="AQ130">
        <f>0.61365*EXP(17.502*J130/(240.97+J130))</f>
        <v>2.1518910825876358</v>
      </c>
      <c r="AR130">
        <f>AQ130*1000/AA130</f>
        <v>21.837168497182418</v>
      </c>
      <c r="AS130">
        <f>(AR130-U130)</f>
        <v>8.8193824711814415</v>
      </c>
      <c r="AT130">
        <f>IF(D130,P130,(O130+P130)/2)</f>
        <v>18.953585624694824</v>
      </c>
      <c r="AU130">
        <f>0.61365*EXP(17.502*AT130/(240.97+AT130))</f>
        <v>2.1988015235109533</v>
      </c>
      <c r="AV130">
        <f>IF(AS130&lt;&gt;0,(1000-(AR130+U130)/2)/AS130*AL130,0)</f>
        <v>2.0917442899894664E-3</v>
      </c>
      <c r="AW130">
        <f>U130*AA130/1000</f>
        <v>1.2828063156631251</v>
      </c>
      <c r="AX130">
        <f>(AU130-AW130)</f>
        <v>0.91599520784782817</v>
      </c>
      <c r="AY130">
        <f>1/(1.6/F130+1.37/N130)</f>
        <v>1.3074786120322451E-3</v>
      </c>
      <c r="AZ130">
        <f>G130*AA130*0.001</f>
        <v>55.262705157342758</v>
      </c>
      <c r="BA130">
        <f>G130/S130</f>
        <v>1.3998650728961293</v>
      </c>
      <c r="BB130">
        <f>(1-AL130*AA130/AQ130/F130)*100</f>
        <v>58.92692216032647</v>
      </c>
      <c r="BC130">
        <f>(S130-E130/(N130/1.35))</f>
        <v>400.71404930139317</v>
      </c>
      <c r="BD130">
        <f>E130*BB130/100/BC130</f>
        <v>-3.2127107953954946E-4</v>
      </c>
    </row>
    <row r="131" spans="1:56" x14ac:dyDescent="0.25">
      <c r="A131" s="1" t="s">
        <v>9</v>
      </c>
      <c r="B131" s="1" t="s">
        <v>189</v>
      </c>
    </row>
    <row r="132" spans="1:56" x14ac:dyDescent="0.25">
      <c r="A132" s="1">
        <v>69</v>
      </c>
      <c r="B132" s="1" t="s">
        <v>190</v>
      </c>
      <c r="C132" s="1">
        <v>41552.50000468269</v>
      </c>
      <c r="D132" s="1">
        <v>0</v>
      </c>
      <c r="E132">
        <f>(R132-S132*(1000-T132)/(1000-U132))*AK132</f>
        <v>-0.26906170375862648</v>
      </c>
      <c r="F132">
        <f>IF(AV132&lt;&gt;0,1/(1/AV132-1/N132),0)</f>
        <v>9.3122290587434905E-4</v>
      </c>
      <c r="G132">
        <f>((AY132-AL132/2)*S132-E132)/(AY132+AL132/2)</f>
        <v>853.86988549352293</v>
      </c>
      <c r="H132">
        <f>AL132*1000</f>
        <v>8.4897706744979078E-3</v>
      </c>
      <c r="I132">
        <f>(AQ132-AW132)</f>
        <v>0.88318504879060478</v>
      </c>
      <c r="J132">
        <f>(P132+AP132*D132)</f>
        <v>18.526466369628906</v>
      </c>
      <c r="K132" s="1">
        <v>6</v>
      </c>
      <c r="L132">
        <f>(K132*AE132+AF132)</f>
        <v>1.4200000166893005</v>
      </c>
      <c r="M132" s="1">
        <v>1</v>
      </c>
      <c r="N132">
        <f>L132*(M132+1)*(M132+1)/(M132*M132+1)</f>
        <v>2.8400000333786011</v>
      </c>
      <c r="O132" s="1">
        <v>19.285512924194336</v>
      </c>
      <c r="P132" s="1">
        <v>18.526466369628906</v>
      </c>
      <c r="Q132" s="1">
        <v>19.136701583862305</v>
      </c>
      <c r="R132" s="1">
        <v>400.27947998046875</v>
      </c>
      <c r="S132" s="1">
        <v>400.59808349609375</v>
      </c>
      <c r="T132" s="1">
        <v>12.752737045288086</v>
      </c>
      <c r="U132" s="1">
        <v>12.762788772583008</v>
      </c>
      <c r="V132" s="1">
        <v>55.982379913330078</v>
      </c>
      <c r="W132" s="1">
        <v>56.026504516601563</v>
      </c>
      <c r="X132" s="1">
        <v>500.29714965820313</v>
      </c>
      <c r="Y132" s="1">
        <v>-0.10784472525119781</v>
      </c>
      <c r="Z132" s="1">
        <v>0.11425198614597321</v>
      </c>
      <c r="AA132" s="1">
        <v>98.5419921875</v>
      </c>
      <c r="AB132" s="1">
        <v>-4.3428363800048828</v>
      </c>
      <c r="AC132" s="1">
        <v>0.1252741813659668</v>
      </c>
      <c r="AD132" s="1">
        <v>0.66666668653488159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0.18999999761581421</v>
      </c>
      <c r="AJ132" s="1">
        <v>111115</v>
      </c>
      <c r="AK132">
        <f>X132*0.000001/(K132*0.0001)</f>
        <v>0.83382858276367167</v>
      </c>
      <c r="AL132">
        <f>(U132-T132)/(1000-U132)*AK132</f>
        <v>8.4897706744979086E-6</v>
      </c>
      <c r="AM132">
        <f>(P132+273.15)</f>
        <v>291.67646636962888</v>
      </c>
      <c r="AN132">
        <f>(O132+273.15)</f>
        <v>292.43551292419431</v>
      </c>
      <c r="AO132">
        <f>(Y132*AG132+Z132*AH132)*AI132</f>
        <v>-2.0490497540605723E-2</v>
      </c>
      <c r="AP132">
        <f>((AO132+0.00000010773*(AN132^4-AM132^4))-AL132*44100)/(L132*51.4+0.00000043092*AM132^3)</f>
        <v>9.2653696927136833E-2</v>
      </c>
      <c r="AQ132">
        <f>0.61365*EXP(17.502*J132/(240.97+J132))</f>
        <v>2.1408556803091923</v>
      </c>
      <c r="AR132">
        <f>AQ132*1000/AA132</f>
        <v>21.72531357226568</v>
      </c>
      <c r="AS132">
        <f>(AR132-U132)</f>
        <v>8.9625247996826722</v>
      </c>
      <c r="AT132">
        <f>IF(D132,P132,(O132+P132)/2)</f>
        <v>18.905989646911621</v>
      </c>
      <c r="AU132">
        <f>0.61365*EXP(17.502*AT132/(240.97+AT132))</f>
        <v>2.1922769827128987</v>
      </c>
      <c r="AV132">
        <f>IF(AS132&lt;&gt;0,(1000-(AR132+U132)/2)/AS132*AL132,0)</f>
        <v>9.309176622685748E-4</v>
      </c>
      <c r="AW132">
        <f>U132*AA132/1000</f>
        <v>1.2576706315185875</v>
      </c>
      <c r="AX132">
        <f>(AU132-AW132)</f>
        <v>0.93460635119431124</v>
      </c>
      <c r="AY132">
        <f>1/(1.6/F132+1.37/N132)</f>
        <v>5.8185095545058819E-4</v>
      </c>
      <c r="AZ132">
        <f>G132*AA132*0.001</f>
        <v>84.142039585444266</v>
      </c>
      <c r="BA132">
        <f>G132/S132</f>
        <v>2.1314876947029853</v>
      </c>
      <c r="BB132">
        <f>(1-AL132*AA132/AQ132/F132)*100</f>
        <v>58.036060170045189</v>
      </c>
      <c r="BC132">
        <f>(S132-E132/(N132/1.35))</f>
        <v>400.72598254391244</v>
      </c>
      <c r="BD132">
        <f>E132*BB132/100/BC132</f>
        <v>-3.8967478798506317E-4</v>
      </c>
    </row>
    <row r="133" spans="1:56" x14ac:dyDescent="0.25">
      <c r="A133" s="1">
        <v>70</v>
      </c>
      <c r="B133" s="1" t="s">
        <v>191</v>
      </c>
      <c r="C133" s="1">
        <v>42152.999991260469</v>
      </c>
      <c r="D133" s="1">
        <v>0</v>
      </c>
      <c r="E133">
        <f>(R133-S133*(1000-T133)/(1000-U133))*AK133</f>
        <v>-0.12084579499995532</v>
      </c>
      <c r="F133">
        <f>IF(AV133&lt;&gt;0,1/(1/AV133-1/N133),0)</f>
        <v>4.3846487080559673E-6</v>
      </c>
      <c r="G133">
        <f>((AY133-AL133/2)*S133-E133)/(AY133+AL133/2)</f>
        <v>44177.158365239738</v>
      </c>
      <c r="H133">
        <f>AL133*1000</f>
        <v>3.9468761360496921E-5</v>
      </c>
      <c r="I133">
        <f>(AQ133-AW133)</f>
        <v>0.87175397443211966</v>
      </c>
      <c r="J133">
        <f>(P133+AP133*D133)</f>
        <v>18.536142349243164</v>
      </c>
      <c r="K133" s="1">
        <v>6</v>
      </c>
      <c r="L133">
        <f>(K133*AE133+AF133)</f>
        <v>1.4200000166893005</v>
      </c>
      <c r="M133" s="1">
        <v>1</v>
      </c>
      <c r="N133">
        <f>L133*(M133+1)*(M133+1)/(M133*M133+1)</f>
        <v>2.8400000333786011</v>
      </c>
      <c r="O133" s="1">
        <v>19.285469055175781</v>
      </c>
      <c r="P133" s="1">
        <v>18.536142349243164</v>
      </c>
      <c r="Q133" s="1">
        <v>19.137737274169922</v>
      </c>
      <c r="R133" s="1">
        <v>400.1903076171875</v>
      </c>
      <c r="S133" s="1">
        <v>400.33523559570312</v>
      </c>
      <c r="T133" s="1">
        <v>12.890775680541992</v>
      </c>
      <c r="U133" s="1">
        <v>12.890822410583496</v>
      </c>
      <c r="V133" s="1">
        <v>56.593494415283203</v>
      </c>
      <c r="W133" s="1">
        <v>56.593696594238281</v>
      </c>
      <c r="X133" s="1">
        <v>500.23464965820313</v>
      </c>
      <c r="Y133" s="1">
        <v>-8.6159296333789825E-2</v>
      </c>
      <c r="Z133" s="1">
        <v>0.14611195027828217</v>
      </c>
      <c r="AA133" s="1">
        <v>98.550689697265625</v>
      </c>
      <c r="AB133" s="1">
        <v>-4.3428363800048828</v>
      </c>
      <c r="AC133" s="1">
        <v>0.1252741813659668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0.18999999761581421</v>
      </c>
      <c r="AJ133" s="1">
        <v>111115</v>
      </c>
      <c r="AK133">
        <f>X133*0.000001/(K133*0.0001)</f>
        <v>0.83372441609700509</v>
      </c>
      <c r="AL133">
        <f>(U133-T133)/(1000-U133)*AK133</f>
        <v>3.9468761360496919E-8</v>
      </c>
      <c r="AM133">
        <f>(P133+273.15)</f>
        <v>291.68614234924314</v>
      </c>
      <c r="AN133">
        <f>(O133+273.15)</f>
        <v>292.43546905517576</v>
      </c>
      <c r="AO133">
        <f>(Y133*AG133+Z133*AH133)*AI133</f>
        <v>-1.6370266098000297E-2</v>
      </c>
      <c r="AP133">
        <f>((AO133+0.00000010773*(AN133^4-AM133^4))-AL133*44100)/(L133*51.4+0.00000043092*AM133^3)</f>
        <v>9.5912894456363529E-2</v>
      </c>
      <c r="AQ133">
        <f>0.61365*EXP(17.502*J133/(240.97+J133))</f>
        <v>2.1421534137600915</v>
      </c>
      <c r="AR133">
        <f>AQ133*1000/AA133</f>
        <v>21.736564404982825</v>
      </c>
      <c r="AS133">
        <f>(AR133-U133)</f>
        <v>8.8457419943993294</v>
      </c>
      <c r="AT133">
        <f>IF(D133,P133,(O133+P133)/2)</f>
        <v>18.910805702209473</v>
      </c>
      <c r="AU133">
        <f>0.61365*EXP(17.502*AT133/(240.97+AT133))</f>
        <v>2.1929364032875238</v>
      </c>
      <c r="AV133">
        <f>IF(AS133&lt;&gt;0,(1000-(AR133+U133)/2)/AS133*AL133,0)</f>
        <v>4.3846419386494936E-6</v>
      </c>
      <c r="AW133">
        <f>U133*AA133/1000</f>
        <v>1.2703994393279718</v>
      </c>
      <c r="AX133">
        <f>(AU133-AW133)</f>
        <v>0.92253696395955198</v>
      </c>
      <c r="AY133">
        <f>1/(1.6/F133+1.37/N133)</f>
        <v>2.7404018198439921E-6</v>
      </c>
      <c r="AZ133">
        <f>G133*AA133*0.001</f>
        <v>4353.6894257597041</v>
      </c>
      <c r="BA133">
        <f>G133/S133</f>
        <v>110.35041244746706</v>
      </c>
      <c r="BB133">
        <f>(1-AL133*AA133/AQ133/F133)*100</f>
        <v>58.587848809157748</v>
      </c>
      <c r="BC133">
        <f>(S133-E133/(N133/1.35))</f>
        <v>400.39267989898923</v>
      </c>
      <c r="BD133">
        <f>E133*BB133/100/BC133</f>
        <v>-1.7682878639204929E-4</v>
      </c>
    </row>
    <row r="134" spans="1:56" x14ac:dyDescent="0.25">
      <c r="A134" s="1" t="s">
        <v>9</v>
      </c>
      <c r="B134" s="1" t="s">
        <v>192</v>
      </c>
    </row>
    <row r="135" spans="1:56" x14ac:dyDescent="0.25">
      <c r="A135" s="1">
        <v>71</v>
      </c>
      <c r="B135" s="1" t="s">
        <v>193</v>
      </c>
      <c r="C135" s="1">
        <v>42752.999997988343</v>
      </c>
      <c r="D135" s="1">
        <v>0</v>
      </c>
      <c r="E135">
        <f>(R135-S135*(1000-T135)/(1000-U135))*AK135</f>
        <v>-0.21400737231615097</v>
      </c>
      <c r="F135">
        <f>IF(AV135&lt;&gt;0,1/(1/AV135-1/N135),0)</f>
        <v>6.6952234416607073E-4</v>
      </c>
      <c r="G135">
        <f>((AY135-AL135/2)*S135-E135)/(AY135+AL135/2)</f>
        <v>902.55861206784743</v>
      </c>
      <c r="H135">
        <f>AL135*1000</f>
        <v>5.8193423491183687E-3</v>
      </c>
      <c r="I135">
        <f>(AQ135-AW135)</f>
        <v>0.84183382706173449</v>
      </c>
      <c r="J135">
        <f>(P135+AP135*D135)</f>
        <v>18.507814407348633</v>
      </c>
      <c r="K135" s="1">
        <v>6</v>
      </c>
      <c r="L135">
        <f>(K135*AE135+AF135)</f>
        <v>1.4200000166893005</v>
      </c>
      <c r="M135" s="1">
        <v>1</v>
      </c>
      <c r="N135">
        <f>L135*(M135+1)*(M135+1)/(M135*M135+1)</f>
        <v>2.8400000333786011</v>
      </c>
      <c r="O135" s="1">
        <v>19.284116744995117</v>
      </c>
      <c r="P135" s="1">
        <v>18.507814407348633</v>
      </c>
      <c r="Q135" s="1">
        <v>19.137840270996094</v>
      </c>
      <c r="R135" s="1">
        <v>399.83416748046875</v>
      </c>
      <c r="S135" s="1">
        <v>400.08807373046875</v>
      </c>
      <c r="T135" s="1">
        <v>13.14928150177002</v>
      </c>
      <c r="U135" s="1">
        <v>13.156169891357422</v>
      </c>
      <c r="V135" s="1">
        <v>57.732032775878906</v>
      </c>
      <c r="W135" s="1">
        <v>57.762279510498047</v>
      </c>
      <c r="X135" s="1">
        <v>500.21405029296875</v>
      </c>
      <c r="Y135" s="1">
        <v>-6.3298717141151428E-2</v>
      </c>
      <c r="Z135" s="1">
        <v>0.17576827108860016</v>
      </c>
      <c r="AA135" s="1">
        <v>98.548606872558594</v>
      </c>
      <c r="AB135" s="1">
        <v>-4.2628803253173828</v>
      </c>
      <c r="AC135" s="1">
        <v>0.11861848831176758</v>
      </c>
      <c r="AD135" s="1">
        <v>1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0.18999999761581421</v>
      </c>
      <c r="AJ135" s="1">
        <v>111115</v>
      </c>
      <c r="AK135">
        <f>X135*0.000001/(K135*0.0001)</f>
        <v>0.83369008382161447</v>
      </c>
      <c r="AL135">
        <f>(U135-T135)/(1000-U135)*AK135</f>
        <v>5.8193423491183683E-6</v>
      </c>
      <c r="AM135">
        <f>(P135+273.15)</f>
        <v>291.65781440734861</v>
      </c>
      <c r="AN135">
        <f>(O135+273.15)</f>
        <v>292.43411674499509</v>
      </c>
      <c r="AO135">
        <f>(Y135*AG135+Z135*AH135)*AI135</f>
        <v>-1.2026756105902869E-2</v>
      </c>
      <c r="AP135">
        <f>((AO135+0.00000010773*(AN135^4-AM135^4))-AL135*44100)/(L135*51.4+0.00000043092*AM135^3)</f>
        <v>9.6367896413350598E-2</v>
      </c>
      <c r="AQ135">
        <f>0.61365*EXP(17.502*J135/(240.97+J135))</f>
        <v>2.1383560416337088</v>
      </c>
      <c r="AR135">
        <f>AQ135*1000/AA135</f>
        <v>21.698490820869694</v>
      </c>
      <c r="AS135">
        <f>(AR135-U135)</f>
        <v>8.5423209295122717</v>
      </c>
      <c r="AT135">
        <f>IF(D135,P135,(O135+P135)/2)</f>
        <v>18.895965576171875</v>
      </c>
      <c r="AU135">
        <f>0.61365*EXP(17.502*AT135/(240.97+AT135))</f>
        <v>2.190905031350733</v>
      </c>
      <c r="AV135">
        <f>IF(AS135&lt;&gt;0,(1000-(AR135+U135)/2)/AS135*AL135,0)</f>
        <v>6.693645432812636E-4</v>
      </c>
      <c r="AW135">
        <f>U135*AA135/1000</f>
        <v>1.2965222145719744</v>
      </c>
      <c r="AX135">
        <f>(AU135-AW135)</f>
        <v>0.89438281677875864</v>
      </c>
      <c r="AY135">
        <f>1/(1.6/F135+1.37/N135)</f>
        <v>4.183670141127766E-4</v>
      </c>
      <c r="AZ135">
        <f>G135*AA135*0.001</f>
        <v>88.945893840116426</v>
      </c>
      <c r="BA135">
        <f>G135/S135</f>
        <v>2.2558998163886357</v>
      </c>
      <c r="BB135">
        <f>(1-AL135*AA135/AQ135/F135)*100</f>
        <v>59.942918586234214</v>
      </c>
      <c r="BC135">
        <f>(S135-E135/(N135/1.35))</f>
        <v>400.18980258583184</v>
      </c>
      <c r="BD135">
        <f>E135*BB135/100/BC135</f>
        <v>-3.2055355765467261E-4</v>
      </c>
    </row>
    <row r="136" spans="1:56" x14ac:dyDescent="0.25">
      <c r="A136" s="1" t="s">
        <v>9</v>
      </c>
      <c r="B136" s="1" t="s">
        <v>194</v>
      </c>
    </row>
    <row r="137" spans="1:56" x14ac:dyDescent="0.25">
      <c r="A137" s="1">
        <v>72</v>
      </c>
      <c r="B137" s="1" t="s">
        <v>195</v>
      </c>
      <c r="C137" s="1">
        <v>43353.50000468269</v>
      </c>
      <c r="D137" s="1">
        <v>0</v>
      </c>
      <c r="E137">
        <f>(R137-S137*(1000-T137)/(1000-U137))*AK137</f>
        <v>0.14188027052927824</v>
      </c>
      <c r="F137">
        <f>IF(AV137&lt;&gt;0,1/(1/AV137-1/N137),0)</f>
        <v>-2.1107122011815821E-3</v>
      </c>
      <c r="G137">
        <f>((AY137-AL137/2)*S137-E137)/(AY137+AL137/2)</f>
        <v>500.85855491201039</v>
      </c>
      <c r="H137">
        <f>AL137*1000</f>
        <v>-1.7857866223253808E-2</v>
      </c>
      <c r="I137">
        <f>(AQ137-AW137)</f>
        <v>0.81845697498489178</v>
      </c>
      <c r="J137">
        <f>(P137+AP137*D137)</f>
        <v>18.479339599609375</v>
      </c>
      <c r="K137" s="1">
        <v>6</v>
      </c>
      <c r="L137">
        <f>(K137*AE137+AF137)</f>
        <v>1.4200000166893005</v>
      </c>
      <c r="M137" s="1">
        <v>1</v>
      </c>
      <c r="N137">
        <f>L137*(M137+1)*(M137+1)/(M137*M137+1)</f>
        <v>2.8400000333786011</v>
      </c>
      <c r="O137" s="1">
        <v>19.283975601196289</v>
      </c>
      <c r="P137" s="1">
        <v>18.479339599609375</v>
      </c>
      <c r="Q137" s="1">
        <v>19.136398315429688</v>
      </c>
      <c r="R137" s="1">
        <v>399.6279296875</v>
      </c>
      <c r="S137" s="1">
        <v>399.46630859375</v>
      </c>
      <c r="T137" s="1">
        <v>13.377704620361328</v>
      </c>
      <c r="U137" s="1">
        <v>13.356571197509766</v>
      </c>
      <c r="V137" s="1">
        <v>58.727256774902344</v>
      </c>
      <c r="W137" s="1">
        <v>58.634483337402344</v>
      </c>
      <c r="X137" s="1">
        <v>500.231689453125</v>
      </c>
      <c r="Y137" s="1">
        <v>-0.17817714810371399</v>
      </c>
      <c r="Z137" s="1">
        <v>0.26365679502487183</v>
      </c>
      <c r="AA137" s="1">
        <v>98.534866333007813</v>
      </c>
      <c r="AB137" s="1">
        <v>-4.4631671905517578</v>
      </c>
      <c r="AC137" s="1">
        <v>0.10649442672729492</v>
      </c>
      <c r="AD137" s="1">
        <v>0.66666668653488159</v>
      </c>
      <c r="AE137" s="1">
        <v>-0.21956524252891541</v>
      </c>
      <c r="AF137" s="1">
        <v>2.737391471862793</v>
      </c>
      <c r="AG137" s="1">
        <v>1</v>
      </c>
      <c r="AH137" s="1">
        <v>0</v>
      </c>
      <c r="AI137" s="1">
        <v>0.18999999761581421</v>
      </c>
      <c r="AJ137" s="1">
        <v>111115</v>
      </c>
      <c r="AK137">
        <f>X137*0.000001/(K137*0.0001)</f>
        <v>0.83371948242187488</v>
      </c>
      <c r="AL137">
        <f>(U137-T137)/(1000-U137)*AK137</f>
        <v>-1.7857866223253806E-5</v>
      </c>
      <c r="AM137">
        <f>(P137+273.15)</f>
        <v>291.62933959960935</v>
      </c>
      <c r="AN137">
        <f>(O137+273.15)</f>
        <v>292.43397560119627</v>
      </c>
      <c r="AO137">
        <f>(Y137*AG137+Z137*AH137)*AI137</f>
        <v>-3.3853657714898233E-2</v>
      </c>
      <c r="AP137">
        <f>((AO137+0.00000010773*(AN137^4-AM137^4))-AL137*44100)/(L137*51.4+0.00000043092*AM137^3)</f>
        <v>0.11220875967172257</v>
      </c>
      <c r="AQ137">
        <f>0.61365*EXP(17.502*J137/(240.97+J137))</f>
        <v>2.1345449325988186</v>
      </c>
      <c r="AR137">
        <f>AQ137*1000/AA137</f>
        <v>21.662838871521114</v>
      </c>
      <c r="AS137">
        <f>(AR137-U137)</f>
        <v>8.3062676740113481</v>
      </c>
      <c r="AT137">
        <f>IF(D137,P137,(O137+P137)/2)</f>
        <v>18.881657600402832</v>
      </c>
      <c r="AU137">
        <f>0.61365*EXP(17.502*AT137/(240.97+AT137))</f>
        <v>2.1889480644641486</v>
      </c>
      <c r="AV137">
        <f>IF(AS137&lt;&gt;0,(1000-(AR137+U137)/2)/AS137*AL137,0)</f>
        <v>-2.112282067195373E-3</v>
      </c>
      <c r="AW137">
        <f>U137*AA137/1000</f>
        <v>1.3160879576139268</v>
      </c>
      <c r="AX137">
        <f>(AU137-AW137)</f>
        <v>0.87286010685022175</v>
      </c>
      <c r="AY137">
        <f>1/(1.6/F137+1.37/N137)</f>
        <v>-1.3200351595346433E-3</v>
      </c>
      <c r="AZ137">
        <f>G137*AA137*0.001</f>
        <v>49.352030759998399</v>
      </c>
      <c r="BA137">
        <f>G137/S137</f>
        <v>1.253819268701768</v>
      </c>
      <c r="BB137">
        <f>(1-AL137*AA137/AQ137/F137)*100</f>
        <v>60.944232637386186</v>
      </c>
      <c r="BC137">
        <f>(S137-E137/(N137/1.35))</f>
        <v>399.39886550819949</v>
      </c>
      <c r="BD137">
        <f>E137*BB137/100/BC137</f>
        <v>2.1649496181691343E-4</v>
      </c>
    </row>
    <row r="138" spans="1:56" x14ac:dyDescent="0.25">
      <c r="A138" s="1">
        <v>73</v>
      </c>
      <c r="B138" s="1" t="s">
        <v>196</v>
      </c>
      <c r="C138" s="1">
        <v>43953.999991260469</v>
      </c>
      <c r="D138" s="1">
        <v>0</v>
      </c>
      <c r="E138">
        <f>(R138-S138*(1000-T138)/(1000-U138))*AK138</f>
        <v>1.1274483841204571E-2</v>
      </c>
      <c r="F138">
        <f>IF(AV138&lt;&gt;0,1/(1/AV138-1/N138),0)</f>
        <v>-5.0556592846791629E-4</v>
      </c>
      <c r="G138">
        <f>((AY138-AL138/2)*S138-E138)/(AY138+AL138/2)</f>
        <v>429.54092177650165</v>
      </c>
      <c r="H138">
        <f>AL138*1000</f>
        <v>-4.0888215133351559E-3</v>
      </c>
      <c r="I138">
        <f>(AQ138-AW138)</f>
        <v>0.78279131047626871</v>
      </c>
      <c r="J138">
        <f>(P138+AP138*D138)</f>
        <v>18.397401809692383</v>
      </c>
      <c r="K138" s="1">
        <v>6</v>
      </c>
      <c r="L138">
        <f>(K138*AE138+AF138)</f>
        <v>1.4200000166893005</v>
      </c>
      <c r="M138" s="1">
        <v>1</v>
      </c>
      <c r="N138">
        <f>L138*(M138+1)*(M138+1)/(M138*M138+1)</f>
        <v>2.8400000333786011</v>
      </c>
      <c r="O138" s="1">
        <v>19.274574279785156</v>
      </c>
      <c r="P138" s="1">
        <v>18.397401809692383</v>
      </c>
      <c r="Q138" s="1">
        <v>19.138290405273437</v>
      </c>
      <c r="R138" s="1">
        <v>399.2381591796875</v>
      </c>
      <c r="S138" s="1">
        <v>399.22659301757812</v>
      </c>
      <c r="T138" s="1">
        <v>13.61192512512207</v>
      </c>
      <c r="U138" s="1">
        <v>13.607087135314941</v>
      </c>
      <c r="V138" s="1">
        <v>59.792591094970703</v>
      </c>
      <c r="W138" s="1">
        <v>59.771339416503906</v>
      </c>
      <c r="X138" s="1">
        <v>500.18930053710937</v>
      </c>
      <c r="Y138" s="1">
        <v>-4.5716490596532822E-2</v>
      </c>
      <c r="Z138" s="1">
        <v>7.6899878680706024E-2</v>
      </c>
      <c r="AA138" s="1">
        <v>98.538368225097656</v>
      </c>
      <c r="AB138" s="1">
        <v>-4.4631671905517578</v>
      </c>
      <c r="AC138" s="1">
        <v>0.10649442672729492</v>
      </c>
      <c r="AD138" s="1">
        <v>1</v>
      </c>
      <c r="AE138" s="1">
        <v>-0.21956524252891541</v>
      </c>
      <c r="AF138" s="1">
        <v>2.737391471862793</v>
      </c>
      <c r="AG138" s="1">
        <v>1</v>
      </c>
      <c r="AH138" s="1">
        <v>0</v>
      </c>
      <c r="AI138" s="1">
        <v>0.18999999761581421</v>
      </c>
      <c r="AJ138" s="1">
        <v>111115</v>
      </c>
      <c r="AK138">
        <f>X138*0.000001/(K138*0.0001)</f>
        <v>0.83364883422851555</v>
      </c>
      <c r="AL138">
        <f>(U138-T138)/(1000-U138)*AK138</f>
        <v>-4.0888215133351558E-6</v>
      </c>
      <c r="AM138">
        <f>(P138+273.15)</f>
        <v>291.54740180969236</v>
      </c>
      <c r="AN138">
        <f>(O138+273.15)</f>
        <v>292.42457427978513</v>
      </c>
      <c r="AO138">
        <f>(Y138*AG138+Z138*AH138)*AI138</f>
        <v>-8.6861331043446288E-3</v>
      </c>
      <c r="AP138">
        <f>((AO138+0.00000010773*(AN138^4-AM138^4))-AL138*44100)/(L138*51.4+0.00000043092*AM138^3)</f>
        <v>0.11451581337488867</v>
      </c>
      <c r="AQ138">
        <f>0.61365*EXP(17.502*J138/(240.97+J138))</f>
        <v>2.1236114730869216</v>
      </c>
      <c r="AR138">
        <f>AQ138*1000/AA138</f>
        <v>21.551112641076184</v>
      </c>
      <c r="AS138">
        <f>(AR138-U138)</f>
        <v>7.9440255057612426</v>
      </c>
      <c r="AT138">
        <f>IF(D138,P138,(O138+P138)/2)</f>
        <v>18.83598804473877</v>
      </c>
      <c r="AU138">
        <f>0.61365*EXP(17.502*AT138/(240.97+AT138))</f>
        <v>2.1827118810829891</v>
      </c>
      <c r="AV138">
        <f>IF(AS138&lt;&gt;0,(1000-(AR138+U138)/2)/AS138*AL138,0)</f>
        <v>-5.0565594340224969E-4</v>
      </c>
      <c r="AW138">
        <f>U138*AA138/1000</f>
        <v>1.3408201626106528</v>
      </c>
      <c r="AX138">
        <f>(AU138-AW138)</f>
        <v>0.84189171847233624</v>
      </c>
      <c r="AY138">
        <f>1/(1.6/F138+1.37/N138)</f>
        <v>-3.1602687611424719E-4</v>
      </c>
      <c r="AZ138">
        <f>G138*AA138*0.001</f>
        <v>42.326261517760791</v>
      </c>
      <c r="BA138">
        <f>G138/S138</f>
        <v>1.0759326389802615</v>
      </c>
      <c r="BB138">
        <f>(1-AL138*AA138/AQ138/F138)*100</f>
        <v>62.472411462625054</v>
      </c>
      <c r="BC138">
        <f>(S138-E138/(N138/1.35))</f>
        <v>399.22123366792789</v>
      </c>
      <c r="BD138">
        <f>E138*BB138/100/BC138</f>
        <v>1.7642954185706534E-5</v>
      </c>
    </row>
    <row r="139" spans="1:56" x14ac:dyDescent="0.25">
      <c r="A139" s="1" t="s">
        <v>9</v>
      </c>
      <c r="B139" s="1" t="s">
        <v>197</v>
      </c>
    </row>
    <row r="140" spans="1:56" x14ac:dyDescent="0.25">
      <c r="A140" s="1">
        <v>74</v>
      </c>
      <c r="B140" s="1" t="s">
        <v>198</v>
      </c>
      <c r="C140" s="1">
        <v>44553.999997988343</v>
      </c>
      <c r="D140" s="1">
        <v>0</v>
      </c>
      <c r="E140">
        <f>(R140-S140*(1000-T140)/(1000-U140))*AK140</f>
        <v>-4.4494163055292087E-2</v>
      </c>
      <c r="F140">
        <f>IF(AV140&lt;&gt;0,1/(1/AV140-1/N140),0)</f>
        <v>-7.1194009495129053E-4</v>
      </c>
      <c r="G140">
        <f>((AY140-AL140/2)*S140-E140)/(AY140+AL140/2)</f>
        <v>294.8114770157872</v>
      </c>
      <c r="H140">
        <f>AL140*1000</f>
        <v>-5.6218186016876708E-3</v>
      </c>
      <c r="I140">
        <f>(AQ140-AW140)</f>
        <v>0.76415752520626445</v>
      </c>
      <c r="J140">
        <f>(P140+AP140*D140)</f>
        <v>18.41581916809082</v>
      </c>
      <c r="K140" s="1">
        <v>6</v>
      </c>
      <c r="L140">
        <f>(K140*AE140+AF140)</f>
        <v>1.4200000166893005</v>
      </c>
      <c r="M140" s="1">
        <v>1</v>
      </c>
      <c r="N140">
        <f>L140*(M140+1)*(M140+1)/(M140*M140+1)</f>
        <v>2.8400000333786011</v>
      </c>
      <c r="O140" s="1">
        <v>19.274635314941406</v>
      </c>
      <c r="P140" s="1">
        <v>18.41581916809082</v>
      </c>
      <c r="Q140" s="1">
        <v>19.137090682983398</v>
      </c>
      <c r="R140" s="1">
        <v>399.1123046875</v>
      </c>
      <c r="S140" s="1">
        <v>399.16836547851562</v>
      </c>
      <c r="T140" s="1">
        <v>13.82747745513916</v>
      </c>
      <c r="U140" s="1">
        <v>13.820827484130859</v>
      </c>
      <c r="V140" s="1">
        <v>60.740341186523438</v>
      </c>
      <c r="W140" s="1">
        <v>60.711128234863281</v>
      </c>
      <c r="X140" s="1">
        <v>500.22357177734375</v>
      </c>
      <c r="Y140" s="1">
        <v>-8.3224117755889893E-2</v>
      </c>
      <c r="Z140" s="1">
        <v>0.10765551030635834</v>
      </c>
      <c r="AA140" s="1">
        <v>98.540206909179688</v>
      </c>
      <c r="AB140" s="1">
        <v>-4.3930377960205078</v>
      </c>
      <c r="AC140" s="1">
        <v>0.10210275650024414</v>
      </c>
      <c r="AD140" s="1">
        <v>1</v>
      </c>
      <c r="AE140" s="1">
        <v>-0.21956524252891541</v>
      </c>
      <c r="AF140" s="1">
        <v>2.737391471862793</v>
      </c>
      <c r="AG140" s="1">
        <v>1</v>
      </c>
      <c r="AH140" s="1">
        <v>0</v>
      </c>
      <c r="AI140" s="1">
        <v>0.18999999761581421</v>
      </c>
      <c r="AJ140" s="1">
        <v>111115</v>
      </c>
      <c r="AK140">
        <f>X140*0.000001/(K140*0.0001)</f>
        <v>0.83370595296223948</v>
      </c>
      <c r="AL140">
        <f>(U140-T140)/(1000-U140)*AK140</f>
        <v>-5.6218186016876706E-6</v>
      </c>
      <c r="AM140">
        <f>(P140+273.15)</f>
        <v>291.5658191680908</v>
      </c>
      <c r="AN140">
        <f>(O140+273.15)</f>
        <v>292.42463531494138</v>
      </c>
      <c r="AO140">
        <f>(Y140*AG140+Z140*AH140)*AI140</f>
        <v>-1.5812582175197321E-2</v>
      </c>
      <c r="AP140">
        <f>((AO140+0.00000010773*(AN140^4-AM140^4))-AL140*44100)/(L140*51.4+0.00000043092*AM140^3)</f>
        <v>0.11289286721857282</v>
      </c>
      <c r="AQ140">
        <f>0.61365*EXP(17.502*J140/(240.97+J140))</f>
        <v>2.1260647251485967</v>
      </c>
      <c r="AR140">
        <f>AQ140*1000/AA140</f>
        <v>21.575606463949278</v>
      </c>
      <c r="AS140">
        <f>(AR140-U140)</f>
        <v>7.7547789798184183</v>
      </c>
      <c r="AT140">
        <f>IF(D140,P140,(O140+P140)/2)</f>
        <v>18.845227241516113</v>
      </c>
      <c r="AU140">
        <f>0.61365*EXP(17.502*AT140/(240.97+AT140))</f>
        <v>2.1839722360743803</v>
      </c>
      <c r="AV140">
        <f>IF(AS140&lt;&gt;0,(1000-(AR140+U140)/2)/AS140*AL140,0)</f>
        <v>-7.121186110729896E-4</v>
      </c>
      <c r="AW140">
        <f>U140*AA140/1000</f>
        <v>1.3619071999423322</v>
      </c>
      <c r="AX140">
        <f>(AU140-AW140)</f>
        <v>0.82206503613204807</v>
      </c>
      <c r="AY140">
        <f>1/(1.6/F140+1.37/N140)</f>
        <v>-4.450580899194352E-4</v>
      </c>
      <c r="AZ140">
        <f>G140*AA140*0.001</f>
        <v>29.050783944336544</v>
      </c>
      <c r="BA140">
        <f>G140/S140</f>
        <v>0.73856423131721038</v>
      </c>
      <c r="BB140">
        <f>(1-AL140*AA140/AQ140/F140)*100</f>
        <v>63.400903532383879</v>
      </c>
      <c r="BC140">
        <f>(S140-E140/(N140/1.35))</f>
        <v>399.18951587267713</v>
      </c>
      <c r="BD140">
        <f>E140*BB140/100/BC140</f>
        <v>-7.0667440587855783E-5</v>
      </c>
    </row>
    <row r="141" spans="1:56" x14ac:dyDescent="0.25">
      <c r="A141" s="1" t="s">
        <v>9</v>
      </c>
      <c r="B141" s="1" t="s">
        <v>199</v>
      </c>
    </row>
    <row r="142" spans="1:56" x14ac:dyDescent="0.25">
      <c r="A142" s="1">
        <v>75</v>
      </c>
      <c r="B142" s="1" t="s">
        <v>200</v>
      </c>
      <c r="C142" s="1">
        <v>45154.50000468269</v>
      </c>
      <c r="D142" s="1">
        <v>0</v>
      </c>
      <c r="E142">
        <f>(R142-S142*(1000-T142)/(1000-U142))*AK142</f>
        <v>0.15084478498828777</v>
      </c>
      <c r="F142">
        <f>IF(AV142&lt;&gt;0,1/(1/AV142-1/N142),0)</f>
        <v>-2.0328921112078148E-3</v>
      </c>
      <c r="G142">
        <f>((AY142-AL142/2)*S142-E142)/(AY142+AL142/2)</f>
        <v>512.00224060133348</v>
      </c>
      <c r="H142">
        <f>AL142*1000</f>
        <v>-1.5759965671758223E-2</v>
      </c>
      <c r="I142">
        <f>(AQ142-AW142)</f>
        <v>0.74980238903060137</v>
      </c>
      <c r="J142">
        <f>(P142+AP142*D142)</f>
        <v>18.4407958984375</v>
      </c>
      <c r="K142" s="1">
        <v>6</v>
      </c>
      <c r="L142">
        <f>(K142*AE142+AF142)</f>
        <v>1.4200000166893005</v>
      </c>
      <c r="M142" s="1">
        <v>1</v>
      </c>
      <c r="N142">
        <f>L142*(M142+1)*(M142+1)/(M142*M142+1)</f>
        <v>2.8400000333786011</v>
      </c>
      <c r="O142" s="1">
        <v>19.284051895141602</v>
      </c>
      <c r="P142" s="1">
        <v>18.4407958984375</v>
      </c>
      <c r="Q142" s="1">
        <v>19.139188766479492</v>
      </c>
      <c r="R142" s="1">
        <v>399.171630859375</v>
      </c>
      <c r="S142" s="1">
        <v>398.99826049804687</v>
      </c>
      <c r="T142" s="1">
        <v>14.018767356872559</v>
      </c>
      <c r="U142" s="1">
        <v>14.000130653381348</v>
      </c>
      <c r="V142" s="1">
        <v>61.545303344726563</v>
      </c>
      <c r="W142" s="1">
        <v>61.463489532470703</v>
      </c>
      <c r="X142" s="1">
        <v>500.28131103515625</v>
      </c>
      <c r="Y142" s="1">
        <v>-9.3777216970920563E-2</v>
      </c>
      <c r="Z142" s="1">
        <v>0.21092492341995239</v>
      </c>
      <c r="AA142" s="1">
        <v>98.541458129882813</v>
      </c>
      <c r="AB142" s="1">
        <v>-4.4001483917236328</v>
      </c>
      <c r="AC142" s="1">
        <v>0.10977602005004883</v>
      </c>
      <c r="AD142" s="1">
        <v>1</v>
      </c>
      <c r="AE142" s="1">
        <v>-0.21956524252891541</v>
      </c>
      <c r="AF142" s="1">
        <v>2.737391471862793</v>
      </c>
      <c r="AG142" s="1">
        <v>1</v>
      </c>
      <c r="AH142" s="1">
        <v>0</v>
      </c>
      <c r="AI142" s="1">
        <v>0.18999999761581421</v>
      </c>
      <c r="AJ142" s="1">
        <v>111115</v>
      </c>
      <c r="AK142">
        <f>X142*0.000001/(K142*0.0001)</f>
        <v>0.83380218505859371</v>
      </c>
      <c r="AL142">
        <f>(U142-T142)/(1000-U142)*AK142</f>
        <v>-1.5759965671758221E-5</v>
      </c>
      <c r="AM142">
        <f>(P142+273.15)</f>
        <v>291.59079589843748</v>
      </c>
      <c r="AN142">
        <f>(O142+273.15)</f>
        <v>292.43405189514158</v>
      </c>
      <c r="AO142">
        <f>(Y142*AG142+Z142*AH142)*AI142</f>
        <v>-1.7817671000892599E-2</v>
      </c>
      <c r="AP142">
        <f>((AO142+0.00000010773*(AN142^4-AM142^4))-AL142*44100)/(L142*51.4+0.00000043092*AM142^3)</f>
        <v>0.11623263084747208</v>
      </c>
      <c r="AQ142">
        <f>0.61365*EXP(17.502*J142/(240.97+J142))</f>
        <v>2.1293956776236684</v>
      </c>
      <c r="AR142">
        <f>AQ142*1000/AA142</f>
        <v>21.609135058840035</v>
      </c>
      <c r="AS142">
        <f>(AR142-U142)</f>
        <v>7.6090044054586876</v>
      </c>
      <c r="AT142">
        <f>IF(D142,P142,(O142+P142)/2)</f>
        <v>18.862423896789551</v>
      </c>
      <c r="AU142">
        <f>0.61365*EXP(17.502*AT142/(240.97+AT142))</f>
        <v>2.1863197983310312</v>
      </c>
      <c r="AV142">
        <f>IF(AS142&lt;&gt;0,(1000-(AR142+U142)/2)/AS142*AL142,0)</f>
        <v>-2.0343483121185715E-3</v>
      </c>
      <c r="AW142">
        <f>U142*AA142/1000</f>
        <v>1.3795932885930671</v>
      </c>
      <c r="AX142">
        <f>(AU142-AW142)</f>
        <v>0.80672650973796411</v>
      </c>
      <c r="AY142">
        <f>1/(1.6/F142+1.37/N142)</f>
        <v>-1.271336784287026E-3</v>
      </c>
      <c r="AZ142">
        <f>G142*AA142*0.001</f>
        <v>50.45344735462249</v>
      </c>
      <c r="BA142">
        <f>G142/S142</f>
        <v>1.2832192299841862</v>
      </c>
      <c r="BB142">
        <f>(1-AL142*AA142/AQ142/F142)*100</f>
        <v>64.124038214391078</v>
      </c>
      <c r="BC142">
        <f>(S142-E142/(N142/1.35))</f>
        <v>398.92655611165929</v>
      </c>
      <c r="BD142">
        <f>E142*BB142/100/BC142</f>
        <v>2.4247011408092789E-4</v>
      </c>
    </row>
    <row r="143" spans="1:56" x14ac:dyDescent="0.25">
      <c r="A143" s="1">
        <v>76</v>
      </c>
      <c r="B143" s="1" t="s">
        <v>201</v>
      </c>
      <c r="C143" s="1">
        <v>45754.999991260469</v>
      </c>
      <c r="D143" s="1">
        <v>0</v>
      </c>
      <c r="E143">
        <f>(R143-S143*(1000-T143)/(1000-U143))*AK143</f>
        <v>-0.18407970967185555</v>
      </c>
      <c r="F143">
        <f>IF(AV143&lt;&gt;0,1/(1/AV143-1/N143),0)</f>
        <v>7.1572382765018898E-5</v>
      </c>
      <c r="G143">
        <f>((AY143-AL143/2)*S143-E143)/(AY143+AL143/2)</f>
        <v>4484.7862272399007</v>
      </c>
      <c r="H143">
        <f>AL143*1000</f>
        <v>5.4114573405299681E-4</v>
      </c>
      <c r="I143">
        <f>(AQ143-AW143)</f>
        <v>0.73148986766690949</v>
      </c>
      <c r="J143">
        <f>(P143+AP143*D143)</f>
        <v>18.435070037841797</v>
      </c>
      <c r="K143" s="1">
        <v>6</v>
      </c>
      <c r="L143">
        <f>(K143*AE143+AF143)</f>
        <v>1.4200000166893005</v>
      </c>
      <c r="M143" s="1">
        <v>1</v>
      </c>
      <c r="N143">
        <f>L143*(M143+1)*(M143+1)/(M143*M143+1)</f>
        <v>2.8400000333786011</v>
      </c>
      <c r="O143" s="1">
        <v>19.279582977294922</v>
      </c>
      <c r="P143" s="1">
        <v>18.435070037841797</v>
      </c>
      <c r="Q143" s="1">
        <v>19.137250900268555</v>
      </c>
      <c r="R143" s="1">
        <v>398.91836547851562</v>
      </c>
      <c r="S143" s="1">
        <v>399.138916015625</v>
      </c>
      <c r="T143" s="1">
        <v>14.182402610778809</v>
      </c>
      <c r="U143" s="1">
        <v>14.183042526245117</v>
      </c>
      <c r="V143" s="1">
        <v>62.259822845458984</v>
      </c>
      <c r="W143" s="1">
        <v>62.262630462646484</v>
      </c>
      <c r="X143" s="1">
        <v>500.19479370117187</v>
      </c>
      <c r="Y143" s="1">
        <v>-9.084666520357132E-2</v>
      </c>
      <c r="Z143" s="1">
        <v>6.48154616355896E-2</v>
      </c>
      <c r="AA143" s="1">
        <v>98.507904052734375</v>
      </c>
      <c r="AB143" s="1">
        <v>-4.4001483917236328</v>
      </c>
      <c r="AC143" s="1">
        <v>0.10977602005004883</v>
      </c>
      <c r="AD143" s="1">
        <v>1</v>
      </c>
      <c r="AE143" s="1">
        <v>-0.21956524252891541</v>
      </c>
      <c r="AF143" s="1">
        <v>2.737391471862793</v>
      </c>
      <c r="AG143" s="1">
        <v>1</v>
      </c>
      <c r="AH143" s="1">
        <v>0</v>
      </c>
      <c r="AI143" s="1">
        <v>0.18999999761581421</v>
      </c>
      <c r="AJ143" s="1">
        <v>111115</v>
      </c>
      <c r="AK143">
        <f>X143*0.000001/(K143*0.0001)</f>
        <v>0.83365798950195302</v>
      </c>
      <c r="AL143">
        <f>(U143-T143)/(1000-U143)*AK143</f>
        <v>5.4114573405299682E-7</v>
      </c>
      <c r="AM143">
        <f>(P143+273.15)</f>
        <v>291.58507003784177</v>
      </c>
      <c r="AN143">
        <f>(O143+273.15)</f>
        <v>292.4295829772949</v>
      </c>
      <c r="AO143">
        <f>(Y143*AG143+Z143*AH143)*AI143</f>
        <v>-1.7260866172083222E-2</v>
      </c>
      <c r="AP143">
        <f>((AO143+0.00000010773*(AN143^4-AM143^4))-AL143*44100)/(L143*51.4+0.00000043092*AM143^3)</f>
        <v>0.10780394438132226</v>
      </c>
      <c r="AQ143">
        <f>0.61365*EXP(17.502*J143/(240.97+J143))</f>
        <v>2.1286316600181148</v>
      </c>
      <c r="AR143">
        <f>AQ143*1000/AA143</f>
        <v>21.608739729946862</v>
      </c>
      <c r="AS143">
        <f>(AR143-U143)</f>
        <v>7.4256972037017448</v>
      </c>
      <c r="AT143">
        <f>IF(D143,P143,(O143+P143)/2)</f>
        <v>18.857326507568359</v>
      </c>
      <c r="AU143">
        <f>0.61365*EXP(17.502*AT143/(240.97+AT143))</f>
        <v>2.185623709242265</v>
      </c>
      <c r="AV143">
        <f>IF(AS143&lt;&gt;0,(1000-(AR143+U143)/2)/AS143*AL143,0)</f>
        <v>7.1570579075997718E-5</v>
      </c>
      <c r="AW143">
        <f>U143*AA143/1000</f>
        <v>1.3971417923512053</v>
      </c>
      <c r="AX143">
        <f>(AU143-AW143)</f>
        <v>0.78848191689105973</v>
      </c>
      <c r="AY143">
        <f>1/(1.6/F143+1.37/N143)</f>
        <v>4.4731773969187292E-5</v>
      </c>
      <c r="AZ143">
        <f>G143*AA143*0.001</f>
        <v>441.78689136997275</v>
      </c>
      <c r="BA143">
        <f>G143/S143</f>
        <v>11.236153748196118</v>
      </c>
      <c r="BB143">
        <f>(1-AL143*AA143/AQ143/F143)*100</f>
        <v>65.010372038430006</v>
      </c>
      <c r="BC143">
        <f>(S143-E143/(N143/1.35))</f>
        <v>399.2264186934899</v>
      </c>
      <c r="BD143">
        <f>E143*BB143/100/BC143</f>
        <v>-2.9975697624563683E-4</v>
      </c>
    </row>
    <row r="144" spans="1:56" x14ac:dyDescent="0.25">
      <c r="A144" s="1" t="s">
        <v>9</v>
      </c>
      <c r="B144" s="1" t="s">
        <v>202</v>
      </c>
    </row>
    <row r="145" spans="1:56" x14ac:dyDescent="0.25">
      <c r="A145" s="1">
        <v>77</v>
      </c>
      <c r="B145" s="1" t="s">
        <v>203</v>
      </c>
      <c r="C145" s="1">
        <v>46354.499997999519</v>
      </c>
      <c r="D145" s="1">
        <v>0</v>
      </c>
      <c r="E145">
        <f>(R145-S145*(1000-T145)/(1000-U145))*AK145</f>
        <v>-9.5296944396770736E-2</v>
      </c>
      <c r="F145">
        <f>IF(AV145&lt;&gt;0,1/(1/AV145-1/N145),0)</f>
        <v>3.1573563004986871E-4</v>
      </c>
      <c r="G145">
        <f>((AY145-AL145/2)*S145-E145)/(AY145+AL145/2)</f>
        <v>874.34051816730175</v>
      </c>
      <c r="H145">
        <f>AL145*1000</f>
        <v>2.347102034523266E-3</v>
      </c>
      <c r="I145">
        <f>(AQ145-AW145)</f>
        <v>0.71911850008639089</v>
      </c>
      <c r="J145">
        <f>(P145+AP145*D145)</f>
        <v>18.427177429199219</v>
      </c>
      <c r="K145" s="1">
        <v>6</v>
      </c>
      <c r="L145">
        <f>(K145*AE145+AF145)</f>
        <v>1.4200000166893005</v>
      </c>
      <c r="M145" s="1">
        <v>1</v>
      </c>
      <c r="N145">
        <f>L145*(M145+1)*(M145+1)/(M145*M145+1)</f>
        <v>2.8400000333786011</v>
      </c>
      <c r="O145" s="1">
        <v>19.279973983764648</v>
      </c>
      <c r="P145" s="1">
        <v>18.427177429199219</v>
      </c>
      <c r="Q145" s="1">
        <v>19.136934280395508</v>
      </c>
      <c r="R145" s="1">
        <v>398.83413696289062</v>
      </c>
      <c r="S145" s="1">
        <v>398.94732666015625</v>
      </c>
      <c r="T145" s="1">
        <v>14.297164916992188</v>
      </c>
      <c r="U145" s="1">
        <v>14.29994010925293</v>
      </c>
      <c r="V145" s="1">
        <v>62.753326416015625</v>
      </c>
      <c r="W145" s="1">
        <v>62.765506744384766</v>
      </c>
      <c r="X145" s="1">
        <v>500.18991088867188</v>
      </c>
      <c r="Y145" s="1">
        <v>-0.10901538282632828</v>
      </c>
      <c r="Z145" s="1">
        <v>0.11205320805311203</v>
      </c>
      <c r="AA145" s="1">
        <v>98.494148254394531</v>
      </c>
      <c r="AB145" s="1">
        <v>-4.5043964385986328</v>
      </c>
      <c r="AC145" s="1">
        <v>0.11581563949584961</v>
      </c>
      <c r="AD145" s="1">
        <v>1</v>
      </c>
      <c r="AE145" s="1">
        <v>-0.21956524252891541</v>
      </c>
      <c r="AF145" s="1">
        <v>2.737391471862793</v>
      </c>
      <c r="AG145" s="1">
        <v>1</v>
      </c>
      <c r="AH145" s="1">
        <v>0</v>
      </c>
      <c r="AI145" s="1">
        <v>0.18999999761581421</v>
      </c>
      <c r="AJ145" s="1">
        <v>111115</v>
      </c>
      <c r="AK145">
        <f>X145*0.000001/(K145*0.0001)</f>
        <v>0.8336498514811197</v>
      </c>
      <c r="AL145">
        <f>(U145-T145)/(1000-U145)*AK145</f>
        <v>2.3471020345232659E-6</v>
      </c>
      <c r="AM145">
        <f>(P145+273.15)</f>
        <v>291.5771774291992</v>
      </c>
      <c r="AN145">
        <f>(O145+273.15)</f>
        <v>292.42997398376463</v>
      </c>
      <c r="AO145">
        <f>(Y145*AG145+Z145*AH145)*AI145</f>
        <v>-2.0712922477089446E-2</v>
      </c>
      <c r="AP145">
        <f>((AO145+0.00000010773*(AN145^4-AM145^4))-AL145*44100)/(L145*51.4+0.00000043092*AM145^3)</f>
        <v>0.10786998330923499</v>
      </c>
      <c r="AQ145">
        <f>0.61365*EXP(17.502*J145/(240.97+J145))</f>
        <v>2.1275789212361116</v>
      </c>
      <c r="AR145">
        <f>AQ145*1000/AA145</f>
        <v>21.60106929135442</v>
      </c>
      <c r="AS145">
        <f>(AR145-U145)</f>
        <v>7.3011291821014908</v>
      </c>
      <c r="AT145">
        <f>IF(D145,P145,(O145+P145)/2)</f>
        <v>18.853575706481934</v>
      </c>
      <c r="AU145">
        <f>0.61365*EXP(17.502*AT145/(240.97+AT145))</f>
        <v>2.1851116315908445</v>
      </c>
      <c r="AV145">
        <f>IF(AS145&lt;&gt;0,(1000-(AR145+U145)/2)/AS145*AL145,0)</f>
        <v>3.1570053219590099E-4</v>
      </c>
      <c r="AW145">
        <f>U145*AA145/1000</f>
        <v>1.4084604211497207</v>
      </c>
      <c r="AX145">
        <f>(AU145-AW145)</f>
        <v>0.77665121044112384</v>
      </c>
      <c r="AY145">
        <f>1/(1.6/F145+1.37/N145)</f>
        <v>1.9731598564510922E-4</v>
      </c>
      <c r="AZ145">
        <f>G145*AA145*0.001</f>
        <v>86.11742462119436</v>
      </c>
      <c r="BA145">
        <f>G145/S145</f>
        <v>2.1916189424979144</v>
      </c>
      <c r="BB145">
        <f>(1-AL145*AA145/AQ145/F145)*100</f>
        <v>65.586160725040557</v>
      </c>
      <c r="BC145">
        <f>(S145-E145/(N145/1.35))</f>
        <v>398.99262626347439</v>
      </c>
      <c r="BD145">
        <f>E145*BB145/100/BC145</f>
        <v>-1.566485268247682E-4</v>
      </c>
    </row>
    <row r="146" spans="1:56" x14ac:dyDescent="0.25">
      <c r="A146" s="1" t="s">
        <v>9</v>
      </c>
      <c r="B146" s="1" t="s">
        <v>204</v>
      </c>
    </row>
    <row r="147" spans="1:56" x14ac:dyDescent="0.25">
      <c r="A147" s="1">
        <v>78</v>
      </c>
      <c r="B147" s="1" t="s">
        <v>205</v>
      </c>
      <c r="C147" s="1">
        <v>46955.50000468269</v>
      </c>
      <c r="D147" s="1">
        <v>0</v>
      </c>
      <c r="E147">
        <f>(R147-S147*(1000-T147)/(1000-U147))*AK147</f>
        <v>-0.1007095703610368</v>
      </c>
      <c r="F147">
        <f>IF(AV147&lt;&gt;0,1/(1/AV147-1/N147),0)</f>
        <v>-1.5750161798608097E-3</v>
      </c>
      <c r="G147">
        <f>((AY147-AL147/2)*S147-E147)/(AY147+AL147/2)</f>
        <v>292.74248304682988</v>
      </c>
      <c r="H147">
        <f>AL147*1000</f>
        <v>-1.1512797388821589E-2</v>
      </c>
      <c r="I147">
        <f>(AQ147-AW147)</f>
        <v>0.70642833823580342</v>
      </c>
      <c r="J147">
        <f>(P147+AP147*D147)</f>
        <v>18.377378463745117</v>
      </c>
      <c r="K147" s="1">
        <v>6</v>
      </c>
      <c r="L147">
        <f>(K147*AE147+AF147)</f>
        <v>1.4200000166893005</v>
      </c>
      <c r="M147" s="1">
        <v>1</v>
      </c>
      <c r="N147">
        <f>L147*(M147+1)*(M147+1)/(M147*M147+1)</f>
        <v>2.8400000333786011</v>
      </c>
      <c r="O147" s="1">
        <v>19.271980285644531</v>
      </c>
      <c r="P147" s="1">
        <v>18.377378463745117</v>
      </c>
      <c r="Q147" s="1">
        <v>19.136238098144531</v>
      </c>
      <c r="R147" s="1">
        <v>398.91815185546875</v>
      </c>
      <c r="S147" s="1">
        <v>399.04443359375</v>
      </c>
      <c r="T147" s="1">
        <v>14.379342079162598</v>
      </c>
      <c r="U147" s="1">
        <v>14.365734100341797</v>
      </c>
      <c r="V147" s="1">
        <v>63.126605987548828</v>
      </c>
      <c r="W147" s="1">
        <v>63.066867828369141</v>
      </c>
      <c r="X147" s="1">
        <v>500.327392578125</v>
      </c>
      <c r="Y147" s="1">
        <v>-0.1078532412648201</v>
      </c>
      <c r="Z147" s="1">
        <v>0.62404090166091919</v>
      </c>
      <c r="AA147" s="1">
        <v>98.464775085449219</v>
      </c>
      <c r="AB147" s="1">
        <v>-4.3461933135986328</v>
      </c>
      <c r="AC147" s="1">
        <v>9.7615718841552734E-2</v>
      </c>
      <c r="AD147" s="1">
        <v>1</v>
      </c>
      <c r="AE147" s="1">
        <v>-0.21956524252891541</v>
      </c>
      <c r="AF147" s="1">
        <v>2.737391471862793</v>
      </c>
      <c r="AG147" s="1">
        <v>1</v>
      </c>
      <c r="AH147" s="1">
        <v>0</v>
      </c>
      <c r="AI147" s="1">
        <v>0.18999999761581421</v>
      </c>
      <c r="AJ147" s="1">
        <v>111115</v>
      </c>
      <c r="AK147">
        <f>X147*0.000001/(K147*0.0001)</f>
        <v>0.83387898763020829</v>
      </c>
      <c r="AL147">
        <f>(U147-T147)/(1000-U147)*AK147</f>
        <v>-1.151279738882159E-5</v>
      </c>
      <c r="AM147">
        <f>(P147+273.15)</f>
        <v>291.52737846374509</v>
      </c>
      <c r="AN147">
        <f>(O147+273.15)</f>
        <v>292.42198028564451</v>
      </c>
      <c r="AO147">
        <f>(Y147*AG147+Z147*AH147)*AI147</f>
        <v>-2.0492115583173653E-2</v>
      </c>
      <c r="AP147">
        <f>((AO147+0.00000010773*(AN147^4-AM147^4))-AL147*44100)/(L147*51.4+0.00000043092*AM147^3)</f>
        <v>0.12051232689954965</v>
      </c>
      <c r="AQ147">
        <f>0.61365*EXP(17.502*J147/(240.97+J147))</f>
        <v>2.1209471153633266</v>
      </c>
      <c r="AR147">
        <f>AQ147*1000/AA147</f>
        <v>21.540161073061274</v>
      </c>
      <c r="AS147">
        <f>(AR147-U147)</f>
        <v>7.1744269727194769</v>
      </c>
      <c r="AT147">
        <f>IF(D147,P147,(O147+P147)/2)</f>
        <v>18.824679374694824</v>
      </c>
      <c r="AU147">
        <f>0.61365*EXP(17.502*AT147/(240.97+AT147))</f>
        <v>2.1811700891716037</v>
      </c>
      <c r="AV147">
        <f>IF(AS147&lt;&gt;0,(1000-(AR147+U147)/2)/AS147*AL147,0)</f>
        <v>-1.5758901419883247E-3</v>
      </c>
      <c r="AW147">
        <f>U147*AA147/1000</f>
        <v>1.4145187771275232</v>
      </c>
      <c r="AX147">
        <f>(AU147-AW147)</f>
        <v>0.76665131204408055</v>
      </c>
      <c r="AY147">
        <f>1/(1.6/F147+1.37/N147)</f>
        <v>-9.8485278140392771E-4</v>
      </c>
      <c r="AZ147">
        <f>G147*AA147*0.001</f>
        <v>28.824822751162035</v>
      </c>
      <c r="BA147">
        <f>G147/S147</f>
        <v>0.7336087372787623</v>
      </c>
      <c r="BB147">
        <f>(1-AL147*AA147/AQ147/F147)*100</f>
        <v>66.065074854113234</v>
      </c>
      <c r="BC147">
        <f>(S147-E147/(N147/1.35))</f>
        <v>399.09230610022519</v>
      </c>
      <c r="BD147">
        <f>E147*BB147/100/BC147</f>
        <v>-1.6671294341506537E-4</v>
      </c>
    </row>
    <row r="148" spans="1:56" x14ac:dyDescent="0.25">
      <c r="A148" s="1">
        <v>79</v>
      </c>
      <c r="B148" s="1" t="s">
        <v>206</v>
      </c>
      <c r="C148" s="1">
        <v>47555.999991260469</v>
      </c>
      <c r="D148" s="1">
        <v>0</v>
      </c>
      <c r="E148">
        <f>(R148-S148*(1000-T148)/(1000-U148))*AK148</f>
        <v>-0.19630001151431895</v>
      </c>
      <c r="F148">
        <f>IF(AV148&lt;&gt;0,1/(1/AV148-1/N148),0)</f>
        <v>-2.6069946895737072E-3</v>
      </c>
      <c r="G148">
        <f>((AY148-AL148/2)*S148-E148)/(AY148+AL148/2)</f>
        <v>274.8000699048435</v>
      </c>
      <c r="H148">
        <f>AL148*1000</f>
        <v>-1.9068481202152914E-2</v>
      </c>
      <c r="I148">
        <f>(AQ148-AW148)</f>
        <v>0.70632289213530797</v>
      </c>
      <c r="J148">
        <f>(P148+AP148*D148)</f>
        <v>18.462358474731445</v>
      </c>
      <c r="K148" s="1">
        <v>6</v>
      </c>
      <c r="L148">
        <f>(K148*AE148+AF148)</f>
        <v>1.4200000166893005</v>
      </c>
      <c r="M148" s="1">
        <v>1</v>
      </c>
      <c r="N148">
        <f>L148*(M148+1)*(M148+1)/(M148*M148+1)</f>
        <v>2.8400000333786011</v>
      </c>
      <c r="O148" s="1">
        <v>19.281318664550781</v>
      </c>
      <c r="P148" s="1">
        <v>18.462358474731445</v>
      </c>
      <c r="Q148" s="1">
        <v>19.136497497558594</v>
      </c>
      <c r="R148" s="1">
        <v>398.87701416015625</v>
      </c>
      <c r="S148" s="1">
        <v>399.12161254882812</v>
      </c>
      <c r="T148" s="1">
        <v>14.508842468261719</v>
      </c>
      <c r="U148" s="1">
        <v>14.486300468444824</v>
      </c>
      <c r="V148" s="1">
        <v>63.638542175292969</v>
      </c>
      <c r="W148" s="1">
        <v>63.539669036865234</v>
      </c>
      <c r="X148" s="1">
        <v>500.19296264648438</v>
      </c>
      <c r="Y148" s="1">
        <v>-0.13069577515125275</v>
      </c>
      <c r="Z148" s="1">
        <v>0.15269358456134796</v>
      </c>
      <c r="AA148" s="1">
        <v>98.434524536132813</v>
      </c>
      <c r="AB148" s="1">
        <v>-4.3461933135986328</v>
      </c>
      <c r="AC148" s="1">
        <v>9.7615718841552734E-2</v>
      </c>
      <c r="AD148" s="1">
        <v>1</v>
      </c>
      <c r="AE148" s="1">
        <v>-0.21956524252891541</v>
      </c>
      <c r="AF148" s="1">
        <v>2.737391471862793</v>
      </c>
      <c r="AG148" s="1">
        <v>1</v>
      </c>
      <c r="AH148" s="1">
        <v>0</v>
      </c>
      <c r="AI148" s="1">
        <v>0.18999999761581421</v>
      </c>
      <c r="AJ148" s="1">
        <v>111115</v>
      </c>
      <c r="AK148">
        <f>X148*0.000001/(K148*0.0001)</f>
        <v>0.83365493774414046</v>
      </c>
      <c r="AL148">
        <f>(U148-T148)/(1000-U148)*AK148</f>
        <v>-1.9068481202152914E-5</v>
      </c>
      <c r="AM148">
        <f>(P148+273.15)</f>
        <v>291.61235847473142</v>
      </c>
      <c r="AN148">
        <f>(O148+273.15)</f>
        <v>292.43131866455076</v>
      </c>
      <c r="AO148">
        <f>(Y148*AG148+Z148*AH148)*AI148</f>
        <v>-2.4832196967135012E-2</v>
      </c>
      <c r="AP148">
        <f>((AO148+0.00000010773*(AN148^4-AM148^4))-AL148*44100)/(L148*51.4+0.00000043092*AM148^3)</f>
        <v>0.11478378541223844</v>
      </c>
      <c r="AQ148">
        <f>0.61365*EXP(17.502*J148/(240.97+J148))</f>
        <v>2.1322749910342322</v>
      </c>
      <c r="AR148">
        <f>AQ148*1000/AA148</f>
        <v>21.661861029780546</v>
      </c>
      <c r="AS148">
        <f>(AR148-U148)</f>
        <v>7.1755605613357218</v>
      </c>
      <c r="AT148">
        <f>IF(D148,P148,(O148+P148)/2)</f>
        <v>18.871838569641113</v>
      </c>
      <c r="AU148">
        <f>0.61365*EXP(17.502*AT148/(240.97+AT148))</f>
        <v>2.1876059579322757</v>
      </c>
      <c r="AV148">
        <f>IF(AS148&lt;&gt;0,(1000-(AR148+U148)/2)/AS148*AL148,0)</f>
        <v>-2.6093899944253061E-3</v>
      </c>
      <c r="AW148">
        <f>U148*AA148/1000</f>
        <v>1.4259520988989243</v>
      </c>
      <c r="AX148">
        <f>(AU148-AW148)</f>
        <v>0.76165385903335148</v>
      </c>
      <c r="AY148">
        <f>1/(1.6/F148+1.37/N148)</f>
        <v>-1.63065337406287E-3</v>
      </c>
      <c r="AZ148">
        <f>G148*AA148*0.001</f>
        <v>27.049814223579329</v>
      </c>
      <c r="BA148">
        <f>G148/S148</f>
        <v>0.68851212579029342</v>
      </c>
      <c r="BB148">
        <f>(1-AL148*AA148/AQ148/F148)*100</f>
        <v>66.233955290249895</v>
      </c>
      <c r="BC148">
        <f>(S148-E148/(N148/1.35))</f>
        <v>399.21492417292308</v>
      </c>
      <c r="BD148">
        <f>E148*BB148/100/BC148</f>
        <v>-3.2568236803900497E-4</v>
      </c>
    </row>
    <row r="149" spans="1:56" x14ac:dyDescent="0.25">
      <c r="A149" s="1" t="s">
        <v>9</v>
      </c>
      <c r="B149" s="1" t="s">
        <v>207</v>
      </c>
    </row>
    <row r="150" spans="1:56" x14ac:dyDescent="0.25">
      <c r="A150" s="1">
        <v>80</v>
      </c>
      <c r="B150" s="1" t="s">
        <v>208</v>
      </c>
      <c r="C150" s="1">
        <v>48155.999997988343</v>
      </c>
      <c r="D150" s="1">
        <v>0</v>
      </c>
      <c r="E150">
        <f>(R150-S150*(1000-T150)/(1000-U150))*AK150</f>
        <v>-9.445405737878429E-2</v>
      </c>
      <c r="F150">
        <f>IF(AV150&lt;&gt;0,1/(1/AV150-1/N150),0)</f>
        <v>-2.0364197400593383E-3</v>
      </c>
      <c r="G150">
        <f>((AY150-AL150/2)*S150-E150)/(AY150+AL150/2)</f>
        <v>320.62883599147278</v>
      </c>
      <c r="H150">
        <f>AL150*1000</f>
        <v>-1.4570177082870379E-2</v>
      </c>
      <c r="I150">
        <f>(AQ150-AW150)</f>
        <v>0.69104565068325452</v>
      </c>
      <c r="J150">
        <f>(P150+AP150*D150)</f>
        <v>18.406976699829102</v>
      </c>
      <c r="K150" s="1">
        <v>6</v>
      </c>
      <c r="L150">
        <f>(K150*AE150+AF150)</f>
        <v>1.4200000166893005</v>
      </c>
      <c r="M150" s="1">
        <v>1</v>
      </c>
      <c r="N150">
        <f>L150*(M150+1)*(M150+1)/(M150*M150+1)</f>
        <v>2.8400000333786011</v>
      </c>
      <c r="O150" s="1">
        <v>19.274709701538086</v>
      </c>
      <c r="P150" s="1">
        <v>18.406976699829102</v>
      </c>
      <c r="Q150" s="1">
        <v>19.139595031738281</v>
      </c>
      <c r="R150" s="1">
        <v>398.79086303710937</v>
      </c>
      <c r="S150" s="1">
        <v>398.9111328125</v>
      </c>
      <c r="T150" s="1">
        <v>14.583807945251465</v>
      </c>
      <c r="U150" s="1">
        <v>14.566585540771484</v>
      </c>
      <c r="V150" s="1">
        <v>63.993061065673828</v>
      </c>
      <c r="W150" s="1">
        <v>63.917488098144531</v>
      </c>
      <c r="X150" s="1">
        <v>500.206787109375</v>
      </c>
      <c r="Y150" s="1">
        <v>5.8610634878277779E-3</v>
      </c>
      <c r="Z150" s="1">
        <v>6.3716769218444824E-2</v>
      </c>
      <c r="AA150" s="1">
        <v>98.433563232421875</v>
      </c>
      <c r="AB150" s="1">
        <v>-4.5369586944580078</v>
      </c>
      <c r="AC150" s="1">
        <v>0.10211420059204102</v>
      </c>
      <c r="AD150" s="1">
        <v>1</v>
      </c>
      <c r="AE150" s="1">
        <v>-0.21956524252891541</v>
      </c>
      <c r="AF150" s="1">
        <v>2.737391471862793</v>
      </c>
      <c r="AG150" s="1">
        <v>1</v>
      </c>
      <c r="AH150" s="1">
        <v>0</v>
      </c>
      <c r="AI150" s="1">
        <v>0.18999999761581421</v>
      </c>
      <c r="AJ150" s="1">
        <v>111115</v>
      </c>
      <c r="AK150">
        <f>X150*0.000001/(K150*0.0001)</f>
        <v>0.83367797851562486</v>
      </c>
      <c r="AL150">
        <f>(U150-T150)/(1000-U150)*AK150</f>
        <v>-1.4570177082870378E-5</v>
      </c>
      <c r="AM150">
        <f>(P150+273.15)</f>
        <v>291.55697669982908</v>
      </c>
      <c r="AN150">
        <f>(O150+273.15)</f>
        <v>292.42470970153806</v>
      </c>
      <c r="AO150">
        <f>(Y150*AG150+Z150*AH150)*AI150</f>
        <v>1.1136020487134135E-3</v>
      </c>
      <c r="AP150">
        <f>((AO150+0.00000010773*(AN150^4-AM150^4))-AL150*44100)/(L150*51.4+0.00000043092*AM150^3)</f>
        <v>0.11895135564663417</v>
      </c>
      <c r="AQ150">
        <f>0.61365*EXP(17.502*J150/(240.97+J150))</f>
        <v>2.1248865695912666</v>
      </c>
      <c r="AR150">
        <f>AQ150*1000/AA150</f>
        <v>21.587012598273752</v>
      </c>
      <c r="AS150">
        <f>(AR150-U150)</f>
        <v>7.0204270575022676</v>
      </c>
      <c r="AT150">
        <f>IF(D150,P150,(O150+P150)/2)</f>
        <v>18.840843200683594</v>
      </c>
      <c r="AU150">
        <f>0.61365*EXP(17.502*AT150/(240.97+AT150))</f>
        <v>2.1833741123748123</v>
      </c>
      <c r="AV150">
        <f>IF(AS150&lt;&gt;0,(1000-(AR150+U150)/2)/AS150*AL150,0)</f>
        <v>-2.037881000992274E-3</v>
      </c>
      <c r="AW150">
        <f>U150*AA150/1000</f>
        <v>1.4338409189080121</v>
      </c>
      <c r="AX150">
        <f>(AU150-AW150)</f>
        <v>0.74953319346680014</v>
      </c>
      <c r="AY150">
        <f>1/(1.6/F150+1.37/N150)</f>
        <v>-1.2735442598031139E-3</v>
      </c>
      <c r="AZ150">
        <f>G150*AA150*0.001</f>
        <v>31.56063880170446</v>
      </c>
      <c r="BA150">
        <f>G150/S150</f>
        <v>0.80376005986821575</v>
      </c>
      <c r="BB150">
        <f>(1-AL150*AA150/AQ150/F150)*100</f>
        <v>66.855994914997879</v>
      </c>
      <c r="BC150">
        <f>(S150-E150/(N150/1.35))</f>
        <v>398.95603174769815</v>
      </c>
      <c r="BD150">
        <f>E150*BB150/100/BC150</f>
        <v>-1.5828360714722681E-4</v>
      </c>
    </row>
    <row r="151" spans="1:56" x14ac:dyDescent="0.25">
      <c r="A151" s="1" t="s">
        <v>9</v>
      </c>
      <c r="B151" s="1" t="s">
        <v>209</v>
      </c>
    </row>
    <row r="152" spans="1:56" x14ac:dyDescent="0.25">
      <c r="A152" s="1">
        <v>81</v>
      </c>
      <c r="B152" s="1" t="s">
        <v>210</v>
      </c>
      <c r="C152" s="1">
        <v>48756.50000468269</v>
      </c>
      <c r="D152" s="1">
        <v>0</v>
      </c>
      <c r="E152">
        <f>(R152-S152*(1000-T152)/(1000-U152))*AK152</f>
        <v>-8.360676085292007E-2</v>
      </c>
      <c r="F152">
        <f>IF(AV152&lt;&gt;0,1/(1/AV152-1/N152),0)</f>
        <v>-1.3120307093141754E-4</v>
      </c>
      <c r="G152">
        <f>((AY152-AL152/2)*S152-E152)/(AY152+AL152/2)</f>
        <v>-619.49325780967627</v>
      </c>
      <c r="H152">
        <f>AL152*1000</f>
        <v>-9.3188718197468408E-4</v>
      </c>
      <c r="I152">
        <f>(AQ152-AW152)</f>
        <v>0.68632946895712665</v>
      </c>
      <c r="J152">
        <f>(P152+AP152*D152)</f>
        <v>18.431467056274414</v>
      </c>
      <c r="K152" s="1">
        <v>6</v>
      </c>
      <c r="L152">
        <f>(K152*AE152+AF152)</f>
        <v>1.4200000166893005</v>
      </c>
      <c r="M152" s="1">
        <v>1</v>
      </c>
      <c r="N152">
        <f>L152*(M152+1)*(M152+1)/(M152*M152+1)</f>
        <v>2.8400000333786011</v>
      </c>
      <c r="O152" s="1">
        <v>19.276935577392578</v>
      </c>
      <c r="P152" s="1">
        <v>18.431467056274414</v>
      </c>
      <c r="Q152" s="1">
        <v>19.138975143432617</v>
      </c>
      <c r="R152" s="1">
        <v>398.68240356445312</v>
      </c>
      <c r="S152" s="1">
        <v>398.78314208984375</v>
      </c>
      <c r="T152" s="1">
        <v>14.650819778442383</v>
      </c>
      <c r="U152" s="1">
        <v>14.649718284606934</v>
      </c>
      <c r="V152" s="1">
        <v>64.269172668457031</v>
      </c>
      <c r="W152" s="1">
        <v>64.26434326171875</v>
      </c>
      <c r="X152" s="1">
        <v>500.17636108398437</v>
      </c>
      <c r="Y152" s="1">
        <v>-1.4067469164729118E-2</v>
      </c>
      <c r="Z152" s="1">
        <v>0.92285466194152832</v>
      </c>
      <c r="AA152" s="1">
        <v>98.419746398925781</v>
      </c>
      <c r="AB152" s="1">
        <v>-4.6037006378173828</v>
      </c>
      <c r="AC152" s="1">
        <v>0.10954713821411133</v>
      </c>
      <c r="AD152" s="1">
        <v>1</v>
      </c>
      <c r="AE152" s="1">
        <v>-0.21956524252891541</v>
      </c>
      <c r="AF152" s="1">
        <v>2.737391471862793</v>
      </c>
      <c r="AG152" s="1">
        <v>1</v>
      </c>
      <c r="AH152" s="1">
        <v>0</v>
      </c>
      <c r="AI152" s="1">
        <v>0.18999999761581421</v>
      </c>
      <c r="AJ152" s="1">
        <v>111115</v>
      </c>
      <c r="AK152">
        <f>X152*0.000001/(K152*0.0001)</f>
        <v>0.83362726847330726</v>
      </c>
      <c r="AL152">
        <f>(U152-T152)/(1000-U152)*AK152</f>
        <v>-9.318871819746841E-7</v>
      </c>
      <c r="AM152">
        <f>(P152+273.15)</f>
        <v>291.58146705627439</v>
      </c>
      <c r="AN152">
        <f>(O152+273.15)</f>
        <v>292.42693557739256</v>
      </c>
      <c r="AO152">
        <f>(Y152*AG152+Z152*AH152)*AI152</f>
        <v>-2.6728191077590724E-3</v>
      </c>
      <c r="AP152">
        <f>((AO152+0.00000010773*(AN152^4-AM152^4))-AL152*44100)/(L152*51.4+0.00000043092*AM152^3)</f>
        <v>0.10887425089564502</v>
      </c>
      <c r="AQ152">
        <f>0.61365*EXP(17.502*J152/(240.97+J152))</f>
        <v>2.1281510273438471</v>
      </c>
      <c r="AR152">
        <f>AQ152*1000/AA152</f>
        <v>21.623211857484275</v>
      </c>
      <c r="AS152">
        <f>(AR152-U152)</f>
        <v>6.9734935728773415</v>
      </c>
      <c r="AT152">
        <f>IF(D152,P152,(O152+P152)/2)</f>
        <v>18.854201316833496</v>
      </c>
      <c r="AU152">
        <f>0.61365*EXP(17.502*AT152/(240.97+AT152))</f>
        <v>2.1851970356559254</v>
      </c>
      <c r="AV152">
        <f>IF(AS152&lt;&gt;0,(1000-(AR152+U152)/2)/AS152*AL152,0)</f>
        <v>-1.3120913256554589E-4</v>
      </c>
      <c r="AW152">
        <f>U152*AA152/1000</f>
        <v>1.4418215583867204</v>
      </c>
      <c r="AX152">
        <f>(AU152-AW152)</f>
        <v>0.74337547726920494</v>
      </c>
      <c r="AY152">
        <f>1/(1.6/F152+1.37/N152)</f>
        <v>-8.2005163231981234E-5</v>
      </c>
      <c r="AZ152">
        <f>G152*AA152*0.001</f>
        <v>-60.970369329472682</v>
      </c>
      <c r="BA152">
        <f>G152/S152</f>
        <v>-1.5534589916795121</v>
      </c>
      <c r="BB152">
        <f>(1-AL152*AA152/AQ152/F152)*100</f>
        <v>67.152741034856817</v>
      </c>
      <c r="BC152">
        <f>(S152-E152/(N152/1.35))</f>
        <v>398.82288473978207</v>
      </c>
      <c r="BD152">
        <f>E152*BB152/100/BC152</f>
        <v>-1.4077484956718467E-4</v>
      </c>
    </row>
    <row r="153" spans="1:56" x14ac:dyDescent="0.25">
      <c r="A153" s="1">
        <v>82</v>
      </c>
      <c r="B153" s="1" t="s">
        <v>211</v>
      </c>
      <c r="C153" s="1">
        <v>49356.999991260469</v>
      </c>
      <c r="D153" s="1">
        <v>0</v>
      </c>
      <c r="E153">
        <f>(R153-S153*(1000-T153)/(1000-U153))*AK153</f>
        <v>-0.15939515201406115</v>
      </c>
      <c r="F153">
        <f>IF(AV153&lt;&gt;0,1/(1/AV153-1/N153),0)</f>
        <v>8.9012347137135638E-4</v>
      </c>
      <c r="G153">
        <f>((AY153-AL153/2)*S153-E153)/(AY153+AL153/2)</f>
        <v>679.57383659015181</v>
      </c>
      <c r="H153">
        <f>AL153*1000</f>
        <v>6.0628423051947086E-3</v>
      </c>
      <c r="I153">
        <f>(AQ153-AW153)</f>
        <v>0.65843926013430476</v>
      </c>
      <c r="J153">
        <f>(P153+AP153*D153)</f>
        <v>18.229307174682617</v>
      </c>
      <c r="K153" s="1">
        <v>6</v>
      </c>
      <c r="L153">
        <f>(K153*AE153+AF153)</f>
        <v>1.4200000166893005</v>
      </c>
      <c r="M153" s="1">
        <v>1</v>
      </c>
      <c r="N153">
        <f>L153*(M153+1)*(M153+1)/(M153*M153+1)</f>
        <v>2.8400000333786011</v>
      </c>
      <c r="O153" s="1">
        <v>19.271263122558594</v>
      </c>
      <c r="P153" s="1">
        <v>18.229307174682617</v>
      </c>
      <c r="Q153" s="1">
        <v>19.139108657836914</v>
      </c>
      <c r="R153" s="1">
        <v>398.6729736328125</v>
      </c>
      <c r="S153" s="1">
        <v>398.861572265625</v>
      </c>
      <c r="T153" s="1">
        <v>14.654704093933105</v>
      </c>
      <c r="U153" s="1">
        <v>14.661881446838379</v>
      </c>
      <c r="V153" s="1">
        <v>64.303451538085938</v>
      </c>
      <c r="W153" s="1">
        <v>64.334945678710938</v>
      </c>
      <c r="X153" s="1">
        <v>499.39996337890625</v>
      </c>
      <c r="Y153" s="1">
        <v>-7.5022429227828979E-2</v>
      </c>
      <c r="Z153" s="1">
        <v>0.11425198614597321</v>
      </c>
      <c r="AA153" s="1">
        <v>98.411376953125</v>
      </c>
      <c r="AB153" s="1">
        <v>-4.6037006378173828</v>
      </c>
      <c r="AC153" s="1">
        <v>0.10954713821411133</v>
      </c>
      <c r="AD153" s="1">
        <v>0.66666668653488159</v>
      </c>
      <c r="AE153" s="1">
        <v>-0.21956524252891541</v>
      </c>
      <c r="AF153" s="1">
        <v>2.737391471862793</v>
      </c>
      <c r="AG153" s="1">
        <v>1</v>
      </c>
      <c r="AH153" s="1">
        <v>0</v>
      </c>
      <c r="AI153" s="1">
        <v>0.18999999761581421</v>
      </c>
      <c r="AJ153" s="1">
        <v>111115</v>
      </c>
      <c r="AK153">
        <f>X153*0.000001/(K153*0.0001)</f>
        <v>0.832333272298177</v>
      </c>
      <c r="AL153">
        <f>(U153-T153)/(1000-U153)*AK153</f>
        <v>6.0628423051947086E-6</v>
      </c>
      <c r="AM153">
        <f>(P153+273.15)</f>
        <v>291.37930717468259</v>
      </c>
      <c r="AN153">
        <f>(O153+273.15)</f>
        <v>292.42126312255857</v>
      </c>
      <c r="AO153">
        <f>(Y153*AG153+Z153*AH153)*AI153</f>
        <v>-1.4254261374420096E-2</v>
      </c>
      <c r="AP153">
        <f>((AO153+0.00000010773*(AN153^4-AM153^4))-AL153*44100)/(L153*51.4+0.00000043092*AM153^3)</f>
        <v>0.13013695144452236</v>
      </c>
      <c r="AQ153">
        <f>0.61365*EXP(17.502*J153/(240.97+J153))</f>
        <v>2.1013352020411462</v>
      </c>
      <c r="AR153">
        <f>AQ153*1000/AA153</f>
        <v>21.352563769553267</v>
      </c>
      <c r="AS153">
        <f>(AR153-U153)</f>
        <v>6.6906823227148884</v>
      </c>
      <c r="AT153">
        <f>IF(D153,P153,(O153+P153)/2)</f>
        <v>18.750285148620605</v>
      </c>
      <c r="AU153">
        <f>0.61365*EXP(17.502*AT153/(240.97+AT153))</f>
        <v>2.1710511740720735</v>
      </c>
      <c r="AV153">
        <f>IF(AS153&lt;&gt;0,(1000-(AR153+U153)/2)/AS153*AL153,0)</f>
        <v>8.8984457294496858E-4</v>
      </c>
      <c r="AW153">
        <f>U153*AA153/1000</f>
        <v>1.4428959419068415</v>
      </c>
      <c r="AX153">
        <f>(AU153-AW153)</f>
        <v>0.72815523216523204</v>
      </c>
      <c r="AY153">
        <f>1/(1.6/F153+1.37/N153)</f>
        <v>5.5617790864830572E-4</v>
      </c>
      <c r="AZ153">
        <f>G153*AA153*0.001</f>
        <v>66.8777970001548</v>
      </c>
      <c r="BA153">
        <f>G153/S153</f>
        <v>1.7037836779562818</v>
      </c>
      <c r="BB153">
        <f>(1-AL153*AA153/AQ153/F153)*100</f>
        <v>68.101079087562013</v>
      </c>
      <c r="BC153">
        <f>(S153-E153/(N153/1.35))</f>
        <v>398.93734108699471</v>
      </c>
      <c r="BD153">
        <f>E153*BB153/100/BC153</f>
        <v>-2.7209741319041987E-4</v>
      </c>
    </row>
    <row r="154" spans="1:56" x14ac:dyDescent="0.25">
      <c r="A154" s="1" t="s">
        <v>9</v>
      </c>
      <c r="B154" s="1" t="s">
        <v>212</v>
      </c>
    </row>
    <row r="155" spans="1:56" x14ac:dyDescent="0.25">
      <c r="A155" s="1">
        <v>83</v>
      </c>
      <c r="B155" s="1" t="s">
        <v>213</v>
      </c>
      <c r="C155" s="1">
        <v>49956.999997988343</v>
      </c>
      <c r="D155" s="1">
        <v>0</v>
      </c>
      <c r="E155">
        <f>(R155-S155*(1000-T155)/(1000-U155))*AK155</f>
        <v>-0.2170265427512523</v>
      </c>
      <c r="F155">
        <f>IF(AV155&lt;&gt;0,1/(1/AV155-1/N155),0)</f>
        <v>9.8243705501317052E-4</v>
      </c>
      <c r="G155">
        <f>((AY155-AL155/2)*S155-E155)/(AY155+AL155/2)</f>
        <v>746.26816306810963</v>
      </c>
      <c r="H155">
        <f>AL155*1000</f>
        <v>6.9055324054213768E-3</v>
      </c>
      <c r="I155">
        <f>(AQ155-AW155)</f>
        <v>0.67947842808911263</v>
      </c>
      <c r="J155">
        <f>(P155+AP155*D155)</f>
        <v>18.410690307617188</v>
      </c>
      <c r="K155" s="1">
        <v>6</v>
      </c>
      <c r="L155">
        <f>(K155*AE155+AF155)</f>
        <v>1.4200000166893005</v>
      </c>
      <c r="M155" s="1">
        <v>1</v>
      </c>
      <c r="N155">
        <f>L155*(M155+1)*(M155+1)/(M155*M155+1)</f>
        <v>2.8400000333786011</v>
      </c>
      <c r="O155" s="1">
        <v>19.279426574707031</v>
      </c>
      <c r="P155" s="1">
        <v>18.410690307617188</v>
      </c>
      <c r="Q155" s="1">
        <v>19.138853073120117</v>
      </c>
      <c r="R155" s="1">
        <v>398.89923095703125</v>
      </c>
      <c r="S155" s="1">
        <v>399.15621948242187</v>
      </c>
      <c r="T155" s="1">
        <v>14.682939529418945</v>
      </c>
      <c r="U155" s="1">
        <v>14.691100120544434</v>
      </c>
      <c r="V155" s="1">
        <v>64.400466918945313</v>
      </c>
      <c r="W155" s="1">
        <v>64.436256408691406</v>
      </c>
      <c r="X155" s="1">
        <v>500.26394653320312</v>
      </c>
      <c r="Y155" s="1">
        <v>-4.1614096611738205E-2</v>
      </c>
      <c r="Z155" s="1">
        <v>0.11974513530731201</v>
      </c>
      <c r="AA155" s="1">
        <v>98.420326232910156</v>
      </c>
      <c r="AB155" s="1">
        <v>-4.3601398468017578</v>
      </c>
      <c r="AC155" s="1">
        <v>0.1152348518371582</v>
      </c>
      <c r="AD155" s="1">
        <v>1</v>
      </c>
      <c r="AE155" s="1">
        <v>-0.21956524252891541</v>
      </c>
      <c r="AF155" s="1">
        <v>2.737391471862793</v>
      </c>
      <c r="AG155" s="1">
        <v>1</v>
      </c>
      <c r="AH155" s="1">
        <v>0</v>
      </c>
      <c r="AI155" s="1">
        <v>0.18999999761581421</v>
      </c>
      <c r="AJ155" s="1">
        <v>111115</v>
      </c>
      <c r="AK155">
        <f>X155*0.000001/(K155*0.0001)</f>
        <v>0.83377324422200505</v>
      </c>
      <c r="AL155">
        <f>(U155-T155)/(1000-U155)*AK155</f>
        <v>6.9055324054213768E-6</v>
      </c>
      <c r="AM155">
        <f>(P155+273.15)</f>
        <v>291.56069030761716</v>
      </c>
      <c r="AN155">
        <f>(O155+273.15)</f>
        <v>292.42942657470701</v>
      </c>
      <c r="AO155">
        <f>(Y155*AG155+Z155*AH155)*AI155</f>
        <v>-7.9066782570145211E-3</v>
      </c>
      <c r="AP155">
        <f>((AO155+0.00000010773*(AN155^4-AM155^4))-AL155*44100)/(L155*51.4+0.00000043092*AM155^3)</f>
        <v>0.1076569800322506</v>
      </c>
      <c r="AQ155">
        <f>0.61365*EXP(17.502*J155/(240.97+J155))</f>
        <v>2.1253812946734416</v>
      </c>
      <c r="AR155">
        <f>AQ155*1000/AA155</f>
        <v>21.594942589844297</v>
      </c>
      <c r="AS155">
        <f>(AR155-U155)</f>
        <v>6.9038424692998639</v>
      </c>
      <c r="AT155">
        <f>IF(D155,P155,(O155+P155)/2)</f>
        <v>18.845058441162109</v>
      </c>
      <c r="AU155">
        <f>0.61365*EXP(17.502*AT155/(240.97+AT155))</f>
        <v>2.1839492036361983</v>
      </c>
      <c r="AV155">
        <f>IF(AS155&lt;&gt;0,(1000-(AR155+U155)/2)/AS155*AL155,0)</f>
        <v>9.8209731952479369E-4</v>
      </c>
      <c r="AW155">
        <f>U155*AA155/1000</f>
        <v>1.445902866584329</v>
      </c>
      <c r="AX155">
        <f>(AU155-AW155)</f>
        <v>0.73804633705186928</v>
      </c>
      <c r="AY155">
        <f>1/(1.6/F155+1.37/N155)</f>
        <v>6.1384133877497179E-4</v>
      </c>
      <c r="AZ155">
        <f>G155*AA155*0.001</f>
        <v>73.44795606639795</v>
      </c>
      <c r="BA155">
        <f>G155/S155</f>
        <v>1.8696142679068888</v>
      </c>
      <c r="BB155">
        <f>(1-AL155*AA155/AQ155/F155)*100</f>
        <v>67.450795477291223</v>
      </c>
      <c r="BC155">
        <f>(S155-E155/(N155/1.35))</f>
        <v>399.25938350681298</v>
      </c>
      <c r="BD155">
        <f>E155*BB155/100/BC155</f>
        <v>-3.6664418052452671E-4</v>
      </c>
    </row>
    <row r="156" spans="1:56" x14ac:dyDescent="0.25">
      <c r="A156" s="1" t="s">
        <v>9</v>
      </c>
      <c r="B156" s="1" t="s">
        <v>214</v>
      </c>
    </row>
    <row r="157" spans="1:56" x14ac:dyDescent="0.25">
      <c r="A157" s="1">
        <v>84</v>
      </c>
      <c r="B157" s="1" t="s">
        <v>215</v>
      </c>
      <c r="C157" s="1">
        <v>50557.50000468269</v>
      </c>
      <c r="D157" s="1">
        <v>0</v>
      </c>
      <c r="E157">
        <f>(R157-S157*(1000-T157)/(1000-U157))*AK157</f>
        <v>-4.0412265666353531E-2</v>
      </c>
      <c r="F157">
        <f>IF(AV157&lt;&gt;0,1/(1/AV157-1/N157),0)</f>
        <v>-1.7919947799143318E-3</v>
      </c>
      <c r="G157">
        <f>((AY157-AL157/2)*S157-E157)/(AY157+AL157/2)</f>
        <v>358.628086633767</v>
      </c>
      <c r="H157">
        <f>AL157*1000</f>
        <v>-1.2619031875316574E-2</v>
      </c>
      <c r="I157">
        <f>(AQ157-AW157)</f>
        <v>0.68006302877616909</v>
      </c>
      <c r="J157">
        <f>(P157+AP157*D157)</f>
        <v>18.418100357055664</v>
      </c>
      <c r="K157" s="1">
        <v>6</v>
      </c>
      <c r="L157">
        <f>(K157*AE157+AF157)</f>
        <v>1.4200000166893005</v>
      </c>
      <c r="M157" s="1">
        <v>1</v>
      </c>
      <c r="N157">
        <f>L157*(M157+1)*(M157+1)/(M157*M157+1)</f>
        <v>2.8400000333786011</v>
      </c>
      <c r="O157" s="1">
        <v>19.27815055847168</v>
      </c>
      <c r="P157" s="1">
        <v>18.418100357055664</v>
      </c>
      <c r="Q157" s="1">
        <v>19.140434265136719</v>
      </c>
      <c r="R157" s="1">
        <v>398.90213012695312</v>
      </c>
      <c r="S157" s="1">
        <v>398.95663452148437</v>
      </c>
      <c r="T157" s="1">
        <v>14.709969520568848</v>
      </c>
      <c r="U157" s="1">
        <v>14.69505786895752</v>
      </c>
      <c r="V157" s="1">
        <v>64.524742126464844</v>
      </c>
      <c r="W157" s="1">
        <v>64.459327697753906</v>
      </c>
      <c r="X157" s="1">
        <v>500.29043579101563</v>
      </c>
      <c r="Y157" s="1">
        <v>-0.16412451863288879</v>
      </c>
      <c r="Z157" s="1">
        <v>0.60646229982376099</v>
      </c>
      <c r="AA157" s="1">
        <v>98.421234130859375</v>
      </c>
      <c r="AB157" s="1">
        <v>-4.5787677764892578</v>
      </c>
      <c r="AC157" s="1">
        <v>0.10847616195678711</v>
      </c>
      <c r="AD157" s="1">
        <v>1</v>
      </c>
      <c r="AE157" s="1">
        <v>-0.21956524252891541</v>
      </c>
      <c r="AF157" s="1">
        <v>2.737391471862793</v>
      </c>
      <c r="AG157" s="1">
        <v>1</v>
      </c>
      <c r="AH157" s="1">
        <v>0</v>
      </c>
      <c r="AI157" s="1">
        <v>0.18999999761581421</v>
      </c>
      <c r="AJ157" s="1">
        <v>111115</v>
      </c>
      <c r="AK157">
        <f>X157*0.000001/(K157*0.0001)</f>
        <v>0.83381739298502588</v>
      </c>
      <c r="AL157">
        <f>(U157-T157)/(1000-U157)*AK157</f>
        <v>-1.2619031875316574E-5</v>
      </c>
      <c r="AM157">
        <f>(P157+273.15)</f>
        <v>291.56810035705564</v>
      </c>
      <c r="AN157">
        <f>(O157+273.15)</f>
        <v>292.42815055847166</v>
      </c>
      <c r="AO157">
        <f>(Y157*AG157+Z157*AH157)*AI157</f>
        <v>-3.1183658148945526E-2</v>
      </c>
      <c r="AP157">
        <f>((AO157+0.00000010773*(AN157^4-AM157^4))-AL157*44100)/(L157*51.4+0.00000043092*AM157^3)</f>
        <v>0.11655839709776493</v>
      </c>
      <c r="AQ157">
        <f>0.61365*EXP(17.502*J157/(240.97+J157))</f>
        <v>2.1263687598633645</v>
      </c>
      <c r="AR157">
        <f>AQ157*1000/AA157</f>
        <v>21.604776435095065</v>
      </c>
      <c r="AS157">
        <f>(AR157-U157)</f>
        <v>6.9097185661375455</v>
      </c>
      <c r="AT157">
        <f>IF(D157,P157,(O157+P157)/2)</f>
        <v>18.848125457763672</v>
      </c>
      <c r="AU157">
        <f>0.61365*EXP(17.502*AT157/(240.97+AT157))</f>
        <v>2.1843677245481952</v>
      </c>
      <c r="AV157">
        <f>IF(AS157&lt;&gt;0,(1000-(AR157+U157)/2)/AS157*AL157,0)</f>
        <v>-1.7931262139908929E-3</v>
      </c>
      <c r="AW157">
        <f>U157*AA157/1000</f>
        <v>1.4463057310871954</v>
      </c>
      <c r="AX157">
        <f>(AU157-AW157)</f>
        <v>0.73806199346099977</v>
      </c>
      <c r="AY157">
        <f>1/(1.6/F157+1.37/N157)</f>
        <v>-1.1206021765135981E-3</v>
      </c>
      <c r="AZ157">
        <f>G157*AA157*0.001</f>
        <v>35.296618880484104</v>
      </c>
      <c r="BA157">
        <f>G157/S157</f>
        <v>0.89891495867442295</v>
      </c>
      <c r="BB157">
        <f>(1-AL157*AA157/AQ157/F157)*100</f>
        <v>67.405860457387703</v>
      </c>
      <c r="BC157">
        <f>(S157-E157/(N157/1.35))</f>
        <v>398.97584457712111</v>
      </c>
      <c r="BD157">
        <f>E157*BB157/100/BC157</f>
        <v>-6.8275400059879029E-5</v>
      </c>
    </row>
    <row r="158" spans="1:56" x14ac:dyDescent="0.25">
      <c r="A158" s="1">
        <v>85</v>
      </c>
      <c r="B158" s="1" t="s">
        <v>216</v>
      </c>
      <c r="C158" s="1">
        <v>51157.999991260469</v>
      </c>
      <c r="D158" s="1">
        <v>0</v>
      </c>
      <c r="E158">
        <f>(R158-S158*(1000-T158)/(1000-U158))*AK158</f>
        <v>-7.9452073430584913E-2</v>
      </c>
      <c r="F158">
        <f>IF(AV158&lt;&gt;0,1/(1/AV158-1/N158),0)</f>
        <v>1.8955241036915241E-5</v>
      </c>
      <c r="G158">
        <f>((AY158-AL158/2)*S158-E158)/(AY158+AL158/2)</f>
        <v>7063.9316264952176</v>
      </c>
      <c r="H158">
        <f>AL158*1000</f>
        <v>1.3152278250305339E-4</v>
      </c>
      <c r="I158">
        <f>(AQ158-AW158)</f>
        <v>0.67052901834681577</v>
      </c>
      <c r="J158">
        <f>(P158+AP158*D158)</f>
        <v>18.362106323242188</v>
      </c>
      <c r="K158" s="1">
        <v>6</v>
      </c>
      <c r="L158">
        <f>(K158*AE158+AF158)</f>
        <v>1.4200000166893005</v>
      </c>
      <c r="M158" s="1">
        <v>1</v>
      </c>
      <c r="N158">
        <f>L158*(M158+1)*(M158+1)/(M158*M158+1)</f>
        <v>2.8400000333786011</v>
      </c>
      <c r="O158" s="1">
        <v>19.275392532348633</v>
      </c>
      <c r="P158" s="1">
        <v>18.362106323242188</v>
      </c>
      <c r="Q158" s="1">
        <v>19.138921737670898</v>
      </c>
      <c r="R158" s="1">
        <v>398.72344970703125</v>
      </c>
      <c r="S158" s="1">
        <v>398.81869506835937</v>
      </c>
      <c r="T158" s="1">
        <v>14.716159820556641</v>
      </c>
      <c r="U158" s="1">
        <v>14.716315269470215</v>
      </c>
      <c r="V158" s="1">
        <v>64.562538146972656</v>
      </c>
      <c r="W158" s="1">
        <v>64.563217163085938</v>
      </c>
      <c r="X158" s="1">
        <v>500.179443359375</v>
      </c>
      <c r="Y158" s="1">
        <v>-4.1614379733800888E-2</v>
      </c>
      <c r="Z158" s="1">
        <v>5.6027926504611969E-2</v>
      </c>
      <c r="AA158" s="1">
        <v>98.420555114746094</v>
      </c>
      <c r="AB158" s="1">
        <v>-4.5787677764892578</v>
      </c>
      <c r="AC158" s="1">
        <v>0.10847616195678711</v>
      </c>
      <c r="AD158" s="1">
        <v>1</v>
      </c>
      <c r="AE158" s="1">
        <v>-0.21956524252891541</v>
      </c>
      <c r="AF158" s="1">
        <v>2.737391471862793</v>
      </c>
      <c r="AG158" s="1">
        <v>1</v>
      </c>
      <c r="AH158" s="1">
        <v>0</v>
      </c>
      <c r="AI158" s="1">
        <v>0.18999999761581421</v>
      </c>
      <c r="AJ158" s="1">
        <v>111115</v>
      </c>
      <c r="AK158">
        <f>X158*0.000001/(K158*0.0001)</f>
        <v>0.83363240559895813</v>
      </c>
      <c r="AL158">
        <f>(U158-T158)/(1000-U158)*AK158</f>
        <v>1.3152278250305341E-7</v>
      </c>
      <c r="AM158">
        <f>(P158+273.15)</f>
        <v>291.51210632324216</v>
      </c>
      <c r="AN158">
        <f>(O158+273.15)</f>
        <v>292.42539253234861</v>
      </c>
      <c r="AO158">
        <f>(Y158*AG158+Z158*AH158)*AI158</f>
        <v>-7.9067320502057559E-3</v>
      </c>
      <c r="AP158">
        <f>((AO158+0.00000010773*(AN158^4-AM158^4))-AL158*44100)/(L158*51.4+0.00000043092*AM158^3)</f>
        <v>0.11691556021491098</v>
      </c>
      <c r="AQ158">
        <f>0.61365*EXP(17.502*J158/(240.97+J158))</f>
        <v>2.1189169364116887</v>
      </c>
      <c r="AR158">
        <f>AQ158*1000/AA158</f>
        <v>21.52921139228788</v>
      </c>
      <c r="AS158">
        <f>(AR158-U158)</f>
        <v>6.8128961228176657</v>
      </c>
      <c r="AT158">
        <f>IF(D158,P158,(O158+P158)/2)</f>
        <v>18.81874942779541</v>
      </c>
      <c r="AU158">
        <f>0.61365*EXP(17.502*AT158/(240.97+AT158))</f>
        <v>2.1803619987832978</v>
      </c>
      <c r="AV158">
        <f>IF(AS158&lt;&gt;0,(1000-(AR158+U158)/2)/AS158*AL158,0)</f>
        <v>1.8955114523267193E-5</v>
      </c>
      <c r="AW158">
        <f>U158*AA158/1000</f>
        <v>1.4483879180648729</v>
      </c>
      <c r="AX158">
        <f>(AU158-AW158)</f>
        <v>0.73197408071842496</v>
      </c>
      <c r="AY158">
        <f>1/(1.6/F158+1.37/N158)</f>
        <v>1.1846957943437605E-5</v>
      </c>
      <c r="AZ158">
        <f>G158*AA158*0.001</f>
        <v>695.23607197227068</v>
      </c>
      <c r="BA158">
        <f>G158/S158</f>
        <v>17.71213765514284</v>
      </c>
      <c r="BB158">
        <f>(1-AL158*AA158/AQ158/F158)*100</f>
        <v>67.771243080632075</v>
      </c>
      <c r="BC158">
        <f>(S158-E158/(N158/1.35))</f>
        <v>398.85646277887719</v>
      </c>
      <c r="BD158">
        <f>E158*BB158/100/BC158</f>
        <v>-1.3500008860855688E-4</v>
      </c>
    </row>
    <row r="159" spans="1:56" x14ac:dyDescent="0.25">
      <c r="A159" s="1" t="s">
        <v>9</v>
      </c>
      <c r="B159" s="1" t="s">
        <v>217</v>
      </c>
    </row>
    <row r="160" spans="1:56" x14ac:dyDescent="0.25">
      <c r="A160" s="1">
        <v>86</v>
      </c>
      <c r="B160" s="1" t="s">
        <v>218</v>
      </c>
      <c r="C160" s="1">
        <v>51757.999997988343</v>
      </c>
      <c r="D160" s="1">
        <v>0</v>
      </c>
      <c r="E160">
        <f>(R160-S160*(1000-T160)/(1000-U160))*AK160</f>
        <v>-9.6164548633960387E-2</v>
      </c>
      <c r="F160">
        <f>IF(AV160&lt;&gt;0,1/(1/AV160-1/N160),0)</f>
        <v>-1.695969756388232E-4</v>
      </c>
      <c r="G160">
        <f>((AY160-AL160/2)*S160-E160)/(AY160+AL160/2)</f>
        <v>-507.54627609531491</v>
      </c>
      <c r="H160">
        <f>AL160*1000</f>
        <v>-1.185524753252974E-3</v>
      </c>
      <c r="I160">
        <f>(AQ160-AW160)</f>
        <v>0.67538133502671416</v>
      </c>
      <c r="J160">
        <f>(P160+AP160*D160)</f>
        <v>18.412471771240234</v>
      </c>
      <c r="K160" s="1">
        <v>6</v>
      </c>
      <c r="L160">
        <f>(K160*AE160+AF160)</f>
        <v>1.4200000166893005</v>
      </c>
      <c r="M160" s="1">
        <v>1</v>
      </c>
      <c r="N160">
        <f>L160*(M160+1)*(M160+1)/(M160*M160+1)</f>
        <v>2.8400000333786011</v>
      </c>
      <c r="O160" s="1">
        <v>19.277750015258789</v>
      </c>
      <c r="P160" s="1">
        <v>18.412471771240234</v>
      </c>
      <c r="Q160" s="1">
        <v>19.138874053955078</v>
      </c>
      <c r="R160" s="1">
        <v>398.91351318359375</v>
      </c>
      <c r="S160" s="1">
        <v>399.0294189453125</v>
      </c>
      <c r="T160" s="1">
        <v>14.737883567810059</v>
      </c>
      <c r="U160" s="1">
        <v>14.736482620239258</v>
      </c>
      <c r="V160" s="1">
        <v>64.642318725585938</v>
      </c>
      <c r="W160" s="1">
        <v>64.63616943359375</v>
      </c>
      <c r="X160" s="1">
        <v>500.256103515625</v>
      </c>
      <c r="Y160" s="1">
        <v>-4.7474104911088943E-2</v>
      </c>
      <c r="Z160" s="1">
        <v>0.14391046762466431</v>
      </c>
      <c r="AA160" s="1">
        <v>98.411361694335938</v>
      </c>
      <c r="AB160" s="1">
        <v>-4.4653339385986328</v>
      </c>
      <c r="AC160" s="1">
        <v>0.10717344284057617</v>
      </c>
      <c r="AD160" s="1">
        <v>1</v>
      </c>
      <c r="AE160" s="1">
        <v>-0.21956524252891541</v>
      </c>
      <c r="AF160" s="1">
        <v>2.737391471862793</v>
      </c>
      <c r="AG160" s="1">
        <v>1</v>
      </c>
      <c r="AH160" s="1">
        <v>0</v>
      </c>
      <c r="AI160" s="1">
        <v>0.18999999761581421</v>
      </c>
      <c r="AJ160" s="1">
        <v>111115</v>
      </c>
      <c r="AK160">
        <f>X160*0.000001/(K160*0.0001)</f>
        <v>0.83376017252604162</v>
      </c>
      <c r="AL160">
        <f>(U160-T160)/(1000-U160)*AK160</f>
        <v>-1.185524753252974E-6</v>
      </c>
      <c r="AM160">
        <f>(P160+273.15)</f>
        <v>291.56247177124021</v>
      </c>
      <c r="AN160">
        <f>(O160+273.15)</f>
        <v>292.42775001525877</v>
      </c>
      <c r="AO160">
        <f>(Y160*AG160+Z160*AH160)*AI160</f>
        <v>-9.0200798199198129E-3</v>
      </c>
      <c r="AP160">
        <f>((AO160+0.00000010773*(AN160^4-AM160^4))-AL160*44100)/(L160*51.4+0.00000043092*AM160^3)</f>
        <v>0.11146471957428217</v>
      </c>
      <c r="AQ160">
        <f>0.61365*EXP(17.502*J160/(240.97+J160))</f>
        <v>2.1256186562693751</v>
      </c>
      <c r="AR160">
        <f>AQ160*1000/AA160</f>
        <v>21.599321660353727</v>
      </c>
      <c r="AS160">
        <f>(AR160-U160)</f>
        <v>6.8628390401144692</v>
      </c>
      <c r="AT160">
        <f>IF(D160,P160,(O160+P160)/2)</f>
        <v>18.845110893249512</v>
      </c>
      <c r="AU160">
        <f>0.61365*EXP(17.502*AT160/(240.97+AT160))</f>
        <v>2.1839563605857073</v>
      </c>
      <c r="AV160">
        <f>IF(AS160&lt;&gt;0,(1000-(AR160+U160)/2)/AS160*AL160,0)</f>
        <v>-1.6960710410768426E-4</v>
      </c>
      <c r="AW160">
        <f>U160*AA160/1000</f>
        <v>1.4502373212426609</v>
      </c>
      <c r="AX160">
        <f>(AU160-AW160)</f>
        <v>0.73371903934304639</v>
      </c>
      <c r="AY160">
        <f>1/(1.6/F160+1.37/N160)</f>
        <v>-1.0600353004114617E-4</v>
      </c>
      <c r="AZ160">
        <f>G160*AA160*0.001</f>
        <v>-49.948320153429329</v>
      </c>
      <c r="BA160">
        <f>G160/S160</f>
        <v>-1.2719520215748172</v>
      </c>
      <c r="BB160">
        <f>(1-AL160*AA160/AQ160/F160)*100</f>
        <v>67.636728930155442</v>
      </c>
      <c r="BC160">
        <f>(S160-E160/(N160/1.35))</f>
        <v>399.07513096613292</v>
      </c>
      <c r="BD160">
        <f>E160*BB160/100/BC160</f>
        <v>-1.6298323307943499E-4</v>
      </c>
    </row>
    <row r="161" spans="1:56" x14ac:dyDescent="0.25">
      <c r="A161" s="1" t="s">
        <v>9</v>
      </c>
      <c r="B161" s="1" t="s">
        <v>219</v>
      </c>
    </row>
    <row r="162" spans="1:56" x14ac:dyDescent="0.25">
      <c r="A162" s="1">
        <v>87</v>
      </c>
      <c r="B162" s="1" t="s">
        <v>220</v>
      </c>
      <c r="C162" s="1">
        <v>52358.50000468269</v>
      </c>
      <c r="D162" s="1">
        <v>0</v>
      </c>
      <c r="E162">
        <f>(R162-S162*(1000-T162)/(1000-U162))*AK162</f>
        <v>-0.16438266598220078</v>
      </c>
      <c r="F162">
        <f>IF(AV162&lt;&gt;0,1/(1/AV162-1/N162),0)</f>
        <v>-2.0074149582327834E-3</v>
      </c>
      <c r="G162">
        <f>((AY162-AL162/2)*S162-E162)/(AY162+AL162/2)</f>
        <v>264.2741611656906</v>
      </c>
      <c r="H162">
        <f>AL162*1000</f>
        <v>-1.4154691108284092E-2</v>
      </c>
      <c r="I162">
        <f>(AQ162-AW162)</f>
        <v>0.68077961148961297</v>
      </c>
      <c r="J162">
        <f>(P162+AP162*D162)</f>
        <v>18.459724426269531</v>
      </c>
      <c r="K162" s="1">
        <v>6</v>
      </c>
      <c r="L162">
        <f>(K162*AE162+AF162)</f>
        <v>1.4200000166893005</v>
      </c>
      <c r="M162" s="1">
        <v>1</v>
      </c>
      <c r="N162">
        <f>L162*(M162+1)*(M162+1)/(M162*M162+1)</f>
        <v>2.8400000333786011</v>
      </c>
      <c r="O162" s="1">
        <v>19.279573440551758</v>
      </c>
      <c r="P162" s="1">
        <v>18.459724426269531</v>
      </c>
      <c r="Q162" s="1">
        <v>19.141616821289063</v>
      </c>
      <c r="R162" s="1">
        <v>398.75030517578125</v>
      </c>
      <c r="S162" s="1">
        <v>398.9542236328125</v>
      </c>
      <c r="T162" s="1">
        <v>14.762945175170898</v>
      </c>
      <c r="U162" s="1">
        <v>14.746219635009766</v>
      </c>
      <c r="V162" s="1">
        <v>64.7425537109375</v>
      </c>
      <c r="W162" s="1">
        <v>64.669204711914063</v>
      </c>
      <c r="X162" s="1">
        <v>500.28744506835937</v>
      </c>
      <c r="Y162" s="1">
        <v>-5.6269105523824692E-2</v>
      </c>
      <c r="Z162" s="1">
        <v>3.5155888646841049E-2</v>
      </c>
      <c r="AA162" s="1">
        <v>98.407829284667969</v>
      </c>
      <c r="AB162" s="1">
        <v>-4.4310016632080078</v>
      </c>
      <c r="AC162" s="1">
        <v>9.9339008331298828E-2</v>
      </c>
      <c r="AD162" s="1">
        <v>1</v>
      </c>
      <c r="AE162" s="1">
        <v>-0.21956524252891541</v>
      </c>
      <c r="AF162" s="1">
        <v>2.737391471862793</v>
      </c>
      <c r="AG162" s="1">
        <v>1</v>
      </c>
      <c r="AH162" s="1">
        <v>0</v>
      </c>
      <c r="AI162" s="1">
        <v>0.18999999761581421</v>
      </c>
      <c r="AJ162" s="1">
        <v>111115</v>
      </c>
      <c r="AK162">
        <f>X162*0.000001/(K162*0.0001)</f>
        <v>0.83381240844726545</v>
      </c>
      <c r="AL162">
        <f>(U162-T162)/(1000-U162)*AK162</f>
        <v>-1.4154691108284093E-5</v>
      </c>
      <c r="AM162">
        <f>(P162+273.15)</f>
        <v>291.60972442626951</v>
      </c>
      <c r="AN162">
        <f>(O162+273.15)</f>
        <v>292.42957344055174</v>
      </c>
      <c r="AO162">
        <f>(Y162*AG162+Z162*AH162)*AI162</f>
        <v>-1.069112991537069E-2</v>
      </c>
      <c r="AP162">
        <f>((AO162+0.00000010773*(AN162^4-AM162^4))-AL162*44100)/(L162*51.4+0.00000043092*AM162^3)</f>
        <v>0.11247501130851141</v>
      </c>
      <c r="AQ162">
        <f>0.61365*EXP(17.502*J162/(240.97+J162))</f>
        <v>2.1319230759258727</v>
      </c>
      <c r="AR162">
        <f>AQ162*1000/AA162</f>
        <v>21.664161189439305</v>
      </c>
      <c r="AS162">
        <f>(AR162-U162)</f>
        <v>6.9179415544295395</v>
      </c>
      <c r="AT162">
        <f>IF(D162,P162,(O162+P162)/2)</f>
        <v>18.869648933410645</v>
      </c>
      <c r="AU162">
        <f>0.61365*EXP(17.502*AT162/(240.97+AT162))</f>
        <v>2.1873067676222875</v>
      </c>
      <c r="AV162">
        <f>IF(AS162&lt;&gt;0,(1000-(AR162+U162)/2)/AS162*AL162,0)</f>
        <v>-2.0088348755322089E-3</v>
      </c>
      <c r="AW162">
        <f>U162*AA162/1000</f>
        <v>1.4511434644362597</v>
      </c>
      <c r="AX162">
        <f>(AU162-AW162)</f>
        <v>0.73616330318602774</v>
      </c>
      <c r="AY162">
        <f>1/(1.6/F162+1.37/N162)</f>
        <v>-1.2553941492565778E-3</v>
      </c>
      <c r="AZ162">
        <f>G162*AA162*0.001</f>
        <v>26.00664653634211</v>
      </c>
      <c r="BA162">
        <f>G162/S162</f>
        <v>0.66241725368703441</v>
      </c>
      <c r="BB162">
        <f>(1-AL162*AA162/AQ162/F162)*100</f>
        <v>67.452220728682349</v>
      </c>
      <c r="BC162">
        <f>(S162-E162/(N162/1.35))</f>
        <v>399.03236327945609</v>
      </c>
      <c r="BD162">
        <f>E162*BB162/100/BC162</f>
        <v>-2.7787159363901968E-4</v>
      </c>
    </row>
    <row r="163" spans="1:56" x14ac:dyDescent="0.25">
      <c r="A163" s="1">
        <v>88</v>
      </c>
      <c r="B163" s="1" t="s">
        <v>221</v>
      </c>
      <c r="C163" s="1">
        <v>52958.999991260469</v>
      </c>
      <c r="D163" s="1">
        <v>0</v>
      </c>
      <c r="E163">
        <f>(R163-S163*(1000-T163)/(1000-U163))*AK163</f>
        <v>-0.17815301570373582</v>
      </c>
      <c r="F163">
        <f>IF(AV163&lt;&gt;0,1/(1/AV163-1/N163),0)</f>
        <v>-5.3402929028231055E-4</v>
      </c>
      <c r="G163">
        <f>((AY163-AL163/2)*S163-E163)/(AY163+AL163/2)</f>
        <v>-136.0879759502362</v>
      </c>
      <c r="H163">
        <f>AL163*1000</f>
        <v>-3.7020146796231963E-3</v>
      </c>
      <c r="I163">
        <f>(AQ163-AW163)</f>
        <v>0.66959003521886262</v>
      </c>
      <c r="J163">
        <f>(P163+AP163*D163)</f>
        <v>18.373384475708008</v>
      </c>
      <c r="K163" s="1">
        <v>6</v>
      </c>
      <c r="L163">
        <f>(K163*AE163+AF163)</f>
        <v>1.4200000166893005</v>
      </c>
      <c r="M163" s="1">
        <v>1</v>
      </c>
      <c r="N163">
        <f>L163*(M163+1)*(M163+1)/(M163*M163+1)</f>
        <v>2.8400000333786011</v>
      </c>
      <c r="O163" s="1">
        <v>19.274007797241211</v>
      </c>
      <c r="P163" s="1">
        <v>18.373384475708008</v>
      </c>
      <c r="Q163" s="1">
        <v>19.139446258544922</v>
      </c>
      <c r="R163" s="1">
        <v>398.83120727539062</v>
      </c>
      <c r="S163" s="1">
        <v>399.04669189453125</v>
      </c>
      <c r="T163" s="1">
        <v>14.749347686767578</v>
      </c>
      <c r="U163" s="1">
        <v>14.744972229003906</v>
      </c>
      <c r="V163" s="1">
        <v>64.696670532226563</v>
      </c>
      <c r="W163" s="1">
        <v>64.677482604980469</v>
      </c>
      <c r="X163" s="1">
        <v>500.16644287109375</v>
      </c>
      <c r="Y163" s="1">
        <v>-0.11253543943166733</v>
      </c>
      <c r="Z163" s="1">
        <v>1.3183132745325565E-2</v>
      </c>
      <c r="AA163" s="1">
        <v>98.394622802734375</v>
      </c>
      <c r="AB163" s="1">
        <v>-4.4310016632080078</v>
      </c>
      <c r="AC163" s="1">
        <v>9.9339008331298828E-2</v>
      </c>
      <c r="AD163" s="1">
        <v>0.66666668653488159</v>
      </c>
      <c r="AE163" s="1">
        <v>-0.21956524252891541</v>
      </c>
      <c r="AF163" s="1">
        <v>2.737391471862793</v>
      </c>
      <c r="AG163" s="1">
        <v>1</v>
      </c>
      <c r="AH163" s="1">
        <v>0</v>
      </c>
      <c r="AI163" s="1">
        <v>0.18999999761581421</v>
      </c>
      <c r="AJ163" s="1">
        <v>111115</v>
      </c>
      <c r="AK163">
        <f>X163*0.000001/(K163*0.0001)</f>
        <v>0.83361073811848951</v>
      </c>
      <c r="AL163">
        <f>(U163-T163)/(1000-U163)*AK163</f>
        <v>-3.7020146796231963E-6</v>
      </c>
      <c r="AM163">
        <f>(P163+273.15)</f>
        <v>291.52338447570799</v>
      </c>
      <c r="AN163">
        <f>(O163+273.15)</f>
        <v>292.42400779724119</v>
      </c>
      <c r="AO163">
        <f>(Y163*AG163+Z163*AH163)*AI163</f>
        <v>-2.1381733223711397E-2</v>
      </c>
      <c r="AP163">
        <f>((AO163+0.00000010773*(AN163^4-AM163^4))-AL163*44100)/(L163*51.4+0.00000043092*AM163^3)</f>
        <v>0.11715600968356692</v>
      </c>
      <c r="AQ163">
        <f>0.61365*EXP(17.502*J163/(240.97+J163))</f>
        <v>2.1204160159284955</v>
      </c>
      <c r="AR163">
        <f>AQ163*1000/AA163</f>
        <v>21.55012088597152</v>
      </c>
      <c r="AS163">
        <f>(AR163-U163)</f>
        <v>6.8051486569676136</v>
      </c>
      <c r="AT163">
        <f>IF(D163,P163,(O163+P163)/2)</f>
        <v>18.823696136474609</v>
      </c>
      <c r="AU163">
        <f>0.61365*EXP(17.502*AT163/(240.97+AT163))</f>
        <v>2.1810360824014112</v>
      </c>
      <c r="AV163">
        <f>IF(AS163&lt;&gt;0,(1000-(AR163+U163)/2)/AS163*AL163,0)</f>
        <v>-5.3412972722449226E-4</v>
      </c>
      <c r="AW163">
        <f>U163*AA163/1000</f>
        <v>1.4508259807096329</v>
      </c>
      <c r="AX163">
        <f>(AU163-AW163)</f>
        <v>0.73021010169177836</v>
      </c>
      <c r="AY163">
        <f>1/(1.6/F163+1.37/N163)</f>
        <v>-3.3382205443067308E-4</v>
      </c>
      <c r="AZ163">
        <f>G163*AA163*0.001</f>
        <v>-13.390325061611078</v>
      </c>
      <c r="BA163">
        <f>G163/S163</f>
        <v>-0.34103271299942134</v>
      </c>
      <c r="BB163">
        <f>(1-AL163*AA163/AQ163/F163)*100</f>
        <v>67.832052736907556</v>
      </c>
      <c r="BC163">
        <f>(S163-E163/(N163/1.35))</f>
        <v>399.1313773059303</v>
      </c>
      <c r="BD163">
        <f>E163*BB163/100/BC163</f>
        <v>-3.0276960027605872E-4</v>
      </c>
    </row>
    <row r="164" spans="1:56" x14ac:dyDescent="0.25">
      <c r="A164" s="1" t="s">
        <v>9</v>
      </c>
      <c r="B164" s="1" t="s">
        <v>222</v>
      </c>
    </row>
    <row r="165" spans="1:56" x14ac:dyDescent="0.25">
      <c r="A165" s="1">
        <v>89</v>
      </c>
      <c r="B165" s="1" t="s">
        <v>223</v>
      </c>
      <c r="C165" s="1">
        <v>53558.999997988343</v>
      </c>
      <c r="D165" s="1">
        <v>0</v>
      </c>
      <c r="E165">
        <f>(R165-S165*(1000-T165)/(1000-U165))*AK165</f>
        <v>-5.0443076757387822E-2</v>
      </c>
      <c r="F165">
        <f>IF(AV165&lt;&gt;0,1/(1/AV165-1/N165),0)</f>
        <v>-7.3427297177927706E-4</v>
      </c>
      <c r="G165">
        <f>((AY165-AL165/2)*S165-E165)/(AY165+AL165/2)</f>
        <v>285.25183368261236</v>
      </c>
      <c r="H165">
        <f>AL165*1000</f>
        <v>-5.1276848118392421E-3</v>
      </c>
      <c r="I165">
        <f>(AQ165-AW165)</f>
        <v>0.6744793294294178</v>
      </c>
      <c r="J165">
        <f>(P165+AP165*D165)</f>
        <v>18.418771743774414</v>
      </c>
      <c r="K165" s="1">
        <v>6</v>
      </c>
      <c r="L165">
        <f>(K165*AE165+AF165)</f>
        <v>1.4200000166893005</v>
      </c>
      <c r="M165" s="1">
        <v>1</v>
      </c>
      <c r="N165">
        <f>L165*(M165+1)*(M165+1)/(M165*M165+1)</f>
        <v>2.8400000333786011</v>
      </c>
      <c r="O165" s="1">
        <v>19.277751922607422</v>
      </c>
      <c r="P165" s="1">
        <v>18.418771743774414</v>
      </c>
      <c r="Q165" s="1">
        <v>19.139768600463867</v>
      </c>
      <c r="R165" s="1">
        <v>398.90298461914062</v>
      </c>
      <c r="S165" s="1">
        <v>398.9659423828125</v>
      </c>
      <c r="T165" s="1">
        <v>14.762224197387695</v>
      </c>
      <c r="U165" s="1">
        <v>14.75616455078125</v>
      </c>
      <c r="V165" s="1">
        <v>64.740364074707031</v>
      </c>
      <c r="W165" s="1">
        <v>64.713783264160156</v>
      </c>
      <c r="X165" s="1">
        <v>500.22915649414062</v>
      </c>
      <c r="Y165" s="1">
        <v>-0.14242404699325562</v>
      </c>
      <c r="Z165" s="1">
        <v>0.19005200266838074</v>
      </c>
      <c r="AA165" s="1">
        <v>98.398124694824219</v>
      </c>
      <c r="AB165" s="1">
        <v>-4.5092487335205078</v>
      </c>
      <c r="AC165" s="1">
        <v>0.10849714279174805</v>
      </c>
      <c r="AD165" s="1">
        <v>1</v>
      </c>
      <c r="AE165" s="1">
        <v>-0.21956524252891541</v>
      </c>
      <c r="AF165" s="1">
        <v>2.737391471862793</v>
      </c>
      <c r="AG165" s="1">
        <v>1</v>
      </c>
      <c r="AH165" s="1">
        <v>0</v>
      </c>
      <c r="AI165" s="1">
        <v>0.18999999761581421</v>
      </c>
      <c r="AJ165" s="1">
        <v>111115</v>
      </c>
      <c r="AK165">
        <f>X165*0.000001/(K165*0.0001)</f>
        <v>0.83371526082356762</v>
      </c>
      <c r="AL165">
        <f>(U165-T165)/(1000-U165)*AK165</f>
        <v>-5.1276848118392421E-6</v>
      </c>
      <c r="AM165">
        <f>(P165+273.15)</f>
        <v>291.56877174377439</v>
      </c>
      <c r="AN165">
        <f>(O165+273.15)</f>
        <v>292.4277519226074</v>
      </c>
      <c r="AO165">
        <f>(Y165*AG165+Z165*AH165)*AI165</f>
        <v>-2.7060568589153178E-2</v>
      </c>
      <c r="AP165">
        <f>((AO165+0.00000010773*(AN165^4-AM165^4))-AL165*44100)/(L165*51.4+0.00000043092*AM165^3)</f>
        <v>0.11252201581919295</v>
      </c>
      <c r="AQ165">
        <f>0.61365*EXP(17.502*J165/(240.97+J165))</f>
        <v>2.1264582489145361</v>
      </c>
      <c r="AR165">
        <f>AQ165*1000/AA165</f>
        <v>21.610759915492459</v>
      </c>
      <c r="AS165">
        <f>(AR165-U165)</f>
        <v>6.8545953647112086</v>
      </c>
      <c r="AT165">
        <f>IF(D165,P165,(O165+P165)/2)</f>
        <v>18.848261833190918</v>
      </c>
      <c r="AU165">
        <f>0.61365*EXP(17.502*AT165/(240.97+AT165))</f>
        <v>2.1843863357862534</v>
      </c>
      <c r="AV165">
        <f>IF(AS165&lt;&gt;0,(1000-(AR165+U165)/2)/AS165*AL165,0)</f>
        <v>-7.3446286481592196E-4</v>
      </c>
      <c r="AW165">
        <f>U165*AA165/1000</f>
        <v>1.4519789194851183</v>
      </c>
      <c r="AX165">
        <f>(AU165-AW165)</f>
        <v>0.73240741630113515</v>
      </c>
      <c r="AY165">
        <f>1/(1.6/F165+1.37/N165)</f>
        <v>-4.5902222602969329E-4</v>
      </c>
      <c r="AZ165">
        <f>G165*AA165*0.001</f>
        <v>28.068245500128949</v>
      </c>
      <c r="BA165">
        <f>G165/S165</f>
        <v>0.71497790507869941</v>
      </c>
      <c r="BB165">
        <f>(1-AL165*AA165/AQ165/F165)*100</f>
        <v>67.6857752499687</v>
      </c>
      <c r="BC165">
        <f>(S165-E165/(N165/1.35))</f>
        <v>398.98992060563717</v>
      </c>
      <c r="BD165">
        <f>E165*BB165/100/BC165</f>
        <v>-8.5573057864089648E-5</v>
      </c>
    </row>
    <row r="166" spans="1:56" x14ac:dyDescent="0.25">
      <c r="A166" s="1" t="s">
        <v>9</v>
      </c>
      <c r="B166" s="1" t="s">
        <v>224</v>
      </c>
    </row>
    <row r="167" spans="1:56" x14ac:dyDescent="0.25">
      <c r="A167" s="1">
        <v>90</v>
      </c>
      <c r="B167" s="1" t="s">
        <v>225</v>
      </c>
      <c r="C167" s="1">
        <v>54159.50000468269</v>
      </c>
      <c r="D167" s="1">
        <v>0</v>
      </c>
      <c r="E167">
        <f>(R167-S167*(1000-T167)/(1000-U167))*AK167</f>
        <v>-0.29861805578247147</v>
      </c>
      <c r="F167">
        <f>IF(AV167&lt;&gt;0,1/(1/AV167-1/N167),0)</f>
        <v>-2.5878976496505005E-3</v>
      </c>
      <c r="G167">
        <f>((AY167-AL167/2)*S167-E167)/(AY167+AL167/2)</f>
        <v>211.23911030796515</v>
      </c>
      <c r="H167">
        <f>AL167*1000</f>
        <v>-1.811819854626897E-2</v>
      </c>
      <c r="I167">
        <f>(AQ167-AW167)</f>
        <v>0.67577985244167582</v>
      </c>
      <c r="J167">
        <f>(P167+AP167*D167)</f>
        <v>18.438529968261719</v>
      </c>
      <c r="K167" s="1">
        <v>6</v>
      </c>
      <c r="L167">
        <f>(K167*AE167+AF167)</f>
        <v>1.4200000166893005</v>
      </c>
      <c r="M167" s="1">
        <v>1</v>
      </c>
      <c r="N167">
        <f>L167*(M167+1)*(M167+1)/(M167*M167+1)</f>
        <v>2.8400000333786011</v>
      </c>
      <c r="O167" s="1">
        <v>19.279966354370117</v>
      </c>
      <c r="P167" s="1">
        <v>18.438529968261719</v>
      </c>
      <c r="Q167" s="1">
        <v>19.138565063476563</v>
      </c>
      <c r="R167" s="1">
        <v>398.76852416992187</v>
      </c>
      <c r="S167" s="1">
        <v>399.1353759765625</v>
      </c>
      <c r="T167" s="1">
        <v>14.790303230285645</v>
      </c>
      <c r="U167" s="1">
        <v>14.768892288208008</v>
      </c>
      <c r="V167" s="1">
        <v>64.858222961425781</v>
      </c>
      <c r="W167" s="1">
        <v>64.764335632324219</v>
      </c>
      <c r="X167" s="1">
        <v>500.22869873046875</v>
      </c>
      <c r="Y167" s="1">
        <v>-5.157562717795372E-2</v>
      </c>
      <c r="Z167" s="1">
        <v>0.20212915539741516</v>
      </c>
      <c r="AA167" s="1">
        <v>98.4036865234375</v>
      </c>
      <c r="AB167" s="1">
        <v>-4.4252338409423828</v>
      </c>
      <c r="AC167" s="1">
        <v>0.1060481071472168</v>
      </c>
      <c r="AD167" s="1">
        <v>1</v>
      </c>
      <c r="AE167" s="1">
        <v>-0.21956524252891541</v>
      </c>
      <c r="AF167" s="1">
        <v>2.737391471862793</v>
      </c>
      <c r="AG167" s="1">
        <v>1</v>
      </c>
      <c r="AH167" s="1">
        <v>0</v>
      </c>
      <c r="AI167" s="1">
        <v>0.18999999761581421</v>
      </c>
      <c r="AJ167" s="1">
        <v>111115</v>
      </c>
      <c r="AK167">
        <f>X167*0.000001/(K167*0.0001)</f>
        <v>0.83371449788411445</v>
      </c>
      <c r="AL167">
        <f>(U167-T167)/(1000-U167)*AK167</f>
        <v>-1.8118198546268969E-5</v>
      </c>
      <c r="AM167">
        <f>(P167+273.15)</f>
        <v>291.5885299682617</v>
      </c>
      <c r="AN167">
        <f>(O167+273.15)</f>
        <v>292.42996635437009</v>
      </c>
      <c r="AO167">
        <f>(Y167*AG167+Z167*AH167)*AI167</f>
        <v>-9.7993690408453293E-3</v>
      </c>
      <c r="AP167">
        <f>((AO167+0.00000010773*(AN167^4-AM167^4))-AL167*44100)/(L167*51.4+0.00000043092*AM167^3)</f>
        <v>0.11733487380350452</v>
      </c>
      <c r="AQ167">
        <f>0.61365*EXP(17.502*J167/(240.97+J167))</f>
        <v>2.1290932994689102</v>
      </c>
      <c r="AR167">
        <f>AQ167*1000/AA167</f>
        <v>21.636316429687916</v>
      </c>
      <c r="AS167">
        <f>(AR167-U167)</f>
        <v>6.8674241414799084</v>
      </c>
      <c r="AT167">
        <f>IF(D167,P167,(O167+P167)/2)</f>
        <v>18.859248161315918</v>
      </c>
      <c r="AU167">
        <f>0.61365*EXP(17.502*AT167/(240.97+AT167))</f>
        <v>2.1858861035409527</v>
      </c>
      <c r="AV167">
        <f>IF(AS167&lt;&gt;0,(1000-(AR167+U167)/2)/AS167*AL167,0)</f>
        <v>-2.5902579744551827E-3</v>
      </c>
      <c r="AW167">
        <f>U167*AA167/1000</f>
        <v>1.4533134470272344</v>
      </c>
      <c r="AX167">
        <f>(AU167-AW167)</f>
        <v>0.73257265651371828</v>
      </c>
      <c r="AY167">
        <f>1/(1.6/F167+1.37/N167)</f>
        <v>-1.6186990080151601E-3</v>
      </c>
      <c r="AZ167">
        <f>G167*AA167*0.001</f>
        <v>20.786707192234836</v>
      </c>
      <c r="BA167">
        <f>G167/S167</f>
        <v>0.52924176362750985</v>
      </c>
      <c r="BB167">
        <f>(1-AL167*AA167/AQ167/F167)*100</f>
        <v>67.641782189690886</v>
      </c>
      <c r="BC167">
        <f>(S167-E167/(N167/1.35))</f>
        <v>399.27732469859359</v>
      </c>
      <c r="BD167">
        <f>E167*BB167/100/BC167</f>
        <v>-5.0589042346431174E-4</v>
      </c>
    </row>
    <row r="168" spans="1:56" x14ac:dyDescent="0.25">
      <c r="A168" s="1">
        <v>91</v>
      </c>
      <c r="B168" s="1" t="s">
        <v>226</v>
      </c>
      <c r="C168" s="1">
        <v>54759.999991260469</v>
      </c>
      <c r="D168" s="1">
        <v>0</v>
      </c>
      <c r="E168">
        <f>(R168-S168*(1000-T168)/(1000-U168))*AK168</f>
        <v>-9.0885345500794676E-2</v>
      </c>
      <c r="F168">
        <f>IF(AV168&lt;&gt;0,1/(1/AV168-1/N168),0)</f>
        <v>-5.4692235033225488E-4</v>
      </c>
      <c r="G168">
        <f>((AY168-AL168/2)*S168-E168)/(AY168+AL168/2)</f>
        <v>130.19117213807428</v>
      </c>
      <c r="H168">
        <f>AL168*1000</f>
        <v>-3.7989977089739166E-3</v>
      </c>
      <c r="I168">
        <f>(AQ168-AW168)</f>
        <v>0.6709910869704252</v>
      </c>
      <c r="J168">
        <f>(P168+AP168*D168)</f>
        <v>18.385419845581055</v>
      </c>
      <c r="K168" s="1">
        <v>6</v>
      </c>
      <c r="L168">
        <f>(K168*AE168+AF168)</f>
        <v>1.4200000166893005</v>
      </c>
      <c r="M168" s="1">
        <v>1</v>
      </c>
      <c r="N168">
        <f>L168*(M168+1)*(M168+1)/(M168*M168+1)</f>
        <v>2.8400000333786011</v>
      </c>
      <c r="O168" s="1">
        <v>19.272706985473633</v>
      </c>
      <c r="P168" s="1">
        <v>18.385419845581055</v>
      </c>
      <c r="Q168" s="1">
        <v>19.138090133666992</v>
      </c>
      <c r="R168" s="1">
        <v>398.8580322265625</v>
      </c>
      <c r="S168" s="1">
        <v>398.9688720703125</v>
      </c>
      <c r="T168" s="1">
        <v>14.750041961669922</v>
      </c>
      <c r="U168" s="1">
        <v>14.745552062988281</v>
      </c>
      <c r="V168" s="1">
        <v>64.711318969726563</v>
      </c>
      <c r="W168" s="1">
        <v>64.691619873046875</v>
      </c>
      <c r="X168" s="1">
        <v>500.18670654296875</v>
      </c>
      <c r="Y168" s="1">
        <v>-2.8132593259215355E-2</v>
      </c>
      <c r="Z168" s="1">
        <v>0.26804494857788086</v>
      </c>
      <c r="AA168" s="1">
        <v>98.404296875</v>
      </c>
      <c r="AB168" s="1">
        <v>-4.4252338409423828</v>
      </c>
      <c r="AC168" s="1">
        <v>0.1060481071472168</v>
      </c>
      <c r="AD168" s="1">
        <v>1</v>
      </c>
      <c r="AE168" s="1">
        <v>-0.21956524252891541</v>
      </c>
      <c r="AF168" s="1">
        <v>2.737391471862793</v>
      </c>
      <c r="AG168" s="1">
        <v>1</v>
      </c>
      <c r="AH168" s="1">
        <v>0</v>
      </c>
      <c r="AI168" s="1">
        <v>0.18999999761581421</v>
      </c>
      <c r="AJ168" s="1">
        <v>111115</v>
      </c>
      <c r="AK168">
        <f>X168*0.000001/(K168*0.0001)</f>
        <v>0.83364451090494773</v>
      </c>
      <c r="AL168">
        <f>(U168-T168)/(1000-U168)*AK168</f>
        <v>-3.7989977089739165E-6</v>
      </c>
      <c r="AM168">
        <f>(P168+273.15)</f>
        <v>291.53541984558103</v>
      </c>
      <c r="AN168">
        <f>(O168+273.15)</f>
        <v>292.42270698547361</v>
      </c>
      <c r="AO168">
        <f>(Y168*AG168+Z168*AH168)*AI168</f>
        <v>-5.3451926521775883E-3</v>
      </c>
      <c r="AP168">
        <f>((AO168+0.00000010773*(AN168^4-AM168^4))-AL168*44100)/(L168*51.4+0.00000043092*AM168^3)</f>
        <v>0.11569354125459765</v>
      </c>
      <c r="AQ168">
        <f>0.61365*EXP(17.502*J168/(240.97+J168))</f>
        <v>2.1220167697624928</v>
      </c>
      <c r="AR168">
        <f>AQ168*1000/AA168</f>
        <v>21.56426941862129</v>
      </c>
      <c r="AS168">
        <f>(AR168-U168)</f>
        <v>6.8187173556330087</v>
      </c>
      <c r="AT168">
        <f>IF(D168,P168,(O168+P168)/2)</f>
        <v>18.829063415527344</v>
      </c>
      <c r="AU168">
        <f>0.61365*EXP(17.502*AT168/(240.97+AT168))</f>
        <v>2.181767683455258</v>
      </c>
      <c r="AV168">
        <f>IF(AS168&lt;&gt;0,(1000-(AR168+U168)/2)/AS168*AL168,0)</f>
        <v>-5.4702769599058998E-4</v>
      </c>
      <c r="AW168">
        <f>U168*AA168/1000</f>
        <v>1.4510256827920676</v>
      </c>
      <c r="AX168">
        <f>(AU168-AW168)</f>
        <v>0.73074200066319039</v>
      </c>
      <c r="AY168">
        <f>1/(1.6/F168+1.37/N168)</f>
        <v>-3.4188284378419546E-4</v>
      </c>
      <c r="AZ168">
        <f>G168*AA168*0.001</f>
        <v>12.81137075357929</v>
      </c>
      <c r="BA168">
        <f>G168/S168</f>
        <v>0.32631912224753706</v>
      </c>
      <c r="BB168">
        <f>(1-AL168*AA168/AQ168/F168)*100</f>
        <v>67.788673419138661</v>
      </c>
      <c r="BC168">
        <f>(S168-E168/(N168/1.35))</f>
        <v>399.01207461079986</v>
      </c>
      <c r="BD168">
        <f>E168*BB168/100/BC168</f>
        <v>-1.5440627982871063E-4</v>
      </c>
    </row>
    <row r="169" spans="1:56" x14ac:dyDescent="0.25">
      <c r="A169" s="1" t="s">
        <v>9</v>
      </c>
      <c r="B169" s="1" t="s">
        <v>227</v>
      </c>
    </row>
    <row r="170" spans="1:56" x14ac:dyDescent="0.25">
      <c r="A170" s="1">
        <v>92</v>
      </c>
      <c r="B170" s="1" t="s">
        <v>228</v>
      </c>
      <c r="C170" s="1">
        <v>55359.999997965991</v>
      </c>
      <c r="D170" s="1">
        <v>0</v>
      </c>
      <c r="E170">
        <f>(R170-S170*(1000-T170)/(1000-U170))*AK170</f>
        <v>-6.0170693295251744E-2</v>
      </c>
      <c r="F170">
        <f>IF(AV170&lt;&gt;0,1/(1/AV170-1/N170),0)</f>
        <v>-5.1661151075167928E-4</v>
      </c>
      <c r="G170">
        <f>((AY170-AL170/2)*S170-E170)/(AY170+AL170/2)</f>
        <v>209.22550650105711</v>
      </c>
      <c r="H170">
        <f>AL170*1000</f>
        <v>-3.5798740555134968E-3</v>
      </c>
      <c r="I170">
        <f>(AQ170-AW170)</f>
        <v>0.66957677617061417</v>
      </c>
      <c r="J170">
        <f>(P170+AP170*D170)</f>
        <v>18.37297248840332</v>
      </c>
      <c r="K170" s="1">
        <v>6</v>
      </c>
      <c r="L170">
        <f>(K170*AE170+AF170)</f>
        <v>1.4200000166893005</v>
      </c>
      <c r="M170" s="1">
        <v>1</v>
      </c>
      <c r="N170">
        <f>L170*(M170+1)*(M170+1)/(M170*M170+1)</f>
        <v>2.8400000333786011</v>
      </c>
      <c r="O170" s="1">
        <v>19.276988983154297</v>
      </c>
      <c r="P170" s="1">
        <v>18.37297248840332</v>
      </c>
      <c r="Q170" s="1">
        <v>19.139680862426758</v>
      </c>
      <c r="R170" s="1">
        <v>398.84835815429687</v>
      </c>
      <c r="S170" s="1">
        <v>398.9222412109375</v>
      </c>
      <c r="T170" s="1">
        <v>14.743517875671387</v>
      </c>
      <c r="U170" s="1">
        <v>14.739287376403809</v>
      </c>
      <c r="V170" s="1">
        <v>64.682182312011719</v>
      </c>
      <c r="W170" s="1">
        <v>64.663619995117187</v>
      </c>
      <c r="X170" s="1">
        <v>500.24014282226562</v>
      </c>
      <c r="Y170" s="1">
        <v>-4.6889737248420715E-2</v>
      </c>
      <c r="Z170" s="1">
        <v>8.7887495756149292E-2</v>
      </c>
      <c r="AA170" s="1">
        <v>98.429756164550781</v>
      </c>
      <c r="AB170" s="1">
        <v>-4.4322528839111328</v>
      </c>
      <c r="AC170" s="1">
        <v>0.10555124282836914</v>
      </c>
      <c r="AD170" s="1">
        <v>1</v>
      </c>
      <c r="AE170" s="1">
        <v>-0.21956524252891541</v>
      </c>
      <c r="AF170" s="1">
        <v>2.737391471862793</v>
      </c>
      <c r="AG170" s="1">
        <v>1</v>
      </c>
      <c r="AH170" s="1">
        <v>0</v>
      </c>
      <c r="AI170" s="1">
        <v>0.18999999761581421</v>
      </c>
      <c r="AJ170" s="1">
        <v>111115</v>
      </c>
      <c r="AK170">
        <f>X170*0.000001/(K170*0.0001)</f>
        <v>0.83373357137044257</v>
      </c>
      <c r="AL170">
        <f>(U170-T170)/(1000-U170)*AK170</f>
        <v>-3.579874055513497E-6</v>
      </c>
      <c r="AM170">
        <f>(P170+273.15)</f>
        <v>291.5229724884033</v>
      </c>
      <c r="AN170">
        <f>(O170+273.15)</f>
        <v>292.42698898315427</v>
      </c>
      <c r="AO170">
        <f>(Y170*AG170+Z170*AH170)*AI170</f>
        <v>-8.9090499654060906E-3</v>
      </c>
      <c r="AP170">
        <f>((AO170+0.00000010773*(AN170^4-AM170^4))-AL170*44100)/(L170*51.4+0.00000043092*AM170^3)</f>
        <v>0.11767731020228771</v>
      </c>
      <c r="AQ170">
        <f>0.61365*EXP(17.502*J170/(240.97+J170))</f>
        <v>2.1203612386692825</v>
      </c>
      <c r="AR170">
        <f>AQ170*1000/AA170</f>
        <v>21.541872308659901</v>
      </c>
      <c r="AS170">
        <f>(AR170-U170)</f>
        <v>6.8025849322560923</v>
      </c>
      <c r="AT170">
        <f>IF(D170,P170,(O170+P170)/2)</f>
        <v>18.824980735778809</v>
      </c>
      <c r="AU170">
        <f>0.61365*EXP(17.502*AT170/(240.97+AT170))</f>
        <v>2.1812111634971103</v>
      </c>
      <c r="AV170">
        <f>IF(AS170&lt;&gt;0,(1000-(AR170+U170)/2)/AS170*AL170,0)</f>
        <v>-5.1670550230344732E-4</v>
      </c>
      <c r="AW170">
        <f>U170*AA170/1000</f>
        <v>1.4507844624986683</v>
      </c>
      <c r="AX170">
        <f>(AU170-AW170)</f>
        <v>0.73042670099844198</v>
      </c>
      <c r="AY170">
        <f>1/(1.6/F170+1.37/N170)</f>
        <v>-3.2293249307067598E-4</v>
      </c>
      <c r="AZ170">
        <f>G170*AA170*0.001</f>
        <v>20.594015588303687</v>
      </c>
      <c r="BA170">
        <f>G170/S170</f>
        <v>0.52447691526536189</v>
      </c>
      <c r="BB170">
        <f>(1-AL170*AA170/AQ170/F170)*100</f>
        <v>67.832284279462613</v>
      </c>
      <c r="BC170">
        <f>(S170-E170/(N170/1.35))</f>
        <v>398.95084347678039</v>
      </c>
      <c r="BD170">
        <f>E170*BB170/100/BC170</f>
        <v>-1.0230622743710086E-4</v>
      </c>
    </row>
    <row r="171" spans="1:56" x14ac:dyDescent="0.25">
      <c r="A171" s="1" t="s">
        <v>9</v>
      </c>
      <c r="B171" s="1" t="s">
        <v>229</v>
      </c>
    </row>
    <row r="172" spans="1:56" x14ac:dyDescent="0.25">
      <c r="A172" s="1">
        <v>93</v>
      </c>
      <c r="B172" s="1" t="s">
        <v>230</v>
      </c>
      <c r="C172" s="1">
        <v>55960.50000468269</v>
      </c>
      <c r="D172" s="1">
        <v>0</v>
      </c>
      <c r="E172">
        <f>(R172-S172*(1000-T172)/(1000-U172))*AK172</f>
        <v>-0.35853382585743404</v>
      </c>
      <c r="F172">
        <f>IF(AV172&lt;&gt;0,1/(1/AV172-1/N172),0)</f>
        <v>4.4043450166196551E-4</v>
      </c>
      <c r="G172">
        <f>((AY172-AL172/2)*S172-E172)/(AY172+AL172/2)</f>
        <v>1690.2527592666977</v>
      </c>
      <c r="H172">
        <f>AL172*1000</f>
        <v>3.0734198351829584E-3</v>
      </c>
      <c r="I172">
        <f>(AQ172-AW172)</f>
        <v>0.67442153640722369</v>
      </c>
      <c r="J172">
        <f>(P172+AP172*D172)</f>
        <v>18.395841598510742</v>
      </c>
      <c r="K172" s="1">
        <v>6</v>
      </c>
      <c r="L172">
        <f>(K172*AE172+AF172)</f>
        <v>1.4200000166893005</v>
      </c>
      <c r="M172" s="1">
        <v>1</v>
      </c>
      <c r="N172">
        <f>L172*(M172+1)*(M172+1)/(M172*M172+1)</f>
        <v>2.8400000333786011</v>
      </c>
      <c r="O172" s="1">
        <v>19.27613639831543</v>
      </c>
      <c r="P172" s="1">
        <v>18.395841598510742</v>
      </c>
      <c r="Q172" s="1">
        <v>19.137933731079102</v>
      </c>
      <c r="R172" s="1">
        <v>398.84439086914062</v>
      </c>
      <c r="S172" s="1">
        <v>399.27301025390625</v>
      </c>
      <c r="T172" s="1">
        <v>14.718989372253418</v>
      </c>
      <c r="U172" s="1">
        <v>14.722621917724609</v>
      </c>
      <c r="V172" s="1">
        <v>64.570785522460938</v>
      </c>
      <c r="W172" s="1">
        <v>64.586715698242188</v>
      </c>
      <c r="X172" s="1">
        <v>500.17340087890625</v>
      </c>
      <c r="Y172" s="1">
        <v>-0.18755905330181122</v>
      </c>
      <c r="Z172" s="1">
        <v>0.63279038667678833</v>
      </c>
      <c r="AA172" s="1">
        <v>98.41876220703125</v>
      </c>
      <c r="AB172" s="1">
        <v>-4.3999347686767578</v>
      </c>
      <c r="AC172" s="1">
        <v>0.10571146011352539</v>
      </c>
      <c r="AD172" s="1">
        <v>0.66666668653488159</v>
      </c>
      <c r="AE172" s="1">
        <v>-0.21956524252891541</v>
      </c>
      <c r="AF172" s="1">
        <v>2.737391471862793</v>
      </c>
      <c r="AG172" s="1">
        <v>1</v>
      </c>
      <c r="AH172" s="1">
        <v>0</v>
      </c>
      <c r="AI172" s="1">
        <v>0.18999999761581421</v>
      </c>
      <c r="AJ172" s="1">
        <v>111115</v>
      </c>
      <c r="AK172">
        <f>X172*0.000001/(K172*0.0001)</f>
        <v>0.83362233479817704</v>
      </c>
      <c r="AL172">
        <f>(U172-T172)/(1000-U172)*AK172</f>
        <v>3.0734198351829584E-6</v>
      </c>
      <c r="AM172">
        <f>(P172+273.15)</f>
        <v>291.54584159851072</v>
      </c>
      <c r="AN172">
        <f>(O172+273.15)</f>
        <v>292.42613639831541</v>
      </c>
      <c r="AO172">
        <f>(Y172*AG172+Z172*AH172)*AI172</f>
        <v>-3.5636219680168502E-2</v>
      </c>
      <c r="AP172">
        <f>((AO172+0.00000010773*(AN172^4-AM172^4))-AL172*44100)/(L172*51.4+0.00000043092*AM172^3)</f>
        <v>0.11081910356151106</v>
      </c>
      <c r="AQ172">
        <f>0.61365*EXP(17.502*J172/(240.97+J172))</f>
        <v>2.1234037619917885</v>
      </c>
      <c r="AR172">
        <f>AQ172*1000/AA172</f>
        <v>21.575192721130239</v>
      </c>
      <c r="AS172">
        <f>(AR172-U172)</f>
        <v>6.8525708034056301</v>
      </c>
      <c r="AT172">
        <f>IF(D172,P172,(O172+P172)/2)</f>
        <v>18.835988998413086</v>
      </c>
      <c r="AU172">
        <f>0.61365*EXP(17.502*AT172/(240.97+AT172))</f>
        <v>2.1827120111445182</v>
      </c>
      <c r="AV172">
        <f>IF(AS172&lt;&gt;0,(1000-(AR172+U172)/2)/AS172*AL172,0)</f>
        <v>4.4036620853896304E-4</v>
      </c>
      <c r="AW172">
        <f>U172*AA172/1000</f>
        <v>1.4489822255845648</v>
      </c>
      <c r="AX172">
        <f>(AU172-AW172)</f>
        <v>0.73372978555995338</v>
      </c>
      <c r="AY172">
        <f>1/(1.6/F172+1.37/N172)</f>
        <v>2.7523501523247222E-4</v>
      </c>
      <c r="AZ172">
        <f>G172*AA172*0.001</f>
        <v>166.35258438404756</v>
      </c>
      <c r="BA172">
        <f>G172/S172</f>
        <v>4.2333258593958805</v>
      </c>
      <c r="BB172">
        <f>(1-AL172*AA172/AQ172/F172)*100</f>
        <v>67.656584964965987</v>
      </c>
      <c r="BC172">
        <f>(S172-E172/(N172/1.35))</f>
        <v>399.44344006349036</v>
      </c>
      <c r="BD172">
        <f>E172*BB172/100/BC172</f>
        <v>-6.0727431768768561E-4</v>
      </c>
    </row>
    <row r="173" spans="1:56" x14ac:dyDescent="0.25">
      <c r="A173" s="1">
        <v>94</v>
      </c>
      <c r="B173" s="1" t="s">
        <v>231</v>
      </c>
      <c r="C173" s="1">
        <v>56560.999991260469</v>
      </c>
      <c r="D173" s="1">
        <v>0</v>
      </c>
      <c r="E173">
        <f>(R173-S173*(1000-T173)/(1000-U173))*AK173</f>
        <v>-0.14015903938156385</v>
      </c>
      <c r="F173">
        <f>IF(AV173&lt;&gt;0,1/(1/AV173-1/N173),0)</f>
        <v>-1.5192179787702816E-3</v>
      </c>
      <c r="G173">
        <f>((AY173-AL173/2)*S173-E173)/(AY173+AL173/2)</f>
        <v>247.89342491002824</v>
      </c>
      <c r="H173">
        <f>AL173*1000</f>
        <v>-1.0650141081579353E-2</v>
      </c>
      <c r="I173">
        <f>(AQ173-AW173)</f>
        <v>0.67685928132315687</v>
      </c>
      <c r="J173">
        <f>(P173+AP173*D173)</f>
        <v>18.416975021362305</v>
      </c>
      <c r="K173" s="1">
        <v>6</v>
      </c>
      <c r="L173">
        <f>(K173*AE173+AF173)</f>
        <v>1.4200000166893005</v>
      </c>
      <c r="M173" s="1">
        <v>1</v>
      </c>
      <c r="N173">
        <f>L173*(M173+1)*(M173+1)/(M173*M173+1)</f>
        <v>2.8400000333786011</v>
      </c>
      <c r="O173" s="1">
        <v>19.276697158813477</v>
      </c>
      <c r="P173" s="1">
        <v>18.416975021362305</v>
      </c>
      <c r="Q173" s="1">
        <v>19.139175415039063</v>
      </c>
      <c r="R173" s="1">
        <v>398.8909912109375</v>
      </c>
      <c r="S173" s="1">
        <v>399.064208984375</v>
      </c>
      <c r="T173" s="1">
        <v>14.74306583404541</v>
      </c>
      <c r="U173" s="1">
        <v>14.73047924041748</v>
      </c>
      <c r="V173" s="1">
        <v>64.656478881835938</v>
      </c>
      <c r="W173" s="1">
        <v>64.601287841796875</v>
      </c>
      <c r="X173" s="1">
        <v>500.21124267578125</v>
      </c>
      <c r="Y173" s="1">
        <v>-0.1512175053358078</v>
      </c>
      <c r="Z173" s="1">
        <v>0.15160402655601501</v>
      </c>
      <c r="AA173" s="1">
        <v>98.391876220703125</v>
      </c>
      <c r="AB173" s="1">
        <v>-4.3999347686767578</v>
      </c>
      <c r="AC173" s="1">
        <v>0.10571146011352539</v>
      </c>
      <c r="AD173" s="1">
        <v>1</v>
      </c>
      <c r="AE173" s="1">
        <v>-0.21956524252891541</v>
      </c>
      <c r="AF173" s="1">
        <v>2.737391471862793</v>
      </c>
      <c r="AG173" s="1">
        <v>1</v>
      </c>
      <c r="AH173" s="1">
        <v>0</v>
      </c>
      <c r="AI173" s="1">
        <v>0.18999999761581421</v>
      </c>
      <c r="AJ173" s="1">
        <v>111115</v>
      </c>
      <c r="AK173">
        <f>X173*0.000001/(K173*0.0001)</f>
        <v>0.83368540445963535</v>
      </c>
      <c r="AL173">
        <f>(U173-T173)/(1000-U173)*AK173</f>
        <v>-1.0650141081579353E-5</v>
      </c>
      <c r="AM173">
        <f>(P173+273.15)</f>
        <v>291.56697502136228</v>
      </c>
      <c r="AN173">
        <f>(O173+273.15)</f>
        <v>292.42669715881345</v>
      </c>
      <c r="AO173">
        <f>(Y173*AG173+Z173*AH173)*AI173</f>
        <v>-2.8731325653272854E-2</v>
      </c>
      <c r="AP173">
        <f>((AO173+0.00000010773*(AN173^4-AM173^4))-AL173*44100)/(L173*51.4+0.00000043092*AM173^3)</f>
        <v>0.1155065957721372</v>
      </c>
      <c r="AQ173">
        <f>0.61365*EXP(17.502*J173/(240.97+J173))</f>
        <v>2.1262187714179506</v>
      </c>
      <c r="AR173">
        <f>AQ173*1000/AA173</f>
        <v>21.609698412993186</v>
      </c>
      <c r="AS173">
        <f>(AR173-U173)</f>
        <v>6.8792191725757057</v>
      </c>
      <c r="AT173">
        <f>IF(D173,P173,(O173+P173)/2)</f>
        <v>18.846836090087891</v>
      </c>
      <c r="AU173">
        <f>0.61365*EXP(17.502*AT173/(240.97+AT173))</f>
        <v>2.1841917706230811</v>
      </c>
      <c r="AV173">
        <f>IF(AS173&lt;&gt;0,(1000-(AR173+U173)/2)/AS173*AL173,0)</f>
        <v>-1.5200310979763361E-3</v>
      </c>
      <c r="AW173">
        <f>U173*AA173/1000</f>
        <v>1.4493594900947937</v>
      </c>
      <c r="AX173">
        <f>(AU173-AW173)</f>
        <v>0.73483228052828742</v>
      </c>
      <c r="AY173">
        <f>1/(1.6/F173+1.37/N173)</f>
        <v>-9.4994634907978343E-4</v>
      </c>
      <c r="AZ173">
        <f>G173*AA173*0.001</f>
        <v>24.390699179673664</v>
      </c>
      <c r="BA173">
        <f>G173/S173</f>
        <v>0.62118681487603489</v>
      </c>
      <c r="BB173">
        <f>(1-AL173*AA173/AQ173/F173)*100</f>
        <v>67.559572873614982</v>
      </c>
      <c r="BC173">
        <f>(S173-E173/(N173/1.35))</f>
        <v>399.13083387907261</v>
      </c>
      <c r="BD173">
        <f>E173*BB173/100/BC173</f>
        <v>-2.3724262901381226E-4</v>
      </c>
    </row>
    <row r="174" spans="1:56" x14ac:dyDescent="0.25">
      <c r="A174" s="1" t="s">
        <v>9</v>
      </c>
      <c r="B174" s="1" t="s">
        <v>232</v>
      </c>
    </row>
    <row r="175" spans="1:56" x14ac:dyDescent="0.25">
      <c r="A175" s="1">
        <v>95</v>
      </c>
      <c r="B175" s="1" t="s">
        <v>233</v>
      </c>
      <c r="C175" s="1">
        <v>57160.999997965991</v>
      </c>
      <c r="D175" s="1">
        <v>0</v>
      </c>
      <c r="E175">
        <f>(R175-S175*(1000-T175)/(1000-U175))*AK175</f>
        <v>-0.19684420749992501</v>
      </c>
      <c r="F175">
        <f>IF(AV175&lt;&gt;0,1/(1/AV175-1/N175),0)</f>
        <v>-2.1504036333647779E-4</v>
      </c>
      <c r="G175">
        <f>((AY175-AL175/2)*S175-E175)/(AY175+AL175/2)</f>
        <v>-1061.5843835355761</v>
      </c>
      <c r="H175">
        <f>AL175*1000</f>
        <v>-1.5065262509938253E-3</v>
      </c>
      <c r="I175">
        <f>(AQ175-AW175)</f>
        <v>0.67677797557854547</v>
      </c>
      <c r="J175">
        <f>(P175+AP175*D175)</f>
        <v>18.429841995239258</v>
      </c>
      <c r="K175" s="1">
        <v>6</v>
      </c>
      <c r="L175">
        <f>(K175*AE175+AF175)</f>
        <v>1.4200000166893005</v>
      </c>
      <c r="M175" s="1">
        <v>1</v>
      </c>
      <c r="N175">
        <f>L175*(M175+1)*(M175+1)/(M175*M175+1)</f>
        <v>2.8400000333786011</v>
      </c>
      <c r="O175" s="1">
        <v>19.281524658203125</v>
      </c>
      <c r="P175" s="1">
        <v>18.429841995239258</v>
      </c>
      <c r="Q175" s="1">
        <v>19.139036178588867</v>
      </c>
      <c r="R175" s="1">
        <v>398.98391723632812</v>
      </c>
      <c r="S175" s="1">
        <v>399.22076416015625</v>
      </c>
      <c r="T175" s="1">
        <v>14.749361991882324</v>
      </c>
      <c r="U175" s="1">
        <v>14.747581481933594</v>
      </c>
      <c r="V175" s="1">
        <v>64.66973876953125</v>
      </c>
      <c r="W175" s="1">
        <v>64.66192626953125</v>
      </c>
      <c r="X175" s="1">
        <v>500.18545532226562</v>
      </c>
      <c r="Y175" s="1">
        <v>-0.12894432246685028</v>
      </c>
      <c r="Z175" s="1">
        <v>4.3942905031144619E-3</v>
      </c>
      <c r="AA175" s="1">
        <v>98.399612426757813</v>
      </c>
      <c r="AB175" s="1">
        <v>-4.3974323272705078</v>
      </c>
      <c r="AC175" s="1">
        <v>0.10993146896362305</v>
      </c>
      <c r="AD175" s="1">
        <v>1</v>
      </c>
      <c r="AE175" s="1">
        <v>-0.21956524252891541</v>
      </c>
      <c r="AF175" s="1">
        <v>2.737391471862793</v>
      </c>
      <c r="AG175" s="1">
        <v>1</v>
      </c>
      <c r="AH175" s="1">
        <v>0</v>
      </c>
      <c r="AI175" s="1">
        <v>0.18999999761581421</v>
      </c>
      <c r="AJ175" s="1">
        <v>111115</v>
      </c>
      <c r="AK175">
        <f>X175*0.000001/(K175*0.0001)</f>
        <v>0.83364242553710921</v>
      </c>
      <c r="AL175">
        <f>(U175-T175)/(1000-U175)*AK175</f>
        <v>-1.5065262509938253E-6</v>
      </c>
      <c r="AM175">
        <f>(P175+273.15)</f>
        <v>291.57984199523924</v>
      </c>
      <c r="AN175">
        <f>(O175+273.15)</f>
        <v>292.4315246582031</v>
      </c>
      <c r="AO175">
        <f>(Y175*AG175+Z175*AH175)*AI175</f>
        <v>-2.4499420961274332E-2</v>
      </c>
      <c r="AP175">
        <f>((AO175+0.00000010773*(AN175^4-AM175^4))-AL175*44100)/(L175*51.4+0.00000043092*AM175^3)</f>
        <v>0.10971500491205548</v>
      </c>
      <c r="AQ175">
        <f>0.61365*EXP(17.502*J175/(240.97+J175))</f>
        <v>2.1279342776328418</v>
      </c>
      <c r="AR175">
        <f>AQ175*1000/AA175</f>
        <v>21.625433527156783</v>
      </c>
      <c r="AS175">
        <f>(AR175-U175)</f>
        <v>6.8778520452231895</v>
      </c>
      <c r="AT175">
        <f>IF(D175,P175,(O175+P175)/2)</f>
        <v>18.855683326721191</v>
      </c>
      <c r="AU175">
        <f>0.61365*EXP(17.502*AT175/(240.97+AT175))</f>
        <v>2.1853993612324834</v>
      </c>
      <c r="AV175">
        <f>IF(AS175&lt;&gt;0,(1000-(AR175+U175)/2)/AS175*AL175,0)</f>
        <v>-2.1505664708964137E-4</v>
      </c>
      <c r="AW175">
        <f>U175*AA175/1000</f>
        <v>1.4511563020542964</v>
      </c>
      <c r="AX175">
        <f>(AU175-AW175)</f>
        <v>0.734243059178187</v>
      </c>
      <c r="AY175">
        <f>1/(1.6/F175+1.37/N175)</f>
        <v>-1.3440894134271982E-4</v>
      </c>
      <c r="AZ175">
        <f>G175*AA175*0.001</f>
        <v>-104.45949189819932</v>
      </c>
      <c r="BA175">
        <f>G175/S175</f>
        <v>-2.6591412041626623</v>
      </c>
      <c r="BB175">
        <f>(1-AL175*AA175/AQ175/F175)*100</f>
        <v>67.603962287737744</v>
      </c>
      <c r="BC175">
        <f>(S175-E175/(N175/1.35))</f>
        <v>399.31433446895966</v>
      </c>
      <c r="BD175">
        <f>E175*BB175/100/BC175</f>
        <v>-3.3325746740551826E-4</v>
      </c>
    </row>
    <row r="176" spans="1:56" x14ac:dyDescent="0.25">
      <c r="A176" s="1" t="s">
        <v>9</v>
      </c>
      <c r="B176" s="1" t="s">
        <v>234</v>
      </c>
    </row>
    <row r="177" spans="1:56" x14ac:dyDescent="0.25">
      <c r="A177" s="1">
        <v>96</v>
      </c>
      <c r="B177" s="1" t="s">
        <v>235</v>
      </c>
      <c r="C177" s="1">
        <v>57761.50000468269</v>
      </c>
      <c r="D177" s="1">
        <v>0</v>
      </c>
      <c r="E177">
        <f>(R177-S177*(1000-T177)/(1000-U177))*AK177</f>
        <v>-0.21170115553634766</v>
      </c>
      <c r="F177">
        <f>IF(AV177&lt;&gt;0,1/(1/AV177-1/N177),0)</f>
        <v>7.2208245108383682E-4</v>
      </c>
      <c r="G177">
        <f>((AY177-AL177/2)*S177-E177)/(AY177+AL177/2)</f>
        <v>861.24001169620567</v>
      </c>
      <c r="H177">
        <f>AL177*1000</f>
        <v>5.0177345168150762E-3</v>
      </c>
      <c r="I177">
        <f>(AQ177-AW177)</f>
        <v>0.67159061576346968</v>
      </c>
      <c r="J177">
        <f>(P177+AP177*D177)</f>
        <v>18.405956268310547</v>
      </c>
      <c r="K177" s="1">
        <v>6</v>
      </c>
      <c r="L177">
        <f>(K177*AE177+AF177)</f>
        <v>1.4200000166893005</v>
      </c>
      <c r="M177" s="1">
        <v>1</v>
      </c>
      <c r="N177">
        <f>L177*(M177+1)*(M177+1)/(M177*M177+1)</f>
        <v>2.8400000333786011</v>
      </c>
      <c r="O177" s="1">
        <v>19.274995803833008</v>
      </c>
      <c r="P177" s="1">
        <v>18.405956268310547</v>
      </c>
      <c r="Q177" s="1">
        <v>19.140007019042969</v>
      </c>
      <c r="R177" s="1">
        <v>398.80386352539062</v>
      </c>
      <c r="S177" s="1">
        <v>399.05535888671875</v>
      </c>
      <c r="T177" s="1">
        <v>14.760403633117676</v>
      </c>
      <c r="U177" s="1">
        <v>14.766332626342773</v>
      </c>
      <c r="V177" s="1">
        <v>64.751533508300781</v>
      </c>
      <c r="W177" s="1">
        <v>64.777542114257813</v>
      </c>
      <c r="X177" s="1">
        <v>500.28469848632812</v>
      </c>
      <c r="Y177" s="1">
        <v>-8.4399290382862091E-2</v>
      </c>
      <c r="Z177" s="1">
        <v>0.15819329023361206</v>
      </c>
      <c r="AA177" s="1">
        <v>98.410354614257813</v>
      </c>
      <c r="AB177" s="1">
        <v>-4.4891376495361328</v>
      </c>
      <c r="AC177" s="1">
        <v>0.11591291427612305</v>
      </c>
      <c r="AD177" s="1">
        <v>1</v>
      </c>
      <c r="AE177" s="1">
        <v>-0.21956524252891541</v>
      </c>
      <c r="AF177" s="1">
        <v>2.737391471862793</v>
      </c>
      <c r="AG177" s="1">
        <v>1</v>
      </c>
      <c r="AH177" s="1">
        <v>0</v>
      </c>
      <c r="AI177" s="1">
        <v>0.18999999761581421</v>
      </c>
      <c r="AJ177" s="1">
        <v>111115</v>
      </c>
      <c r="AK177">
        <f>X177*0.000001/(K177*0.0001)</f>
        <v>0.83380783081054666</v>
      </c>
      <c r="AL177">
        <f>(U177-T177)/(1000-U177)*AK177</f>
        <v>5.0177345168150766E-6</v>
      </c>
      <c r="AM177">
        <f>(P177+273.15)</f>
        <v>291.55595626831052</v>
      </c>
      <c r="AN177">
        <f>(O177+273.15)</f>
        <v>292.42499580383299</v>
      </c>
      <c r="AO177">
        <f>(Y177*AG177+Z177*AH177)*AI177</f>
        <v>-1.6035864971520208E-2</v>
      </c>
      <c r="AP177">
        <f>((AO177+0.00000010773*(AN177^4-AM177^4))-AL177*44100)/(L177*51.4+0.00000043092*AM177^3)</f>
        <v>0.108589158372058</v>
      </c>
      <c r="AQ177">
        <f>0.61365*EXP(17.502*J177/(240.97+J177))</f>
        <v>2.1247506458739469</v>
      </c>
      <c r="AR177">
        <f>AQ177*1000/AA177</f>
        <v>21.590722380814491</v>
      </c>
      <c r="AS177">
        <f>(AR177-U177)</f>
        <v>6.8243897544717171</v>
      </c>
      <c r="AT177">
        <f>IF(D177,P177,(O177+P177)/2)</f>
        <v>18.840476036071777</v>
      </c>
      <c r="AU177">
        <f>0.61365*EXP(17.502*AT177/(240.97+AT177))</f>
        <v>2.1833240258710034</v>
      </c>
      <c r="AV177">
        <f>IF(AS177&lt;&gt;0,(1000-(AR177+U177)/2)/AS177*AL177,0)</f>
        <v>7.2189890512442821E-4</v>
      </c>
      <c r="AW177">
        <f>U177*AA177/1000</f>
        <v>1.4531600301104772</v>
      </c>
      <c r="AX177">
        <f>(AU177-AW177)</f>
        <v>0.73016399576052615</v>
      </c>
      <c r="AY177">
        <f>1/(1.6/F177+1.37/N177)</f>
        <v>4.5120330257077948E-4</v>
      </c>
      <c r="AZ177">
        <f>G177*AA177*0.001</f>
        <v>84.754934959011152</v>
      </c>
      <c r="BA177">
        <f>G177/S177</f>
        <v>2.1581968328877621</v>
      </c>
      <c r="BB177">
        <f>(1-AL177*AA177/AQ177/F177)*100</f>
        <v>67.814984993023415</v>
      </c>
      <c r="BC177">
        <f>(S177-E177/(N177/1.35))</f>
        <v>399.15599147707616</v>
      </c>
      <c r="BD177">
        <f>E177*BB177/100/BC177</f>
        <v>-3.5967168205535099E-4</v>
      </c>
    </row>
    <row r="178" spans="1:56" x14ac:dyDescent="0.25">
      <c r="A178" s="1">
        <v>97</v>
      </c>
      <c r="B178" s="1" t="s">
        <v>236</v>
      </c>
      <c r="C178" s="1">
        <v>58361.999991260469</v>
      </c>
      <c r="D178" s="1">
        <v>0</v>
      </c>
      <c r="E178">
        <f>(R178-S178*(1000-T178)/(1000-U178))*AK178</f>
        <v>-0.10899205745605785</v>
      </c>
      <c r="F178">
        <f>IF(AV178&lt;&gt;0,1/(1/AV178-1/N178),0)</f>
        <v>2.9437512524161107E-4</v>
      </c>
      <c r="G178">
        <f>((AY178-AL178/2)*S178-E178)/(AY178+AL178/2)</f>
        <v>983.74551588396184</v>
      </c>
      <c r="H178">
        <f>AL178*1000</f>
        <v>2.0464230138342509E-3</v>
      </c>
      <c r="I178">
        <f>(AQ178-AW178)</f>
        <v>0.67189228243882071</v>
      </c>
      <c r="J178">
        <f>(P178+AP178*D178)</f>
        <v>18.409513473510742</v>
      </c>
      <c r="K178" s="1">
        <v>6</v>
      </c>
      <c r="L178">
        <f>(K178*AE178+AF178)</f>
        <v>1.4200000166893005</v>
      </c>
      <c r="M178" s="1">
        <v>1</v>
      </c>
      <c r="N178">
        <f>L178*(M178+1)*(M178+1)/(M178*M178+1)</f>
        <v>2.8400000333786011</v>
      </c>
      <c r="O178" s="1">
        <v>19.276384353637695</v>
      </c>
      <c r="P178" s="1">
        <v>18.409513473510742</v>
      </c>
      <c r="Q178" s="1">
        <v>19.139450073242188</v>
      </c>
      <c r="R178" s="1">
        <v>398.8555908203125</v>
      </c>
      <c r="S178" s="1">
        <v>398.9853515625</v>
      </c>
      <c r="T178" s="1">
        <v>14.762710571289063</v>
      </c>
      <c r="U178" s="1">
        <v>14.765129089355469</v>
      </c>
      <c r="V178" s="1">
        <v>64.769004821777344</v>
      </c>
      <c r="W178" s="1">
        <v>64.779617309570313</v>
      </c>
      <c r="X178" s="1">
        <v>500.19241333007812</v>
      </c>
      <c r="Y178" s="1">
        <v>-0.18169364333152771</v>
      </c>
      <c r="Z178" s="1">
        <v>0.28343081474304199</v>
      </c>
      <c r="AA178" s="1">
        <v>98.430038452148438</v>
      </c>
      <c r="AB178" s="1">
        <v>-4.4891376495361328</v>
      </c>
      <c r="AC178" s="1">
        <v>0.11591291427612305</v>
      </c>
      <c r="AD178" s="1">
        <v>1</v>
      </c>
      <c r="AE178" s="1">
        <v>-0.21956524252891541</v>
      </c>
      <c r="AF178" s="1">
        <v>2.737391471862793</v>
      </c>
      <c r="AG178" s="1">
        <v>1</v>
      </c>
      <c r="AH178" s="1">
        <v>0</v>
      </c>
      <c r="AI178" s="1">
        <v>0.18999999761581421</v>
      </c>
      <c r="AJ178" s="1">
        <v>111115</v>
      </c>
      <c r="AK178">
        <f>X178*0.000001/(K178*0.0001)</f>
        <v>0.83365402221679674</v>
      </c>
      <c r="AL178">
        <f>(U178-T178)/(1000-U178)*AK178</f>
        <v>2.0464230138342507E-6</v>
      </c>
      <c r="AM178">
        <f>(P178+273.15)</f>
        <v>291.55951347351072</v>
      </c>
      <c r="AN178">
        <f>(O178+273.15)</f>
        <v>292.42638435363767</v>
      </c>
      <c r="AO178">
        <f>(Y178*AG178+Z178*AH178)*AI178</f>
        <v>-3.4521791799798862E-2</v>
      </c>
      <c r="AP178">
        <f>((AO178+0.00000010773*(AN178^4-AM178^4))-AL178*44100)/(L178*51.4+0.00000043092*AM178^3)</f>
        <v>0.10965859854814027</v>
      </c>
      <c r="AQ178">
        <f>0.61365*EXP(17.502*J178/(240.97+J178))</f>
        <v>2.125224506455015</v>
      </c>
      <c r="AR178">
        <f>AQ178*1000/AA178</f>
        <v>21.591218898976543</v>
      </c>
      <c r="AS178">
        <f>(AR178-U178)</f>
        <v>6.8260898096210738</v>
      </c>
      <c r="AT178">
        <f>IF(D178,P178,(O178+P178)/2)</f>
        <v>18.842948913574219</v>
      </c>
      <c r="AU178">
        <f>0.61365*EXP(17.502*AT178/(240.97+AT178))</f>
        <v>2.1836613811837444</v>
      </c>
      <c r="AV178">
        <f>IF(AS178&lt;&gt;0,(1000-(AR178+U178)/2)/AS178*AL178,0)</f>
        <v>2.9434461547681289E-4</v>
      </c>
      <c r="AW178">
        <f>U178*AA178/1000</f>
        <v>1.4533322240161943</v>
      </c>
      <c r="AX178">
        <f>(AU178-AW178)</f>
        <v>0.73032915716755009</v>
      </c>
      <c r="AY178">
        <f>1/(1.6/F178+1.37/N178)</f>
        <v>1.8396812554142864E-4</v>
      </c>
      <c r="AZ178">
        <f>G178*AA178*0.001</f>
        <v>96.830108955586965</v>
      </c>
      <c r="BA178">
        <f>G178/S178</f>
        <v>2.4656181286642065</v>
      </c>
      <c r="BB178">
        <f>(1-AL178*AA178/AQ178/F178)*100</f>
        <v>67.802871454746878</v>
      </c>
      <c r="BC178">
        <f>(S178-E178/(N178/1.35))</f>
        <v>399.03716116666772</v>
      </c>
      <c r="BD178">
        <f>E178*BB178/100/BC178</f>
        <v>-1.8519514422354441E-4</v>
      </c>
    </row>
    <row r="179" spans="1:56" x14ac:dyDescent="0.25">
      <c r="A179" s="1" t="s">
        <v>9</v>
      </c>
      <c r="B179" s="1" t="s">
        <v>237</v>
      </c>
    </row>
    <row r="180" spans="1:56" x14ac:dyDescent="0.25">
      <c r="A180" s="1">
        <v>98</v>
      </c>
      <c r="B180" s="1" t="s">
        <v>238</v>
      </c>
      <c r="C180" s="1">
        <v>58961.999997965991</v>
      </c>
      <c r="D180" s="1">
        <v>0</v>
      </c>
      <c r="E180">
        <f>(R180-S180*(1000-T180)/(1000-U180))*AK180</f>
        <v>-0.34782335272491838</v>
      </c>
      <c r="F180">
        <f>IF(AV180&lt;&gt;0,1/(1/AV180-1/N180),0)</f>
        <v>-3.6553497713497524E-4</v>
      </c>
      <c r="G180">
        <f>((AY180-AL180/2)*S180-E180)/(AY180+AL180/2)</f>
        <v>-1119.0105992930469</v>
      </c>
      <c r="H180">
        <f>AL180*1000</f>
        <v>-2.5425649883379425E-3</v>
      </c>
      <c r="I180">
        <f>(AQ180-AW180)</f>
        <v>0.67219201720073407</v>
      </c>
      <c r="J180">
        <f>(P180+AP180*D180)</f>
        <v>18.395418167114258</v>
      </c>
      <c r="K180" s="1">
        <v>6</v>
      </c>
      <c r="L180">
        <f>(K180*AE180+AF180)</f>
        <v>1.4200000166893005</v>
      </c>
      <c r="M180" s="1">
        <v>1</v>
      </c>
      <c r="N180">
        <f>L180*(M180+1)*(M180+1)/(M180*M180+1)</f>
        <v>2.8400000333786011</v>
      </c>
      <c r="O180" s="1">
        <v>19.274059295654297</v>
      </c>
      <c r="P180" s="1">
        <v>18.395418167114258</v>
      </c>
      <c r="Q180" s="1">
        <v>19.13984489440918</v>
      </c>
      <c r="R180" s="1">
        <v>398.87228393554687</v>
      </c>
      <c r="S180" s="1">
        <v>399.29074096679688</v>
      </c>
      <c r="T180" s="1">
        <v>14.744795799255371</v>
      </c>
      <c r="U180" s="1">
        <v>14.741790771484375</v>
      </c>
      <c r="V180" s="1">
        <v>64.70513916015625</v>
      </c>
      <c r="W180" s="1">
        <v>64.69195556640625</v>
      </c>
      <c r="X180" s="1">
        <v>500.1783447265625</v>
      </c>
      <c r="Y180" s="1">
        <v>-3.2821033149957657E-2</v>
      </c>
      <c r="Z180" s="1">
        <v>0.29001301527023315</v>
      </c>
      <c r="AA180" s="1">
        <v>98.438201904296875</v>
      </c>
      <c r="AB180" s="1">
        <v>-4.3016681671142578</v>
      </c>
      <c r="AC180" s="1">
        <v>0.10875558853149414</v>
      </c>
      <c r="AD180" s="1">
        <v>0.66666668653488159</v>
      </c>
      <c r="AE180" s="1">
        <v>-0.21956524252891541</v>
      </c>
      <c r="AF180" s="1">
        <v>2.737391471862793</v>
      </c>
      <c r="AG180" s="1">
        <v>1</v>
      </c>
      <c r="AH180" s="1">
        <v>0</v>
      </c>
      <c r="AI180" s="1">
        <v>0.18999999761581421</v>
      </c>
      <c r="AJ180" s="1">
        <v>111115</v>
      </c>
      <c r="AK180">
        <f>X180*0.000001/(K180*0.0001)</f>
        <v>0.83363057454427081</v>
      </c>
      <c r="AL180">
        <f>(U180-T180)/(1000-U180)*AK180</f>
        <v>-2.5425649883379425E-6</v>
      </c>
      <c r="AM180">
        <f>(P180+273.15)</f>
        <v>291.54541816711424</v>
      </c>
      <c r="AN180">
        <f>(O180+273.15)</f>
        <v>292.42405929565427</v>
      </c>
      <c r="AO180">
        <f>(Y180*AG180+Z180*AH180)*AI180</f>
        <v>-6.2359962202405139E-3</v>
      </c>
      <c r="AP180">
        <f>((AO180+0.00000010773*(AN180^4-AM180^4))-AL180*44100)/(L180*51.4+0.00000043092*AM180^3)</f>
        <v>0.11391723261841145</v>
      </c>
      <c r="AQ180">
        <f>0.61365*EXP(17.502*J180/(240.97+J180))</f>
        <v>2.1233473935950133</v>
      </c>
      <c r="AR180">
        <f>AQ180*1000/AA180</f>
        <v>21.570359398268611</v>
      </c>
      <c r="AS180">
        <f>(AR180-U180)</f>
        <v>6.8285686267842358</v>
      </c>
      <c r="AT180">
        <f>IF(D180,P180,(O180+P180)/2)</f>
        <v>18.834738731384277</v>
      </c>
      <c r="AU180">
        <f>0.61365*EXP(17.502*AT180/(240.97+AT180))</f>
        <v>2.1825415063151792</v>
      </c>
      <c r="AV180">
        <f>IF(AS180&lt;&gt;0,(1000-(AR180+U180)/2)/AS180*AL180,0)</f>
        <v>-3.6558203101447428E-4</v>
      </c>
      <c r="AW180">
        <f>U180*AA180/1000</f>
        <v>1.4511553763942793</v>
      </c>
      <c r="AX180">
        <f>(AU180-AW180)</f>
        <v>0.73138612992089991</v>
      </c>
      <c r="AY180">
        <f>1/(1.6/F180+1.37/N180)</f>
        <v>-2.2848454142110694E-4</v>
      </c>
      <c r="AZ180">
        <f>G180*AA180*0.001</f>
        <v>-110.15339130625719</v>
      </c>
      <c r="BA180">
        <f>G180/S180</f>
        <v>-2.8024957367746688</v>
      </c>
      <c r="BB180">
        <f>(1-AL180*AA180/AQ180/F180)*100</f>
        <v>67.753265545626874</v>
      </c>
      <c r="BC180">
        <f>(S180-E180/(N180/1.35))</f>
        <v>399.45607953040951</v>
      </c>
      <c r="BD180">
        <f>E180*BB180/100/BC180</f>
        <v>-5.8995642294004961E-4</v>
      </c>
    </row>
    <row r="181" spans="1:56" x14ac:dyDescent="0.25">
      <c r="A181" s="1" t="s">
        <v>9</v>
      </c>
      <c r="B181" s="1" t="s">
        <v>239</v>
      </c>
    </row>
    <row r="182" spans="1:56" x14ac:dyDescent="0.25">
      <c r="A182" s="1">
        <v>99</v>
      </c>
      <c r="B182" s="1" t="s">
        <v>240</v>
      </c>
      <c r="C182" s="1">
        <v>59562.50000468269</v>
      </c>
      <c r="D182" s="1">
        <v>0</v>
      </c>
      <c r="E182">
        <f>(R182-S182*(1000-T182)/(1000-U182))*AK182</f>
        <v>-0.32267581053092637</v>
      </c>
      <c r="F182">
        <f>IF(AV182&lt;&gt;0,1/(1/AV182-1/N182),0)</f>
        <v>-6.439365215587658E-4</v>
      </c>
      <c r="G182">
        <f>((AY182-AL182/2)*S182-E182)/(AY182+AL182/2)</f>
        <v>-402.32000064262536</v>
      </c>
      <c r="H182">
        <f>AL182*1000</f>
        <v>-4.5264157010946092E-3</v>
      </c>
      <c r="I182">
        <f>(AQ182-AW182)</f>
        <v>0.67921818752955754</v>
      </c>
      <c r="J182">
        <f>(P182+AP182*D182)</f>
        <v>18.446067810058594</v>
      </c>
      <c r="K182" s="1">
        <v>6</v>
      </c>
      <c r="L182">
        <f>(K182*AE182+AF182)</f>
        <v>1.4200000166893005</v>
      </c>
      <c r="M182" s="1">
        <v>1</v>
      </c>
      <c r="N182">
        <f>L182*(M182+1)*(M182+1)/(M182*M182+1)</f>
        <v>2.8400000333786011</v>
      </c>
      <c r="O182" s="1">
        <v>19.284357070922852</v>
      </c>
      <c r="P182" s="1">
        <v>18.446067810058594</v>
      </c>
      <c r="Q182" s="1">
        <v>19.136775970458984</v>
      </c>
      <c r="R182" s="1">
        <v>398.8760986328125</v>
      </c>
      <c r="S182" s="1">
        <v>399.26522827148437</v>
      </c>
      <c r="T182" s="1">
        <v>14.744192123413086</v>
      </c>
      <c r="U182" s="1">
        <v>14.73884391784668</v>
      </c>
      <c r="V182" s="1">
        <v>64.661712646484375</v>
      </c>
      <c r="W182" s="1">
        <v>64.638259887695312</v>
      </c>
      <c r="X182" s="1">
        <v>500.32125854492187</v>
      </c>
      <c r="Y182" s="1">
        <v>4.6890401281416416E-3</v>
      </c>
      <c r="Z182" s="1">
        <v>7.9099871218204498E-2</v>
      </c>
      <c r="AA182" s="1">
        <v>98.439277648925781</v>
      </c>
      <c r="AB182" s="1">
        <v>-4.2457294464111328</v>
      </c>
      <c r="AC182" s="1">
        <v>0.10587549209594727</v>
      </c>
      <c r="AD182" s="1">
        <v>1</v>
      </c>
      <c r="AE182" s="1">
        <v>-0.21956524252891541</v>
      </c>
      <c r="AF182" s="1">
        <v>2.737391471862793</v>
      </c>
      <c r="AG182" s="1">
        <v>1</v>
      </c>
      <c r="AH182" s="1">
        <v>0</v>
      </c>
      <c r="AI182" s="1">
        <v>0.18999999761581421</v>
      </c>
      <c r="AJ182" s="1">
        <v>111115</v>
      </c>
      <c r="AK182">
        <f>X182*0.000001/(K182*0.0001)</f>
        <v>0.83386876424153633</v>
      </c>
      <c r="AL182">
        <f>(U182-T182)/(1000-U182)*AK182</f>
        <v>-4.526415701094609E-6</v>
      </c>
      <c r="AM182">
        <f>(P182+273.15)</f>
        <v>291.59606781005857</v>
      </c>
      <c r="AN182">
        <f>(O182+273.15)</f>
        <v>292.43435707092283</v>
      </c>
      <c r="AO182">
        <f>(Y182*AG182+Z182*AH182)*AI182</f>
        <v>8.9091761316736906E-4</v>
      </c>
      <c r="AP182">
        <f>((AO182+0.00000010773*(AN182^4-AM182^4))-AL182*44100)/(L182*51.4+0.00000043092*AM182^3)</f>
        <v>0.10990084798372271</v>
      </c>
      <c r="AQ182">
        <f>0.61365*EXP(17.502*J182/(240.97+J182))</f>
        <v>2.1300993361826479</v>
      </c>
      <c r="AR182">
        <f>AQ182*1000/AA182</f>
        <v>21.638713601489872</v>
      </c>
      <c r="AS182">
        <f>(AR182-U182)</f>
        <v>6.8998696836431925</v>
      </c>
      <c r="AT182">
        <f>IF(D182,P182,(O182+P182)/2)</f>
        <v>18.865212440490723</v>
      </c>
      <c r="AU182">
        <f>0.61365*EXP(17.502*AT182/(240.97+AT182))</f>
        <v>2.186700678425348</v>
      </c>
      <c r="AV182">
        <f>IF(AS182&lt;&gt;0,(1000-(AR182+U182)/2)/AS182*AL182,0)</f>
        <v>-6.4408255968489449E-4</v>
      </c>
      <c r="AW182">
        <f>U182*AA182/1000</f>
        <v>1.4508811486530904</v>
      </c>
      <c r="AX182">
        <f>(AU182-AW182)</f>
        <v>0.73581952977225762</v>
      </c>
      <c r="AY182">
        <f>1/(1.6/F182+1.37/N182)</f>
        <v>-4.0253847664237398E-4</v>
      </c>
      <c r="AZ182">
        <f>G182*AA182*0.001</f>
        <v>-39.604090246975403</v>
      </c>
      <c r="BA182">
        <f>G182/S182</f>
        <v>-1.0076509852469895</v>
      </c>
      <c r="BB182">
        <f>(1-AL182*AA182/AQ182/F182)*100</f>
        <v>67.515219210248773</v>
      </c>
      <c r="BC182">
        <f>(S182-E182/(N182/1.35))</f>
        <v>399.41861289792695</v>
      </c>
      <c r="BD182">
        <f>E182*BB182/100/BC182</f>
        <v>-5.4543096837121044E-4</v>
      </c>
    </row>
    <row r="183" spans="1:56" x14ac:dyDescent="0.25">
      <c r="A183" s="1">
        <v>100</v>
      </c>
      <c r="B183" s="1" t="s">
        <v>241</v>
      </c>
      <c r="C183" s="1">
        <v>60162.999991260469</v>
      </c>
      <c r="D183" s="1">
        <v>0</v>
      </c>
      <c r="E183">
        <f>(R183-S183*(1000-T183)/(1000-U183))*AK183</f>
        <v>-0.40550953298243098</v>
      </c>
      <c r="F183">
        <f>IF(AV183&lt;&gt;0,1/(1/AV183-1/N183),0)</f>
        <v>-5.2787739370680669E-4</v>
      </c>
      <c r="G183">
        <f>((AY183-AL183/2)*S183-E183)/(AY183+AL183/2)</f>
        <v>-827.23881727290666</v>
      </c>
      <c r="H183">
        <f>AL183*1000</f>
        <v>-3.6658801954075194E-3</v>
      </c>
      <c r="I183">
        <f>(AQ183-AW183)</f>
        <v>0.67112829487845538</v>
      </c>
      <c r="J183">
        <f>(P183+AP183*D183)</f>
        <v>18.402229309082031</v>
      </c>
      <c r="K183" s="1">
        <v>6</v>
      </c>
      <c r="L183">
        <f>(K183*AE183+AF183)</f>
        <v>1.4200000166893005</v>
      </c>
      <c r="M183" s="1">
        <v>1</v>
      </c>
      <c r="N183">
        <f>L183*(M183+1)*(M183+1)/(M183*M183+1)</f>
        <v>2.8400000333786011</v>
      </c>
      <c r="O183" s="1">
        <v>19.279273986816406</v>
      </c>
      <c r="P183" s="1">
        <v>18.402229309082031</v>
      </c>
      <c r="Q183" s="1">
        <v>19.139192581176758</v>
      </c>
      <c r="R183" s="1">
        <v>398.80239868164062</v>
      </c>
      <c r="S183" s="1">
        <v>399.29058837890625</v>
      </c>
      <c r="T183" s="1">
        <v>14.76476001739502</v>
      </c>
      <c r="U183" s="1">
        <v>14.760427474975586</v>
      </c>
      <c r="V183" s="1">
        <v>64.777778625488281</v>
      </c>
      <c r="W183" s="1">
        <v>64.758773803710938</v>
      </c>
      <c r="X183" s="1">
        <v>500.18255615234375</v>
      </c>
      <c r="Y183" s="1">
        <v>-6.9748476147651672E-2</v>
      </c>
      <c r="Z183" s="1">
        <v>0.25597229599952698</v>
      </c>
      <c r="AA183" s="1">
        <v>98.447418212890625</v>
      </c>
      <c r="AB183" s="1">
        <v>-4.2457294464111328</v>
      </c>
      <c r="AC183" s="1">
        <v>0.10587549209594727</v>
      </c>
      <c r="AD183" s="1">
        <v>1</v>
      </c>
      <c r="AE183" s="1">
        <v>-0.21956524252891541</v>
      </c>
      <c r="AF183" s="1">
        <v>2.737391471862793</v>
      </c>
      <c r="AG183" s="1">
        <v>1</v>
      </c>
      <c r="AH183" s="1">
        <v>0</v>
      </c>
      <c r="AI183" s="1">
        <v>0.18999999761581421</v>
      </c>
      <c r="AJ183" s="1">
        <v>111115</v>
      </c>
      <c r="AK183">
        <f>X183*0.000001/(K183*0.0001)</f>
        <v>0.83363759358723954</v>
      </c>
      <c r="AL183">
        <f>(U183-T183)/(1000-U183)*AK183</f>
        <v>-3.6658801954075196E-6</v>
      </c>
      <c r="AM183">
        <f>(P183+273.15)</f>
        <v>291.55222930908201</v>
      </c>
      <c r="AN183">
        <f>(O183+273.15)</f>
        <v>292.42927398681638</v>
      </c>
      <c r="AO183">
        <f>(Y183*AG183+Z183*AH183)*AI183</f>
        <v>-1.3252210301760492E-2</v>
      </c>
      <c r="AP183">
        <f>((AO183+0.00000010773*(AN183^4-AM183^4))-AL183*44100)/(L183*51.4+0.00000043092*AM183^3)</f>
        <v>0.1142267052995746</v>
      </c>
      <c r="AQ183">
        <f>0.61365*EXP(17.502*J183/(240.97+J183))</f>
        <v>2.1242542715084181</v>
      </c>
      <c r="AR183">
        <f>AQ183*1000/AA183</f>
        <v>21.577551855293549</v>
      </c>
      <c r="AS183">
        <f>(AR183-U183)</f>
        <v>6.8171243803179635</v>
      </c>
      <c r="AT183">
        <f>IF(D183,P183,(O183+P183)/2)</f>
        <v>18.840751647949219</v>
      </c>
      <c r="AU183">
        <f>0.61365*EXP(17.502*AT183/(240.97+AT183))</f>
        <v>2.1833616231782806</v>
      </c>
      <c r="AV183">
        <f>IF(AS183&lt;&gt;0,(1000-(AR183+U183)/2)/AS183*AL183,0)</f>
        <v>-5.2797552974318213E-4</v>
      </c>
      <c r="AW183">
        <f>U183*AA183/1000</f>
        <v>1.4531259766299627</v>
      </c>
      <c r="AX183">
        <f>(AU183-AW183)</f>
        <v>0.73023564654831796</v>
      </c>
      <c r="AY183">
        <f>1/(1.6/F183+1.37/N183)</f>
        <v>-3.2997588777650816E-4</v>
      </c>
      <c r="AZ183">
        <f>G183*AA183*0.001</f>
        <v>-81.439525806002862</v>
      </c>
      <c r="BA183">
        <f>G183/S183</f>
        <v>-2.0717713899329366</v>
      </c>
      <c r="BB183">
        <f>(1-AL183*AA183/AQ183/F183)*100</f>
        <v>67.815776542122592</v>
      </c>
      <c r="BC183">
        <f>(S183-E183/(N183/1.35))</f>
        <v>399.48334818985421</v>
      </c>
      <c r="BD183">
        <f>E183*BB183/100/BC183</f>
        <v>-6.8838773878924478E-4</v>
      </c>
    </row>
    <row r="184" spans="1:56" x14ac:dyDescent="0.25">
      <c r="A184" s="1" t="s">
        <v>9</v>
      </c>
      <c r="B184" s="1" t="s">
        <v>242</v>
      </c>
    </row>
    <row r="185" spans="1:56" x14ac:dyDescent="0.25">
      <c r="A185" s="1">
        <v>101</v>
      </c>
      <c r="B185" s="1" t="s">
        <v>243</v>
      </c>
      <c r="C185" s="1">
        <v>60762.999997965991</v>
      </c>
      <c r="D185" s="1">
        <v>0</v>
      </c>
      <c r="E185">
        <f>(R185-S185*(1000-T185)/(1000-U185))*AK185</f>
        <v>-0.18613947592044733</v>
      </c>
      <c r="F185">
        <f>IF(AV185&lt;&gt;0,1/(1/AV185-1/N185),0)</f>
        <v>-6.216832479211472E-4</v>
      </c>
      <c r="G185">
        <f>((AY185-AL185/2)*S185-E185)/(AY185+AL185/2)</f>
        <v>-81.691842340201447</v>
      </c>
      <c r="H185">
        <f>AL185*1000</f>
        <v>-4.3353587452713881E-3</v>
      </c>
      <c r="I185">
        <f>(AQ185-AW185)</f>
        <v>0.67397019269528036</v>
      </c>
      <c r="J185">
        <f>(P185+AP185*D185)</f>
        <v>18.414934158325195</v>
      </c>
      <c r="K185" s="1">
        <v>6</v>
      </c>
      <c r="L185">
        <f>(K185*AE185+AF185)</f>
        <v>1.4200000166893005</v>
      </c>
      <c r="M185" s="1">
        <v>1</v>
      </c>
      <c r="N185">
        <f>L185*(M185+1)*(M185+1)/(M185*M185+1)</f>
        <v>2.8400000333786011</v>
      </c>
      <c r="O185" s="1">
        <v>19.279783248901367</v>
      </c>
      <c r="P185" s="1">
        <v>18.414934158325195</v>
      </c>
      <c r="Q185" s="1">
        <v>19.142101287841797</v>
      </c>
      <c r="R185" s="1">
        <v>398.82247924804687</v>
      </c>
      <c r="S185" s="1">
        <v>399.0478515625</v>
      </c>
      <c r="T185" s="1">
        <v>14.752541542053223</v>
      </c>
      <c r="U185" s="1">
        <v>14.747417449951172</v>
      </c>
      <c r="V185" s="1">
        <v>64.727981567382812</v>
      </c>
      <c r="W185" s="1">
        <v>64.705497741699219</v>
      </c>
      <c r="X185" s="1">
        <v>500.15768432617188</v>
      </c>
      <c r="Y185" s="1">
        <v>-8.7920941412448883E-2</v>
      </c>
      <c r="Z185" s="1">
        <v>8.1298418343067169E-2</v>
      </c>
      <c r="AA185" s="1">
        <v>98.456329345703125</v>
      </c>
      <c r="AB185" s="1">
        <v>-4.3948078155517578</v>
      </c>
      <c r="AC185" s="1">
        <v>0.11584901809692383</v>
      </c>
      <c r="AD185" s="1">
        <v>1</v>
      </c>
      <c r="AE185" s="1">
        <v>-0.21956524252891541</v>
      </c>
      <c r="AF185" s="1">
        <v>2.737391471862793</v>
      </c>
      <c r="AG185" s="1">
        <v>1</v>
      </c>
      <c r="AH185" s="1">
        <v>0</v>
      </c>
      <c r="AI185" s="1">
        <v>0.18999999761581421</v>
      </c>
      <c r="AJ185" s="1">
        <v>111115</v>
      </c>
      <c r="AK185">
        <f>X185*0.000001/(K185*0.0001)</f>
        <v>0.83359614054361975</v>
      </c>
      <c r="AL185">
        <f>(U185-T185)/(1000-U185)*AK185</f>
        <v>-4.3353587452713883E-6</v>
      </c>
      <c r="AM185">
        <f>(P185+273.15)</f>
        <v>291.56493415832517</v>
      </c>
      <c r="AN185">
        <f>(O185+273.15)</f>
        <v>292.42978324890134</v>
      </c>
      <c r="AO185">
        <f>(Y185*AG185+Z185*AH185)*AI185</f>
        <v>-1.6704978658745429E-2</v>
      </c>
      <c r="AP185">
        <f>((AO185+0.00000010773*(AN185^4-AM185^4))-AL185*44100)/(L185*51.4+0.00000043092*AM185^3)</f>
        <v>0.11298025344895453</v>
      </c>
      <c r="AQ185">
        <f>0.61365*EXP(17.502*J185/(240.97+J185))</f>
        <v>2.1259467821462423</v>
      </c>
      <c r="AR185">
        <f>AQ185*1000/AA185</f>
        <v>21.592789374480411</v>
      </c>
      <c r="AS185">
        <f>(AR185-U185)</f>
        <v>6.845371924529239</v>
      </c>
      <c r="AT185">
        <f>IF(D185,P185,(O185+P185)/2)</f>
        <v>18.847358703613281</v>
      </c>
      <c r="AU185">
        <f>0.61365*EXP(17.502*AT185/(240.97+AT185))</f>
        <v>2.1842630877281204</v>
      </c>
      <c r="AV185">
        <f>IF(AS185&lt;&gt;0,(1000-(AR185+U185)/2)/AS185*AL185,0)</f>
        <v>-6.2181936576564934E-4</v>
      </c>
      <c r="AW185">
        <f>U185*AA185/1000</f>
        <v>1.451976589450962</v>
      </c>
      <c r="AX185">
        <f>(AU185-AW185)</f>
        <v>0.73228649827715842</v>
      </c>
      <c r="AY185">
        <f>1/(1.6/F185+1.37/N185)</f>
        <v>-3.886248719732994E-4</v>
      </c>
      <c r="AZ185">
        <f>G185*AA185*0.001</f>
        <v>-8.0430789343041287</v>
      </c>
      <c r="BA185">
        <f>G185/S185</f>
        <v>-0.20471690806085355</v>
      </c>
      <c r="BB185">
        <f>(1-AL185*AA185/AQ185/F185)*100</f>
        <v>67.70411966442073</v>
      </c>
      <c r="BC185">
        <f>(S185-E185/(N185/1.35))</f>
        <v>399.13633335459127</v>
      </c>
      <c r="BD185">
        <f>E185*BB185/100/BC185</f>
        <v>-3.1574197332705846E-4</v>
      </c>
    </row>
    <row r="186" spans="1:56" x14ac:dyDescent="0.25">
      <c r="A186" s="1" t="s">
        <v>9</v>
      </c>
      <c r="B186" s="1" t="s">
        <v>244</v>
      </c>
    </row>
    <row r="187" spans="1:56" x14ac:dyDescent="0.25">
      <c r="A187" s="1">
        <v>102</v>
      </c>
      <c r="B187" s="1" t="s">
        <v>245</v>
      </c>
      <c r="C187" s="1">
        <v>61363.50000468269</v>
      </c>
      <c r="D187" s="1">
        <v>0</v>
      </c>
      <c r="E187">
        <f>(R187-S187*(1000-T187)/(1000-U187))*AK187</f>
        <v>-4.8510800962066648E-2</v>
      </c>
      <c r="F187">
        <f>IF(AV187&lt;&gt;0,1/(1/AV187-1/N187),0)</f>
        <v>-1.8219268155151933E-3</v>
      </c>
      <c r="G187">
        <f>((AY187-AL187/2)*S187-E187)/(AY187+AL187/2)</f>
        <v>352.16728952862371</v>
      </c>
      <c r="H187">
        <f>AL187*1000</f>
        <v>-1.2697410451675393E-2</v>
      </c>
      <c r="I187">
        <f>(AQ187-AW187)</f>
        <v>0.67325265425486247</v>
      </c>
      <c r="J187">
        <f>(P187+AP187*D187)</f>
        <v>18.395481109619141</v>
      </c>
      <c r="K187" s="1">
        <v>6</v>
      </c>
      <c r="L187">
        <f>(K187*AE187+AF187)</f>
        <v>1.4200000166893005</v>
      </c>
      <c r="M187" s="1">
        <v>1</v>
      </c>
      <c r="N187">
        <f>L187*(M187+1)*(M187+1)/(M187*M187+1)</f>
        <v>2.8400000333786011</v>
      </c>
      <c r="O187" s="1">
        <v>19.276365280151367</v>
      </c>
      <c r="P187" s="1">
        <v>18.395481109619141</v>
      </c>
      <c r="Q187" s="1">
        <v>19.139886856079102</v>
      </c>
      <c r="R187" s="1">
        <v>398.86676025390625</v>
      </c>
      <c r="S187" s="1">
        <v>398.93099975585937</v>
      </c>
      <c r="T187" s="1">
        <v>14.74396800994873</v>
      </c>
      <c r="U187" s="1">
        <v>14.728967666625977</v>
      </c>
      <c r="V187" s="1">
        <v>64.701583862304688</v>
      </c>
      <c r="W187" s="1">
        <v>64.635765075683594</v>
      </c>
      <c r="X187" s="1">
        <v>500.4041748046875</v>
      </c>
      <c r="Y187" s="1">
        <v>-0.1547425240278244</v>
      </c>
      <c r="Z187" s="1">
        <v>0.20214959979057312</v>
      </c>
      <c r="AA187" s="1">
        <v>98.452461242675781</v>
      </c>
      <c r="AB187" s="1">
        <v>-4.3845539093017578</v>
      </c>
      <c r="AC187" s="1">
        <v>0.11207151412963867</v>
      </c>
      <c r="AD187" s="1">
        <v>0.66666668653488159</v>
      </c>
      <c r="AE187" s="1">
        <v>-0.21956524252891541</v>
      </c>
      <c r="AF187" s="1">
        <v>2.737391471862793</v>
      </c>
      <c r="AG187" s="1">
        <v>1</v>
      </c>
      <c r="AH187" s="1">
        <v>0</v>
      </c>
      <c r="AI187" s="1">
        <v>0.18999999761581421</v>
      </c>
      <c r="AJ187" s="1">
        <v>111115</v>
      </c>
      <c r="AK187">
        <f>X187*0.000001/(K187*0.0001)</f>
        <v>0.83400695800781244</v>
      </c>
      <c r="AL187">
        <f>(U187-T187)/(1000-U187)*AK187</f>
        <v>-1.2697410451675393E-5</v>
      </c>
      <c r="AM187">
        <f>(P187+273.15)</f>
        <v>291.54548110961912</v>
      </c>
      <c r="AN187">
        <f>(O187+273.15)</f>
        <v>292.42636528015134</v>
      </c>
      <c r="AO187">
        <f>(Y187*AG187+Z187*AH187)*AI187</f>
        <v>-2.9401079196351709E-2</v>
      </c>
      <c r="AP187">
        <f>((AO187+0.00000010773*(AN187^4-AM187^4))-AL187*44100)/(L187*51.4+0.00000043092*AM187^3)</f>
        <v>0.11928184462738953</v>
      </c>
      <c r="AQ187">
        <f>0.61365*EXP(17.502*J187/(240.97+J187))</f>
        <v>2.1233557725979813</v>
      </c>
      <c r="AR187">
        <f>AQ187*1000/AA187</f>
        <v>21.567320367584461</v>
      </c>
      <c r="AS187">
        <f>(AR187-U187)</f>
        <v>6.8383527009584846</v>
      </c>
      <c r="AT187">
        <f>IF(D187,P187,(O187+P187)/2)</f>
        <v>18.835923194885254</v>
      </c>
      <c r="AU187">
        <f>0.61365*EXP(17.502*AT187/(240.97+AT187))</f>
        <v>2.182703036914972</v>
      </c>
      <c r="AV187">
        <f>IF(AS187&lt;&gt;0,(1000-(AR187+U187)/2)/AS187*AL187,0)</f>
        <v>-1.8230963747170692E-3</v>
      </c>
      <c r="AW187">
        <f>U187*AA187/1000</f>
        <v>1.4501031183431188</v>
      </c>
      <c r="AX187">
        <f>(AU187-AW187)</f>
        <v>0.73259991857185325</v>
      </c>
      <c r="AY187">
        <f>1/(1.6/F187+1.37/N187)</f>
        <v>-1.1393300988623101E-3</v>
      </c>
      <c r="AZ187">
        <f>G187*AA187*0.001</f>
        <v>34.671736423255012</v>
      </c>
      <c r="BA187">
        <f>G187/S187</f>
        <v>0.88277744708770578</v>
      </c>
      <c r="BB187">
        <f>(1-AL187*AA187/AQ187/F187)*100</f>
        <v>67.686199365051252</v>
      </c>
      <c r="BC187">
        <f>(S187-E187/(N187/1.35))</f>
        <v>398.9540594673133</v>
      </c>
      <c r="BD187">
        <f>E187*BB187/100/BC187</f>
        <v>-8.2303003750881361E-5</v>
      </c>
    </row>
    <row r="188" spans="1:56" x14ac:dyDescent="0.25">
      <c r="A188" s="1">
        <v>103</v>
      </c>
      <c r="B188" s="1" t="s">
        <v>246</v>
      </c>
      <c r="C188" s="1">
        <v>61963.999991260469</v>
      </c>
      <c r="D188" s="1">
        <v>0</v>
      </c>
      <c r="E188">
        <f>(R188-S188*(1000-T188)/(1000-U188))*AK188</f>
        <v>-0.18168853805105353</v>
      </c>
      <c r="F188">
        <f>IF(AV188&lt;&gt;0,1/(1/AV188-1/N188),0)</f>
        <v>8.5644527488784554E-6</v>
      </c>
      <c r="G188">
        <f>((AY188-AL188/2)*S188-E188)/(AY188+AL188/2)</f>
        <v>34149.263555830228</v>
      </c>
      <c r="H188">
        <f>AL188*1000</f>
        <v>5.9711129353138387E-5</v>
      </c>
      <c r="I188">
        <f>(AQ188-AW188)</f>
        <v>0.67395217299666621</v>
      </c>
      <c r="J188">
        <f>(P188+AP188*D188)</f>
        <v>18.430908203125</v>
      </c>
      <c r="K188" s="1">
        <v>6</v>
      </c>
      <c r="L188">
        <f>(K188*AE188+AF188)</f>
        <v>1.4200000166893005</v>
      </c>
      <c r="M188" s="1">
        <v>1</v>
      </c>
      <c r="N188">
        <f>L188*(M188+1)*(M188+1)/(M188*M188+1)</f>
        <v>2.8400000333786011</v>
      </c>
      <c r="O188" s="1">
        <v>19.279380798339844</v>
      </c>
      <c r="P188" s="1">
        <v>18.430908203125</v>
      </c>
      <c r="Q188" s="1">
        <v>19.139026641845703</v>
      </c>
      <c r="R188" s="1">
        <v>398.83642578125</v>
      </c>
      <c r="S188" s="1">
        <v>399.05435180664062</v>
      </c>
      <c r="T188" s="1">
        <v>14.769100189208984</v>
      </c>
      <c r="U188" s="1">
        <v>14.769170761108398</v>
      </c>
      <c r="V188" s="1">
        <v>64.802513122558594</v>
      </c>
      <c r="W188" s="1">
        <v>64.802825927734375</v>
      </c>
      <c r="X188" s="1">
        <v>500.16433715820312</v>
      </c>
      <c r="Y188" s="1">
        <v>-6.5641909837722778E-2</v>
      </c>
      <c r="Z188" s="1">
        <v>0</v>
      </c>
      <c r="AA188" s="1">
        <v>98.456733703613281</v>
      </c>
      <c r="AB188" s="1">
        <v>-4.3845539093017578</v>
      </c>
      <c r="AC188" s="1">
        <v>0.11207151412963867</v>
      </c>
      <c r="AD188" s="1">
        <v>1</v>
      </c>
      <c r="AE188" s="1">
        <v>-0.21956524252891541</v>
      </c>
      <c r="AF188" s="1">
        <v>2.737391471862793</v>
      </c>
      <c r="AG188" s="1">
        <v>1</v>
      </c>
      <c r="AH188" s="1">
        <v>0</v>
      </c>
      <c r="AI188" s="1">
        <v>0.18999999761581421</v>
      </c>
      <c r="AJ188" s="1">
        <v>111115</v>
      </c>
      <c r="AK188">
        <f>X188*0.000001/(K188*0.0001)</f>
        <v>0.8336072285970052</v>
      </c>
      <c r="AL188">
        <f>(U188-T188)/(1000-U188)*AK188</f>
        <v>5.9711129353138388E-8</v>
      </c>
      <c r="AM188">
        <f>(P188+273.15)</f>
        <v>291.58090820312498</v>
      </c>
      <c r="AN188">
        <f>(O188+273.15)</f>
        <v>292.42938079833982</v>
      </c>
      <c r="AO188">
        <f>(Y188*AG188+Z188*AH188)*AI188</f>
        <v>-1.2471962712664819E-2</v>
      </c>
      <c r="AP188">
        <f>((AO188+0.00000010773*(AN188^4-AM188^4))-AL188*44100)/(L188*51.4+0.00000043092*AM188^3)</f>
        <v>0.10862084666438684</v>
      </c>
      <c r="AQ188">
        <f>0.61365*EXP(17.502*J188/(240.97+J188))</f>
        <v>2.1280764856463072</v>
      </c>
      <c r="AR188">
        <f>AQ188*1000/AA188</f>
        <v>21.614331550470769</v>
      </c>
      <c r="AS188">
        <f>(AR188-U188)</f>
        <v>6.8451607893623709</v>
      </c>
      <c r="AT188">
        <f>IF(D188,P188,(O188+P188)/2)</f>
        <v>18.855144500732422</v>
      </c>
      <c r="AU188">
        <f>0.61365*EXP(17.502*AT188/(240.97+AT188))</f>
        <v>2.1853257982314149</v>
      </c>
      <c r="AV188">
        <f>IF(AS188&lt;&gt;0,(1000-(AR188+U188)/2)/AS188*AL188,0)</f>
        <v>8.5644269215443604E-6</v>
      </c>
      <c r="AW188">
        <f>U188*AA188/1000</f>
        <v>1.454124312649641</v>
      </c>
      <c r="AX188">
        <f>(AU188-AW188)</f>
        <v>0.73120148558177389</v>
      </c>
      <c r="AY188">
        <f>1/(1.6/F188+1.37/N188)</f>
        <v>5.3527691463837816E-6</v>
      </c>
      <c r="AZ188">
        <f>G188*AA188*0.001</f>
        <v>3362.2249480908831</v>
      </c>
      <c r="BA188">
        <f>G188/S188</f>
        <v>85.575469610157384</v>
      </c>
      <c r="BB188">
        <f>(1-AL188*AA188/AQ188/F188)*100</f>
        <v>67.743751316279059</v>
      </c>
      <c r="BC188">
        <f>(S188-E188/(N188/1.35))</f>
        <v>399.14071783603714</v>
      </c>
      <c r="BD188">
        <f>E188*BB188/100/BC188</f>
        <v>-3.0836901846243066E-4</v>
      </c>
    </row>
    <row r="189" spans="1:56" x14ac:dyDescent="0.25">
      <c r="A189" s="1" t="s">
        <v>9</v>
      </c>
      <c r="B189" s="1" t="s">
        <v>247</v>
      </c>
    </row>
    <row r="190" spans="1:56" x14ac:dyDescent="0.25">
      <c r="A190" s="1">
        <v>104</v>
      </c>
      <c r="B190" s="1" t="s">
        <v>248</v>
      </c>
      <c r="C190" s="1">
        <v>62563.999997965991</v>
      </c>
      <c r="D190" s="1">
        <v>0</v>
      </c>
      <c r="E190">
        <f>(R190-S190*(1000-T190)/(1000-U190))*AK190</f>
        <v>-0.13584587815662585</v>
      </c>
      <c r="F190">
        <f>IF(AV190&lt;&gt;0,1/(1/AV190-1/N190),0)</f>
        <v>-1.1898470393008288E-3</v>
      </c>
      <c r="G190">
        <f>((AY190-AL190/2)*S190-E190)/(AY190+AL190/2)</f>
        <v>213.03832250608272</v>
      </c>
      <c r="H190">
        <f>AL190*1000</f>
        <v>-8.2646049320684433E-3</v>
      </c>
      <c r="I190">
        <f>(AQ190-AW190)</f>
        <v>0.67103111250320868</v>
      </c>
      <c r="J190">
        <f>(P190+AP190*D190)</f>
        <v>18.426681518554687</v>
      </c>
      <c r="K190" s="1">
        <v>6</v>
      </c>
      <c r="L190">
        <f>(K190*AE190+AF190)</f>
        <v>1.4200000166893005</v>
      </c>
      <c r="M190" s="1">
        <v>1</v>
      </c>
      <c r="N190">
        <f>L190*(M190+1)*(M190+1)/(M190*M190+1)</f>
        <v>2.8400000333786011</v>
      </c>
      <c r="O190" s="1">
        <v>19.279844284057617</v>
      </c>
      <c r="P190" s="1">
        <v>18.426681518554687</v>
      </c>
      <c r="Q190" s="1">
        <v>19.139671325683594</v>
      </c>
      <c r="R190" s="1">
        <v>398.8792724609375</v>
      </c>
      <c r="S190" s="1">
        <v>399.04617309570312</v>
      </c>
      <c r="T190" s="1">
        <v>14.805368423461914</v>
      </c>
      <c r="U190" s="1">
        <v>14.795601844787598</v>
      </c>
      <c r="V190" s="1">
        <v>64.9488525390625</v>
      </c>
      <c r="W190" s="1">
        <v>64.906005859375</v>
      </c>
      <c r="X190" s="1">
        <v>500.21560668945312</v>
      </c>
      <c r="Y190" s="1">
        <v>-4.6888958662748337E-2</v>
      </c>
      <c r="Z190" s="1">
        <v>0.19774356484413147</v>
      </c>
      <c r="AA190" s="1">
        <v>98.440177917480469</v>
      </c>
      <c r="AB190" s="1">
        <v>-4.4048786163330078</v>
      </c>
      <c r="AC190" s="1">
        <v>0.10475492477416992</v>
      </c>
      <c r="AD190" s="1">
        <v>1</v>
      </c>
      <c r="AE190" s="1">
        <v>-0.21956524252891541</v>
      </c>
      <c r="AF190" s="1">
        <v>2.737391471862793</v>
      </c>
      <c r="AG190" s="1">
        <v>1</v>
      </c>
      <c r="AH190" s="1">
        <v>0</v>
      </c>
      <c r="AI190" s="1">
        <v>0.18999999761581421</v>
      </c>
      <c r="AJ190" s="1">
        <v>111115</v>
      </c>
      <c r="AK190">
        <f>X190*0.000001/(K190*0.0001)</f>
        <v>0.83369267781575496</v>
      </c>
      <c r="AL190">
        <f>(U190-T190)/(1000-U190)*AK190</f>
        <v>-8.2646049320684429E-6</v>
      </c>
      <c r="AM190">
        <f>(P190+273.15)</f>
        <v>291.57668151855466</v>
      </c>
      <c r="AN190">
        <f>(O190+273.15)</f>
        <v>292.42984428405759</v>
      </c>
      <c r="AO190">
        <f>(Y190*AG190+Z190*AH190)*AI190</f>
        <v>-8.908902034130195E-3</v>
      </c>
      <c r="AP190">
        <f>((AO190+0.00000010773*(AN190^4-AM190^4))-AL190*44100)/(L190*51.4+0.00000043092*AM190^3)</f>
        <v>0.11365085491228863</v>
      </c>
      <c r="AQ190">
        <f>0.61365*EXP(17.502*J190/(240.97+J190))</f>
        <v>2.127512790500302</v>
      </c>
      <c r="AR190">
        <f>AQ190*1000/AA190</f>
        <v>21.612240403341549</v>
      </c>
      <c r="AS190">
        <f>(AR190-U190)</f>
        <v>6.8166385585539508</v>
      </c>
      <c r="AT190">
        <f>IF(D190,P190,(O190+P190)/2)</f>
        <v>18.853262901306152</v>
      </c>
      <c r="AU190">
        <f>0.61365*EXP(17.502*AT190/(240.97+AT190))</f>
        <v>2.1850689306557824</v>
      </c>
      <c r="AV190">
        <f>IF(AS190&lt;&gt;0,(1000-(AR190+U190)/2)/AS190*AL190,0)</f>
        <v>-1.1903457468170077E-3</v>
      </c>
      <c r="AW190">
        <f>U190*AA190/1000</f>
        <v>1.4564816779970933</v>
      </c>
      <c r="AX190">
        <f>(AU190-AW190)</f>
        <v>0.72858725265868918</v>
      </c>
      <c r="AY190">
        <f>1/(1.6/F190+1.37/N190)</f>
        <v>-7.43921269928077E-4</v>
      </c>
      <c r="AZ190">
        <f>G190*AA190*0.001</f>
        <v>20.971530370740364</v>
      </c>
      <c r="BA190">
        <f>G190/S190</f>
        <v>0.53386885245229454</v>
      </c>
      <c r="BB190">
        <f>(1-AL190*AA190/AQ190/F190)*100</f>
        <v>67.861087736976216</v>
      </c>
      <c r="BC190">
        <f>(S190-E190/(N190/1.35))</f>
        <v>399.11074772012427</v>
      </c>
      <c r="BD190">
        <f>E190*BB190/100/BC190</f>
        <v>-2.309797245239291E-4</v>
      </c>
    </row>
    <row r="191" spans="1:56" x14ac:dyDescent="0.25">
      <c r="A191" s="1" t="s">
        <v>9</v>
      </c>
      <c r="B191" s="1" t="s">
        <v>249</v>
      </c>
    </row>
    <row r="192" spans="1:56" x14ac:dyDescent="0.25">
      <c r="A192" s="1">
        <v>105</v>
      </c>
      <c r="B192" s="1" t="s">
        <v>250</v>
      </c>
      <c r="C192" s="1">
        <v>63164.50000468269</v>
      </c>
      <c r="D192" s="1">
        <v>0</v>
      </c>
      <c r="E192">
        <f>(R192-S192*(1000-T192)/(1000-U192))*AK192</f>
        <v>-0.41740779646860521</v>
      </c>
      <c r="F192">
        <f>IF(AV192&lt;&gt;0,1/(1/AV192-1/N192),0)</f>
        <v>1.0859062692087178E-3</v>
      </c>
      <c r="G192">
        <f>((AY192-AL192/2)*S192-E192)/(AY192+AL192/2)</f>
        <v>1006.7259290910368</v>
      </c>
      <c r="H192">
        <f>AL192*1000</f>
        <v>7.478635603263558E-3</v>
      </c>
      <c r="I192">
        <f>(AQ192-AW192)</f>
        <v>0.66576554837556334</v>
      </c>
      <c r="J192">
        <f>(P192+AP192*D192)</f>
        <v>18.404273986816406</v>
      </c>
      <c r="K192" s="1">
        <v>6</v>
      </c>
      <c r="L192">
        <f>(K192*AE192+AF192)</f>
        <v>1.4200000166893005</v>
      </c>
      <c r="M192" s="1">
        <v>1</v>
      </c>
      <c r="N192">
        <f>L192*(M192+1)*(M192+1)/(M192*M192+1)</f>
        <v>2.8400000333786011</v>
      </c>
      <c r="O192" s="1">
        <v>19.274593353271484</v>
      </c>
      <c r="P192" s="1">
        <v>18.404273986816406</v>
      </c>
      <c r="Q192" s="1">
        <v>19.137641906738281</v>
      </c>
      <c r="R192" s="1">
        <v>398.75787353515625</v>
      </c>
      <c r="S192" s="1">
        <v>399.25497436523437</v>
      </c>
      <c r="T192" s="1">
        <v>14.812264442443848</v>
      </c>
      <c r="U192" s="1">
        <v>14.821102142333984</v>
      </c>
      <c r="V192" s="1">
        <v>64.990066528320312</v>
      </c>
      <c r="W192" s="1">
        <v>65.028839111328125</v>
      </c>
      <c r="X192" s="1">
        <v>500.2066650390625</v>
      </c>
      <c r="Y192" s="1">
        <v>9.3768425285816193E-2</v>
      </c>
      <c r="Z192" s="1">
        <v>0</v>
      </c>
      <c r="AA192" s="1">
        <v>98.424598693847656</v>
      </c>
      <c r="AB192" s="1">
        <v>-4.1312580108642578</v>
      </c>
      <c r="AC192" s="1">
        <v>0.11037206649780273</v>
      </c>
      <c r="AD192" s="1">
        <v>0.66666668653488159</v>
      </c>
      <c r="AE192" s="1">
        <v>-0.21956524252891541</v>
      </c>
      <c r="AF192" s="1">
        <v>2.737391471862793</v>
      </c>
      <c r="AG192" s="1">
        <v>1</v>
      </c>
      <c r="AH192" s="1">
        <v>0</v>
      </c>
      <c r="AI192" s="1">
        <v>0.18999999761581421</v>
      </c>
      <c r="AJ192" s="1">
        <v>111115</v>
      </c>
      <c r="AK192">
        <f>X192*0.000001/(K192*0.0001)</f>
        <v>0.83367777506510399</v>
      </c>
      <c r="AL192">
        <f>(U192-T192)/(1000-U192)*AK192</f>
        <v>7.478635603263558E-6</v>
      </c>
      <c r="AM192">
        <f>(P192+273.15)</f>
        <v>291.55427398681638</v>
      </c>
      <c r="AN192">
        <f>(O192+273.15)</f>
        <v>292.42459335327146</v>
      </c>
      <c r="AO192">
        <f>(Y192*AG192+Z192*AH192)*AI192</f>
        <v>1.7816000580743729E-2</v>
      </c>
      <c r="AP192">
        <f>((AO192+0.00000010773*(AN192^4-AM192^4))-AL192*44100)/(L192*51.4+0.00000043092*AM192^3)</f>
        <v>0.10785979386099512</v>
      </c>
      <c r="AQ192">
        <f>0.61365*EXP(17.502*J192/(240.97+J192))</f>
        <v>2.1245265789353116</v>
      </c>
      <c r="AR192">
        <f>AQ192*1000/AA192</f>
        <v>21.58532122181883</v>
      </c>
      <c r="AS192">
        <f>(AR192-U192)</f>
        <v>6.764219079484846</v>
      </c>
      <c r="AT192">
        <f>IF(D192,P192,(O192+P192)/2)</f>
        <v>18.839433670043945</v>
      </c>
      <c r="AU192">
        <f>0.61365*EXP(17.502*AT192/(240.97+AT192))</f>
        <v>2.1831818377278314</v>
      </c>
      <c r="AV192">
        <f>IF(AS192&lt;&gt;0,(1000-(AR192+U192)/2)/AS192*AL192,0)</f>
        <v>1.0854912193121093E-3</v>
      </c>
      <c r="AW192">
        <f>U192*AA192/1000</f>
        <v>1.4587610305597483</v>
      </c>
      <c r="AX192">
        <f>(AU192-AW192)</f>
        <v>0.7244208071680831</v>
      </c>
      <c r="AY192">
        <f>1/(1.6/F192+1.37/N192)</f>
        <v>6.7846928950469963E-4</v>
      </c>
      <c r="AZ192">
        <f>G192*AA192*0.001</f>
        <v>99.086595565476244</v>
      </c>
      <c r="BA192">
        <f>G192/S192</f>
        <v>2.5215112991180773</v>
      </c>
      <c r="BB192">
        <f>(1-AL192*AA192/AQ192/F192)*100</f>
        <v>68.094062045705499</v>
      </c>
      <c r="BC192">
        <f>(S192-E192/(N192/1.35))</f>
        <v>399.4533900408012</v>
      </c>
      <c r="BD192">
        <f>E192*BB192/100/BC192</f>
        <v>-7.1154715668306679E-4</v>
      </c>
    </row>
    <row r="193" spans="1:56" x14ac:dyDescent="0.25">
      <c r="A193" s="1">
        <v>106</v>
      </c>
      <c r="B193" s="1" t="s">
        <v>251</v>
      </c>
      <c r="C193" s="1">
        <v>63764.999991260469</v>
      </c>
      <c r="D193" s="1">
        <v>0</v>
      </c>
      <c r="E193">
        <f>(R193-S193*(1000-T193)/(1000-U193))*AK193</f>
        <v>-0.48180199656354639</v>
      </c>
      <c r="F193">
        <f>IF(AV193&lt;&gt;0,1/(1/AV193-1/N193),0)</f>
        <v>2.3343327881676553E-4</v>
      </c>
      <c r="G193">
        <f>((AY193-AL193/2)*S193-E193)/(AY193+AL193/2)</f>
        <v>3679.6092571371137</v>
      </c>
      <c r="H193">
        <f>AL193*1000</f>
        <v>1.6050175569830359E-3</v>
      </c>
      <c r="I193">
        <f>(AQ193-AW193)</f>
        <v>0.66442622959057895</v>
      </c>
      <c r="J193">
        <f>(P193+AP193*D193)</f>
        <v>18.39872932434082</v>
      </c>
      <c r="K193" s="1">
        <v>6</v>
      </c>
      <c r="L193">
        <f>(K193*AE193+AF193)</f>
        <v>1.4200000166893005</v>
      </c>
      <c r="M193" s="1">
        <v>1</v>
      </c>
      <c r="N193">
        <f>L193*(M193+1)*(M193+1)/(M193*M193+1)</f>
        <v>2.8400000333786011</v>
      </c>
      <c r="O193" s="1">
        <v>19.275520324707031</v>
      </c>
      <c r="P193" s="1">
        <v>18.39872932434082</v>
      </c>
      <c r="Q193" s="1">
        <v>19.139142990112305</v>
      </c>
      <c r="R193" s="1">
        <v>398.86770629882812</v>
      </c>
      <c r="S193" s="1">
        <v>399.44491577148437</v>
      </c>
      <c r="T193" s="1">
        <v>14.826367378234863</v>
      </c>
      <c r="U193" s="1">
        <v>14.828264236450195</v>
      </c>
      <c r="V193" s="1">
        <v>65.043563842773437</v>
      </c>
      <c r="W193" s="1">
        <v>65.0518798828125</v>
      </c>
      <c r="X193" s="1">
        <v>500.15902709960938</v>
      </c>
      <c r="Y193" s="1">
        <v>-0.20044592022895813</v>
      </c>
      <c r="Z193" s="1">
        <v>2.1971026435494423E-3</v>
      </c>
      <c r="AA193" s="1">
        <v>98.417587280273437</v>
      </c>
      <c r="AB193" s="1">
        <v>-4.1312580108642578</v>
      </c>
      <c r="AC193" s="1">
        <v>0.11037206649780273</v>
      </c>
      <c r="AD193" s="1">
        <v>0.66666668653488159</v>
      </c>
      <c r="AE193" s="1">
        <v>-0.21956524252891541</v>
      </c>
      <c r="AF193" s="1">
        <v>2.737391471862793</v>
      </c>
      <c r="AG193" s="1">
        <v>1</v>
      </c>
      <c r="AH193" s="1">
        <v>0</v>
      </c>
      <c r="AI193" s="1">
        <v>0.18999999761581421</v>
      </c>
      <c r="AJ193" s="1">
        <v>111115</v>
      </c>
      <c r="AK193">
        <f>X193*0.000001/(K193*0.0001)</f>
        <v>0.83359837849934881</v>
      </c>
      <c r="AL193">
        <f>(U193-T193)/(1000-U193)*AK193</f>
        <v>1.605017556983036E-6</v>
      </c>
      <c r="AM193">
        <f>(P193+273.15)</f>
        <v>291.5487293243408</v>
      </c>
      <c r="AN193">
        <f>(O193+273.15)</f>
        <v>292.42552032470701</v>
      </c>
      <c r="AO193">
        <f>(Y193*AG193+Z193*AH193)*AI193</f>
        <v>-3.808472436560173E-2</v>
      </c>
      <c r="AP193">
        <f>((AO193+0.00000010773*(AN193^4-AM193^4))-AL193*44100)/(L193*51.4+0.00000043092*AM193^3)</f>
        <v>0.11111547779625687</v>
      </c>
      <c r="AQ193">
        <f>0.61365*EXP(17.502*J193/(240.97+J193))</f>
        <v>2.1237882192963733</v>
      </c>
      <c r="AR193">
        <f>AQ193*1000/AA193</f>
        <v>21.579356677869505</v>
      </c>
      <c r="AS193">
        <f>(AR193-U193)</f>
        <v>6.7510924414193099</v>
      </c>
      <c r="AT193">
        <f>IF(D193,P193,(O193+P193)/2)</f>
        <v>18.837124824523926</v>
      </c>
      <c r="AU193">
        <f>0.61365*EXP(17.502*AT193/(240.97+AT193))</f>
        <v>2.1828669192488506</v>
      </c>
      <c r="AV193">
        <f>IF(AS193&lt;&gt;0,(1000-(AR193+U193)/2)/AS193*AL193,0)</f>
        <v>2.3341409338841997E-4</v>
      </c>
      <c r="AW193">
        <f>U193*AA193/1000</f>
        <v>1.4593619897057943</v>
      </c>
      <c r="AX193">
        <f>(AU193-AW193)</f>
        <v>0.72350492954305623</v>
      </c>
      <c r="AY193">
        <f>1/(1.6/F193+1.37/N193)</f>
        <v>1.4588553193728678E-4</v>
      </c>
      <c r="AZ193">
        <f>G193*AA193*0.001</f>
        <v>362.13826522159405</v>
      </c>
      <c r="BA193">
        <f>G193/S193</f>
        <v>9.2118064640536197</v>
      </c>
      <c r="BB193">
        <f>(1-AL193*AA193/AQ193/F193)*100</f>
        <v>68.137597183072302</v>
      </c>
      <c r="BC193">
        <f>(S193-E193/(N193/1.35))</f>
        <v>399.67394136575064</v>
      </c>
      <c r="BD193">
        <f>E193*BB193/100/BC193</f>
        <v>-8.2139031260495686E-4</v>
      </c>
    </row>
    <row r="194" spans="1:56" x14ac:dyDescent="0.25">
      <c r="A194" s="1" t="s">
        <v>9</v>
      </c>
      <c r="B194" s="1" t="s">
        <v>252</v>
      </c>
    </row>
    <row r="195" spans="1:56" x14ac:dyDescent="0.25">
      <c r="A195" s="1">
        <v>107</v>
      </c>
      <c r="B195" s="1" t="s">
        <v>253</v>
      </c>
      <c r="C195" s="1">
        <v>64364.999997965991</v>
      </c>
      <c r="D195" s="1">
        <v>0</v>
      </c>
      <c r="E195">
        <f>(R195-S195*(1000-T195)/(1000-U195))*AK195</f>
        <v>-0.41911130216677428</v>
      </c>
      <c r="F195">
        <f>IF(AV195&lt;&gt;0,1/(1/AV195-1/N195),0)</f>
        <v>4.8301356641388456E-4</v>
      </c>
      <c r="G195">
        <f>((AY195-AL195/2)*S195-E195)/(AY195+AL195/2)</f>
        <v>1776.0135636133875</v>
      </c>
      <c r="H195">
        <f>AL195*1000</f>
        <v>3.3151253880922839E-3</v>
      </c>
      <c r="I195">
        <f>(AQ195-AW195)</f>
        <v>0.66330273474802204</v>
      </c>
      <c r="J195">
        <f>(P195+AP195*D195)</f>
        <v>18.394474029541016</v>
      </c>
      <c r="K195" s="1">
        <v>6</v>
      </c>
      <c r="L195">
        <f>(K195*AE195+AF195)</f>
        <v>1.4200000166893005</v>
      </c>
      <c r="M195" s="1">
        <v>1</v>
      </c>
      <c r="N195">
        <f>L195*(M195+1)*(M195+1)/(M195*M195+1)</f>
        <v>2.8400000333786011</v>
      </c>
      <c r="O195" s="1">
        <v>19.274576187133789</v>
      </c>
      <c r="P195" s="1">
        <v>18.394474029541016</v>
      </c>
      <c r="Q195" s="1">
        <v>19.140510559082031</v>
      </c>
      <c r="R195" s="1">
        <v>398.93536376953125</v>
      </c>
      <c r="S195" s="1">
        <v>399.4365234375</v>
      </c>
      <c r="T195" s="1">
        <v>14.829897880554199</v>
      </c>
      <c r="U195" s="1">
        <v>14.833815574645996</v>
      </c>
      <c r="V195" s="1">
        <v>65.063346862792969</v>
      </c>
      <c r="W195" s="1">
        <v>65.080535888671875</v>
      </c>
      <c r="X195" s="1">
        <v>500.1844482421875</v>
      </c>
      <c r="Y195" s="1">
        <v>-8.0297395586967468E-2</v>
      </c>
      <c r="Z195" s="1">
        <v>5.602739006280899E-2</v>
      </c>
      <c r="AA195" s="1">
        <v>98.418304443359375</v>
      </c>
      <c r="AB195" s="1">
        <v>-4.1870441436767578</v>
      </c>
      <c r="AC195" s="1">
        <v>0.10742425918579102</v>
      </c>
      <c r="AD195" s="1">
        <v>1</v>
      </c>
      <c r="AE195" s="1">
        <v>-0.21956524252891541</v>
      </c>
      <c r="AF195" s="1">
        <v>2.737391471862793</v>
      </c>
      <c r="AG195" s="1">
        <v>1</v>
      </c>
      <c r="AH195" s="1">
        <v>0</v>
      </c>
      <c r="AI195" s="1">
        <v>0.18999999761581421</v>
      </c>
      <c r="AJ195" s="1">
        <v>111115</v>
      </c>
      <c r="AK195">
        <f>X195*0.000001/(K195*0.0001)</f>
        <v>0.83364074707031244</v>
      </c>
      <c r="AL195">
        <f>(U195-T195)/(1000-U195)*AK195</f>
        <v>3.3151253880922838E-6</v>
      </c>
      <c r="AM195">
        <f>(P195+273.15)</f>
        <v>291.54447402954099</v>
      </c>
      <c r="AN195">
        <f>(O195+273.15)</f>
        <v>292.42457618713377</v>
      </c>
      <c r="AO195">
        <f>(Y195*AG195+Z195*AH195)*AI195</f>
        <v>-1.5256504970079909E-2</v>
      </c>
      <c r="AP195">
        <f>((AO195+0.00000010773*(AN195^4-AM195^4))-AL195*44100)/(L195*51.4+0.00000043092*AM195^3)</f>
        <v>0.11090908754621362</v>
      </c>
      <c r="AQ195">
        <f>0.61365*EXP(17.502*J195/(240.97+J195))</f>
        <v>2.1232217120301775</v>
      </c>
      <c r="AR195">
        <f>AQ195*1000/AA195</f>
        <v>21.57344331462356</v>
      </c>
      <c r="AS195">
        <f>(AR195-U195)</f>
        <v>6.7396277399775641</v>
      </c>
      <c r="AT195">
        <f>IF(D195,P195,(O195+P195)/2)</f>
        <v>18.834525108337402</v>
      </c>
      <c r="AU195">
        <f>0.61365*EXP(17.502*AT195/(240.97+AT195))</f>
        <v>2.1825123746978665</v>
      </c>
      <c r="AV195">
        <f>IF(AS195&lt;&gt;0,(1000-(AR195+U195)/2)/AS195*AL195,0)</f>
        <v>4.8293143175527761E-4</v>
      </c>
      <c r="AW195">
        <f>U195*AA195/1000</f>
        <v>1.4599189772821555</v>
      </c>
      <c r="AX195">
        <f>(AU195-AW195)</f>
        <v>0.72259339741571105</v>
      </c>
      <c r="AY195">
        <f>1/(1.6/F195+1.37/N195)</f>
        <v>3.0183952305831675E-4</v>
      </c>
      <c r="AZ195">
        <f>G195*AA195*0.001</f>
        <v>174.79224359923799</v>
      </c>
      <c r="BA195">
        <f>G195/S195</f>
        <v>4.4462973699281187</v>
      </c>
      <c r="BB195">
        <f>(1-AL195*AA195/AQ195/F195)*100</f>
        <v>68.185788604243669</v>
      </c>
      <c r="BC195">
        <f>(S195-E195/(N195/1.35))</f>
        <v>399.63574887808988</v>
      </c>
      <c r="BD195">
        <f>E195*BB195/100/BC195</f>
        <v>-7.1508704442531238E-4</v>
      </c>
    </row>
    <row r="196" spans="1:56" x14ac:dyDescent="0.25">
      <c r="A196" s="1" t="s">
        <v>9</v>
      </c>
      <c r="B196" s="1" t="s">
        <v>254</v>
      </c>
    </row>
    <row r="197" spans="1:56" x14ac:dyDescent="0.25">
      <c r="A197" s="1">
        <v>108</v>
      </c>
      <c r="B197" s="1" t="s">
        <v>255</v>
      </c>
      <c r="C197" s="1">
        <v>64965.50000468269</v>
      </c>
      <c r="D197" s="1">
        <v>0</v>
      </c>
      <c r="E197">
        <f>(R197-S197*(1000-T197)/(1000-U197))*AK197</f>
        <v>0.26577141366882268</v>
      </c>
      <c r="F197">
        <f>IF(AV197&lt;&gt;0,1/(1/AV197-1/N197),0)</f>
        <v>2.5782067641629949E-5</v>
      </c>
      <c r="G197">
        <f>((AY197-AL197/2)*S197-E197)/(AY197+AL197/2)</f>
        <v>-15955.00120900959</v>
      </c>
      <c r="H197">
        <f>AL197*1000</f>
        <v>2.8902001407762586E-4</v>
      </c>
      <c r="I197">
        <f>(AQ197-AW197)</f>
        <v>1.0803144597020953</v>
      </c>
      <c r="J197">
        <f>(P197+AP197*D197)</f>
        <v>21.580686569213867</v>
      </c>
      <c r="K197" s="1">
        <v>6</v>
      </c>
      <c r="L197">
        <f>(K197*AE197+AF197)</f>
        <v>1.4200000166893005</v>
      </c>
      <c r="M197" s="1">
        <v>1</v>
      </c>
      <c r="N197">
        <f>L197*(M197+1)*(M197+1)/(M197*M197+1)</f>
        <v>2.8400000333786011</v>
      </c>
      <c r="O197" s="1">
        <v>19.382274627685547</v>
      </c>
      <c r="P197" s="1">
        <v>21.580686569213867</v>
      </c>
      <c r="Q197" s="1">
        <v>19.145387649536133</v>
      </c>
      <c r="R197" s="1">
        <v>399.34939575195312</v>
      </c>
      <c r="S197" s="1">
        <v>399.03042602539062</v>
      </c>
      <c r="T197" s="1">
        <v>15.303120613098145</v>
      </c>
      <c r="U197" s="1">
        <v>15.303462028503418</v>
      </c>
      <c r="V197" s="1">
        <v>66.688674926757813</v>
      </c>
      <c r="W197" s="1">
        <v>66.690170288085937</v>
      </c>
      <c r="X197" s="1">
        <v>500.14791870117187</v>
      </c>
      <c r="Y197" s="1">
        <v>230.89750671386719</v>
      </c>
      <c r="Z197" s="1">
        <v>256.92355346679687</v>
      </c>
      <c r="AA197" s="1">
        <v>98.414962768554688</v>
      </c>
      <c r="AB197" s="1">
        <v>-4.5204181671142578</v>
      </c>
      <c r="AC197" s="1">
        <v>0.12888097763061523</v>
      </c>
      <c r="AD197" s="1">
        <v>0.66666668653488159</v>
      </c>
      <c r="AE197" s="1">
        <v>-0.21956524252891541</v>
      </c>
      <c r="AF197" s="1">
        <v>2.737391471862793</v>
      </c>
      <c r="AG197" s="1">
        <v>1</v>
      </c>
      <c r="AH197" s="1">
        <v>0</v>
      </c>
      <c r="AI197" s="1">
        <v>0.18999999761581421</v>
      </c>
      <c r="AJ197" s="1">
        <v>111115</v>
      </c>
      <c r="AK197">
        <f>X197*0.000001/(K197*0.0001)</f>
        <v>0.83357986450195298</v>
      </c>
      <c r="AL197">
        <f>(U197-T197)/(1000-U197)*AK197</f>
        <v>2.8902001407762589E-7</v>
      </c>
      <c r="AM197">
        <f>(P197+273.15)</f>
        <v>294.73068656921384</v>
      </c>
      <c r="AN197">
        <f>(O197+273.15)</f>
        <v>292.53227462768552</v>
      </c>
      <c r="AO197">
        <f>(Y197*AG197+Z197*AH197)*AI197</f>
        <v>43.870525725132211</v>
      </c>
      <c r="AP197">
        <f>((AO197+0.00000010773*(AN197^4-AM197^4))-AL197*44100)/(L197*51.4+0.00000043092*AM197^3)</f>
        <v>0.23653626478897385</v>
      </c>
      <c r="AQ197">
        <f>0.61365*EXP(17.502*J197/(240.97+J197))</f>
        <v>2.5864041054672495</v>
      </c>
      <c r="AR197">
        <f>AQ197*1000/AA197</f>
        <v>26.280598322734427</v>
      </c>
      <c r="AS197">
        <f>(AR197-U197)</f>
        <v>10.977136294231009</v>
      </c>
      <c r="AT197">
        <f>IF(D197,P197,(O197+P197)/2)</f>
        <v>20.481480598449707</v>
      </c>
      <c r="AU197">
        <f>0.61365*EXP(17.502*AT197/(240.97+AT197))</f>
        <v>2.4175002904087597</v>
      </c>
      <c r="AV197">
        <f>IF(AS197&lt;&gt;0,(1000-(AR197+U197)/2)/AS197*AL197,0)</f>
        <v>2.5781833589175825E-5</v>
      </c>
      <c r="AW197">
        <f>U197*AA197/1000</f>
        <v>1.5060896457651543</v>
      </c>
      <c r="AX197">
        <f>(AU197-AW197)</f>
        <v>0.91141064464360544</v>
      </c>
      <c r="AY197">
        <f>1/(1.6/F197+1.37/N197)</f>
        <v>1.6113667021221608E-5</v>
      </c>
      <c r="AZ197">
        <f>G197*AA197*0.001</f>
        <v>-1570.210849956924</v>
      </c>
      <c r="BA197">
        <f>G197/S197</f>
        <v>-39.984422661529976</v>
      </c>
      <c r="BB197">
        <f>(1-AL197*AA197/AQ197/F197)*100</f>
        <v>57.344510914766289</v>
      </c>
      <c r="BC197">
        <f>(S197-E197/(N197/1.35))</f>
        <v>398.90409102389907</v>
      </c>
      <c r="BD197">
        <f>E197*BB197/100/BC197</f>
        <v>3.8206005089708596E-4</v>
      </c>
    </row>
    <row r="198" spans="1:56" x14ac:dyDescent="0.25">
      <c r="A198" s="1">
        <v>109</v>
      </c>
      <c r="B198" s="1" t="s">
        <v>256</v>
      </c>
      <c r="C198" s="1">
        <v>65565.999991260469</v>
      </c>
      <c r="D198" s="1">
        <v>0</v>
      </c>
      <c r="E198">
        <f>(R198-S198*(1000-T198)/(1000-U198))*AK198</f>
        <v>0.27411954572565839</v>
      </c>
      <c r="F198">
        <f>IF(AV198&lt;&gt;0,1/(1/AV198-1/N198),0)</f>
        <v>-1.4318191716612846E-3</v>
      </c>
      <c r="G198">
        <f>((AY198-AL198/2)*S198-E198)/(AY198+AL198/2)</f>
        <v>693.17208800987146</v>
      </c>
      <c r="H198">
        <f>AL198*1000</f>
        <v>-1.9269405464535184E-2</v>
      </c>
      <c r="I198">
        <f>(AQ198-AW198)</f>
        <v>1.2925364948238294</v>
      </c>
      <c r="J198">
        <f>(P198+AP198*D198)</f>
        <v>23.880107879638672</v>
      </c>
      <c r="K198" s="1">
        <v>6</v>
      </c>
      <c r="L198">
        <f>(K198*AE198+AF198)</f>
        <v>1.4200000166893005</v>
      </c>
      <c r="M198" s="1">
        <v>1</v>
      </c>
      <c r="N198">
        <f>L198*(M198+1)*(M198+1)/(M198*M198+1)</f>
        <v>2.8400000333786011</v>
      </c>
      <c r="O198" s="1">
        <v>19.61689567565918</v>
      </c>
      <c r="P198" s="1">
        <v>23.880107879638672</v>
      </c>
      <c r="Q198" s="1">
        <v>19.133983612060547</v>
      </c>
      <c r="R198" s="1">
        <v>399.05728149414062</v>
      </c>
      <c r="S198" s="1">
        <v>398.7376708984375</v>
      </c>
      <c r="T198" s="1">
        <v>17.102285385131836</v>
      </c>
      <c r="U198" s="1">
        <v>17.079565048217773</v>
      </c>
      <c r="V198" s="1">
        <v>73.452301025390625</v>
      </c>
      <c r="W198" s="1">
        <v>73.354721069335938</v>
      </c>
      <c r="X198" s="1">
        <v>500.17636108398437</v>
      </c>
      <c r="Y198" s="1">
        <v>231.21469116210937</v>
      </c>
      <c r="Z198" s="1">
        <v>256.18695068359375</v>
      </c>
      <c r="AA198" s="1">
        <v>98.417976379394531</v>
      </c>
      <c r="AB198" s="1">
        <v>-4.5204181671142578</v>
      </c>
      <c r="AC198" s="1">
        <v>0.12888097763061523</v>
      </c>
      <c r="AD198" s="1">
        <v>1</v>
      </c>
      <c r="AE198" s="1">
        <v>-0.21956524252891541</v>
      </c>
      <c r="AF198" s="1">
        <v>2.737391471862793</v>
      </c>
      <c r="AG198" s="1">
        <v>1</v>
      </c>
      <c r="AH198" s="1">
        <v>0</v>
      </c>
      <c r="AI198" s="1">
        <v>0.18999999761581421</v>
      </c>
      <c r="AJ198" s="1">
        <v>111115</v>
      </c>
      <c r="AK198">
        <f>X198*0.000001/(K198*0.0001)</f>
        <v>0.83362726847330726</v>
      </c>
      <c r="AL198">
        <f>(U198-T198)/(1000-U198)*AK198</f>
        <v>-1.9269405464535185E-5</v>
      </c>
      <c r="AM198">
        <f>(P198+273.15)</f>
        <v>297.03010787963865</v>
      </c>
      <c r="AN198">
        <f>(O198+273.15)</f>
        <v>292.76689567565916</v>
      </c>
      <c r="AO198">
        <f>(Y198*AG198+Z198*AH198)*AI198</f>
        <v>43.930790769542</v>
      </c>
      <c r="AP198">
        <f>((AO198+0.00000010773*(AN198^4-AM198^4))-AL198*44100)/(L198*51.4+0.00000043092*AM198^3)</f>
        <v>-2.7717298305972825E-2</v>
      </c>
      <c r="AQ198">
        <f>0.61365*EXP(17.502*J198/(240.97+J198))</f>
        <v>2.9734727243096586</v>
      </c>
      <c r="AR198">
        <f>AQ198*1000/AA198</f>
        <v>30.212699282162902</v>
      </c>
      <c r="AS198">
        <f>(AR198-U198)</f>
        <v>13.133134233945128</v>
      </c>
      <c r="AT198">
        <f>IF(D198,P198,(O198+P198)/2)</f>
        <v>21.748501777648926</v>
      </c>
      <c r="AU198">
        <f>0.61365*EXP(17.502*AT198/(240.97+AT198))</f>
        <v>2.6130791118232097</v>
      </c>
      <c r="AV198">
        <f>IF(AS198&lt;&gt;0,(1000-(AR198+U198)/2)/AS198*AL198,0)</f>
        <v>-1.4325414041340065E-3</v>
      </c>
      <c r="AW198">
        <f>U198*AA198/1000</f>
        <v>1.6809362294858292</v>
      </c>
      <c r="AX198">
        <f>(AU198-AW198)</f>
        <v>0.93214288233738052</v>
      </c>
      <c r="AY198">
        <f>1/(1.6/F198+1.37/N198)</f>
        <v>-8.9527346148650464E-4</v>
      </c>
      <c r="AZ198">
        <f>G198*AA198*0.001</f>
        <v>68.22059418461113</v>
      </c>
      <c r="BA198">
        <f>G198/S198</f>
        <v>1.738416353910111</v>
      </c>
      <c r="BB198">
        <f>(1-AL198*AA198/AQ198/F198)*100</f>
        <v>55.455856367401836</v>
      </c>
      <c r="BC198">
        <f>(S198-E198/(N198/1.35))</f>
        <v>398.60736759478249</v>
      </c>
      <c r="BD198">
        <f>E198*BB198/100/BC198</f>
        <v>3.8136611089218943E-4</v>
      </c>
    </row>
    <row r="199" spans="1:56" x14ac:dyDescent="0.25">
      <c r="A199" s="1" t="s">
        <v>9</v>
      </c>
      <c r="B199" s="1" t="s">
        <v>257</v>
      </c>
    </row>
    <row r="200" spans="1:56" x14ac:dyDescent="0.25">
      <c r="A200" s="1">
        <v>110</v>
      </c>
      <c r="B200" s="1" t="s">
        <v>258</v>
      </c>
      <c r="C200" s="1">
        <v>66165.999997965991</v>
      </c>
      <c r="D200" s="1">
        <v>0</v>
      </c>
      <c r="E200">
        <f>(R200-S200*(1000-T200)/(1000-U200))*AK200</f>
        <v>0.1919101131273305</v>
      </c>
      <c r="F200">
        <f>IF(AV200&lt;&gt;0,1/(1/AV200-1/N200),0)</f>
        <v>-1.8011015372310869E-3</v>
      </c>
      <c r="G200">
        <f>((AY200-AL200/2)*S200-E200)/(AY200+AL200/2)</f>
        <v>558.83870327224827</v>
      </c>
      <c r="H200">
        <f>AL200*1000</f>
        <v>-2.696904545091524E-2</v>
      </c>
      <c r="I200">
        <f>(AQ200-AW200)</f>
        <v>1.4338648170111365</v>
      </c>
      <c r="J200">
        <f>(P200+AP200*D200)</f>
        <v>25.717975616455078</v>
      </c>
      <c r="K200" s="1">
        <v>6</v>
      </c>
      <c r="L200">
        <f>(K200*AE200+AF200)</f>
        <v>1.4200000166893005</v>
      </c>
      <c r="M200" s="1">
        <v>1</v>
      </c>
      <c r="N200">
        <f>L200*(M200+1)*(M200+1)/(M200*M200+1)</f>
        <v>2.8400000333786011</v>
      </c>
      <c r="O200" s="1">
        <v>19.824348449707031</v>
      </c>
      <c r="P200" s="1">
        <v>25.717975616455078</v>
      </c>
      <c r="Q200" s="1">
        <v>19.12548828125</v>
      </c>
      <c r="R200" s="1">
        <v>400.1448974609375</v>
      </c>
      <c r="S200" s="1">
        <v>399.92758178710937</v>
      </c>
      <c r="T200" s="1">
        <v>19.178899765014648</v>
      </c>
      <c r="U200" s="1">
        <v>19.147161483764648</v>
      </c>
      <c r="V200" s="1">
        <v>81.320327758789063</v>
      </c>
      <c r="W200" s="1">
        <v>81.185760498046875</v>
      </c>
      <c r="X200" s="1">
        <v>500.07745361328125</v>
      </c>
      <c r="Y200" s="1">
        <v>232.32511901855469</v>
      </c>
      <c r="Z200" s="1">
        <v>257.22891235351563</v>
      </c>
      <c r="AA200" s="1">
        <v>98.421463012695313</v>
      </c>
      <c r="AB200" s="1">
        <v>-4.1562519073486328</v>
      </c>
      <c r="AC200" s="1">
        <v>0.13761472702026367</v>
      </c>
      <c r="AD200" s="1">
        <v>1</v>
      </c>
      <c r="AE200" s="1">
        <v>-0.21956524252891541</v>
      </c>
      <c r="AF200" s="1">
        <v>2.737391471862793</v>
      </c>
      <c r="AG200" s="1">
        <v>1</v>
      </c>
      <c r="AH200" s="1">
        <v>0</v>
      </c>
      <c r="AI200" s="1">
        <v>0.18999999761581421</v>
      </c>
      <c r="AJ200" s="1">
        <v>111115</v>
      </c>
      <c r="AK200">
        <f>X200*0.000001/(K200*0.0001)</f>
        <v>0.83346242268880188</v>
      </c>
      <c r="AL200">
        <f>(U200-T200)/(1000-U200)*AK200</f>
        <v>-2.696904545091524E-5</v>
      </c>
      <c r="AM200">
        <f>(P200+273.15)</f>
        <v>298.86797561645506</v>
      </c>
      <c r="AN200">
        <f>(O200+273.15)</f>
        <v>292.97434844970701</v>
      </c>
      <c r="AO200">
        <f>(Y200*AG200+Z200*AH200)*AI200</f>
        <v>44.141772059619143</v>
      </c>
      <c r="AP200">
        <f>((AO200+0.00000010773*(AN200^4-AM200^4))-AL200*44100)/(L200*51.4+0.00000043092*AM200^3)</f>
        <v>-0.24248280040047462</v>
      </c>
      <c r="AQ200">
        <f>0.61365*EXP(17.502*J200/(240.97+J200))</f>
        <v>3.3183564627835831</v>
      </c>
      <c r="AR200">
        <f>AQ200*1000/AA200</f>
        <v>33.715780696691645</v>
      </c>
      <c r="AS200">
        <f>(AR200-U200)</f>
        <v>14.568619212926997</v>
      </c>
      <c r="AT200">
        <f>IF(D200,P200,(O200+P200)/2)</f>
        <v>22.771162033081055</v>
      </c>
      <c r="AU200">
        <f>0.61365*EXP(17.502*AT200/(240.97+AT200))</f>
        <v>2.7809025986405298</v>
      </c>
      <c r="AV200">
        <f>IF(AS200&lt;&gt;0,(1000-(AR200+U200)/2)/AS200*AL200,0)</f>
        <v>-1.8022445038889284E-3</v>
      </c>
      <c r="AW200">
        <f>U200*AA200/1000</f>
        <v>1.8844916457724465</v>
      </c>
      <c r="AX200">
        <f>(AU200-AW200)</f>
        <v>0.89641095286808326</v>
      </c>
      <c r="AY200">
        <f>1/(1.6/F200+1.37/N200)</f>
        <v>-1.126300070727165E-3</v>
      </c>
      <c r="AZ200">
        <f>G200*AA200*0.001</f>
        <v>55.001722764172193</v>
      </c>
      <c r="BA200">
        <f>G200/S200</f>
        <v>1.3973497421083874</v>
      </c>
      <c r="BB200">
        <f>(1-AL200*AA200/AQ200/F200)*100</f>
        <v>55.588631277268298</v>
      </c>
      <c r="BC200">
        <f>(S200-E200/(N200/1.35))</f>
        <v>399.83635691046254</v>
      </c>
      <c r="BD200">
        <f>E200*BB200/100/BC200</f>
        <v>2.6680966682084308E-4</v>
      </c>
    </row>
    <row r="201" spans="1:56" x14ac:dyDescent="0.25">
      <c r="A201" s="1" t="s">
        <v>9</v>
      </c>
      <c r="B201" s="1" t="s">
        <v>259</v>
      </c>
    </row>
    <row r="202" spans="1:56" x14ac:dyDescent="0.25">
      <c r="A202" s="1">
        <v>111</v>
      </c>
      <c r="B202" s="1" t="s">
        <v>260</v>
      </c>
      <c r="C202" s="1">
        <v>66766.50000468269</v>
      </c>
      <c r="D202" s="1">
        <v>0</v>
      </c>
      <c r="E202">
        <f>(R202-S202*(1000-T202)/(1000-U202))*AK202</f>
        <v>-9.2934588968119888E-2</v>
      </c>
      <c r="F202">
        <f>IF(AV202&lt;&gt;0,1/(1/AV202-1/N202),0)</f>
        <v>-1.9658926841974538E-3</v>
      </c>
      <c r="G202">
        <f>((AY202-AL202/2)*S202-E202)/(AY202+AL202/2)</f>
        <v>315.96040572998766</v>
      </c>
      <c r="H202">
        <f>AL202*1000</f>
        <v>-2.7273423070914817E-2</v>
      </c>
      <c r="I202">
        <f>(AQ202-AW202)</f>
        <v>1.3286751418204861</v>
      </c>
      <c r="J202">
        <f>(P202+AP202*D202)</f>
        <v>25.450050354003906</v>
      </c>
      <c r="K202" s="1">
        <v>6</v>
      </c>
      <c r="L202">
        <f>(K202*AE202+AF202)</f>
        <v>1.4200000166893005</v>
      </c>
      <c r="M202" s="1">
        <v>1</v>
      </c>
      <c r="N202">
        <f>L202*(M202+1)*(M202+1)/(M202*M202+1)</f>
        <v>2.8400000333786011</v>
      </c>
      <c r="O202" s="1">
        <v>19.815708160400391</v>
      </c>
      <c r="P202" s="1">
        <v>25.450050354003906</v>
      </c>
      <c r="Q202" s="1">
        <v>19.122953414916992</v>
      </c>
      <c r="R202" s="1">
        <v>399.36441040039062</v>
      </c>
      <c r="S202" s="1">
        <v>399.48895263671875</v>
      </c>
      <c r="T202" s="1">
        <v>19.712314605712891</v>
      </c>
      <c r="U202" s="1">
        <v>19.680244445800781</v>
      </c>
      <c r="V202" s="1">
        <v>83.642684936523438</v>
      </c>
      <c r="W202" s="1">
        <v>83.506607055664063</v>
      </c>
      <c r="X202" s="1">
        <v>500.2159423828125</v>
      </c>
      <c r="Y202" s="1">
        <v>231.96115112304688</v>
      </c>
      <c r="Z202" s="1">
        <v>256.99081420898437</v>
      </c>
      <c r="AA202" s="1">
        <v>98.440093994140625</v>
      </c>
      <c r="AB202" s="1">
        <v>-3.9189777374267578</v>
      </c>
      <c r="AC202" s="1">
        <v>0.13185453414916992</v>
      </c>
      <c r="AD202" s="1">
        <v>0.66666668653488159</v>
      </c>
      <c r="AE202" s="1">
        <v>-0.21956524252891541</v>
      </c>
      <c r="AF202" s="1">
        <v>2.737391471862793</v>
      </c>
      <c r="AG202" s="1">
        <v>1</v>
      </c>
      <c r="AH202" s="1">
        <v>0</v>
      </c>
      <c r="AI202" s="1">
        <v>0.18999999761581421</v>
      </c>
      <c r="AJ202" s="1">
        <v>111115</v>
      </c>
      <c r="AK202">
        <f>X202*0.000001/(K202*0.0001)</f>
        <v>0.83369323730468736</v>
      </c>
      <c r="AL202">
        <f>(U202-T202)/(1000-U202)*AK202</f>
        <v>-2.7273423070914816E-5</v>
      </c>
      <c r="AM202">
        <f>(P202+273.15)</f>
        <v>298.60005035400388</v>
      </c>
      <c r="AN202">
        <f>(O202+273.15)</f>
        <v>292.96570816040037</v>
      </c>
      <c r="AO202">
        <f>(Y202*AG202+Z202*AH202)*AI202</f>
        <v>44.072618160340426</v>
      </c>
      <c r="AP202">
        <f>((AO202+0.00000010773*(AN202^4-AM202^4))-AL202*44100)/(L202*51.4+0.00000043092*AM202^3)</f>
        <v>-0.20789727055664575</v>
      </c>
      <c r="AQ202">
        <f>0.61365*EXP(17.502*J202/(240.97+J202))</f>
        <v>3.2660002548927789</v>
      </c>
      <c r="AR202">
        <f>AQ202*1000/AA202</f>
        <v>33.177541003640023</v>
      </c>
      <c r="AS202">
        <f>(AR202-U202)</f>
        <v>13.497296557839242</v>
      </c>
      <c r="AT202">
        <f>IF(D202,P202,(O202+P202)/2)</f>
        <v>22.632879257202148</v>
      </c>
      <c r="AU202">
        <f>0.61365*EXP(17.502*AT202/(240.97+AT202))</f>
        <v>2.757672226551922</v>
      </c>
      <c r="AV202">
        <f>IF(AS202&lt;&gt;0,(1000-(AR202+U202)/2)/AS202*AL202,0)</f>
        <v>-1.9672544486633442E-3</v>
      </c>
      <c r="AW202">
        <f>U202*AA202/1000</f>
        <v>1.9373251130722928</v>
      </c>
      <c r="AX202">
        <f>(AU202-AW202)</f>
        <v>0.82034711347962919</v>
      </c>
      <c r="AY202">
        <f>1/(1.6/F202+1.37/N202)</f>
        <v>-1.229411611829673E-3</v>
      </c>
      <c r="AZ202">
        <f>G202*AA202*0.001</f>
        <v>31.103172038486793</v>
      </c>
      <c r="BA202">
        <f>G202/S202</f>
        <v>0.79091149741332389</v>
      </c>
      <c r="BB202">
        <f>(1-AL202*AA202/AQ202/F202)*100</f>
        <v>58.184658466333353</v>
      </c>
      <c r="BC202">
        <f>(S202-E202/(N202/1.35))</f>
        <v>399.53312928940619</v>
      </c>
      <c r="BD202">
        <f>E202*BB202/100/BC202</f>
        <v>-1.353421511862222E-4</v>
      </c>
    </row>
    <row r="203" spans="1:56" x14ac:dyDescent="0.25">
      <c r="A203" s="1">
        <v>112</v>
      </c>
      <c r="B203" s="1" t="s">
        <v>261</v>
      </c>
      <c r="C203" s="1">
        <v>67366.999991260469</v>
      </c>
      <c r="D203" s="1">
        <v>0</v>
      </c>
      <c r="E203">
        <f>(R203-S203*(1000-T203)/(1000-U203))*AK203</f>
        <v>1.053052833163734E-2</v>
      </c>
      <c r="F203">
        <f>IF(AV203&lt;&gt;0,1/(1/AV203-1/N203),0)</f>
        <v>-1.7212112080155705E-3</v>
      </c>
      <c r="G203">
        <f>((AY203-AL203/2)*S203-E203)/(AY203+AL203/2)</f>
        <v>400.00063120464011</v>
      </c>
      <c r="H203">
        <f>AL203*1000</f>
        <v>-2.4025510626580371E-2</v>
      </c>
      <c r="I203">
        <f>(AQ203-AW203)</f>
        <v>1.3369501920906592</v>
      </c>
      <c r="J203">
        <f>(P203+AP203*D203)</f>
        <v>25.496305465698242</v>
      </c>
      <c r="K203" s="1">
        <v>6</v>
      </c>
      <c r="L203">
        <f>(K203*AE203+AF203)</f>
        <v>1.4200000166893005</v>
      </c>
      <c r="M203" s="1">
        <v>1</v>
      </c>
      <c r="N203">
        <f>L203*(M203+1)*(M203+1)/(M203*M203+1)</f>
        <v>2.8400000333786011</v>
      </c>
      <c r="O203" s="1">
        <v>19.820894241333008</v>
      </c>
      <c r="P203" s="1">
        <v>25.496305465698242</v>
      </c>
      <c r="Q203" s="1">
        <v>19.120552062988281</v>
      </c>
      <c r="R203" s="1">
        <v>399.13705444335937</v>
      </c>
      <c r="S203" s="1">
        <v>399.13592529296875</v>
      </c>
      <c r="T203" s="1">
        <v>19.714750289916992</v>
      </c>
      <c r="U203" s="1">
        <v>19.686491012573242</v>
      </c>
      <c r="V203" s="1">
        <v>83.630317687988281</v>
      </c>
      <c r="W203" s="1">
        <v>83.51043701171875</v>
      </c>
      <c r="X203" s="1">
        <v>500.06655883789063</v>
      </c>
      <c r="Y203" s="1">
        <v>230.65341186523437</v>
      </c>
      <c r="Z203" s="1">
        <v>255.54092407226562</v>
      </c>
      <c r="AA203" s="1">
        <v>98.445022583007813</v>
      </c>
      <c r="AB203" s="1">
        <v>-3.9189777374267578</v>
      </c>
      <c r="AC203" s="1">
        <v>0.13185453414916992</v>
      </c>
      <c r="AD203" s="1">
        <v>1</v>
      </c>
      <c r="AE203" s="1">
        <v>-0.21956524252891541</v>
      </c>
      <c r="AF203" s="1">
        <v>2.737391471862793</v>
      </c>
      <c r="AG203" s="1">
        <v>1</v>
      </c>
      <c r="AH203" s="1">
        <v>0</v>
      </c>
      <c r="AI203" s="1">
        <v>0.18999999761581421</v>
      </c>
      <c r="AJ203" s="1">
        <v>111115</v>
      </c>
      <c r="AK203">
        <f>X203*0.000001/(K203*0.0001)</f>
        <v>0.8334442647298177</v>
      </c>
      <c r="AL203">
        <f>(U203-T203)/(1000-U203)*AK203</f>
        <v>-2.4025510626580371E-5</v>
      </c>
      <c r="AM203">
        <f>(P203+273.15)</f>
        <v>298.64630546569822</v>
      </c>
      <c r="AN203">
        <f>(O203+273.15)</f>
        <v>292.97089424133299</v>
      </c>
      <c r="AO203">
        <f>(Y203*AG203+Z203*AH203)*AI203</f>
        <v>43.824147704473944</v>
      </c>
      <c r="AP203">
        <f>((AO203+0.00000010773*(AN203^4-AM203^4))-AL203*44100)/(L203*51.4+0.00000043092*AM203^3)</f>
        <v>-0.21814037888456742</v>
      </c>
      <c r="AQ203">
        <f>0.61365*EXP(17.502*J203/(240.97+J203))</f>
        <v>3.2749872444036123</v>
      </c>
      <c r="AR203">
        <f>AQ203*1000/AA203</f>
        <v>33.267169415723153</v>
      </c>
      <c r="AS203">
        <f>(AR203-U203)</f>
        <v>13.580678403149911</v>
      </c>
      <c r="AT203">
        <f>IF(D203,P203,(O203+P203)/2)</f>
        <v>22.658599853515625</v>
      </c>
      <c r="AU203">
        <f>0.61365*EXP(17.502*AT203/(240.97+AT203))</f>
        <v>2.7619801766401841</v>
      </c>
      <c r="AV203">
        <f>IF(AS203&lt;&gt;0,(1000-(AR203+U203)/2)/AS203*AL203,0)</f>
        <v>-1.7222549983576107E-3</v>
      </c>
      <c r="AW203">
        <f>U203*AA203/1000</f>
        <v>1.9380370523129531</v>
      </c>
      <c r="AX203">
        <f>(AU203-AW203)</f>
        <v>0.82394312432723105</v>
      </c>
      <c r="AY203">
        <f>1/(1.6/F203+1.37/N203)</f>
        <v>-1.0763155472446044E-3</v>
      </c>
      <c r="AZ203">
        <f>G203*AA203*0.001</f>
        <v>39.37807117215818</v>
      </c>
      <c r="BA203">
        <f>G203/S203</f>
        <v>1.0021664447043614</v>
      </c>
      <c r="BB203">
        <f>(1-AL203*AA203/AQ203/F203)*100</f>
        <v>58.041243251341747</v>
      </c>
      <c r="BC203">
        <f>(S203-E203/(N203/1.35))</f>
        <v>399.13091958413753</v>
      </c>
      <c r="BD203">
        <f>E203*BB203/100/BC203</f>
        <v>1.531339534152191E-5</v>
      </c>
    </row>
    <row r="204" spans="1:56" x14ac:dyDescent="0.25">
      <c r="A204" s="1" t="s">
        <v>9</v>
      </c>
      <c r="B204" s="1" t="s">
        <v>262</v>
      </c>
    </row>
    <row r="205" spans="1:56" x14ac:dyDescent="0.25">
      <c r="A205" s="1">
        <v>113</v>
      </c>
      <c r="B205" s="1" t="s">
        <v>263</v>
      </c>
      <c r="C205" s="1">
        <v>67966.999997965991</v>
      </c>
      <c r="D205" s="1">
        <v>0</v>
      </c>
      <c r="E205">
        <f>(R205-S205*(1000-T205)/(1000-U205))*AK205</f>
        <v>-8.6232711427892059E-2</v>
      </c>
      <c r="F205">
        <f>IF(AV205&lt;&gt;0,1/(1/AV205-1/N205),0)</f>
        <v>1.5933263556539096E-4</v>
      </c>
      <c r="G205">
        <f>((AY205-AL205/2)*S205-E205)/(AY205+AL205/2)</f>
        <v>1246.6844253831514</v>
      </c>
      <c r="H205">
        <f>AL205*1000</f>
        <v>2.2457091129064748E-3</v>
      </c>
      <c r="I205">
        <f>(AQ205-AW205)</f>
        <v>1.3510036620310921</v>
      </c>
      <c r="J205">
        <f>(P205+AP205*D205)</f>
        <v>25.510271072387695</v>
      </c>
      <c r="K205" s="1">
        <v>6</v>
      </c>
      <c r="L205">
        <f>(K205*AE205+AF205)</f>
        <v>1.4200000166893005</v>
      </c>
      <c r="M205" s="1">
        <v>1</v>
      </c>
      <c r="N205">
        <f>L205*(M205+1)*(M205+1)/(M205*M205+1)</f>
        <v>2.8400000333786011</v>
      </c>
      <c r="O205" s="1">
        <v>19.82008171081543</v>
      </c>
      <c r="P205" s="1">
        <v>25.510271072387695</v>
      </c>
      <c r="Q205" s="1">
        <v>19.122215270996094</v>
      </c>
      <c r="R205" s="1">
        <v>399.161376953125</v>
      </c>
      <c r="S205" s="1">
        <v>399.26376342773437</v>
      </c>
      <c r="T205" s="1">
        <v>19.567655563354492</v>
      </c>
      <c r="U205" s="1">
        <v>19.570297241210938</v>
      </c>
      <c r="V205" s="1">
        <v>83.01495361328125</v>
      </c>
      <c r="W205" s="1">
        <v>83.026161193847656</v>
      </c>
      <c r="X205" s="1">
        <v>500.0821533203125</v>
      </c>
      <c r="Y205" s="1">
        <v>232.52224731445312</v>
      </c>
      <c r="Z205" s="1">
        <v>257.16128540039062</v>
      </c>
      <c r="AA205" s="1">
        <v>98.450279235839844</v>
      </c>
      <c r="AB205" s="1">
        <v>-3.6852741241455078</v>
      </c>
      <c r="AC205" s="1">
        <v>0.15638303756713867</v>
      </c>
      <c r="AD205" s="1">
        <v>1</v>
      </c>
      <c r="AE205" s="1">
        <v>-0.21956524252891541</v>
      </c>
      <c r="AF205" s="1">
        <v>2.737391471862793</v>
      </c>
      <c r="AG205" s="1">
        <v>1</v>
      </c>
      <c r="AH205" s="1">
        <v>0</v>
      </c>
      <c r="AI205" s="1">
        <v>0.18999999761581421</v>
      </c>
      <c r="AJ205" s="1">
        <v>111115</v>
      </c>
      <c r="AK205">
        <f>X205*0.000001/(K205*0.0001)</f>
        <v>0.83347025553385412</v>
      </c>
      <c r="AL205">
        <f>(U205-T205)/(1000-U205)*AK205</f>
        <v>2.2457091129064747E-6</v>
      </c>
      <c r="AM205">
        <f>(P205+273.15)</f>
        <v>298.66027107238767</v>
      </c>
      <c r="AN205">
        <f>(O205+273.15)</f>
        <v>292.97008171081541</v>
      </c>
      <c r="AO205">
        <f>(Y205*AG205+Z205*AH205)*AI205</f>
        <v>44.179226435369856</v>
      </c>
      <c r="AP205">
        <f>((AO205+0.00000010773*(AN205^4-AM205^4))-AL205*44100)/(L205*51.4+0.00000043092*AM205^3)</f>
        <v>-0.22965063631353361</v>
      </c>
      <c r="AQ205">
        <f>0.61365*EXP(17.502*J205/(240.97+J205))</f>
        <v>3.277704890156695</v>
      </c>
      <c r="AR205">
        <f>AQ205*1000/AA205</f>
        <v>33.292997395211849</v>
      </c>
      <c r="AS205">
        <f>(AR205-U205)</f>
        <v>13.722700154000911</v>
      </c>
      <c r="AT205">
        <f>IF(D205,P205,(O205+P205)/2)</f>
        <v>22.665176391601563</v>
      </c>
      <c r="AU205">
        <f>0.61365*EXP(17.502*AT205/(240.97+AT205))</f>
        <v>2.7630826277381142</v>
      </c>
      <c r="AV205">
        <f>IF(AS205&lt;&gt;0,(1000-(AR205+U205)/2)/AS205*AL205,0)</f>
        <v>1.5932369702163882E-4</v>
      </c>
      <c r="AW205">
        <f>U205*AA205/1000</f>
        <v>1.9267012281256028</v>
      </c>
      <c r="AX205">
        <f>(AU205-AW205)</f>
        <v>0.83638139961251134</v>
      </c>
      <c r="AY205">
        <f>1/(1.6/F205+1.37/N205)</f>
        <v>9.9578113672238154E-5</v>
      </c>
      <c r="AZ205">
        <f>G205*AA205*0.001</f>
        <v>122.7364297979438</v>
      </c>
      <c r="BA205">
        <f>G205/S205</f>
        <v>3.1224582333247426</v>
      </c>
      <c r="BB205">
        <f>(1-AL205*AA205/AQ205/F205)*100</f>
        <v>57.665360631351113</v>
      </c>
      <c r="BC205">
        <f>(S205-E205/(N205/1.35))</f>
        <v>399.30475432881167</v>
      </c>
      <c r="BD205">
        <f>E205*BB205/100/BC205</f>
        <v>-1.2453246170502283E-4</v>
      </c>
    </row>
    <row r="206" spans="1:56" x14ac:dyDescent="0.25">
      <c r="A206" s="1" t="s">
        <v>9</v>
      </c>
      <c r="B206" s="1" t="s">
        <v>264</v>
      </c>
    </row>
    <row r="207" spans="1:56" x14ac:dyDescent="0.25">
      <c r="A207" s="1">
        <v>114</v>
      </c>
      <c r="B207" s="1" t="s">
        <v>265</v>
      </c>
      <c r="C207" s="1">
        <v>68567.000004671514</v>
      </c>
      <c r="D207" s="1">
        <v>0</v>
      </c>
      <c r="E207">
        <f>(R207-S207*(1000-T207)/(1000-U207))*AK207</f>
        <v>-0.13551517154574014</v>
      </c>
      <c r="F207">
        <f>IF(AV207&lt;&gt;0,1/(1/AV207-1/N207),0)</f>
        <v>9.133896045372007E-4</v>
      </c>
      <c r="G207">
        <f>((AY207-AL207/2)*S207-E207)/(AY207+AL207/2)</f>
        <v>625.01264859484172</v>
      </c>
      <c r="H207">
        <f>AL207*1000</f>
        <v>1.3056860935408107E-2</v>
      </c>
      <c r="I207">
        <f>(AQ207-AW207)</f>
        <v>1.3708102792991161</v>
      </c>
      <c r="J207">
        <f>(P207+AP207*D207)</f>
        <v>25.478975296020508</v>
      </c>
      <c r="K207" s="1">
        <v>6</v>
      </c>
      <c r="L207">
        <f>(K207*AE207+AF207)</f>
        <v>1.4200000166893005</v>
      </c>
      <c r="M207" s="1">
        <v>1</v>
      </c>
      <c r="N207">
        <f>L207*(M207+1)*(M207+1)/(M207*M207+1)</f>
        <v>2.8400000333786011</v>
      </c>
      <c r="O207" s="1">
        <v>19.812862396240234</v>
      </c>
      <c r="P207" s="1">
        <v>25.478975296020508</v>
      </c>
      <c r="Q207" s="1">
        <v>19.121677398681641</v>
      </c>
      <c r="R207" s="1">
        <v>399.12371826171875</v>
      </c>
      <c r="S207" s="1">
        <v>399.28005981445312</v>
      </c>
      <c r="T207" s="1">
        <v>19.291955947875977</v>
      </c>
      <c r="U207" s="1">
        <v>19.307319641113281</v>
      </c>
      <c r="V207" s="1">
        <v>81.881790161132813</v>
      </c>
      <c r="W207" s="1">
        <v>81.946998596191406</v>
      </c>
      <c r="X207" s="1">
        <v>500.06600952148438</v>
      </c>
      <c r="Y207" s="1">
        <v>232.09358215332031</v>
      </c>
      <c r="Z207" s="1">
        <v>256.5408935546875</v>
      </c>
      <c r="AA207" s="1">
        <v>98.450088500976563</v>
      </c>
      <c r="AB207" s="1">
        <v>-3.8289813995361328</v>
      </c>
      <c r="AC207" s="1">
        <v>0.14829206466674805</v>
      </c>
      <c r="AD207" s="1">
        <v>1</v>
      </c>
      <c r="AE207" s="1">
        <v>-0.21956524252891541</v>
      </c>
      <c r="AF207" s="1">
        <v>2.737391471862793</v>
      </c>
      <c r="AG207" s="1">
        <v>1</v>
      </c>
      <c r="AH207" s="1">
        <v>0</v>
      </c>
      <c r="AI207" s="1">
        <v>0.18999999761581421</v>
      </c>
      <c r="AJ207" s="1">
        <v>111115</v>
      </c>
      <c r="AK207">
        <f>X207*0.000001/(K207*0.0001)</f>
        <v>0.83344334920247387</v>
      </c>
      <c r="AL207">
        <f>(U207-T207)/(1000-U207)*AK207</f>
        <v>1.3056860935408107E-5</v>
      </c>
      <c r="AM207">
        <f>(P207+273.15)</f>
        <v>298.62897529602049</v>
      </c>
      <c r="AN207">
        <f>(O207+273.15)</f>
        <v>292.96286239624021</v>
      </c>
      <c r="AO207">
        <f>(Y207*AG207+Z207*AH207)*AI207</f>
        <v>44.097780055776639</v>
      </c>
      <c r="AP207">
        <f>((AO207+0.00000010773*(AN207^4-AM207^4))-AL207*44100)/(L207*51.4+0.00000043092*AM207^3)</f>
        <v>-0.23294273020443115</v>
      </c>
      <c r="AQ207">
        <f>0.61365*EXP(17.502*J207/(240.97+J207))</f>
        <v>3.2716176066833618</v>
      </c>
      <c r="AR207">
        <f>AQ207*1000/AA207</f>
        <v>33.231230733235037</v>
      </c>
      <c r="AS207">
        <f>(AR207-U207)</f>
        <v>13.923911092121756</v>
      </c>
      <c r="AT207">
        <f>IF(D207,P207,(O207+P207)/2)</f>
        <v>22.645918846130371</v>
      </c>
      <c r="AU207">
        <f>0.61365*EXP(17.502*AT207/(240.97+AT207))</f>
        <v>2.7598554957182291</v>
      </c>
      <c r="AV207">
        <f>IF(AS207&lt;&gt;0,(1000-(AR207+U207)/2)/AS207*AL207,0)</f>
        <v>9.1309593822448351E-4</v>
      </c>
      <c r="AW207">
        <f>U207*AA207/1000</f>
        <v>1.9008073273842456</v>
      </c>
      <c r="AX207">
        <f>(AU207-AW207)</f>
        <v>0.85904816833398345</v>
      </c>
      <c r="AY207">
        <f>1/(1.6/F207+1.37/N207)</f>
        <v>5.7071133820933804E-4</v>
      </c>
      <c r="AZ207">
        <f>G207*AA207*0.001</f>
        <v>61.532550568391933</v>
      </c>
      <c r="BA207">
        <f>G207/S207</f>
        <v>1.5653490156390162</v>
      </c>
      <c r="BB207">
        <f>(1-AL207*AA207/AQ207/F207)*100</f>
        <v>56.983379483732065</v>
      </c>
      <c r="BC207">
        <f>(S207-E207/(N207/1.35))</f>
        <v>399.34447723678994</v>
      </c>
      <c r="BD207">
        <f>E207*BB207/100/BC207</f>
        <v>-1.9336970676109188E-4</v>
      </c>
    </row>
    <row r="208" spans="1:56" x14ac:dyDescent="0.25">
      <c r="A208" s="1">
        <v>115</v>
      </c>
      <c r="B208" s="1" t="s">
        <v>266</v>
      </c>
      <c r="C208" s="1">
        <v>69167.499991249293</v>
      </c>
      <c r="D208" s="1">
        <v>0</v>
      </c>
      <c r="E208">
        <f>(R208-S208*(1000-T208)/(1000-U208))*AK208</f>
        <v>-2.6594036241146597E-2</v>
      </c>
      <c r="F208">
        <f>IF(AV208&lt;&gt;0,1/(1/AV208-1/N208),0)</f>
        <v>3.4629483642665914E-4</v>
      </c>
      <c r="G208">
        <f>((AY208-AL208/2)*S208-E208)/(AY208+AL208/2)</f>
        <v>511.42281878850184</v>
      </c>
      <c r="H208">
        <f>AL208*1000</f>
        <v>5.0629744539643579E-3</v>
      </c>
      <c r="I208">
        <f>(AQ208-AW208)</f>
        <v>1.4018352625662838</v>
      </c>
      <c r="J208">
        <f>(P208+AP208*D208)</f>
        <v>25.486112594604492</v>
      </c>
      <c r="K208" s="1">
        <v>6</v>
      </c>
      <c r="L208">
        <f>(K208*AE208+AF208)</f>
        <v>1.4200000166893005</v>
      </c>
      <c r="M208" s="1">
        <v>1</v>
      </c>
      <c r="N208">
        <f>L208*(M208+1)*(M208+1)/(M208*M208+1)</f>
        <v>2.8400000333786011</v>
      </c>
      <c r="O208" s="1">
        <v>19.815483093261719</v>
      </c>
      <c r="P208" s="1">
        <v>25.486112594604492</v>
      </c>
      <c r="Q208" s="1">
        <v>19.121335983276367</v>
      </c>
      <c r="R208" s="1">
        <v>399.158935546875</v>
      </c>
      <c r="S208" s="1">
        <v>399.18841552734375</v>
      </c>
      <c r="T208" s="1">
        <v>19.001796722412109</v>
      </c>
      <c r="U208" s="1">
        <v>19.007755279541016</v>
      </c>
      <c r="V208" s="1">
        <v>80.630882263183594</v>
      </c>
      <c r="W208" s="1">
        <v>80.656166076660156</v>
      </c>
      <c r="X208" s="1">
        <v>500.12832641601562</v>
      </c>
      <c r="Y208" s="1">
        <v>231.86911010742187</v>
      </c>
      <c r="Z208" s="1">
        <v>256.67605590820312</v>
      </c>
      <c r="AA208" s="1">
        <v>98.442436218261719</v>
      </c>
      <c r="AB208" s="1">
        <v>-3.8289813995361328</v>
      </c>
      <c r="AC208" s="1">
        <v>0.14829206466674805</v>
      </c>
      <c r="AD208" s="1">
        <v>1</v>
      </c>
      <c r="AE208" s="1">
        <v>-0.21956524252891541</v>
      </c>
      <c r="AF208" s="1">
        <v>2.737391471862793</v>
      </c>
      <c r="AG208" s="1">
        <v>1</v>
      </c>
      <c r="AH208" s="1">
        <v>0</v>
      </c>
      <c r="AI208" s="1">
        <v>0.18999999761581421</v>
      </c>
      <c r="AJ208" s="1">
        <v>111115</v>
      </c>
      <c r="AK208">
        <f>X208*0.000001/(K208*0.0001)</f>
        <v>0.83354721069335924</v>
      </c>
      <c r="AL208">
        <f>(U208-T208)/(1000-U208)*AK208</f>
        <v>5.0629744539643581E-6</v>
      </c>
      <c r="AM208">
        <f>(P208+273.15)</f>
        <v>298.63611259460447</v>
      </c>
      <c r="AN208">
        <f>(O208+273.15)</f>
        <v>292.9654830932617</v>
      </c>
      <c r="AO208">
        <f>(Y208*AG208+Z208*AH208)*AI208</f>
        <v>44.055130367591119</v>
      </c>
      <c r="AP208">
        <f>((AO208+0.00000010773*(AN208^4-AM208^4))-AL208*44100)/(L208*51.4+0.00000043092*AM208^3)</f>
        <v>-0.22990528496552654</v>
      </c>
      <c r="AQ208">
        <f>0.61365*EXP(17.502*J208/(240.97+J208))</f>
        <v>3.2730049993248276</v>
      </c>
      <c r="AR208">
        <f>AQ208*1000/AA208</f>
        <v>33.247907356417734</v>
      </c>
      <c r="AS208">
        <f>(AR208-U208)</f>
        <v>14.240152076876718</v>
      </c>
      <c r="AT208">
        <f>IF(D208,P208,(O208+P208)/2)</f>
        <v>22.650797843933105</v>
      </c>
      <c r="AU208">
        <f>0.61365*EXP(17.502*AT208/(240.97+AT208))</f>
        <v>2.7606727940609477</v>
      </c>
      <c r="AV208">
        <f>IF(AS208&lt;&gt;0,(1000-(AR208+U208)/2)/AS208*AL208,0)</f>
        <v>3.4625261618311188E-4</v>
      </c>
      <c r="AW208">
        <f>U208*AA208/1000</f>
        <v>1.8711697367585438</v>
      </c>
      <c r="AX208">
        <f>(AU208-AW208)</f>
        <v>0.88950305730240387</v>
      </c>
      <c r="AY208">
        <f>1/(1.6/F208+1.37/N208)</f>
        <v>2.1641167794345443E-4</v>
      </c>
      <c r="AZ208">
        <f>G208*AA208*0.001</f>
        <v>50.345708219150715</v>
      </c>
      <c r="BA208">
        <f>G208/S208</f>
        <v>1.2811564637037174</v>
      </c>
      <c r="BB208">
        <f>(1-AL208*AA208/AQ208/F208)*100</f>
        <v>56.026057471079227</v>
      </c>
      <c r="BC208">
        <f>(S208-E208/(N208/1.35))</f>
        <v>399.20105705850699</v>
      </c>
      <c r="BD208">
        <f>E208*BB208/100/BC208</f>
        <v>-3.7323523484960968E-5</v>
      </c>
    </row>
    <row r="209" spans="1:56" x14ac:dyDescent="0.25">
      <c r="A209" s="1" t="s">
        <v>9</v>
      </c>
      <c r="B209" s="1" t="s">
        <v>267</v>
      </c>
    </row>
    <row r="210" spans="1:56" x14ac:dyDescent="0.25">
      <c r="A210" s="1">
        <v>116</v>
      </c>
      <c r="B210" s="1" t="s">
        <v>268</v>
      </c>
      <c r="C210" s="1">
        <v>69767.499997977167</v>
      </c>
      <c r="D210" s="1">
        <v>0</v>
      </c>
      <c r="E210">
        <f>(R210-S210*(1000-T210)/(1000-U210))*AK210</f>
        <v>-0.21650614755406627</v>
      </c>
      <c r="F210">
        <f>IF(AV210&lt;&gt;0,1/(1/AV210-1/N210),0)</f>
        <v>3.8415595813394416E-4</v>
      </c>
      <c r="G210">
        <f>((AY210-AL210/2)*S210-E210)/(AY210+AL210/2)</f>
        <v>1281.1124124625492</v>
      </c>
      <c r="H210">
        <f>AL210*1000</f>
        <v>5.7237499429410024E-3</v>
      </c>
      <c r="I210">
        <f>(AQ210-AW210)</f>
        <v>1.4291468866486232</v>
      </c>
      <c r="J210">
        <f>(P210+AP210*D210)</f>
        <v>25.487375259399414</v>
      </c>
      <c r="K210" s="1">
        <v>6</v>
      </c>
      <c r="L210">
        <f>(K210*AE210+AF210)</f>
        <v>1.4200000166893005</v>
      </c>
      <c r="M210" s="1">
        <v>1</v>
      </c>
      <c r="N210">
        <f>L210*(M210+1)*(M210+1)/(M210*M210+1)</f>
        <v>2.8400000333786011</v>
      </c>
      <c r="O210" s="1">
        <v>19.814659118652344</v>
      </c>
      <c r="P210" s="1">
        <v>25.487375259399414</v>
      </c>
      <c r="Q210" s="1">
        <v>19.123100280761719</v>
      </c>
      <c r="R210" s="1">
        <v>399.04043579101562</v>
      </c>
      <c r="S210" s="1">
        <v>399.29745483398437</v>
      </c>
      <c r="T210" s="1">
        <v>18.721872329711914</v>
      </c>
      <c r="U210" s="1">
        <v>18.728610992431641</v>
      </c>
      <c r="V210" s="1">
        <v>79.464950561523438</v>
      </c>
      <c r="W210" s="1">
        <v>79.493553161621094</v>
      </c>
      <c r="X210" s="1">
        <v>500.08901977539062</v>
      </c>
      <c r="Y210" s="1">
        <v>233.67453002929687</v>
      </c>
      <c r="Z210" s="1">
        <v>258.41555786132812</v>
      </c>
      <c r="AA210" s="1">
        <v>98.464515686035156</v>
      </c>
      <c r="AB210" s="1">
        <v>-3.7531452178955078</v>
      </c>
      <c r="AC210" s="1">
        <v>0.14960622787475586</v>
      </c>
      <c r="AD210" s="1">
        <v>1</v>
      </c>
      <c r="AE210" s="1">
        <v>-0.21956524252891541</v>
      </c>
      <c r="AF210" s="1">
        <v>2.737391471862793</v>
      </c>
      <c r="AG210" s="1">
        <v>1</v>
      </c>
      <c r="AH210" s="1">
        <v>0</v>
      </c>
      <c r="AI210" s="1">
        <v>0.18999999761581421</v>
      </c>
      <c r="AJ210" s="1">
        <v>111115</v>
      </c>
      <c r="AK210">
        <f>X210*0.000001/(K210*0.0001)</f>
        <v>0.833481699625651</v>
      </c>
      <c r="AL210">
        <f>(U210-T210)/(1000-U210)*AK210</f>
        <v>5.723749942941002E-6</v>
      </c>
      <c r="AM210">
        <f>(P210+273.15)</f>
        <v>298.63737525939939</v>
      </c>
      <c r="AN210">
        <f>(O210+273.15)</f>
        <v>292.96465911865232</v>
      </c>
      <c r="AO210">
        <f>(Y210*AG210+Z210*AH210)*AI210</f>
        <v>44.398160148442912</v>
      </c>
      <c r="AP210">
        <f>((AO210+0.00000010773*(AN210^4-AM210^4))-AL210*44100)/(L210*51.4+0.00000043092*AM210^3)</f>
        <v>-0.22646595075711642</v>
      </c>
      <c r="AQ210">
        <f>0.61365*EXP(17.502*J210/(240.97+J210))</f>
        <v>3.273250497490559</v>
      </c>
      <c r="AR210">
        <f>AQ210*1000/AA210</f>
        <v>33.242945183701259</v>
      </c>
      <c r="AS210">
        <f>(AR210-U210)</f>
        <v>14.514334191269619</v>
      </c>
      <c r="AT210">
        <f>IF(D210,P210,(O210+P210)/2)</f>
        <v>22.651017189025879</v>
      </c>
      <c r="AU210">
        <f>0.61365*EXP(17.502*AT210/(240.97+AT210))</f>
        <v>2.7607095423145047</v>
      </c>
      <c r="AV210">
        <f>IF(AS210&lt;&gt;0,(1000-(AR210+U210)/2)/AS210*AL210,0)</f>
        <v>3.841040018525637E-4</v>
      </c>
      <c r="AW210">
        <f>U210*AA210/1000</f>
        <v>1.8441036108419357</v>
      </c>
      <c r="AX210">
        <f>(AU210-AW210)</f>
        <v>0.91660593147256897</v>
      </c>
      <c r="AY210">
        <f>1/(1.6/F210+1.37/N210)</f>
        <v>2.4006966856442074E-4</v>
      </c>
      <c r="AZ210">
        <f>G210*AA210*0.001</f>
        <v>126.14411323249301</v>
      </c>
      <c r="BA210">
        <f>G210/S210</f>
        <v>3.2084161743409969</v>
      </c>
      <c r="BB210">
        <f>(1-AL210*AA210/AQ210/F210)*100</f>
        <v>55.179821129930652</v>
      </c>
      <c r="BC210">
        <f>(S210-E210/(N210/1.35))</f>
        <v>399.40037148742198</v>
      </c>
      <c r="BD210">
        <f>E210*BB210/100/BC210</f>
        <v>-2.9911766108459869E-4</v>
      </c>
    </row>
    <row r="211" spans="1:56" x14ac:dyDescent="0.25">
      <c r="A211" s="1" t="s">
        <v>9</v>
      </c>
      <c r="B211" s="1" t="s">
        <v>269</v>
      </c>
    </row>
    <row r="212" spans="1:56" x14ac:dyDescent="0.25">
      <c r="A212" s="1">
        <v>117</v>
      </c>
      <c r="B212" s="1" t="s">
        <v>270</v>
      </c>
      <c r="C212" s="1">
        <v>70367.50000468269</v>
      </c>
      <c r="D212" s="1">
        <v>0</v>
      </c>
      <c r="E212">
        <f>(R212-S212*(1000-T212)/(1000-U212))*AK212</f>
        <v>0.24468367116920148</v>
      </c>
      <c r="F212">
        <f>IF(AV212&lt;&gt;0,1/(1/AV212-1/N212),0)</f>
        <v>1.7212783257211466E-3</v>
      </c>
      <c r="G212">
        <f>((AY212-AL212/2)*S212-E212)/(AY212+AL212/2)</f>
        <v>164.72022905878669</v>
      </c>
      <c r="H212">
        <f>AL212*1000</f>
        <v>2.5794165241904136E-2</v>
      </c>
      <c r="I212">
        <f>(AQ212-AW212)</f>
        <v>1.4387454339001167</v>
      </c>
      <c r="J212">
        <f>(P212+AP212*D212)</f>
        <v>25.441511154174805</v>
      </c>
      <c r="K212" s="1">
        <v>6</v>
      </c>
      <c r="L212">
        <f>(K212*AE212+AF212)</f>
        <v>1.4200000166893005</v>
      </c>
      <c r="M212" s="1">
        <v>1</v>
      </c>
      <c r="N212">
        <f>L212*(M212+1)*(M212+1)/(M212*M212+1)</f>
        <v>2.8400000333786011</v>
      </c>
      <c r="O212" s="1">
        <v>19.808538436889648</v>
      </c>
      <c r="P212" s="1">
        <v>25.441511154174805</v>
      </c>
      <c r="Q212" s="1">
        <v>19.119726181030273</v>
      </c>
      <c r="R212" s="1">
        <v>399.34991455078125</v>
      </c>
      <c r="S212" s="1">
        <v>399.0440673828125</v>
      </c>
      <c r="T212" s="1">
        <v>18.504343032836914</v>
      </c>
      <c r="U212" s="1">
        <v>18.534709930419922</v>
      </c>
      <c r="V212" s="1">
        <v>78.596733093261719</v>
      </c>
      <c r="W212" s="1">
        <v>78.7257080078125</v>
      </c>
      <c r="X212" s="1">
        <v>500.2041015625</v>
      </c>
      <c r="Y212" s="1">
        <v>233.65596008300781</v>
      </c>
      <c r="Z212" s="1">
        <v>258.0565185546875</v>
      </c>
      <c r="AA212" s="1">
        <v>98.496177673339844</v>
      </c>
      <c r="AB212" s="1">
        <v>-3.8747577667236328</v>
      </c>
      <c r="AC212" s="1">
        <v>0.15936422348022461</v>
      </c>
      <c r="AD212" s="1">
        <v>1</v>
      </c>
      <c r="AE212" s="1">
        <v>-0.21956524252891541</v>
      </c>
      <c r="AF212" s="1">
        <v>2.737391471862793</v>
      </c>
      <c r="AG212" s="1">
        <v>1</v>
      </c>
      <c r="AH212" s="1">
        <v>0</v>
      </c>
      <c r="AI212" s="1">
        <v>0.18999999761581421</v>
      </c>
      <c r="AJ212" s="1">
        <v>111115</v>
      </c>
      <c r="AK212">
        <f>X212*0.000001/(K212*0.0001)</f>
        <v>0.83367350260416662</v>
      </c>
      <c r="AL212">
        <f>(U212-T212)/(1000-U212)*AK212</f>
        <v>2.5794165241904138E-5</v>
      </c>
      <c r="AM212">
        <f>(P212+273.15)</f>
        <v>298.59151115417478</v>
      </c>
      <c r="AN212">
        <f>(O212+273.15)</f>
        <v>292.95853843688963</v>
      </c>
      <c r="AO212">
        <f>(Y212*AG212+Z212*AH212)*AI212</f>
        <v>44.394631858692264</v>
      </c>
      <c r="AP212">
        <f>((AO212+0.00000010773*(AN212^4-AM212^4))-AL212*44100)/(L212*51.4+0.00000043092*AM212^3)</f>
        <v>-0.23155579044381372</v>
      </c>
      <c r="AQ212">
        <f>0.61365*EXP(17.502*J212/(240.97+J212))</f>
        <v>3.2643435163305736</v>
      </c>
      <c r="AR212">
        <f>AQ212*1000/AA212</f>
        <v>33.141829393184054</v>
      </c>
      <c r="AS212">
        <f>(AR212-U212)</f>
        <v>14.607119462764132</v>
      </c>
      <c r="AT212">
        <f>IF(D212,P212,(O212+P212)/2)</f>
        <v>22.625024795532227</v>
      </c>
      <c r="AU212">
        <f>0.61365*EXP(17.502*AT212/(240.97+AT212))</f>
        <v>2.7563578528828621</v>
      </c>
      <c r="AV212">
        <f>IF(AS212&lt;&gt;0,(1000-(AR212+U212)/2)/AS212*AL212,0)</f>
        <v>1.7202357185300777E-3</v>
      </c>
      <c r="AW212">
        <f>U212*AA212/1000</f>
        <v>1.825598082430457</v>
      </c>
      <c r="AX212">
        <f>(AU212-AW212)</f>
        <v>0.9307597704524051</v>
      </c>
      <c r="AY212">
        <f>1/(1.6/F212+1.37/N212)</f>
        <v>1.0752409472345103E-3</v>
      </c>
      <c r="AZ212">
        <f>G212*AA212*0.001</f>
        <v>16.224312947767491</v>
      </c>
      <c r="BA212">
        <f>G212/S212</f>
        <v>0.4127870641935058</v>
      </c>
      <c r="BB212">
        <f>(1-AL212*AA212/AQ212/F212)*100</f>
        <v>54.783816758511939</v>
      </c>
      <c r="BC212">
        <f>(S212-E212/(N212/1.35))</f>
        <v>398.92775648415187</v>
      </c>
      <c r="BD212">
        <f>E212*BB212/100/BC212</f>
        <v>3.3601836892154305E-4</v>
      </c>
    </row>
    <row r="213" spans="1:56" x14ac:dyDescent="0.25">
      <c r="A213" s="1">
        <v>118</v>
      </c>
      <c r="B213" s="1" t="s">
        <v>271</v>
      </c>
      <c r="C213" s="1">
        <v>70967.999991260469</v>
      </c>
      <c r="D213" s="1">
        <v>0</v>
      </c>
      <c r="E213">
        <f>(R213-S213*(1000-T213)/(1000-U213))*AK213</f>
        <v>5.5767384729877155E-2</v>
      </c>
      <c r="F213">
        <f>IF(AV213&lt;&gt;0,1/(1/AV213-1/N213),0)</f>
        <v>1.0755993379635571E-3</v>
      </c>
      <c r="G213">
        <f>((AY213-AL213/2)*S213-E213)/(AY213+AL213/2)</f>
        <v>307.59931575587569</v>
      </c>
      <c r="H213">
        <f>AL213*1000</f>
        <v>1.6407241778100254E-2</v>
      </c>
      <c r="I213">
        <f>(AQ213-AW213)</f>
        <v>1.4644505300030788</v>
      </c>
      <c r="J213">
        <f>(P213+AP213*D213)</f>
        <v>25.451240539550781</v>
      </c>
      <c r="K213" s="1">
        <v>6</v>
      </c>
      <c r="L213">
        <f>(K213*AE213+AF213)</f>
        <v>1.4200000166893005</v>
      </c>
      <c r="M213" s="1">
        <v>1</v>
      </c>
      <c r="N213">
        <f>L213*(M213+1)*(M213+1)/(M213*M213+1)</f>
        <v>2.8400000333786011</v>
      </c>
      <c r="O213" s="1">
        <v>19.809764862060547</v>
      </c>
      <c r="P213" s="1">
        <v>25.451240539550781</v>
      </c>
      <c r="Q213" s="1">
        <v>19.120342254638672</v>
      </c>
      <c r="R213" s="1">
        <v>399.2855224609375</v>
      </c>
      <c r="S213" s="1">
        <v>399.21075439453125</v>
      </c>
      <c r="T213" s="1">
        <v>18.272542953491211</v>
      </c>
      <c r="U213" s="1">
        <v>18.291868209838867</v>
      </c>
      <c r="V213" s="1">
        <v>77.610641479492188</v>
      </c>
      <c r="W213" s="1">
        <v>77.692718505859375</v>
      </c>
      <c r="X213" s="1">
        <v>500.08514404296875</v>
      </c>
      <c r="Y213" s="1">
        <v>233.8953857421875</v>
      </c>
      <c r="Z213" s="1">
        <v>258.76104736328125</v>
      </c>
      <c r="AA213" s="1">
        <v>98.501731872558594</v>
      </c>
      <c r="AB213" s="1">
        <v>-3.8747577667236328</v>
      </c>
      <c r="AC213" s="1">
        <v>0.15936422348022461</v>
      </c>
      <c r="AD213" s="1">
        <v>1</v>
      </c>
      <c r="AE213" s="1">
        <v>-0.21956524252891541</v>
      </c>
      <c r="AF213" s="1">
        <v>2.737391471862793</v>
      </c>
      <c r="AG213" s="1">
        <v>1</v>
      </c>
      <c r="AH213" s="1">
        <v>0</v>
      </c>
      <c r="AI213" s="1">
        <v>0.18999999761581421</v>
      </c>
      <c r="AJ213" s="1">
        <v>111115</v>
      </c>
      <c r="AK213">
        <f>X213*0.000001/(K213*0.0001)</f>
        <v>0.83347524007161444</v>
      </c>
      <c r="AL213">
        <f>(U213-T213)/(1000-U213)*AK213</f>
        <v>1.6407241778100254E-5</v>
      </c>
      <c r="AM213">
        <f>(P213+273.15)</f>
        <v>298.60124053955076</v>
      </c>
      <c r="AN213">
        <f>(O213+273.15)</f>
        <v>292.95976486206052</v>
      </c>
      <c r="AO213">
        <f>(Y213*AG213+Z213*AH213)*AI213</f>
        <v>44.44012273336557</v>
      </c>
      <c r="AP213">
        <f>((AO213+0.00000010773*(AN213^4-AM213^4))-AL213*44100)/(L213*51.4+0.00000043092*AM213^3)</f>
        <v>-0.22727708065502758</v>
      </c>
      <c r="AQ213">
        <f>0.61365*EXP(17.502*J213/(240.97+J213))</f>
        <v>3.2662312278568053</v>
      </c>
      <c r="AR213">
        <f>AQ213*1000/AA213</f>
        <v>33.159124877952912</v>
      </c>
      <c r="AS213">
        <f>(AR213-U213)</f>
        <v>14.867256668114045</v>
      </c>
      <c r="AT213">
        <f>IF(D213,P213,(O213+P213)/2)</f>
        <v>22.630502700805664</v>
      </c>
      <c r="AU213">
        <f>0.61365*EXP(17.502*AT213/(240.97+AT213))</f>
        <v>2.7572744733163344</v>
      </c>
      <c r="AV213">
        <f>IF(AS213&lt;&gt;0,(1000-(AR213+U213)/2)/AS213*AL213,0)</f>
        <v>1.0751921281298923E-3</v>
      </c>
      <c r="AW213">
        <f>U213*AA213/1000</f>
        <v>1.8017806978537265</v>
      </c>
      <c r="AX213">
        <f>(AU213-AW213)</f>
        <v>0.95549377546260783</v>
      </c>
      <c r="AY213">
        <f>1/(1.6/F213+1.37/N213)</f>
        <v>6.7203165347931029E-4</v>
      </c>
      <c r="AZ213">
        <f>G213*AA213*0.001</f>
        <v>30.299065324767756</v>
      </c>
      <c r="BA213">
        <f>G213/S213</f>
        <v>0.77051861045777847</v>
      </c>
      <c r="BB213">
        <f>(1-AL213*AA213/AQ213/F213)*100</f>
        <v>53.99744095951511</v>
      </c>
      <c r="BC213">
        <f>(S213-E213/(N213/1.35))</f>
        <v>399.18424525069304</v>
      </c>
      <c r="BD213">
        <f>E213*BB213/100/BC213</f>
        <v>7.5436245298883772E-5</v>
      </c>
    </row>
    <row r="214" spans="1:56" x14ac:dyDescent="0.25">
      <c r="A214" s="1" t="s">
        <v>9</v>
      </c>
      <c r="B214" s="1" t="s">
        <v>272</v>
      </c>
    </row>
    <row r="215" spans="1:56" x14ac:dyDescent="0.25">
      <c r="A215" s="1">
        <v>119</v>
      </c>
      <c r="B215" s="1" t="s">
        <v>273</v>
      </c>
      <c r="C215" s="1">
        <v>71567.999997988343</v>
      </c>
      <c r="D215" s="1">
        <v>0</v>
      </c>
      <c r="E215">
        <f>(R215-S215*(1000-T215)/(1000-U215))*AK215</f>
        <v>-4.1294787713511687E-2</v>
      </c>
      <c r="F215">
        <f>IF(AV215&lt;&gt;0,1/(1/AV215-1/N215),0)</f>
        <v>1.2532286245124414E-3</v>
      </c>
      <c r="G215">
        <f>((AY215-AL215/2)*S215-E215)/(AY215+AL215/2)</f>
        <v>441.69535080949635</v>
      </c>
      <c r="H215">
        <f>AL215*1000</f>
        <v>1.933854754163658E-2</v>
      </c>
      <c r="I215">
        <f>(AQ215-AW215)</f>
        <v>1.4819477783781425</v>
      </c>
      <c r="J215">
        <f>(P215+AP215*D215)</f>
        <v>25.426607131958008</v>
      </c>
      <c r="K215" s="1">
        <v>6</v>
      </c>
      <c r="L215">
        <f>(K215*AE215+AF215)</f>
        <v>1.4200000166893005</v>
      </c>
      <c r="M215" s="1">
        <v>1</v>
      </c>
      <c r="N215">
        <f>L215*(M215+1)*(M215+1)/(M215*M215+1)</f>
        <v>2.8400000333786011</v>
      </c>
      <c r="O215" s="1">
        <v>19.810268402099609</v>
      </c>
      <c r="P215" s="1">
        <v>25.426607131958008</v>
      </c>
      <c r="Q215" s="1">
        <v>19.120643615722656</v>
      </c>
      <c r="R215" s="1">
        <v>399.30032348632812</v>
      </c>
      <c r="S215" s="1">
        <v>399.34060668945312</v>
      </c>
      <c r="T215" s="1">
        <v>18.040460586547852</v>
      </c>
      <c r="U215" s="1">
        <v>18.06324577331543</v>
      </c>
      <c r="V215" s="1">
        <v>76.633041381835938</v>
      </c>
      <c r="W215" s="1">
        <v>76.729835510253906</v>
      </c>
      <c r="X215" s="1">
        <v>500.04147338867187</v>
      </c>
      <c r="Y215" s="1">
        <v>233.94499206542969</v>
      </c>
      <c r="Z215" s="1">
        <v>258.7222900390625</v>
      </c>
      <c r="AA215" s="1">
        <v>98.515289306640625</v>
      </c>
      <c r="AB215" s="1">
        <v>-3.7366046905517578</v>
      </c>
      <c r="AC215" s="1">
        <v>0.15507650375366211</v>
      </c>
      <c r="AD215" s="1">
        <v>1</v>
      </c>
      <c r="AE215" s="1">
        <v>-0.21956524252891541</v>
      </c>
      <c r="AF215" s="1">
        <v>2.737391471862793</v>
      </c>
      <c r="AG215" s="1">
        <v>1</v>
      </c>
      <c r="AH215" s="1">
        <v>0</v>
      </c>
      <c r="AI215" s="1">
        <v>0.18999999761581421</v>
      </c>
      <c r="AJ215" s="1">
        <v>111115</v>
      </c>
      <c r="AK215">
        <f>X215*0.000001/(K215*0.0001)</f>
        <v>0.83340245564778626</v>
      </c>
      <c r="AL215">
        <f>(U215-T215)/(1000-U215)*AK215</f>
        <v>1.933854754163658E-5</v>
      </c>
      <c r="AM215">
        <f>(P215+273.15)</f>
        <v>298.57660713195799</v>
      </c>
      <c r="AN215">
        <f>(O215+273.15)</f>
        <v>292.96026840209959</v>
      </c>
      <c r="AO215">
        <f>(Y215*AG215+Z215*AH215)*AI215</f>
        <v>44.449547934663315</v>
      </c>
      <c r="AP215">
        <f>((AO215+0.00000010773*(AN215^4-AM215^4))-AL215*44100)/(L215*51.4+0.00000043092*AM215^3)</f>
        <v>-0.22529330648333254</v>
      </c>
      <c r="AQ215">
        <f>0.61365*EXP(17.502*J215/(240.97+J215))</f>
        <v>3.2614536615532654</v>
      </c>
      <c r="AR215">
        <f>AQ215*1000/AA215</f>
        <v>33.106065916343205</v>
      </c>
      <c r="AS215">
        <f>(AR215-U215)</f>
        <v>15.042820143027775</v>
      </c>
      <c r="AT215">
        <f>IF(D215,P215,(O215+P215)/2)</f>
        <v>22.618437767028809</v>
      </c>
      <c r="AU215">
        <f>0.61365*EXP(17.502*AT215/(240.97+AT215))</f>
        <v>2.7552559954236853</v>
      </c>
      <c r="AV215">
        <f>IF(AS215&lt;&gt;0,(1000-(AR215+U215)/2)/AS215*AL215,0)</f>
        <v>1.2526758466216772E-3</v>
      </c>
      <c r="AW215">
        <f>U215*AA215/1000</f>
        <v>1.7795058831751229</v>
      </c>
      <c r="AX215">
        <f>(AU215-AW215)</f>
        <v>0.97575011224856234</v>
      </c>
      <c r="AY215">
        <f>1/(1.6/F215+1.37/N215)</f>
        <v>7.8297204901915044E-4</v>
      </c>
      <c r="AZ215">
        <f>G215*AA215*0.001</f>
        <v>43.513745270395653</v>
      </c>
      <c r="BA215">
        <f>G215/S215</f>
        <v>1.1060617012408667</v>
      </c>
      <c r="BB215">
        <f>(1-AL215*AA215/AQ215/F215)*100</f>
        <v>53.389262872330931</v>
      </c>
      <c r="BC215">
        <f>(S215-E215/(N215/1.35))</f>
        <v>399.36023625380454</v>
      </c>
      <c r="BD215">
        <f>E215*BB215/100/BC215</f>
        <v>-5.5205753511539633E-5</v>
      </c>
    </row>
    <row r="216" spans="1:56" x14ac:dyDescent="0.25">
      <c r="A216" s="1" t="s">
        <v>9</v>
      </c>
      <c r="B216" s="1" t="s">
        <v>274</v>
      </c>
    </row>
    <row r="217" spans="1:56" x14ac:dyDescent="0.25">
      <c r="A217" s="1">
        <v>120</v>
      </c>
      <c r="B217" s="1" t="s">
        <v>275</v>
      </c>
      <c r="C217" s="1">
        <v>72168.50000468269</v>
      </c>
      <c r="D217" s="1">
        <v>0</v>
      </c>
      <c r="E217">
        <f>(R217-S217*(1000-T217)/(1000-U217))*AK217</f>
        <v>4.111378708757716E-2</v>
      </c>
      <c r="F217">
        <f>IF(AV217&lt;&gt;0,1/(1/AV217-1/N217),0)</f>
        <v>1.3281612189689324E-3</v>
      </c>
      <c r="G217">
        <f>((AY217-AL217/2)*S217-E217)/(AY217+AL217/2)</f>
        <v>340.38206781183897</v>
      </c>
      <c r="H217">
        <f>AL217*1000</f>
        <v>2.0863996458198333E-2</v>
      </c>
      <c r="I217">
        <f>(AQ217-AW217)</f>
        <v>1.508927195858687</v>
      </c>
      <c r="J217">
        <f>(P217+AP217*D217)</f>
        <v>25.455223083496094</v>
      </c>
      <c r="K217" s="1">
        <v>6</v>
      </c>
      <c r="L217">
        <f>(K217*AE217+AF217)</f>
        <v>1.4200000166893005</v>
      </c>
      <c r="M217" s="1">
        <v>1</v>
      </c>
      <c r="N217">
        <f>L217*(M217+1)*(M217+1)/(M217*M217+1)</f>
        <v>2.8400000333786011</v>
      </c>
      <c r="O217" s="1">
        <v>19.811120986938477</v>
      </c>
      <c r="P217" s="1">
        <v>25.455223083496094</v>
      </c>
      <c r="Q217" s="1">
        <v>19.121833801269531</v>
      </c>
      <c r="R217" s="1">
        <v>399.28842163085937</v>
      </c>
      <c r="S217" s="1">
        <v>399.22909545898437</v>
      </c>
      <c r="T217" s="1">
        <v>17.819744110107422</v>
      </c>
      <c r="U217" s="1">
        <v>17.844331741333008</v>
      </c>
      <c r="V217" s="1">
        <v>75.697395324707031</v>
      </c>
      <c r="W217" s="1">
        <v>75.801841735839844</v>
      </c>
      <c r="X217" s="1">
        <v>500.04879760742188</v>
      </c>
      <c r="Y217" s="1">
        <v>234.07603454589844</v>
      </c>
      <c r="Z217" s="1">
        <v>258.60287475585937</v>
      </c>
      <c r="AA217" s="1">
        <v>98.522994995117188</v>
      </c>
      <c r="AB217" s="1">
        <v>-3.9839191436767578</v>
      </c>
      <c r="AC217" s="1">
        <v>0.15988874435424805</v>
      </c>
      <c r="AD217" s="1">
        <v>0.66666668653488159</v>
      </c>
      <c r="AE217" s="1">
        <v>-0.21956524252891541</v>
      </c>
      <c r="AF217" s="1">
        <v>2.737391471862793</v>
      </c>
      <c r="AG217" s="1">
        <v>1</v>
      </c>
      <c r="AH217" s="1">
        <v>0</v>
      </c>
      <c r="AI217" s="1">
        <v>0.18999999761581421</v>
      </c>
      <c r="AJ217" s="1">
        <v>111115</v>
      </c>
      <c r="AK217">
        <f>X217*0.000001/(K217*0.0001)</f>
        <v>0.8334146626790363</v>
      </c>
      <c r="AL217">
        <f>(U217-T217)/(1000-U217)*AK217</f>
        <v>2.0863996458198334E-5</v>
      </c>
      <c r="AM217">
        <f>(P217+273.15)</f>
        <v>298.60522308349607</v>
      </c>
      <c r="AN217">
        <f>(O217+273.15)</f>
        <v>292.96112098693845</v>
      </c>
      <c r="AO217">
        <f>(Y217*AG217+Z217*AH217)*AI217</f>
        <v>44.474446005639948</v>
      </c>
      <c r="AP217">
        <f>((AO217+0.00000010773*(AN217^4-AM217^4))-AL217*44100)/(L217*51.4+0.00000043092*AM217^3)</f>
        <v>-0.22956349905432494</v>
      </c>
      <c r="AQ217">
        <f>0.61365*EXP(17.502*J217/(240.97+J217))</f>
        <v>3.2670042027012496</v>
      </c>
      <c r="AR217">
        <f>AQ217*1000/AA217</f>
        <v>33.159814141492177</v>
      </c>
      <c r="AS217">
        <f>(AR217-U217)</f>
        <v>15.315482400159169</v>
      </c>
      <c r="AT217">
        <f>IF(D217,P217,(O217+P217)/2)</f>
        <v>22.633172035217285</v>
      </c>
      <c r="AU217">
        <f>0.61365*EXP(17.502*AT217/(240.97+AT217))</f>
        <v>2.7577212309254655</v>
      </c>
      <c r="AV217">
        <f>IF(AS217&lt;&gt;0,(1000-(AR217+U217)/2)/AS217*AL217,0)</f>
        <v>1.3275403782554496E-3</v>
      </c>
      <c r="AW217">
        <f>U217*AA217/1000</f>
        <v>1.7580770068425626</v>
      </c>
      <c r="AX217">
        <f>(AU217-AW217)</f>
        <v>0.99964422408290288</v>
      </c>
      <c r="AY217">
        <f>1/(1.6/F217+1.37/N217)</f>
        <v>8.2976849274066971E-4</v>
      </c>
      <c r="AZ217">
        <f>G217*AA217*0.001</f>
        <v>33.53546076345345</v>
      </c>
      <c r="BA217">
        <f>G217/S217</f>
        <v>0.85259834937759149</v>
      </c>
      <c r="BB217">
        <f>(1-AL217*AA217/AQ217/F217)*100</f>
        <v>52.626593208171116</v>
      </c>
      <c r="BC217">
        <f>(S217-E217/(N217/1.35))</f>
        <v>399.20955193366188</v>
      </c>
      <c r="BD217">
        <f>E217*BB217/100/BC217</f>
        <v>5.4199067578043022E-5</v>
      </c>
    </row>
    <row r="218" spans="1:56" x14ac:dyDescent="0.25">
      <c r="A218" s="1">
        <v>121</v>
      </c>
      <c r="B218" s="1" t="s">
        <v>276</v>
      </c>
      <c r="C218" s="1">
        <v>72768.999991260469</v>
      </c>
      <c r="D218" s="1">
        <v>0</v>
      </c>
      <c r="E218">
        <f>(R218-S218*(1000-T218)/(1000-U218))*AK218</f>
        <v>6.4867150991524944E-2</v>
      </c>
      <c r="F218">
        <f>IF(AV218&lt;&gt;0,1/(1/AV218-1/N218),0)</f>
        <v>1.0873274289636633E-3</v>
      </c>
      <c r="G218">
        <f>((AY218-AL218/2)*S218-E218)/(AY218+AL218/2)</f>
        <v>295.12676556396343</v>
      </c>
      <c r="H218">
        <f>AL218*1000</f>
        <v>1.7149393483383443E-2</v>
      </c>
      <c r="I218">
        <f>(AQ218-AW218)</f>
        <v>1.5151700614636101</v>
      </c>
      <c r="J218">
        <f>(P218+AP218*D218)</f>
        <v>25.402814865112305</v>
      </c>
      <c r="K218" s="1">
        <v>6</v>
      </c>
      <c r="L218">
        <f>(K218*AE218+AF218)</f>
        <v>1.4200000166893005</v>
      </c>
      <c r="M218" s="1">
        <v>1</v>
      </c>
      <c r="N218">
        <f>L218*(M218+1)*(M218+1)/(M218*M218+1)</f>
        <v>2.8400000333786011</v>
      </c>
      <c r="O218" s="1">
        <v>19.806522369384766</v>
      </c>
      <c r="P218" s="1">
        <v>25.402814865112305</v>
      </c>
      <c r="Q218" s="1">
        <v>19.122371673583984</v>
      </c>
      <c r="R218" s="1">
        <v>399.46182250976562</v>
      </c>
      <c r="S218" s="1">
        <v>399.37579345703125</v>
      </c>
      <c r="T218" s="1">
        <v>17.656528472900391</v>
      </c>
      <c r="U218" s="1">
        <v>17.676736831665039</v>
      </c>
      <c r="V218" s="1">
        <v>75.030197143554688</v>
      </c>
      <c r="W218" s="1">
        <v>75.116065979003906</v>
      </c>
      <c r="X218" s="1">
        <v>500.1766357421875</v>
      </c>
      <c r="Y218" s="1">
        <v>233.96351623535156</v>
      </c>
      <c r="Z218" s="1">
        <v>258.80474853515625</v>
      </c>
      <c r="AA218" s="1">
        <v>98.529212951660156</v>
      </c>
      <c r="AB218" s="1">
        <v>-3.9839191436767578</v>
      </c>
      <c r="AC218" s="1">
        <v>0.15988874435424805</v>
      </c>
      <c r="AD218" s="1">
        <v>1</v>
      </c>
      <c r="AE218" s="1">
        <v>-0.21956524252891541</v>
      </c>
      <c r="AF218" s="1">
        <v>2.737391471862793</v>
      </c>
      <c r="AG218" s="1">
        <v>1</v>
      </c>
      <c r="AH218" s="1">
        <v>0</v>
      </c>
      <c r="AI218" s="1">
        <v>0.18999999761581421</v>
      </c>
      <c r="AJ218" s="1">
        <v>111115</v>
      </c>
      <c r="AK218">
        <f>X218*0.000001/(K218*0.0001)</f>
        <v>0.83362772623697901</v>
      </c>
      <c r="AL218">
        <f>(U218-T218)/(1000-U218)*AK218</f>
        <v>1.7149393483383444E-5</v>
      </c>
      <c r="AM218">
        <f>(P218+273.15)</f>
        <v>298.55281486511228</v>
      </c>
      <c r="AN218">
        <f>(O218+273.15)</f>
        <v>292.95652236938474</v>
      </c>
      <c r="AO218">
        <f>(Y218*AG218+Z218*AH218)*AI218</f>
        <v>44.453067526904306</v>
      </c>
      <c r="AP218">
        <f>((AO218+0.00000010773*(AN218^4-AM218^4))-AL218*44100)/(L218*51.4+0.00000043092*AM218^3)</f>
        <v>-0.22136552681597241</v>
      </c>
      <c r="AQ218">
        <f>0.61365*EXP(17.502*J218/(240.97+J218))</f>
        <v>3.2568450290411892</v>
      </c>
      <c r="AR218">
        <f>AQ218*1000/AA218</f>
        <v>33.054613261135501</v>
      </c>
      <c r="AS218">
        <f>(AR218-U218)</f>
        <v>15.377876429470462</v>
      </c>
      <c r="AT218">
        <f>IF(D218,P218,(O218+P218)/2)</f>
        <v>22.604668617248535</v>
      </c>
      <c r="AU218">
        <f>0.61365*EXP(17.502*AT218/(240.97+AT218))</f>
        <v>2.7529539800349823</v>
      </c>
      <c r="AV218">
        <f>IF(AS218&lt;&gt;0,(1000-(AR218+U218)/2)/AS218*AL218,0)</f>
        <v>1.0869112921865667E-3</v>
      </c>
      <c r="AW218">
        <f>U218*AA218/1000</f>
        <v>1.7416749675775791</v>
      </c>
      <c r="AX218">
        <f>(AU218-AW218)</f>
        <v>1.0112790124574031</v>
      </c>
      <c r="AY218">
        <f>1/(1.6/F218+1.37/N218)</f>
        <v>6.7935693265268565E-4</v>
      </c>
      <c r="AZ218">
        <f>G218*AA218*0.001</f>
        <v>29.078607931986436</v>
      </c>
      <c r="BA218">
        <f>G218/S218</f>
        <v>0.73897008882115944</v>
      </c>
      <c r="BB218">
        <f>(1-AL218*AA218/AQ218/F218)*100</f>
        <v>52.284844760454263</v>
      </c>
      <c r="BC218">
        <f>(S218-E218/(N218/1.35))</f>
        <v>399.34495872012656</v>
      </c>
      <c r="BD218">
        <f>E218*BB218/100/BC218</f>
        <v>8.4928301849973928E-5</v>
      </c>
    </row>
    <row r="219" spans="1:56" x14ac:dyDescent="0.25">
      <c r="A219" s="1" t="s">
        <v>9</v>
      </c>
      <c r="B219" s="1" t="s">
        <v>277</v>
      </c>
    </row>
    <row r="220" spans="1:56" x14ac:dyDescent="0.25">
      <c r="A220" s="1">
        <v>122</v>
      </c>
      <c r="B220" s="1" t="s">
        <v>278</v>
      </c>
      <c r="C220" s="1">
        <v>73368.999997988343</v>
      </c>
      <c r="D220" s="1">
        <v>0</v>
      </c>
      <c r="E220">
        <f>(R220-S220*(1000-T220)/(1000-U220))*AK220</f>
        <v>-0.12940184334185437</v>
      </c>
      <c r="F220">
        <f>IF(AV220&lt;&gt;0,1/(1/AV220-1/N220),0)</f>
        <v>8.2566742859246499E-4</v>
      </c>
      <c r="G220">
        <f>((AY220-AL220/2)*S220-E220)/(AY220+AL220/2)</f>
        <v>637.07505077546773</v>
      </c>
      <c r="H220">
        <f>AL220*1000</f>
        <v>1.3279450169015619E-2</v>
      </c>
      <c r="I220">
        <f>(AQ220-AW220)</f>
        <v>1.5449237895350538</v>
      </c>
      <c r="J220">
        <f>(P220+AP220*D220)</f>
        <v>25.493337631225586</v>
      </c>
      <c r="K220" s="1">
        <v>6</v>
      </c>
      <c r="L220">
        <f>(K220*AE220+AF220)</f>
        <v>1.4200000166893005</v>
      </c>
      <c r="M220" s="1">
        <v>1</v>
      </c>
      <c r="N220">
        <f>L220*(M220+1)*(M220+1)/(M220*M220+1)</f>
        <v>2.8400000333786011</v>
      </c>
      <c r="O220" s="1">
        <v>19.813898086547852</v>
      </c>
      <c r="P220" s="1">
        <v>25.493337631225586</v>
      </c>
      <c r="Q220" s="1">
        <v>19.120573043823242</v>
      </c>
      <c r="R220" s="1">
        <v>399.44723510742187</v>
      </c>
      <c r="S220" s="1">
        <v>399.59613037109375</v>
      </c>
      <c r="T220" s="1">
        <v>17.536930084228516</v>
      </c>
      <c r="U220" s="1">
        <v>17.552583694458008</v>
      </c>
      <c r="V220" s="1">
        <v>74.489784240722656</v>
      </c>
      <c r="W220" s="1">
        <v>74.5562744140625</v>
      </c>
      <c r="X220" s="1">
        <v>500.06463623046875</v>
      </c>
      <c r="Y220" s="1">
        <v>233.58062744140625</v>
      </c>
      <c r="Z220" s="1">
        <v>258.38674926757812</v>
      </c>
      <c r="AA220" s="1">
        <v>98.531715393066406</v>
      </c>
      <c r="AB220" s="1">
        <v>-3.6689167022705078</v>
      </c>
      <c r="AC220" s="1">
        <v>0.14344167709350586</v>
      </c>
      <c r="AD220" s="1">
        <v>1</v>
      </c>
      <c r="AE220" s="1">
        <v>-0.21956524252891541</v>
      </c>
      <c r="AF220" s="1">
        <v>2.737391471862793</v>
      </c>
      <c r="AG220" s="1">
        <v>1</v>
      </c>
      <c r="AH220" s="1">
        <v>0</v>
      </c>
      <c r="AI220" s="1">
        <v>0.18999999761581421</v>
      </c>
      <c r="AJ220" s="1">
        <v>111115</v>
      </c>
      <c r="AK220">
        <f>X220*0.000001/(K220*0.0001)</f>
        <v>0.83344106038411447</v>
      </c>
      <c r="AL220">
        <f>(U220-T220)/(1000-U220)*AK220</f>
        <v>1.327945016901562E-5</v>
      </c>
      <c r="AM220">
        <f>(P220+273.15)</f>
        <v>298.64333763122556</v>
      </c>
      <c r="AN220">
        <f>(O220+273.15)</f>
        <v>292.96389808654783</v>
      </c>
      <c r="AO220">
        <f>(Y220*AG220+Z220*AH220)*AI220</f>
        <v>44.380318656967574</v>
      </c>
      <c r="AP220">
        <f>((AO220+0.00000010773*(AN220^4-AM220^4))-AL220*44100)/(L220*51.4+0.00000043092*AM220^3)</f>
        <v>-0.23152801102213305</v>
      </c>
      <c r="AQ220">
        <f>0.61365*EXP(17.502*J220/(240.97+J220))</f>
        <v>3.2744099705303684</v>
      </c>
      <c r="AR220">
        <f>AQ220*1000/AA220</f>
        <v>33.232040642629329</v>
      </c>
      <c r="AS220">
        <f>(AR220-U220)</f>
        <v>15.679456948171321</v>
      </c>
      <c r="AT220">
        <f>IF(D220,P220,(O220+P220)/2)</f>
        <v>22.653617858886719</v>
      </c>
      <c r="AU220">
        <f>0.61365*EXP(17.502*AT220/(240.97+AT220))</f>
        <v>2.7611452814047532</v>
      </c>
      <c r="AV220">
        <f>IF(AS220&lt;&gt;0,(1000-(AR220+U220)/2)/AS220*AL220,0)</f>
        <v>8.2542745374907889E-4</v>
      </c>
      <c r="AW220">
        <f>U220*AA220/1000</f>
        <v>1.7294861809953146</v>
      </c>
      <c r="AX220">
        <f>(AU220-AW220)</f>
        <v>1.0316591004094386</v>
      </c>
      <c r="AY220">
        <f>1/(1.6/F220+1.37/N220)</f>
        <v>5.1591371346722942E-4</v>
      </c>
      <c r="AZ220">
        <f>G220*AA220*0.001</f>
        <v>62.772097587031716</v>
      </c>
      <c r="BA220">
        <f>G220/S220</f>
        <v>1.5942973476340574</v>
      </c>
      <c r="BB220">
        <f>(1-AL220*AA220/AQ220/F220)*100</f>
        <v>51.603056956265547</v>
      </c>
      <c r="BC220">
        <f>(S220-E220/(N220/1.35))</f>
        <v>399.65764180998752</v>
      </c>
      <c r="BD220">
        <f>E220*BB220/100/BC220</f>
        <v>-1.6708127140954845E-4</v>
      </c>
    </row>
    <row r="221" spans="1:56" x14ac:dyDescent="0.25">
      <c r="A221" s="1" t="s">
        <v>9</v>
      </c>
      <c r="B221" s="1" t="s">
        <v>279</v>
      </c>
    </row>
    <row r="222" spans="1:56" x14ac:dyDescent="0.25">
      <c r="A222" s="1">
        <v>123</v>
      </c>
      <c r="B222" s="1" t="s">
        <v>280</v>
      </c>
      <c r="C222" s="1">
        <v>73969.50000468269</v>
      </c>
      <c r="D222" s="1">
        <v>0</v>
      </c>
      <c r="E222">
        <f>(R222-S222*(1000-T222)/(1000-U222))*AK222</f>
        <v>8.8992922701609301E-2</v>
      </c>
      <c r="F222">
        <f>IF(AV222&lt;&gt;0,1/(1/AV222-1/N222),0)</f>
        <v>1.4831914669508116E-3</v>
      </c>
      <c r="G222">
        <f>((AY222-AL222/2)*S222-E222)/(AY222+AL222/2)</f>
        <v>294.30843377042487</v>
      </c>
      <c r="H222">
        <f>AL222*1000</f>
        <v>2.3933324154770133E-2</v>
      </c>
      <c r="I222">
        <f>(AQ222-AW222)</f>
        <v>1.5508424949500168</v>
      </c>
      <c r="J222">
        <f>(P222+AP222*D222)</f>
        <v>25.455253601074219</v>
      </c>
      <c r="K222" s="1">
        <v>6</v>
      </c>
      <c r="L222">
        <f>(K222*AE222+AF222)</f>
        <v>1.4200000166893005</v>
      </c>
      <c r="M222" s="1">
        <v>1</v>
      </c>
      <c r="N222">
        <f>L222*(M222+1)*(M222+1)/(M222*M222+1)</f>
        <v>2.8400000333786011</v>
      </c>
      <c r="O222" s="1">
        <v>19.814441680908203</v>
      </c>
      <c r="P222" s="1">
        <v>25.455253601074219</v>
      </c>
      <c r="Q222" s="1">
        <v>19.122442245483398</v>
      </c>
      <c r="R222" s="1">
        <v>399.42913818359375</v>
      </c>
      <c r="S222" s="1">
        <v>399.3109130859375</v>
      </c>
      <c r="T222" s="1">
        <v>17.385980606079102</v>
      </c>
      <c r="U222" s="1">
        <v>17.414192199707031</v>
      </c>
      <c r="V222" s="1">
        <v>73.859779357910156</v>
      </c>
      <c r="W222" s="1">
        <v>73.979629516601563</v>
      </c>
      <c r="X222" s="1">
        <v>500.14639282226563</v>
      </c>
      <c r="Y222" s="1">
        <v>233.6578369140625</v>
      </c>
      <c r="Z222" s="1">
        <v>258.5228271484375</v>
      </c>
      <c r="AA222" s="1">
        <v>98.549942016601562</v>
      </c>
      <c r="AB222" s="1">
        <v>-3.8301715850830078</v>
      </c>
      <c r="AC222" s="1">
        <v>0.15282011032104492</v>
      </c>
      <c r="AD222" s="1">
        <v>0.66666668653488159</v>
      </c>
      <c r="AE222" s="1">
        <v>-0.21956524252891541</v>
      </c>
      <c r="AF222" s="1">
        <v>2.737391471862793</v>
      </c>
      <c r="AG222" s="1">
        <v>1</v>
      </c>
      <c r="AH222" s="1">
        <v>0</v>
      </c>
      <c r="AI222" s="1">
        <v>0.18999999761581421</v>
      </c>
      <c r="AJ222" s="1">
        <v>111115</v>
      </c>
      <c r="AK222">
        <f>X222*0.000001/(K222*0.0001)</f>
        <v>0.8335773213704426</v>
      </c>
      <c r="AL222">
        <f>(U222-T222)/(1000-U222)*AK222</f>
        <v>2.3933324154770134E-5</v>
      </c>
      <c r="AM222">
        <f>(P222+273.15)</f>
        <v>298.6052536010742</v>
      </c>
      <c r="AN222">
        <f>(O222+273.15)</f>
        <v>292.96444168090818</v>
      </c>
      <c r="AO222">
        <f>(Y222*AG222+Z222*AH222)*AI222</f>
        <v>44.39498845658818</v>
      </c>
      <c r="AP222">
        <f>((AO222+0.00000010773*(AN222^4-AM222^4))-AL222*44100)/(L222*51.4+0.00000043092*AM222^3)</f>
        <v>-0.23168499200812276</v>
      </c>
      <c r="AQ222">
        <f>0.61365*EXP(17.502*J222/(240.97+J222))</f>
        <v>3.2670101264970999</v>
      </c>
      <c r="AR222">
        <f>AQ222*1000/AA222</f>
        <v>33.150807191208138</v>
      </c>
      <c r="AS222">
        <f>(AR222-U222)</f>
        <v>15.736614991501106</v>
      </c>
      <c r="AT222">
        <f>IF(D222,P222,(O222+P222)/2)</f>
        <v>22.634847640991211</v>
      </c>
      <c r="AU222">
        <f>0.61365*EXP(17.502*AT222/(240.97+AT222))</f>
        <v>2.7580017038399309</v>
      </c>
      <c r="AV222">
        <f>IF(AS222&lt;&gt;0,(1000-(AR222+U222)/2)/AS222*AL222,0)</f>
        <v>1.4824172737729669E-3</v>
      </c>
      <c r="AW222">
        <f>U222*AA222/1000</f>
        <v>1.7161676315470831</v>
      </c>
      <c r="AX222">
        <f>(AU222-AW222)</f>
        <v>1.0418340722928479</v>
      </c>
      <c r="AY222">
        <f>1/(1.6/F222+1.37/N222)</f>
        <v>9.2658032143629857E-4</v>
      </c>
      <c r="AZ222">
        <f>G222*AA222*0.001</f>
        <v>29.004079083072192</v>
      </c>
      <c r="BA222">
        <f>G222/S222</f>
        <v>0.73704079734751804</v>
      </c>
      <c r="BB222">
        <f>(1-AL222*AA222/AQ222/F222)*100</f>
        <v>51.324357002056665</v>
      </c>
      <c r="BC222">
        <f>(S222-E222/(N222/1.35))</f>
        <v>399.26861011261525</v>
      </c>
      <c r="BD222">
        <f>E222*BB222/100/BC222</f>
        <v>1.1439678501411737E-4</v>
      </c>
    </row>
    <row r="223" spans="1:56" x14ac:dyDescent="0.25">
      <c r="A223" s="1">
        <v>124</v>
      </c>
      <c r="B223" s="1" t="s">
        <v>281</v>
      </c>
      <c r="C223" s="1">
        <v>74569.999991260469</v>
      </c>
      <c r="D223" s="1">
        <v>0</v>
      </c>
      <c r="E223">
        <f>(R223-S223*(1000-T223)/(1000-U223))*AK223</f>
        <v>-8.5727628477985318E-2</v>
      </c>
      <c r="F223">
        <f>IF(AV223&lt;&gt;0,1/(1/AV223-1/N223),0)</f>
        <v>1.1332421319607102E-3</v>
      </c>
      <c r="G223">
        <f>((AY223-AL223/2)*S223-E223)/(AY223+AL223/2)</f>
        <v>508.95576030851277</v>
      </c>
      <c r="H223">
        <f>AL223*1000</f>
        <v>1.8545999609602279E-2</v>
      </c>
      <c r="I223">
        <f>(AQ223-AW223)</f>
        <v>1.5727922078097611</v>
      </c>
      <c r="J223">
        <f>(P223+AP223*D223)</f>
        <v>25.50062370300293</v>
      </c>
      <c r="K223" s="1">
        <v>6</v>
      </c>
      <c r="L223">
        <f>(K223*AE223+AF223)</f>
        <v>1.4200000166893005</v>
      </c>
      <c r="M223" s="1">
        <v>1</v>
      </c>
      <c r="N223">
        <f>L223*(M223+1)*(M223+1)/(M223*M223+1)</f>
        <v>2.8400000333786011</v>
      </c>
      <c r="O223" s="1">
        <v>19.819707870483398</v>
      </c>
      <c r="P223" s="1">
        <v>25.50062370300293</v>
      </c>
      <c r="Q223" s="1">
        <v>19.120832443237305</v>
      </c>
      <c r="R223" s="1">
        <v>399.68499755859375</v>
      </c>
      <c r="S223" s="1">
        <v>399.77896118164062</v>
      </c>
      <c r="T223" s="1">
        <v>17.258071899414063</v>
      </c>
      <c r="U223" s="1">
        <v>17.279939651489258</v>
      </c>
      <c r="V223" s="1">
        <v>73.296676635742187</v>
      </c>
      <c r="W223" s="1">
        <v>73.389549255371094</v>
      </c>
      <c r="X223" s="1">
        <v>500.06582641601562</v>
      </c>
      <c r="Y223" s="1">
        <v>234.10379028320312</v>
      </c>
      <c r="Z223" s="1">
        <v>258.9549560546875</v>
      </c>
      <c r="AA223" s="1">
        <v>98.555618286132813</v>
      </c>
      <c r="AB223" s="1">
        <v>-3.8301715850830078</v>
      </c>
      <c r="AC223" s="1">
        <v>0.15282011032104492</v>
      </c>
      <c r="AD223" s="1">
        <v>1</v>
      </c>
      <c r="AE223" s="1">
        <v>-0.21956524252891541</v>
      </c>
      <c r="AF223" s="1">
        <v>2.737391471862793</v>
      </c>
      <c r="AG223" s="1">
        <v>1</v>
      </c>
      <c r="AH223" s="1">
        <v>0</v>
      </c>
      <c r="AI223" s="1">
        <v>0.18999999761581421</v>
      </c>
      <c r="AJ223" s="1">
        <v>111115</v>
      </c>
      <c r="AK223">
        <f>X223*0.000001/(K223*0.0001)</f>
        <v>0.83344304402669267</v>
      </c>
      <c r="AL223">
        <f>(U223-T223)/(1000-U223)*AK223</f>
        <v>1.8545999609602279E-5</v>
      </c>
      <c r="AM223">
        <f>(P223+273.15)</f>
        <v>298.65062370300291</v>
      </c>
      <c r="AN223">
        <f>(O223+273.15)</f>
        <v>292.96970787048338</v>
      </c>
      <c r="AO223">
        <f>(Y223*AG223+Z223*AH223)*AI223</f>
        <v>44.479719595661663</v>
      </c>
      <c r="AP223">
        <f>((AO223+0.00000010773*(AN223^4-AM223^4))-AL223*44100)/(L223*51.4+0.00000043092*AM223^3)</f>
        <v>-0.23334337474209363</v>
      </c>
      <c r="AQ223">
        <f>0.61365*EXP(17.502*J223/(240.97+J223))</f>
        <v>3.2758273441093473</v>
      </c>
      <c r="AR223">
        <f>AQ223*1000/AA223</f>
        <v>33.238362267676727</v>
      </c>
      <c r="AS223">
        <f>(AR223-U223)</f>
        <v>15.95842261618747</v>
      </c>
      <c r="AT223">
        <f>IF(D223,P223,(O223+P223)/2)</f>
        <v>22.660165786743164</v>
      </c>
      <c r="AU223">
        <f>0.61365*EXP(17.502*AT223/(240.97+AT223))</f>
        <v>2.7622426453053381</v>
      </c>
      <c r="AV223">
        <f>IF(AS223&lt;&gt;0,(1000-(AR223+U223)/2)/AS223*AL223,0)</f>
        <v>1.1327901159498034E-3</v>
      </c>
      <c r="AW223">
        <f>U223*AA223/1000</f>
        <v>1.7030351362995861</v>
      </c>
      <c r="AX223">
        <f>(AU223-AW223)</f>
        <v>1.059207509005752</v>
      </c>
      <c r="AY223">
        <f>1/(1.6/F223+1.37/N223)</f>
        <v>7.0803441941141008E-4</v>
      </c>
      <c r="AZ223">
        <f>G223*AA223*0.001</f>
        <v>50.160449637494288</v>
      </c>
      <c r="BA223">
        <f>G223/S223</f>
        <v>1.2730929081514806</v>
      </c>
      <c r="BB223">
        <f>(1-AL223*AA223/AQ223/F223)*100</f>
        <v>50.763415697988719</v>
      </c>
      <c r="BC223">
        <f>(S223-E223/(N223/1.35))</f>
        <v>399.81971199047342</v>
      </c>
      <c r="BD223">
        <f>E223*BB223/100/BC223</f>
        <v>-1.0884473953436284E-4</v>
      </c>
    </row>
    <row r="224" spans="1:56" x14ac:dyDescent="0.25">
      <c r="A224" s="1" t="s">
        <v>9</v>
      </c>
      <c r="B224" s="1" t="s">
        <v>282</v>
      </c>
    </row>
    <row r="225" spans="1:56" x14ac:dyDescent="0.25">
      <c r="A225" s="1" t="s">
        <v>9</v>
      </c>
      <c r="B225" s="1" t="s">
        <v>283</v>
      </c>
    </row>
    <row r="226" spans="1:56" x14ac:dyDescent="0.25">
      <c r="A226" s="1">
        <v>125</v>
      </c>
      <c r="B226" s="1" t="s">
        <v>284</v>
      </c>
      <c r="C226" s="1">
        <v>75089.499999787658</v>
      </c>
      <c r="D226" s="1">
        <v>0</v>
      </c>
      <c r="E226">
        <f>(R226-S226*(1000-T226)/(1000-U226))*AK226</f>
        <v>-0.37982651124878392</v>
      </c>
      <c r="F226">
        <f>IF(AV226&lt;&gt;0,1/(1/AV226-1/N226),0)</f>
        <v>5.5998869125138736E-3</v>
      </c>
      <c r="G226">
        <f>((AY226-AL226/2)*S226-E226)/(AY226+AL226/2)</f>
        <v>497.89013119968081</v>
      </c>
      <c r="H226">
        <f>AL226*1000</f>
        <v>9.0173801471405607E-2</v>
      </c>
      <c r="I226">
        <f>(AQ226-AW226)</f>
        <v>1.5503788588417222</v>
      </c>
      <c r="J226">
        <f>(P226+AP226*D226)</f>
        <v>25.353849411010742</v>
      </c>
      <c r="K226" s="1">
        <v>6</v>
      </c>
      <c r="L226">
        <f>(K226*AE226+AF226)</f>
        <v>1.4200000166893005</v>
      </c>
      <c r="M226" s="1">
        <v>1</v>
      </c>
      <c r="N226">
        <f>L226*(M226+1)*(M226+1)/(M226*M226+1)</f>
        <v>2.8400000333786011</v>
      </c>
      <c r="O226" s="1">
        <v>25.904586791992188</v>
      </c>
      <c r="P226" s="1">
        <v>25.353849411010742</v>
      </c>
      <c r="Q226" s="1">
        <v>26.166296005249023</v>
      </c>
      <c r="R226" s="1">
        <v>400.366943359375</v>
      </c>
      <c r="S226" s="1">
        <v>400.77926635742187</v>
      </c>
      <c r="T226" s="1">
        <v>17.111112594604492</v>
      </c>
      <c r="U226" s="1">
        <v>17.217432022094727</v>
      </c>
      <c r="V226" s="1">
        <v>50.265045166015625</v>
      </c>
      <c r="W226" s="1">
        <v>50.577362060546875</v>
      </c>
      <c r="X226" s="1">
        <v>500.12255859375</v>
      </c>
      <c r="Y226" s="1">
        <v>225.92941284179687</v>
      </c>
      <c r="Z226" s="1">
        <v>254.82032775878906</v>
      </c>
      <c r="AA226" s="1">
        <v>98.562858581542969</v>
      </c>
      <c r="AB226" s="1">
        <v>-3.9288959503173828</v>
      </c>
      <c r="AC226" s="1">
        <v>0.14774084091186523</v>
      </c>
      <c r="AD226" s="1">
        <v>1</v>
      </c>
      <c r="AE226" s="1">
        <v>-0.21956524252891541</v>
      </c>
      <c r="AF226" s="1">
        <v>2.737391471862793</v>
      </c>
      <c r="AG226" s="1">
        <v>1</v>
      </c>
      <c r="AH226" s="1">
        <v>0</v>
      </c>
      <c r="AI226" s="1">
        <v>0.18999999761581421</v>
      </c>
      <c r="AJ226" s="1">
        <v>111115</v>
      </c>
      <c r="AK226">
        <f>X226*0.000001/(K226*0.0001)</f>
        <v>0.83353759765624991</v>
      </c>
      <c r="AL226">
        <f>(U226-T226)/(1000-U226)*AK226</f>
        <v>9.0173801471405606E-5</v>
      </c>
      <c r="AM226">
        <f>(P226+273.15)</f>
        <v>298.50384941101072</v>
      </c>
      <c r="AN226">
        <f>(O226+273.15)</f>
        <v>299.05458679199216</v>
      </c>
      <c r="AO226">
        <f>(Y226*AG226+Z226*AH226)*AI226</f>
        <v>42.92658790128371</v>
      </c>
      <c r="AP226">
        <f>((AO226+0.00000010773*(AN226^4-AM226^4))-AL226*44100)/(L226*51.4+0.00000043092*AM226^3)</f>
        <v>0.53617477976068062</v>
      </c>
      <c r="AQ226">
        <f>0.61365*EXP(17.502*J226/(240.97+J226))</f>
        <v>3.247378176372774</v>
      </c>
      <c r="AR226">
        <f>AQ226*1000/AA226</f>
        <v>32.947280782102666</v>
      </c>
      <c r="AS226">
        <f>(AR226-U226)</f>
        <v>15.72984876000794</v>
      </c>
      <c r="AT226">
        <f>IF(D226,P226,(O226+P226)/2)</f>
        <v>25.629218101501465</v>
      </c>
      <c r="AU226">
        <f>0.61365*EXP(17.502*AT226/(240.97+AT226))</f>
        <v>3.3009314238808543</v>
      </c>
      <c r="AV226">
        <f>IF(AS226&lt;&gt;0,(1000-(AR226+U226)/2)/AS226*AL226,0)</f>
        <v>5.5888668343892804E-3</v>
      </c>
      <c r="AW226">
        <f>U226*AA226/1000</f>
        <v>1.6969993175310518</v>
      </c>
      <c r="AX226">
        <f>(AU226-AW226)</f>
        <v>1.6039321063498024</v>
      </c>
      <c r="AY226">
        <f>1/(1.6/F226+1.37/N226)</f>
        <v>3.4940301878483427E-3</v>
      </c>
      <c r="AZ226">
        <f>G226*AA226*0.001</f>
        <v>49.07347459058002</v>
      </c>
      <c r="BA226">
        <f>G226/S226</f>
        <v>1.2423051115514887</v>
      </c>
      <c r="BB226">
        <f>(1-AL226*AA226/AQ226/F226)*100</f>
        <v>51.125588063487506</v>
      </c>
      <c r="BC226">
        <f>(S226-E226/(N226/1.35))</f>
        <v>400.95981768987235</v>
      </c>
      <c r="BD226">
        <f>E226*BB226/100/BC226</f>
        <v>-4.8430922234498562E-4</v>
      </c>
    </row>
    <row r="227" spans="1:56" x14ac:dyDescent="0.25">
      <c r="A227" s="1" t="s">
        <v>9</v>
      </c>
      <c r="B227" s="1" t="s">
        <v>285</v>
      </c>
    </row>
    <row r="228" spans="1:56" x14ac:dyDescent="0.25">
      <c r="A228" s="1" t="s">
        <v>9</v>
      </c>
      <c r="B228" s="1" t="s">
        <v>286</v>
      </c>
    </row>
    <row r="229" spans="1:56" x14ac:dyDescent="0.25">
      <c r="A229" s="1" t="s">
        <v>9</v>
      </c>
      <c r="B229" s="1" t="s">
        <v>287</v>
      </c>
    </row>
    <row r="230" spans="1:56" x14ac:dyDescent="0.25">
      <c r="A230" s="1" t="s">
        <v>9</v>
      </c>
      <c r="B230" s="1" t="s">
        <v>288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tocuchensis 29.4.16 -H2O_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Alistair Leverett</cp:lastModifiedBy>
  <dcterms:modified xsi:type="dcterms:W3CDTF">2016-05-04T20:07:49Z</dcterms:modified>
</cp:coreProperties>
</file>