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ukamarasuriya/Desktop/UCL/Y4/Random/"/>
    </mc:Choice>
  </mc:AlternateContent>
  <xr:revisionPtr revIDLastSave="0" documentId="13_ncr:1_{90659EA2-DC9A-D848-AA75-0FB0F36A0D3D}" xr6:coauthVersionLast="47" xr6:coauthVersionMax="47" xr10:uidLastSave="{00000000-0000-0000-0000-000000000000}"/>
  <bookViews>
    <workbookView xWindow="0" yWindow="500" windowWidth="28800" windowHeight="16160" xr2:uid="{C7CBB17A-D07B-6C47-A20D-60BC419642B5}"/>
  </bookViews>
  <sheets>
    <sheet name="CONVOLUTIONAL" sheetId="10" r:id="rId1"/>
    <sheet name="NODES" sheetId="14" r:id="rId2"/>
    <sheet name="LAYERS" sheetId="13" r:id="rId3"/>
    <sheet name="TIME EVOLU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3" l="1"/>
  <c r="O5" i="13"/>
  <c r="O6" i="13"/>
  <c r="O7" i="13"/>
  <c r="O3" i="13"/>
  <c r="X11" i="10" l="1"/>
  <c r="X9" i="10"/>
  <c r="X7" i="10"/>
  <c r="X5" i="10"/>
  <c r="I32" i="14"/>
  <c r="M6" i="14" s="1"/>
  <c r="H32" i="14"/>
  <c r="G32" i="14"/>
  <c r="L6" i="14" s="1"/>
  <c r="F32" i="14"/>
  <c r="E32" i="14"/>
  <c r="D32" i="14"/>
  <c r="I24" i="14"/>
  <c r="M5" i="14" s="1"/>
  <c r="H24" i="14"/>
  <c r="G24" i="14"/>
  <c r="L5" i="14" s="1"/>
  <c r="O5" i="14" s="1"/>
  <c r="F24" i="14"/>
  <c r="E24" i="14"/>
  <c r="D24" i="14"/>
  <c r="I16" i="14"/>
  <c r="M4" i="14" s="1"/>
  <c r="H16" i="14"/>
  <c r="G16" i="14"/>
  <c r="L4" i="14" s="1"/>
  <c r="O4" i="14" s="1"/>
  <c r="F16" i="14"/>
  <c r="E16" i="14"/>
  <c r="D16" i="14"/>
  <c r="I8" i="14"/>
  <c r="M3" i="14" s="1"/>
  <c r="H8" i="14"/>
  <c r="G8" i="14"/>
  <c r="L3" i="14" s="1"/>
  <c r="O3" i="14" s="1"/>
  <c r="F8" i="14"/>
  <c r="E8" i="14"/>
  <c r="D8" i="14"/>
  <c r="I40" i="13"/>
  <c r="M7" i="13" s="1"/>
  <c r="H40" i="13"/>
  <c r="G40" i="13"/>
  <c r="L7" i="13" s="1"/>
  <c r="F40" i="13"/>
  <c r="E40" i="13"/>
  <c r="D40" i="13"/>
  <c r="I32" i="13"/>
  <c r="M6" i="13" s="1"/>
  <c r="H32" i="13"/>
  <c r="G32" i="13"/>
  <c r="L6" i="13" s="1"/>
  <c r="F32" i="13"/>
  <c r="E32" i="13"/>
  <c r="D32" i="13"/>
  <c r="I24" i="13"/>
  <c r="M5" i="13" s="1"/>
  <c r="H24" i="13"/>
  <c r="G24" i="13"/>
  <c r="L5" i="13" s="1"/>
  <c r="F24" i="13"/>
  <c r="E24" i="13"/>
  <c r="D24" i="13"/>
  <c r="I16" i="13"/>
  <c r="M4" i="13" s="1"/>
  <c r="H16" i="13"/>
  <c r="G16" i="13"/>
  <c r="L4" i="13" s="1"/>
  <c r="F16" i="13"/>
  <c r="E16" i="13"/>
  <c r="D16" i="13"/>
  <c r="I8" i="13"/>
  <c r="M3" i="13" s="1"/>
  <c r="H8" i="13"/>
  <c r="G8" i="13"/>
  <c r="L3" i="13" s="1"/>
  <c r="F8" i="13"/>
  <c r="E8" i="13"/>
  <c r="D8" i="13"/>
  <c r="R32" i="10"/>
  <c r="Q32" i="10"/>
  <c r="P32" i="10"/>
  <c r="Y10" i="10" s="1"/>
  <c r="O32" i="10"/>
  <c r="N32" i="10"/>
  <c r="M32" i="10"/>
  <c r="R24" i="10"/>
  <c r="Q24" i="10"/>
  <c r="P24" i="10"/>
  <c r="Y8" i="10" s="1"/>
  <c r="O24" i="10"/>
  <c r="N24" i="10"/>
  <c r="M24" i="10"/>
  <c r="R16" i="10"/>
  <c r="Q16" i="10"/>
  <c r="P16" i="10"/>
  <c r="Y6" i="10" s="1"/>
  <c r="O16" i="10"/>
  <c r="N16" i="10"/>
  <c r="M16" i="10"/>
  <c r="I32" i="10"/>
  <c r="H32" i="10"/>
  <c r="G32" i="10"/>
  <c r="Y11" i="10" s="1"/>
  <c r="F32" i="10"/>
  <c r="E32" i="10"/>
  <c r="D32" i="10"/>
  <c r="I24" i="10"/>
  <c r="H24" i="10"/>
  <c r="G24" i="10"/>
  <c r="Y9" i="10" s="1"/>
  <c r="F24" i="10"/>
  <c r="E24" i="10"/>
  <c r="D24" i="10"/>
  <c r="I16" i="10"/>
  <c r="H16" i="10"/>
  <c r="G16" i="10"/>
  <c r="Y7" i="10" s="1"/>
  <c r="F16" i="10"/>
  <c r="E16" i="10"/>
  <c r="D16" i="10"/>
  <c r="R8" i="10"/>
  <c r="Q8" i="10"/>
  <c r="P8" i="10"/>
  <c r="Y4" i="10" s="1"/>
  <c r="O8" i="10"/>
  <c r="N8" i="10"/>
  <c r="M8" i="10"/>
  <c r="I8" i="10"/>
  <c r="H8" i="10"/>
  <c r="G8" i="10"/>
  <c r="Y5" i="10" s="1"/>
  <c r="F8" i="10"/>
  <c r="E8" i="10"/>
  <c r="D8" i="10"/>
  <c r="U12" i="8"/>
  <c r="R8" i="8"/>
  <c r="W5" i="8" s="1"/>
  <c r="Q8" i="8"/>
  <c r="P8" i="8"/>
  <c r="U5" i="8" s="1"/>
  <c r="U7" i="8" s="1"/>
  <c r="O8" i="8"/>
  <c r="N8" i="8"/>
  <c r="M8" i="8"/>
  <c r="I8" i="8"/>
  <c r="W6" i="8" s="1"/>
  <c r="H8" i="8"/>
  <c r="G8" i="8"/>
  <c r="U6" i="8" s="1"/>
  <c r="F8" i="8"/>
  <c r="E8" i="8"/>
  <c r="D8" i="8"/>
  <c r="Z9" i="10" l="1"/>
  <c r="Z11" i="10"/>
  <c r="Z7" i="10"/>
  <c r="O6" i="14"/>
  <c r="Z5" i="10"/>
  <c r="W7" i="8"/>
</calcChain>
</file>

<file path=xl/sharedStrings.xml><?xml version="1.0" encoding="utf-8"?>
<sst xmlns="http://schemas.openxmlformats.org/spreadsheetml/2006/main" count="390" uniqueCount="52">
  <si>
    <t>Date</t>
  </si>
  <si>
    <t>RMSD</t>
  </si>
  <si>
    <t>Model</t>
  </si>
  <si>
    <t>DecoupleNet</t>
  </si>
  <si>
    <t>Parameters</t>
  </si>
  <si>
    <t>1D Train</t>
  </si>
  <si>
    <t>MSE</t>
  </si>
  <si>
    <t>val MSE</t>
  </si>
  <si>
    <t>val RMSD</t>
  </si>
  <si>
    <t xml:space="preserve">val MSE % </t>
  </si>
  <si>
    <t>SET 1</t>
  </si>
  <si>
    <t>SET 2</t>
  </si>
  <si>
    <t>SET 3</t>
  </si>
  <si>
    <t>SET 4</t>
  </si>
  <si>
    <t>SET 5</t>
  </si>
  <si>
    <t>1D Train:</t>
  </si>
  <si>
    <t>DecoupleNet:</t>
  </si>
  <si>
    <t>RMSD:</t>
  </si>
  <si>
    <t>Name:</t>
  </si>
  <si>
    <t>vsCONV</t>
  </si>
  <si>
    <t>vsCONV_S</t>
  </si>
  <si>
    <t>vsCONV_3L</t>
  </si>
  <si>
    <t>vsCONV_S_3L</t>
  </si>
  <si>
    <t>Hidden</t>
  </si>
  <si>
    <t>layers:</t>
  </si>
  <si>
    <t>Size diff %</t>
  </si>
  <si>
    <t>MSE Loss</t>
  </si>
  <si>
    <t>Improve %</t>
  </si>
  <si>
    <t>Set</t>
  </si>
  <si>
    <t>Filters /</t>
  </si>
  <si>
    <t>Nodes</t>
  </si>
  <si>
    <t>conv</t>
  </si>
  <si>
    <t>conv_S</t>
  </si>
  <si>
    <t>conv_3L</t>
  </si>
  <si>
    <t>conv_S_3L</t>
  </si>
  <si>
    <t>Model:</t>
  </si>
  <si>
    <t>1L_1024N</t>
  </si>
  <si>
    <t>2L_1024N</t>
  </si>
  <si>
    <t>3L_1024N</t>
  </si>
  <si>
    <t>4L_1024N</t>
  </si>
  <si>
    <t>5L_1024N</t>
  </si>
  <si>
    <t>2L_256N</t>
  </si>
  <si>
    <t>2L_512N</t>
  </si>
  <si>
    <t>2L_2048N</t>
  </si>
  <si>
    <t>MSE:</t>
  </si>
  <si>
    <t>Difference:</t>
  </si>
  <si>
    <t>Improvement:</t>
  </si>
  <si>
    <t>MSE %</t>
  </si>
  <si>
    <t>1024N diff</t>
  </si>
  <si>
    <t>2L diff%</t>
  </si>
  <si>
    <t>1D Params:</t>
  </si>
  <si>
    <t>DeNET Params: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</si>
</sst>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0%"/>
    <numFmt numFmtId="167" formatCode="#,##0.00000_);\(#,##0.00000\)"/>
    <numFmt numFmtId="168" formatCode="0.0000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0" fillId="2" borderId="0" xfId="0" applyFill="1"/>
    <xf numFmtId="3" fontId="0" fillId="2" borderId="0" xfId="0" applyNumberFormat="1" applyFill="1"/>
    <xf numFmtId="166" fontId="0" fillId="2" borderId="0" xfId="0" applyNumberFormat="1" applyFill="1"/>
    <xf numFmtId="168" fontId="0" fillId="2" borderId="0" xfId="0" applyNumberFormat="1" applyFill="1"/>
    <xf numFmtId="164" fontId="2" fillId="2" borderId="0" xfId="1" applyNumberFormat="1" applyFont="1" applyFill="1"/>
    <xf numFmtId="165" fontId="0" fillId="2" borderId="0" xfId="0" applyNumberFormat="1" applyFill="1"/>
    <xf numFmtId="164" fontId="0" fillId="2" borderId="0" xfId="1" applyNumberFormat="1" applyFont="1" applyFill="1"/>
    <xf numFmtId="164" fontId="2" fillId="2" borderId="0" xfId="0" applyNumberFormat="1" applyFont="1" applyFill="1"/>
    <xf numFmtId="0" fontId="2" fillId="2" borderId="2" xfId="0" applyFont="1" applyFill="1" applyBorder="1"/>
    <xf numFmtId="0" fontId="2" fillId="2" borderId="3" xfId="0" applyFont="1" applyFill="1" applyBorder="1"/>
    <xf numFmtId="165" fontId="2" fillId="2" borderId="3" xfId="0" applyNumberFormat="1" applyFont="1" applyFill="1" applyBorder="1"/>
    <xf numFmtId="168" fontId="2" fillId="2" borderId="3" xfId="0" applyNumberFormat="1" applyFont="1" applyFill="1" applyBorder="1"/>
    <xf numFmtId="165" fontId="2" fillId="2" borderId="3" xfId="1" applyNumberFormat="1" applyFont="1" applyFill="1" applyBorder="1"/>
    <xf numFmtId="168" fontId="2" fillId="2" borderId="3" xfId="1" applyNumberFormat="1" applyFont="1" applyFill="1" applyBorder="1"/>
    <xf numFmtId="165" fontId="2" fillId="2" borderId="4" xfId="1" applyNumberFormat="1" applyFont="1" applyFill="1" applyBorder="1"/>
    <xf numFmtId="16" fontId="0" fillId="2" borderId="5" xfId="0" applyNumberFormat="1" applyFill="1" applyBorder="1"/>
    <xf numFmtId="16" fontId="0" fillId="2" borderId="0" xfId="0" applyNumberFormat="1" applyFill="1"/>
    <xf numFmtId="165" fontId="0" fillId="2" borderId="0" xfId="1" applyNumberFormat="1" applyFont="1" applyFill="1" applyBorder="1"/>
    <xf numFmtId="168" fontId="0" fillId="2" borderId="0" xfId="1" applyNumberFormat="1" applyFont="1" applyFill="1" applyBorder="1"/>
    <xf numFmtId="165" fontId="0" fillId="2" borderId="6" xfId="1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7" fontId="2" fillId="2" borderId="8" xfId="0" applyNumberFormat="1" applyFont="1" applyFill="1" applyBorder="1"/>
    <xf numFmtId="165" fontId="2" fillId="2" borderId="8" xfId="0" applyNumberFormat="1" applyFont="1" applyFill="1" applyBorder="1"/>
    <xf numFmtId="168" fontId="2" fillId="2" borderId="8" xfId="0" applyNumberFormat="1" applyFont="1" applyFill="1" applyBorder="1"/>
    <xf numFmtId="165" fontId="2" fillId="3" borderId="8" xfId="0" applyNumberFormat="1" applyFont="1" applyFill="1" applyBorder="1"/>
    <xf numFmtId="165" fontId="2" fillId="3" borderId="9" xfId="0" applyNumberFormat="1" applyFont="1" applyFill="1" applyBorder="1"/>
    <xf numFmtId="165" fontId="0" fillId="2" borderId="6" xfId="0" applyNumberFormat="1" applyFill="1" applyBorder="1"/>
    <xf numFmtId="167" fontId="0" fillId="2" borderId="0" xfId="1" applyNumberFormat="1" applyFont="1" applyFill="1"/>
    <xf numFmtId="3" fontId="2" fillId="2" borderId="0" xfId="0" applyNumberFormat="1" applyFont="1" applyFill="1"/>
    <xf numFmtId="16" fontId="3" fillId="4" borderId="0" xfId="0" applyNumberFormat="1" applyFont="1" applyFill="1"/>
    <xf numFmtId="16" fontId="2" fillId="2" borderId="0" xfId="0" applyNumberFormat="1" applyFont="1" applyFill="1"/>
    <xf numFmtId="16" fontId="4" fillId="4" borderId="0" xfId="0" applyNumberFormat="1" applyFont="1" applyFill="1"/>
    <xf numFmtId="168" fontId="0" fillId="2" borderId="4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165" fontId="2" fillId="2" borderId="2" xfId="0" applyNumberFormat="1" applyFont="1" applyFill="1" applyBorder="1"/>
    <xf numFmtId="168" fontId="2" fillId="3" borderId="8" xfId="0" applyNumberFormat="1" applyFont="1" applyFill="1" applyBorder="1"/>
    <xf numFmtId="168" fontId="2" fillId="3" borderId="9" xfId="0" applyNumberFormat="1" applyFont="1" applyFill="1" applyBorder="1"/>
    <xf numFmtId="0" fontId="2" fillId="2" borderId="3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166" fontId="2" fillId="2" borderId="3" xfId="0" applyNumberFormat="1" applyFont="1" applyFill="1" applyBorder="1" applyAlignment="1">
      <alignment horizontal="left"/>
    </xf>
    <xf numFmtId="168" fontId="2" fillId="2" borderId="4" xfId="0" applyNumberFormat="1" applyFont="1" applyFill="1" applyBorder="1" applyAlignment="1">
      <alignment horizontal="left"/>
    </xf>
    <xf numFmtId="0" fontId="0" fillId="2" borderId="5" xfId="0" applyFill="1" applyBorder="1"/>
    <xf numFmtId="168" fontId="2" fillId="2" borderId="6" xfId="0" applyNumberFormat="1" applyFont="1" applyFill="1" applyBorder="1"/>
    <xf numFmtId="3" fontId="0" fillId="2" borderId="8" xfId="0" applyNumberFormat="1" applyFill="1" applyBorder="1"/>
    <xf numFmtId="166" fontId="0" fillId="2" borderId="8" xfId="0" applyNumberFormat="1" applyFill="1" applyBorder="1"/>
    <xf numFmtId="165" fontId="0" fillId="2" borderId="8" xfId="0" applyNumberFormat="1" applyFill="1" applyBorder="1"/>
    <xf numFmtId="168" fontId="2" fillId="2" borderId="9" xfId="0" applyNumberFormat="1" applyFont="1" applyFill="1" applyBorder="1"/>
    <xf numFmtId="0" fontId="0" fillId="2" borderId="10" xfId="0" applyFill="1" applyBorder="1"/>
    <xf numFmtId="0" fontId="0" fillId="2" borderId="1" xfId="0" applyFill="1" applyBorder="1"/>
    <xf numFmtId="3" fontId="0" fillId="2" borderId="1" xfId="0" applyNumberFormat="1" applyFill="1" applyBorder="1"/>
    <xf numFmtId="166" fontId="0" fillId="2" borderId="1" xfId="0" applyNumberFormat="1" applyFill="1" applyBorder="1"/>
    <xf numFmtId="165" fontId="0" fillId="2" borderId="1" xfId="0" applyNumberFormat="1" applyFill="1" applyBorder="1"/>
    <xf numFmtId="168" fontId="2" fillId="2" borderId="11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166" fontId="2" fillId="2" borderId="8" xfId="0" applyNumberFormat="1" applyFont="1" applyFill="1" applyBorder="1" applyAlignment="1">
      <alignment horizontal="left"/>
    </xf>
    <xf numFmtId="168" fontId="2" fillId="2" borderId="9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8546-A79B-4A4B-9CFA-657A6F4A9B30}">
  <dimension ref="B1:Z32"/>
  <sheetViews>
    <sheetView tabSelected="1" zoomScaleNormal="100" workbookViewId="0">
      <selection activeCell="Y25" sqref="Y25"/>
    </sheetView>
  </sheetViews>
  <sheetFormatPr baseColWidth="10" defaultRowHeight="16" x14ac:dyDescent="0.2"/>
  <cols>
    <col min="1" max="1" width="1.33203125" style="3" customWidth="1"/>
    <col min="2" max="2" width="5.33203125" style="3" bestFit="1" customWidth="1"/>
    <col min="3" max="3" width="12.33203125" style="3" bestFit="1" customWidth="1"/>
    <col min="4" max="4" width="8.33203125" style="3" bestFit="1" customWidth="1"/>
    <col min="5" max="5" width="10.1640625" style="6" bestFit="1" customWidth="1"/>
    <col min="6" max="6" width="8.33203125" style="3" customWidth="1"/>
    <col min="7" max="7" width="7.6640625" style="8" bestFit="1" customWidth="1"/>
    <col min="8" max="8" width="10.1640625" style="6" bestFit="1" customWidth="1"/>
    <col min="9" max="9" width="8.83203125" style="8" bestFit="1" customWidth="1"/>
    <col min="10" max="10" width="2.83203125" style="3" customWidth="1"/>
    <col min="11" max="11" width="5.33203125" style="3" bestFit="1" customWidth="1"/>
    <col min="12" max="12" width="9.5" style="3" bestFit="1" customWidth="1"/>
    <col min="13" max="13" width="8.33203125" style="3" bestFit="1" customWidth="1"/>
    <col min="14" max="14" width="10.1640625" style="6" bestFit="1" customWidth="1"/>
    <col min="15" max="15" width="8.33203125" style="3" bestFit="1" customWidth="1"/>
    <col min="16" max="16" width="7.6640625" style="8" bestFit="1" customWidth="1"/>
    <col min="17" max="17" width="10.1640625" style="6" bestFit="1" customWidth="1"/>
    <col min="18" max="18" width="8.83203125" style="8" bestFit="1" customWidth="1"/>
    <col min="19" max="19" width="3.33203125" style="3" customWidth="1"/>
    <col min="20" max="20" width="12.33203125" style="3" customWidth="1"/>
    <col min="21" max="21" width="7" style="3" bestFit="1" customWidth="1"/>
    <col min="22" max="22" width="7.5" style="3" bestFit="1" customWidth="1"/>
    <col min="23" max="23" width="11" style="3" bestFit="1" customWidth="1"/>
    <col min="24" max="24" width="9.5" style="3" bestFit="1" customWidth="1"/>
    <col min="25" max="25" width="9" style="3" bestFit="1" customWidth="1"/>
    <col min="26" max="26" width="10.1640625" style="3" bestFit="1" customWidth="1"/>
    <col min="27" max="16384" width="10.83203125" style="3"/>
  </cols>
  <sheetData>
    <row r="1" spans="2:26" ht="17" thickBot="1" x14ac:dyDescent="0.25"/>
    <row r="2" spans="2:26" x14ac:dyDescent="0.2">
      <c r="B2" s="11" t="s">
        <v>28</v>
      </c>
      <c r="C2" s="12" t="s">
        <v>2</v>
      </c>
      <c r="D2" s="13" t="s">
        <v>6</v>
      </c>
      <c r="E2" s="14" t="s">
        <v>47</v>
      </c>
      <c r="F2" s="12" t="s">
        <v>1</v>
      </c>
      <c r="G2" s="15" t="s">
        <v>7</v>
      </c>
      <c r="H2" s="16" t="s">
        <v>9</v>
      </c>
      <c r="I2" s="17" t="s">
        <v>8</v>
      </c>
      <c r="K2" s="11" t="s">
        <v>28</v>
      </c>
      <c r="L2" s="12" t="s">
        <v>2</v>
      </c>
      <c r="M2" s="13" t="s">
        <v>6</v>
      </c>
      <c r="N2" s="14" t="s">
        <v>47</v>
      </c>
      <c r="O2" s="12" t="s">
        <v>1</v>
      </c>
      <c r="P2" s="15" t="s">
        <v>7</v>
      </c>
      <c r="Q2" s="16" t="s">
        <v>9</v>
      </c>
      <c r="R2" s="17" t="s">
        <v>8</v>
      </c>
      <c r="S2" s="7"/>
      <c r="T2" s="11"/>
      <c r="U2" s="42" t="s">
        <v>23</v>
      </c>
      <c r="V2" s="42" t="s">
        <v>29</v>
      </c>
      <c r="W2" s="43"/>
      <c r="X2" s="44"/>
      <c r="Y2" s="42"/>
      <c r="Z2" s="45"/>
    </row>
    <row r="3" spans="2:26" ht="17" thickBot="1" x14ac:dyDescent="0.25">
      <c r="B3" s="18" t="s">
        <v>10</v>
      </c>
      <c r="C3" s="19" t="s">
        <v>19</v>
      </c>
      <c r="D3" s="8">
        <v>1.115E-2</v>
      </c>
      <c r="E3" s="6">
        <v>0.92782249999999999</v>
      </c>
      <c r="F3" s="8">
        <v>0.10453999999999999</v>
      </c>
      <c r="G3" s="20">
        <v>6.3299999999999995E-2</v>
      </c>
      <c r="H3" s="21">
        <v>0.4979422</v>
      </c>
      <c r="I3" s="22">
        <v>0.24979000000000001</v>
      </c>
      <c r="K3" s="18" t="s">
        <v>10</v>
      </c>
      <c r="L3" s="19" t="s">
        <v>31</v>
      </c>
      <c r="M3" s="8">
        <v>2.6249999999999999E-2</v>
      </c>
      <c r="N3" s="6">
        <v>0.71020930000000004</v>
      </c>
      <c r="O3" s="8">
        <v>0.16114999999999999</v>
      </c>
      <c r="P3" s="20">
        <v>5.9610000000000003E-2</v>
      </c>
      <c r="Q3" s="21">
        <v>0.3223857</v>
      </c>
      <c r="R3" s="22">
        <v>0.24146000000000001</v>
      </c>
      <c r="S3" s="9"/>
      <c r="T3" s="58" t="s">
        <v>18</v>
      </c>
      <c r="U3" s="59" t="s">
        <v>24</v>
      </c>
      <c r="V3" s="59" t="s">
        <v>30</v>
      </c>
      <c r="W3" s="60" t="s">
        <v>4</v>
      </c>
      <c r="X3" s="61" t="s">
        <v>25</v>
      </c>
      <c r="Y3" s="59" t="s">
        <v>26</v>
      </c>
      <c r="Z3" s="62" t="s">
        <v>27</v>
      </c>
    </row>
    <row r="4" spans="2:26" x14ac:dyDescent="0.2">
      <c r="B4" s="18" t="s">
        <v>11</v>
      </c>
      <c r="C4" s="19" t="s">
        <v>19</v>
      </c>
      <c r="D4" s="8">
        <v>1.2710000000000001E-2</v>
      </c>
      <c r="E4" s="6">
        <v>0.91695939999999998</v>
      </c>
      <c r="F4" s="8">
        <v>0.11148</v>
      </c>
      <c r="G4" s="20">
        <v>6.5839999999999996E-2</v>
      </c>
      <c r="H4" s="21">
        <v>0.49199939999999998</v>
      </c>
      <c r="I4" s="22">
        <v>0.25469000000000003</v>
      </c>
      <c r="K4" s="18" t="s">
        <v>11</v>
      </c>
      <c r="L4" s="19" t="s">
        <v>31</v>
      </c>
      <c r="M4" s="8">
        <v>2.811E-2</v>
      </c>
      <c r="N4" s="6">
        <v>0.70566629999999997</v>
      </c>
      <c r="O4" s="8">
        <v>0.16667000000000001</v>
      </c>
      <c r="P4" s="20">
        <v>5.7840000000000003E-2</v>
      </c>
      <c r="Q4" s="21">
        <v>0.30381740000000002</v>
      </c>
      <c r="R4" s="22">
        <v>0.23830999999999999</v>
      </c>
      <c r="S4" s="9"/>
      <c r="T4" s="46" t="s">
        <v>31</v>
      </c>
      <c r="U4" s="3">
        <v>5</v>
      </c>
      <c r="V4" s="3">
        <v>128</v>
      </c>
      <c r="W4" s="4">
        <v>593794</v>
      </c>
      <c r="X4" s="5"/>
      <c r="Y4" s="8">
        <f>P8</f>
        <v>5.8293999999999999E-2</v>
      </c>
      <c r="Z4" s="47"/>
    </row>
    <row r="5" spans="2:26" x14ac:dyDescent="0.2">
      <c r="B5" s="18" t="s">
        <v>12</v>
      </c>
      <c r="C5" s="19" t="s">
        <v>19</v>
      </c>
      <c r="D5" s="8">
        <v>1.213E-2</v>
      </c>
      <c r="E5" s="6">
        <v>0.92151000000000005</v>
      </c>
      <c r="F5" s="8">
        <v>0.10904999999999999</v>
      </c>
      <c r="G5" s="20">
        <v>6.5409999999999996E-2</v>
      </c>
      <c r="H5" s="21">
        <v>0.4957937</v>
      </c>
      <c r="I5" s="22">
        <v>0.25352999999999998</v>
      </c>
      <c r="K5" s="18" t="s">
        <v>12</v>
      </c>
      <c r="L5" s="19" t="s">
        <v>31</v>
      </c>
      <c r="M5" s="8">
        <v>2.9350000000000001E-2</v>
      </c>
      <c r="N5" s="6">
        <v>0.71631959999999995</v>
      </c>
      <c r="O5" s="8">
        <v>0.17036000000000001</v>
      </c>
      <c r="P5" s="20">
        <v>5.987E-2</v>
      </c>
      <c r="Q5" s="21">
        <v>0.32622899999999999</v>
      </c>
      <c r="R5" s="22">
        <v>0.24217</v>
      </c>
      <c r="S5" s="9"/>
      <c r="T5" s="52" t="s">
        <v>19</v>
      </c>
      <c r="U5" s="53">
        <v>5</v>
      </c>
      <c r="V5" s="53">
        <v>149</v>
      </c>
      <c r="W5" s="54">
        <v>593001</v>
      </c>
      <c r="X5" s="55">
        <f>ABS((W4-W5))/W5</f>
        <v>1.3372658730760993E-3</v>
      </c>
      <c r="Y5" s="56">
        <f>G8</f>
        <v>6.4087999999999992E-2</v>
      </c>
      <c r="Z5" s="57">
        <f>ABS((Y4-Y5))/Y5</f>
        <v>9.0406940456871712E-2</v>
      </c>
    </row>
    <row r="6" spans="2:26" x14ac:dyDescent="0.2">
      <c r="B6" s="18" t="s">
        <v>13</v>
      </c>
      <c r="C6" s="19" t="s">
        <v>19</v>
      </c>
      <c r="D6" s="8">
        <v>1.291E-2</v>
      </c>
      <c r="E6" s="6">
        <v>0.91753479999999998</v>
      </c>
      <c r="F6" s="8">
        <v>0.11248</v>
      </c>
      <c r="G6" s="20">
        <v>6.4119999999999996E-2</v>
      </c>
      <c r="H6" s="21">
        <v>0.48961890000000002</v>
      </c>
      <c r="I6" s="22">
        <v>0.25174999999999997</v>
      </c>
      <c r="K6" s="18" t="s">
        <v>13</v>
      </c>
      <c r="L6" s="19" t="s">
        <v>31</v>
      </c>
      <c r="M6" s="8">
        <v>2.76E-2</v>
      </c>
      <c r="N6" s="6">
        <v>0.73183100000000001</v>
      </c>
      <c r="O6" s="8">
        <v>0.16516</v>
      </c>
      <c r="P6" s="20">
        <v>5.7919999999999999E-2</v>
      </c>
      <c r="Q6" s="21">
        <v>0.30247449999999998</v>
      </c>
      <c r="R6" s="22">
        <v>0.23845</v>
      </c>
      <c r="S6" s="9"/>
      <c r="T6" s="46" t="s">
        <v>32</v>
      </c>
      <c r="U6" s="3">
        <v>5</v>
      </c>
      <c r="V6" s="3">
        <v>64</v>
      </c>
      <c r="W6" s="4">
        <v>149442</v>
      </c>
      <c r="X6" s="5"/>
      <c r="Y6" s="8">
        <f>P16</f>
        <v>5.8125999999999997E-2</v>
      </c>
      <c r="Z6" s="47"/>
    </row>
    <row r="7" spans="2:26" x14ac:dyDescent="0.2">
      <c r="B7" s="18" t="s">
        <v>14</v>
      </c>
      <c r="C7" s="19" t="s">
        <v>19</v>
      </c>
      <c r="D7" s="8">
        <v>1.167E-2</v>
      </c>
      <c r="E7" s="6">
        <v>0.92298279999999999</v>
      </c>
      <c r="F7" s="8">
        <v>0.10695</v>
      </c>
      <c r="G7" s="20">
        <v>6.1769999999999999E-2</v>
      </c>
      <c r="H7" s="21">
        <v>0.4975367</v>
      </c>
      <c r="I7" s="22">
        <v>0.24671999999999999</v>
      </c>
      <c r="K7" s="18" t="s">
        <v>14</v>
      </c>
      <c r="L7" s="19" t="s">
        <v>31</v>
      </c>
      <c r="M7" s="8">
        <v>2.4559999999999998E-2</v>
      </c>
      <c r="N7" s="6">
        <v>0.74034960000000005</v>
      </c>
      <c r="O7" s="8">
        <v>0.15595999999999999</v>
      </c>
      <c r="P7" s="20">
        <v>5.6230000000000002E-2</v>
      </c>
      <c r="Q7" s="21">
        <v>0.3328429</v>
      </c>
      <c r="R7" s="22">
        <v>0.23530000000000001</v>
      </c>
      <c r="S7" s="9"/>
      <c r="T7" s="52" t="s">
        <v>20</v>
      </c>
      <c r="U7" s="53">
        <v>5</v>
      </c>
      <c r="V7" s="53">
        <v>44</v>
      </c>
      <c r="W7" s="54">
        <v>148116</v>
      </c>
      <c r="X7" s="55">
        <f>ABS((W6-W7))/W7</f>
        <v>8.9524426800615727E-3</v>
      </c>
      <c r="Y7" s="56">
        <f>G16</f>
        <v>9.8713999999999996E-2</v>
      </c>
      <c r="Z7" s="57">
        <f>ABS((Y6-Y7))/Y7</f>
        <v>0.41116761553579029</v>
      </c>
    </row>
    <row r="8" spans="2:26" ht="17" thickBot="1" x14ac:dyDescent="0.25">
      <c r="B8" s="23"/>
      <c r="C8" s="24"/>
      <c r="D8" s="25">
        <f t="shared" ref="D8:I8" si="0">AVERAGE(D3:D7)</f>
        <v>1.2114E-2</v>
      </c>
      <c r="E8" s="27">
        <f t="shared" si="0"/>
        <v>0.92136189999999996</v>
      </c>
      <c r="F8" s="25">
        <f t="shared" si="0"/>
        <v>0.1089</v>
      </c>
      <c r="G8" s="28">
        <f t="shared" si="0"/>
        <v>6.4087999999999992E-2</v>
      </c>
      <c r="H8" s="27">
        <f t="shared" si="0"/>
        <v>0.49457817999999998</v>
      </c>
      <c r="I8" s="29">
        <f t="shared" si="0"/>
        <v>0.25129600000000002</v>
      </c>
      <c r="K8" s="23"/>
      <c r="L8" s="24"/>
      <c r="M8" s="25">
        <f t="shared" ref="M8:R8" si="1">AVERAGE(M3:M7)</f>
        <v>2.7173999999999997E-2</v>
      </c>
      <c r="N8" s="27">
        <f t="shared" si="1"/>
        <v>0.72087516000000007</v>
      </c>
      <c r="O8" s="25">
        <f t="shared" si="1"/>
        <v>0.16386000000000001</v>
      </c>
      <c r="P8" s="28">
        <f t="shared" si="1"/>
        <v>5.8293999999999999E-2</v>
      </c>
      <c r="Q8" s="27">
        <f t="shared" si="1"/>
        <v>0.3175499</v>
      </c>
      <c r="R8" s="29">
        <f t="shared" si="1"/>
        <v>0.23913800000000002</v>
      </c>
      <c r="S8" s="10"/>
      <c r="T8" s="46" t="s">
        <v>33</v>
      </c>
      <c r="U8" s="3">
        <v>3</v>
      </c>
      <c r="V8" s="3">
        <v>128</v>
      </c>
      <c r="W8" s="4">
        <v>413314</v>
      </c>
      <c r="X8" s="5"/>
      <c r="Y8" s="8">
        <f>P24</f>
        <v>6.3260000000000011E-2</v>
      </c>
      <c r="Z8" s="47"/>
    </row>
    <row r="9" spans="2:26" ht="17" thickBot="1" x14ac:dyDescent="0.25">
      <c r="T9" s="52" t="s">
        <v>21</v>
      </c>
      <c r="U9" s="53">
        <v>3</v>
      </c>
      <c r="V9" s="53">
        <v>116</v>
      </c>
      <c r="W9" s="54">
        <v>411780</v>
      </c>
      <c r="X9" s="55">
        <f>ABS((W8-W9))/W9</f>
        <v>3.7252902035067267E-3</v>
      </c>
      <c r="Y9" s="56">
        <f>G24</f>
        <v>6.8476000000000009E-2</v>
      </c>
      <c r="Z9" s="57">
        <f>ABS((Y8-Y9))/Y9</f>
        <v>7.6172673637478788E-2</v>
      </c>
    </row>
    <row r="10" spans="2:26" x14ac:dyDescent="0.2">
      <c r="B10" s="11" t="s">
        <v>28</v>
      </c>
      <c r="C10" s="12" t="s">
        <v>2</v>
      </c>
      <c r="D10" s="13" t="s">
        <v>6</v>
      </c>
      <c r="E10" s="14" t="s">
        <v>47</v>
      </c>
      <c r="F10" s="12" t="s">
        <v>1</v>
      </c>
      <c r="G10" s="15" t="s">
        <v>7</v>
      </c>
      <c r="H10" s="16" t="s">
        <v>9</v>
      </c>
      <c r="I10" s="17" t="s">
        <v>8</v>
      </c>
      <c r="K10" s="11" t="s">
        <v>28</v>
      </c>
      <c r="L10" s="12" t="s">
        <v>2</v>
      </c>
      <c r="M10" s="13" t="s">
        <v>6</v>
      </c>
      <c r="N10" s="14" t="s">
        <v>47</v>
      </c>
      <c r="O10" s="12" t="s">
        <v>1</v>
      </c>
      <c r="P10" s="15" t="s">
        <v>7</v>
      </c>
      <c r="Q10" s="16" t="s">
        <v>9</v>
      </c>
      <c r="R10" s="17" t="s">
        <v>8</v>
      </c>
      <c r="T10" s="46" t="s">
        <v>34</v>
      </c>
      <c r="U10" s="3">
        <v>3</v>
      </c>
      <c r="V10" s="3">
        <v>64</v>
      </c>
      <c r="W10" s="4">
        <v>104258</v>
      </c>
      <c r="X10" s="5"/>
      <c r="Y10" s="8">
        <f>P32</f>
        <v>6.3217999999999996E-2</v>
      </c>
      <c r="Z10" s="47"/>
    </row>
    <row r="11" spans="2:26" ht="17" thickBot="1" x14ac:dyDescent="0.25">
      <c r="B11" s="18" t="s">
        <v>10</v>
      </c>
      <c r="C11" s="19" t="s">
        <v>20</v>
      </c>
      <c r="D11" s="8">
        <v>6.88E-2</v>
      </c>
      <c r="E11" s="6">
        <v>0.59656889999999996</v>
      </c>
      <c r="F11" s="8">
        <v>0.26079000000000002</v>
      </c>
      <c r="G11" s="20">
        <v>9.9320000000000006E-2</v>
      </c>
      <c r="H11" s="21">
        <v>0.31632559999999998</v>
      </c>
      <c r="I11" s="22">
        <v>0.31335000000000002</v>
      </c>
      <c r="K11" s="18" t="s">
        <v>10</v>
      </c>
      <c r="L11" s="19" t="s">
        <v>32</v>
      </c>
      <c r="M11" s="8">
        <v>3.8629999999999998E-2</v>
      </c>
      <c r="N11" s="6">
        <v>0.59720830000000003</v>
      </c>
      <c r="O11" s="8">
        <v>0.19525999999999999</v>
      </c>
      <c r="P11" s="20">
        <v>5.978E-2</v>
      </c>
      <c r="Q11" s="21">
        <v>0.31458360000000002</v>
      </c>
      <c r="R11" s="22">
        <v>0.24173</v>
      </c>
      <c r="T11" s="23" t="s">
        <v>22</v>
      </c>
      <c r="U11" s="24">
        <v>3</v>
      </c>
      <c r="V11" s="24">
        <v>32</v>
      </c>
      <c r="W11" s="48">
        <v>103584</v>
      </c>
      <c r="X11" s="49">
        <f>ABS((W10-W11))/W11</f>
        <v>6.5067964164349703E-3</v>
      </c>
      <c r="Y11" s="50">
        <f>G32</f>
        <v>0.10240199999999999</v>
      </c>
      <c r="Z11" s="51">
        <f>ABS((Y10-Y11))/Y11</f>
        <v>0.38264877639108613</v>
      </c>
    </row>
    <row r="12" spans="2:26" x14ac:dyDescent="0.2">
      <c r="B12" s="18" t="s">
        <v>11</v>
      </c>
      <c r="C12" s="19" t="s">
        <v>20</v>
      </c>
      <c r="D12" s="8">
        <v>6.8559999999999996E-2</v>
      </c>
      <c r="E12" s="6">
        <v>0.60054160000000001</v>
      </c>
      <c r="F12" s="8">
        <v>0.25990000000000002</v>
      </c>
      <c r="G12" s="20">
        <v>9.9809999999999996E-2</v>
      </c>
      <c r="H12" s="21">
        <v>0.31907649999999999</v>
      </c>
      <c r="I12" s="22">
        <v>0.31358000000000003</v>
      </c>
      <c r="K12" s="18" t="s">
        <v>11</v>
      </c>
      <c r="L12" s="19" t="s">
        <v>32</v>
      </c>
      <c r="M12" s="8">
        <v>4.1180000000000001E-2</v>
      </c>
      <c r="N12" s="6">
        <v>0.5828662</v>
      </c>
      <c r="O12" s="8">
        <v>0.20130999999999999</v>
      </c>
      <c r="P12" s="20">
        <v>5.833E-2</v>
      </c>
      <c r="Q12" s="21">
        <v>0.33850970000000002</v>
      </c>
      <c r="R12" s="22">
        <v>0.23930000000000001</v>
      </c>
    </row>
    <row r="13" spans="2:26" x14ac:dyDescent="0.2">
      <c r="B13" s="18" t="s">
        <v>12</v>
      </c>
      <c r="C13" s="19" t="s">
        <v>20</v>
      </c>
      <c r="D13" s="8">
        <v>6.7110000000000003E-2</v>
      </c>
      <c r="E13" s="6">
        <v>0.6093537</v>
      </c>
      <c r="F13" s="8">
        <v>0.25725999999999999</v>
      </c>
      <c r="G13" s="20">
        <v>0.10108</v>
      </c>
      <c r="H13" s="21">
        <v>0.32650459999999998</v>
      </c>
      <c r="I13" s="22">
        <v>0.31630000000000003</v>
      </c>
      <c r="K13" s="18" t="s">
        <v>12</v>
      </c>
      <c r="L13" s="19" t="s">
        <v>32</v>
      </c>
      <c r="M13" s="8">
        <v>4.4429999999999997E-2</v>
      </c>
      <c r="N13" s="6">
        <v>0.56600430000000002</v>
      </c>
      <c r="O13" s="8">
        <v>0.20923</v>
      </c>
      <c r="P13" s="20">
        <v>5.9920000000000001E-2</v>
      </c>
      <c r="Q13" s="21">
        <v>0.35718610000000001</v>
      </c>
      <c r="R13" s="22">
        <v>0.24223</v>
      </c>
      <c r="T13" s="8"/>
      <c r="U13" s="8"/>
      <c r="V13" s="8"/>
      <c r="W13" s="8"/>
      <c r="X13" s="8"/>
      <c r="Y13" s="8"/>
      <c r="Z13" s="8"/>
    </row>
    <row r="14" spans="2:26" x14ac:dyDescent="0.2">
      <c r="B14" s="18" t="s">
        <v>13</v>
      </c>
      <c r="C14" s="19" t="s">
        <v>20</v>
      </c>
      <c r="D14" s="8">
        <v>6.701E-2</v>
      </c>
      <c r="E14" s="6">
        <v>0.62001620000000002</v>
      </c>
      <c r="F14" s="8">
        <v>0.25717000000000001</v>
      </c>
      <c r="G14" s="20">
        <v>9.8599999999999993E-2</v>
      </c>
      <c r="H14" s="21">
        <v>0.33915620000000002</v>
      </c>
      <c r="I14" s="22">
        <v>0.31258999999999998</v>
      </c>
      <c r="K14" s="18" t="s">
        <v>13</v>
      </c>
      <c r="L14" s="19" t="s">
        <v>32</v>
      </c>
      <c r="M14" s="8">
        <v>4.5679999999999998E-2</v>
      </c>
      <c r="N14" s="6">
        <v>0.55217700000000003</v>
      </c>
      <c r="O14" s="8">
        <v>0.21189</v>
      </c>
      <c r="P14" s="20">
        <v>5.697E-2</v>
      </c>
      <c r="Q14" s="21">
        <v>0.33984449999999999</v>
      </c>
      <c r="R14" s="22">
        <v>0.23655000000000001</v>
      </c>
    </row>
    <row r="15" spans="2:26" x14ac:dyDescent="0.2">
      <c r="B15" s="18" t="s">
        <v>14</v>
      </c>
      <c r="C15" s="19" t="s">
        <v>20</v>
      </c>
      <c r="D15" s="8">
        <v>6.3200000000000006E-2</v>
      </c>
      <c r="E15" s="6">
        <v>0.63195140000000005</v>
      </c>
      <c r="F15" s="8">
        <v>0.24962999999999999</v>
      </c>
      <c r="G15" s="20">
        <v>9.4759999999999997E-2</v>
      </c>
      <c r="H15" s="21">
        <v>0.34488590000000002</v>
      </c>
      <c r="I15" s="22">
        <v>0.30606</v>
      </c>
      <c r="K15" s="18" t="s">
        <v>14</v>
      </c>
      <c r="L15" s="19" t="s">
        <v>32</v>
      </c>
      <c r="M15" s="8">
        <v>3.9960000000000002E-2</v>
      </c>
      <c r="N15" s="6">
        <v>0.59026789999999996</v>
      </c>
      <c r="O15" s="8">
        <v>0.19838</v>
      </c>
      <c r="P15" s="20">
        <v>5.5629999999999999E-2</v>
      </c>
      <c r="Q15" s="21">
        <v>0.35365960000000002</v>
      </c>
      <c r="R15" s="22">
        <v>0.23400000000000001</v>
      </c>
    </row>
    <row r="16" spans="2:26" s="8" customFormat="1" ht="17" thickBot="1" x14ac:dyDescent="0.25">
      <c r="B16" s="23"/>
      <c r="C16" s="24"/>
      <c r="D16" s="25">
        <f t="shared" ref="D16:I16" si="2">AVERAGE(D11:D15)</f>
        <v>6.6935999999999996E-2</v>
      </c>
      <c r="E16" s="27">
        <f t="shared" si="2"/>
        <v>0.61168635999999998</v>
      </c>
      <c r="F16" s="25">
        <f t="shared" si="2"/>
        <v>0.25695000000000001</v>
      </c>
      <c r="G16" s="28">
        <f t="shared" si="2"/>
        <v>9.8713999999999996E-2</v>
      </c>
      <c r="H16" s="27">
        <f t="shared" si="2"/>
        <v>0.32918975999999994</v>
      </c>
      <c r="I16" s="29">
        <f t="shared" si="2"/>
        <v>0.31237599999999999</v>
      </c>
      <c r="J16" s="3"/>
      <c r="K16" s="23"/>
      <c r="L16" s="24"/>
      <c r="M16" s="25">
        <f t="shared" ref="M16:R16" si="3">AVERAGE(M11:M15)</f>
        <v>4.1975999999999999E-2</v>
      </c>
      <c r="N16" s="27">
        <f t="shared" si="3"/>
        <v>0.57770473999999994</v>
      </c>
      <c r="O16" s="25">
        <f t="shared" si="3"/>
        <v>0.20321400000000001</v>
      </c>
      <c r="P16" s="28">
        <f t="shared" si="3"/>
        <v>5.8125999999999997E-2</v>
      </c>
      <c r="Q16" s="27">
        <f t="shared" si="3"/>
        <v>0.34075670000000008</v>
      </c>
      <c r="R16" s="29">
        <f t="shared" si="3"/>
        <v>0.238762</v>
      </c>
      <c r="T16" s="3"/>
      <c r="U16" s="3"/>
      <c r="V16" s="3"/>
      <c r="W16" s="3"/>
      <c r="X16" s="3"/>
      <c r="Y16" s="3"/>
      <c r="Z16" s="3"/>
    </row>
    <row r="17" spans="2:26" ht="17" thickBot="1" x14ac:dyDescent="0.25"/>
    <row r="18" spans="2:26" x14ac:dyDescent="0.2">
      <c r="B18" s="11" t="s">
        <v>28</v>
      </c>
      <c r="C18" s="12" t="s">
        <v>2</v>
      </c>
      <c r="D18" s="13" t="s">
        <v>6</v>
      </c>
      <c r="E18" s="14" t="s">
        <v>47</v>
      </c>
      <c r="F18" s="12" t="s">
        <v>1</v>
      </c>
      <c r="G18" s="15" t="s">
        <v>7</v>
      </c>
      <c r="H18" s="16" t="s">
        <v>9</v>
      </c>
      <c r="I18" s="17" t="s">
        <v>8</v>
      </c>
      <c r="K18" s="11" t="s">
        <v>28</v>
      </c>
      <c r="L18" s="12" t="s">
        <v>2</v>
      </c>
      <c r="M18" s="13" t="s">
        <v>6</v>
      </c>
      <c r="N18" s="14" t="s">
        <v>47</v>
      </c>
      <c r="O18" s="12" t="s">
        <v>1</v>
      </c>
      <c r="P18" s="15" t="s">
        <v>7</v>
      </c>
      <c r="Q18" s="16" t="s">
        <v>9</v>
      </c>
      <c r="R18" s="17" t="s">
        <v>8</v>
      </c>
    </row>
    <row r="19" spans="2:26" s="8" customFormat="1" x14ac:dyDescent="0.2">
      <c r="B19" s="18" t="s">
        <v>10</v>
      </c>
      <c r="C19" s="19" t="s">
        <v>21</v>
      </c>
      <c r="D19" s="8">
        <v>1.6580000000000001E-2</v>
      </c>
      <c r="E19" s="6">
        <v>0.89075289999999996</v>
      </c>
      <c r="F19" s="8">
        <v>0.12759000000000001</v>
      </c>
      <c r="G19" s="20">
        <v>6.7100000000000007E-2</v>
      </c>
      <c r="H19" s="21">
        <v>0.45028839999999998</v>
      </c>
      <c r="I19" s="22">
        <v>0.25733</v>
      </c>
      <c r="J19" s="3"/>
      <c r="K19" s="18" t="s">
        <v>10</v>
      </c>
      <c r="L19" s="19" t="s">
        <v>33</v>
      </c>
      <c r="M19" s="8">
        <v>3.9710000000000002E-2</v>
      </c>
      <c r="N19" s="6">
        <v>0.59258860000000002</v>
      </c>
      <c r="O19" s="8">
        <v>0.19802</v>
      </c>
      <c r="P19" s="20">
        <v>6.4659999999999995E-2</v>
      </c>
      <c r="Q19" s="21">
        <v>0.26788240000000002</v>
      </c>
      <c r="R19" s="22">
        <v>0.25153999999999999</v>
      </c>
      <c r="T19" s="3"/>
      <c r="U19" s="3"/>
      <c r="V19" s="3"/>
      <c r="W19" s="3"/>
      <c r="X19" s="3"/>
      <c r="Y19" s="3"/>
      <c r="Z19" s="3"/>
    </row>
    <row r="20" spans="2:26" s="8" customFormat="1" x14ac:dyDescent="0.2">
      <c r="B20" s="18" t="s">
        <v>11</v>
      </c>
      <c r="C20" s="19" t="s">
        <v>21</v>
      </c>
      <c r="D20" s="8">
        <v>1.7809999999999999E-2</v>
      </c>
      <c r="E20" s="6">
        <v>0.88214360000000003</v>
      </c>
      <c r="F20" s="8">
        <v>0.13203999999999999</v>
      </c>
      <c r="G20" s="20">
        <v>6.9680000000000006E-2</v>
      </c>
      <c r="H20" s="21">
        <v>0.4372451</v>
      </c>
      <c r="I20" s="22">
        <v>0.26185000000000003</v>
      </c>
      <c r="J20" s="3"/>
      <c r="K20" s="18" t="s">
        <v>11</v>
      </c>
      <c r="L20" s="19" t="s">
        <v>33</v>
      </c>
      <c r="M20" s="8">
        <v>4.2500000000000003E-2</v>
      </c>
      <c r="N20" s="6">
        <v>0.55802229999999997</v>
      </c>
      <c r="O20" s="8">
        <v>0.20463000000000001</v>
      </c>
      <c r="P20" s="20">
        <v>6.3339999999999994E-2</v>
      </c>
      <c r="Q20" s="21">
        <v>0.2701229</v>
      </c>
      <c r="R20" s="22">
        <v>0.24965999999999999</v>
      </c>
      <c r="T20" s="3"/>
      <c r="U20" s="3"/>
      <c r="V20" s="3"/>
      <c r="W20" s="3"/>
      <c r="X20" s="3"/>
      <c r="Y20" s="3"/>
      <c r="Z20" s="3"/>
    </row>
    <row r="21" spans="2:26" s="8" customFormat="1" x14ac:dyDescent="0.2">
      <c r="B21" s="18" t="s">
        <v>12</v>
      </c>
      <c r="C21" s="19" t="s">
        <v>21</v>
      </c>
      <c r="D21" s="8">
        <v>1.9769999999999999E-2</v>
      </c>
      <c r="E21" s="6">
        <v>0.8700774</v>
      </c>
      <c r="F21" s="8">
        <v>0.13936000000000001</v>
      </c>
      <c r="G21" s="20">
        <v>7.1790000000000007E-2</v>
      </c>
      <c r="H21" s="21">
        <v>0.41855700000000001</v>
      </c>
      <c r="I21" s="22">
        <v>0.26623999999999998</v>
      </c>
      <c r="J21" s="3"/>
      <c r="K21" s="18" t="s">
        <v>12</v>
      </c>
      <c r="L21" s="19" t="s">
        <v>33</v>
      </c>
      <c r="M21" s="8">
        <v>4.6800000000000001E-2</v>
      </c>
      <c r="N21" s="6">
        <v>0.52411110000000005</v>
      </c>
      <c r="O21" s="8">
        <v>0.21479999999999999</v>
      </c>
      <c r="P21" s="20">
        <v>6.4170000000000005E-2</v>
      </c>
      <c r="Q21" s="21">
        <v>0.26211449999999997</v>
      </c>
      <c r="R21" s="22">
        <v>0.25081999999999999</v>
      </c>
      <c r="T21" s="3"/>
      <c r="U21" s="3"/>
      <c r="V21" s="3"/>
      <c r="W21" s="3"/>
      <c r="X21" s="3"/>
      <c r="Y21" s="3"/>
      <c r="Z21" s="3"/>
    </row>
    <row r="22" spans="2:26" s="8" customFormat="1" x14ac:dyDescent="0.2">
      <c r="B22" s="18" t="s">
        <v>13</v>
      </c>
      <c r="C22" s="19" t="s">
        <v>21</v>
      </c>
      <c r="D22" s="8">
        <v>1.806E-2</v>
      </c>
      <c r="E22" s="6">
        <v>0.88321419999999995</v>
      </c>
      <c r="F22" s="8">
        <v>0.13324</v>
      </c>
      <c r="G22" s="20">
        <v>6.8589999999999998E-2</v>
      </c>
      <c r="H22" s="21">
        <v>0.4381449</v>
      </c>
      <c r="I22" s="22">
        <v>0.26029000000000002</v>
      </c>
      <c r="J22" s="3"/>
      <c r="K22" s="18" t="s">
        <v>13</v>
      </c>
      <c r="L22" s="19" t="s">
        <v>33</v>
      </c>
      <c r="M22" s="8">
        <v>4.3479999999999998E-2</v>
      </c>
      <c r="N22" s="6">
        <v>0.57212419999999997</v>
      </c>
      <c r="O22" s="8">
        <v>0.20715</v>
      </c>
      <c r="P22" s="20">
        <v>6.2050000000000001E-2</v>
      </c>
      <c r="Q22" s="21">
        <v>0.27975489999999997</v>
      </c>
      <c r="R22" s="22">
        <v>0.24701999999999999</v>
      </c>
      <c r="T22" s="3"/>
      <c r="U22" s="3"/>
      <c r="V22" s="3"/>
      <c r="W22" s="3"/>
      <c r="X22" s="3"/>
      <c r="Y22" s="3"/>
      <c r="Z22" s="3"/>
    </row>
    <row r="23" spans="2:26" x14ac:dyDescent="0.2">
      <c r="B23" s="18" t="s">
        <v>14</v>
      </c>
      <c r="C23" s="19" t="s">
        <v>21</v>
      </c>
      <c r="D23" s="8">
        <v>1.558E-2</v>
      </c>
      <c r="E23" s="6">
        <v>0.89627319999999999</v>
      </c>
      <c r="F23" s="8">
        <v>0.12365</v>
      </c>
      <c r="G23" s="20">
        <v>6.522E-2</v>
      </c>
      <c r="H23" s="21">
        <v>0.45435769999999998</v>
      </c>
      <c r="I23" s="22">
        <v>0.25369999999999998</v>
      </c>
      <c r="K23" s="18" t="s">
        <v>14</v>
      </c>
      <c r="L23" s="19" t="s">
        <v>33</v>
      </c>
      <c r="M23" s="8">
        <v>4.0899999999999999E-2</v>
      </c>
      <c r="N23" s="6">
        <v>0.56788499999999997</v>
      </c>
      <c r="O23" s="8">
        <v>0.20091999999999999</v>
      </c>
      <c r="P23" s="20">
        <v>6.2080000000000003E-2</v>
      </c>
      <c r="Q23" s="21">
        <v>0.26023039999999997</v>
      </c>
      <c r="R23" s="22">
        <v>0.24734999999999999</v>
      </c>
    </row>
    <row r="24" spans="2:26" ht="17" thickBot="1" x14ac:dyDescent="0.25">
      <c r="B24" s="23"/>
      <c r="C24" s="24"/>
      <c r="D24" s="25">
        <f t="shared" ref="D24:I24" si="4">AVERAGE(D19:D23)</f>
        <v>1.7559999999999999E-2</v>
      </c>
      <c r="E24" s="27">
        <f t="shared" si="4"/>
        <v>0.88449226000000003</v>
      </c>
      <c r="F24" s="25">
        <f t="shared" si="4"/>
        <v>0.13117600000000001</v>
      </c>
      <c r="G24" s="28">
        <f t="shared" si="4"/>
        <v>6.8476000000000009E-2</v>
      </c>
      <c r="H24" s="27">
        <f t="shared" si="4"/>
        <v>0.43971862</v>
      </c>
      <c r="I24" s="29">
        <f t="shared" si="4"/>
        <v>0.25988200000000006</v>
      </c>
      <c r="K24" s="23"/>
      <c r="L24" s="24"/>
      <c r="M24" s="25">
        <f t="shared" ref="M24:R24" si="5">AVERAGE(M19:M23)</f>
        <v>4.2678000000000001E-2</v>
      </c>
      <c r="N24" s="27">
        <f t="shared" si="5"/>
        <v>0.56294624000000004</v>
      </c>
      <c r="O24" s="25">
        <f t="shared" si="5"/>
        <v>0.20510400000000001</v>
      </c>
      <c r="P24" s="28">
        <f t="shared" si="5"/>
        <v>6.3260000000000011E-2</v>
      </c>
      <c r="Q24" s="27">
        <f t="shared" si="5"/>
        <v>0.26802102</v>
      </c>
      <c r="R24" s="29">
        <f t="shared" si="5"/>
        <v>0.24927799999999997</v>
      </c>
    </row>
    <row r="25" spans="2:26" ht="17" thickBot="1" x14ac:dyDescent="0.25">
      <c r="T25" s="8"/>
      <c r="U25" s="8"/>
      <c r="V25" s="8"/>
      <c r="W25" s="8"/>
      <c r="X25" s="8"/>
      <c r="Y25" s="8"/>
      <c r="Z25" s="8"/>
    </row>
    <row r="26" spans="2:26" x14ac:dyDescent="0.2">
      <c r="B26" s="11" t="s">
        <v>28</v>
      </c>
      <c r="C26" s="12" t="s">
        <v>2</v>
      </c>
      <c r="D26" s="13" t="s">
        <v>6</v>
      </c>
      <c r="E26" s="14" t="s">
        <v>47</v>
      </c>
      <c r="F26" s="12" t="s">
        <v>1</v>
      </c>
      <c r="G26" s="15" t="s">
        <v>7</v>
      </c>
      <c r="H26" s="16" t="s">
        <v>9</v>
      </c>
      <c r="I26" s="17" t="s">
        <v>8</v>
      </c>
      <c r="K26" s="11" t="s">
        <v>28</v>
      </c>
      <c r="L26" s="12" t="s">
        <v>2</v>
      </c>
      <c r="M26" s="13" t="s">
        <v>6</v>
      </c>
      <c r="N26" s="14" t="s">
        <v>47</v>
      </c>
      <c r="O26" s="12" t="s">
        <v>1</v>
      </c>
      <c r="P26" s="15" t="s">
        <v>7</v>
      </c>
      <c r="Q26" s="16" t="s">
        <v>9</v>
      </c>
      <c r="R26" s="17" t="s">
        <v>8</v>
      </c>
    </row>
    <row r="27" spans="2:26" x14ac:dyDescent="0.2">
      <c r="B27" s="18" t="s">
        <v>10</v>
      </c>
      <c r="C27" s="19" t="s">
        <v>22</v>
      </c>
      <c r="D27" s="8">
        <v>7.7340000000000006E-2</v>
      </c>
      <c r="E27" s="6">
        <v>0.54895720000000003</v>
      </c>
      <c r="F27" s="8">
        <v>0.27650999999999998</v>
      </c>
      <c r="G27" s="20">
        <v>0.10332</v>
      </c>
      <c r="H27" s="21">
        <v>0.29102699999999998</v>
      </c>
      <c r="I27" s="22">
        <v>0.3196</v>
      </c>
      <c r="K27" s="18" t="s">
        <v>10</v>
      </c>
      <c r="L27" s="19" t="s">
        <v>34</v>
      </c>
      <c r="M27" s="8">
        <v>5.0790000000000002E-2</v>
      </c>
      <c r="N27" s="6">
        <v>0.47648410000000002</v>
      </c>
      <c r="O27" s="8">
        <v>0.22364999999999999</v>
      </c>
      <c r="P27" s="20">
        <v>6.4509999999999998E-2</v>
      </c>
      <c r="Q27" s="21">
        <v>0.2731112</v>
      </c>
      <c r="R27" s="22">
        <v>0.25131999999999999</v>
      </c>
    </row>
    <row r="28" spans="2:26" x14ac:dyDescent="0.2">
      <c r="B28" s="18" t="s">
        <v>11</v>
      </c>
      <c r="C28" s="19" t="s">
        <v>22</v>
      </c>
      <c r="D28" s="8">
        <v>7.7869999999999995E-2</v>
      </c>
      <c r="E28" s="6">
        <v>0.54187589999999997</v>
      </c>
      <c r="F28" s="8">
        <v>0.27732000000000001</v>
      </c>
      <c r="G28" s="20">
        <v>0.10304000000000001</v>
      </c>
      <c r="H28" s="21">
        <v>0.28886109999999998</v>
      </c>
      <c r="I28" s="22">
        <v>0.31877</v>
      </c>
      <c r="K28" s="18" t="s">
        <v>11</v>
      </c>
      <c r="L28" s="19" t="s">
        <v>34</v>
      </c>
      <c r="M28" s="8">
        <v>5.3830000000000003E-2</v>
      </c>
      <c r="N28" s="6">
        <v>0.44820969999999999</v>
      </c>
      <c r="O28" s="8">
        <v>0.22999</v>
      </c>
      <c r="P28" s="20">
        <v>6.2570000000000001E-2</v>
      </c>
      <c r="Q28" s="21">
        <v>0.29752040000000002</v>
      </c>
      <c r="R28" s="22">
        <v>0.24815999999999999</v>
      </c>
    </row>
    <row r="29" spans="2:26" x14ac:dyDescent="0.2">
      <c r="B29" s="18" t="s">
        <v>12</v>
      </c>
      <c r="C29" s="19" t="s">
        <v>22</v>
      </c>
      <c r="D29" s="8">
        <v>7.9670000000000005E-2</v>
      </c>
      <c r="E29" s="6">
        <v>0.53734559999999998</v>
      </c>
      <c r="F29" s="8">
        <v>0.28071000000000002</v>
      </c>
      <c r="G29" s="20">
        <v>0.10519000000000001</v>
      </c>
      <c r="H29" s="21">
        <v>0.27076489999999998</v>
      </c>
      <c r="I29" s="22">
        <v>0.32267000000000001</v>
      </c>
      <c r="K29" s="18" t="s">
        <v>12</v>
      </c>
      <c r="L29" s="19" t="s">
        <v>34</v>
      </c>
      <c r="M29" s="8">
        <v>5.5039999999999999E-2</v>
      </c>
      <c r="N29" s="6">
        <v>0.45013639999999999</v>
      </c>
      <c r="O29" s="8">
        <v>0.23235</v>
      </c>
      <c r="P29" s="20">
        <v>6.5329999999999999E-2</v>
      </c>
      <c r="Q29" s="21">
        <v>0.27956760000000003</v>
      </c>
      <c r="R29" s="22">
        <v>0.25320999999999999</v>
      </c>
    </row>
    <row r="30" spans="2:26" x14ac:dyDescent="0.2">
      <c r="B30" s="18" t="s">
        <v>13</v>
      </c>
      <c r="C30" s="19" t="s">
        <v>22</v>
      </c>
      <c r="D30" s="8">
        <v>7.9560000000000006E-2</v>
      </c>
      <c r="E30" s="6">
        <v>0.54174449999999996</v>
      </c>
      <c r="F30" s="8">
        <v>0.28021000000000001</v>
      </c>
      <c r="G30" s="20">
        <v>0.10218000000000001</v>
      </c>
      <c r="H30" s="21">
        <v>0.28047739999999999</v>
      </c>
      <c r="I30" s="22">
        <v>0.31827</v>
      </c>
      <c r="K30" s="18" t="s">
        <v>13</v>
      </c>
      <c r="L30" s="19" t="s">
        <v>34</v>
      </c>
      <c r="M30" s="8">
        <v>5.5919999999999997E-2</v>
      </c>
      <c r="N30" s="6">
        <v>0.45389449999999998</v>
      </c>
      <c r="O30" s="8">
        <v>0.23433000000000001</v>
      </c>
      <c r="P30" s="20">
        <v>6.2199999999999998E-2</v>
      </c>
      <c r="Q30" s="21">
        <v>0.29017660000000001</v>
      </c>
      <c r="R30" s="22">
        <v>0.24734999999999999</v>
      </c>
    </row>
    <row r="31" spans="2:26" s="8" customFormat="1" x14ac:dyDescent="0.2">
      <c r="B31" s="18" t="s">
        <v>14</v>
      </c>
      <c r="C31" s="19" t="s">
        <v>22</v>
      </c>
      <c r="D31" s="8">
        <v>7.571E-2</v>
      </c>
      <c r="E31" s="6">
        <v>0.55221929999999997</v>
      </c>
      <c r="F31" s="8">
        <v>0.27329999999999999</v>
      </c>
      <c r="G31" s="20">
        <v>9.8280000000000006E-2</v>
      </c>
      <c r="H31" s="21">
        <v>0.29416199999999998</v>
      </c>
      <c r="I31" s="22">
        <v>0.31197000000000003</v>
      </c>
      <c r="J31" s="3"/>
      <c r="K31" s="18" t="s">
        <v>14</v>
      </c>
      <c r="L31" s="19" t="s">
        <v>34</v>
      </c>
      <c r="M31" s="8">
        <v>5.1529999999999999E-2</v>
      </c>
      <c r="N31" s="6">
        <v>0.46643679999999998</v>
      </c>
      <c r="O31" s="8">
        <v>0.22509999999999999</v>
      </c>
      <c r="P31" s="20">
        <v>6.148E-2</v>
      </c>
      <c r="Q31" s="21">
        <v>0.29918860000000003</v>
      </c>
      <c r="R31" s="22">
        <v>0.2462</v>
      </c>
      <c r="T31" s="3"/>
      <c r="U31" s="3"/>
      <c r="V31" s="3"/>
      <c r="W31" s="3"/>
      <c r="X31" s="3"/>
      <c r="Y31" s="3"/>
      <c r="Z31" s="3"/>
    </row>
    <row r="32" spans="2:26" ht="17" thickBot="1" x14ac:dyDescent="0.25">
      <c r="B32" s="23"/>
      <c r="C32" s="24"/>
      <c r="D32" s="25">
        <f t="shared" ref="D32:I32" si="6">AVERAGE(D27:D31)</f>
        <v>7.8030000000000016E-2</v>
      </c>
      <c r="E32" s="27">
        <f t="shared" si="6"/>
        <v>0.54442849999999998</v>
      </c>
      <c r="F32" s="25">
        <f t="shared" si="6"/>
        <v>0.27761000000000002</v>
      </c>
      <c r="G32" s="28">
        <f t="shared" si="6"/>
        <v>0.10240199999999999</v>
      </c>
      <c r="H32" s="27">
        <f t="shared" si="6"/>
        <v>0.28505848</v>
      </c>
      <c r="I32" s="29">
        <f t="shared" si="6"/>
        <v>0.31825599999999998</v>
      </c>
      <c r="K32" s="23"/>
      <c r="L32" s="24"/>
      <c r="M32" s="25">
        <f t="shared" ref="M32:R32" si="7">AVERAGE(M27:M31)</f>
        <v>5.3422000000000004E-2</v>
      </c>
      <c r="N32" s="27">
        <f t="shared" si="7"/>
        <v>0.45903229999999995</v>
      </c>
      <c r="O32" s="25">
        <f t="shared" si="7"/>
        <v>0.22908400000000001</v>
      </c>
      <c r="P32" s="28">
        <f t="shared" si="7"/>
        <v>6.3217999999999996E-2</v>
      </c>
      <c r="Q32" s="27">
        <f t="shared" si="7"/>
        <v>0.28791288000000004</v>
      </c>
      <c r="R32" s="29">
        <f t="shared" si="7"/>
        <v>0.249248</v>
      </c>
    </row>
  </sheetData>
  <pageMargins left="0.7" right="0.7" top="0.75" bottom="0.75" header="0.3" footer="0.3"/>
  <pageSetup paperSize="9" orientation="portrait" horizontalDpi="0" verticalDpi="0"/>
  <ignoredErrors>
    <ignoredError sqref="Y11 Y9 Y7 Y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54EC-E87B-8B45-AB39-0CAEE420E1D9}">
  <dimension ref="B1:XFB32"/>
  <sheetViews>
    <sheetView zoomScaleNormal="100" workbookViewId="0">
      <selection activeCell="Q13" sqref="Q13:Q14"/>
    </sheetView>
  </sheetViews>
  <sheetFormatPr baseColWidth="10" defaultRowHeight="16" x14ac:dyDescent="0.2"/>
  <cols>
    <col min="1" max="1" width="1.33203125" style="3" customWidth="1"/>
    <col min="2" max="2" width="5.33203125" style="3" bestFit="1" customWidth="1"/>
    <col min="3" max="3" width="9.1640625" style="3" bestFit="1" customWidth="1"/>
    <col min="4" max="4" width="7.6640625" style="8" bestFit="1" customWidth="1"/>
    <col min="5" max="5" width="10.1640625" style="6" bestFit="1" customWidth="1"/>
    <col min="6" max="7" width="7.6640625" style="8" bestFit="1" customWidth="1"/>
    <col min="8" max="8" width="10.1640625" style="6" bestFit="1" customWidth="1"/>
    <col min="9" max="9" width="8.83203125" style="8" bestFit="1" customWidth="1"/>
    <col min="10" max="10" width="3.83203125" style="3" customWidth="1"/>
    <col min="11" max="13" width="12.33203125" style="3" customWidth="1"/>
    <col min="14" max="14" width="10.83203125" style="4"/>
    <col min="15" max="16384" width="10.83203125" style="3"/>
  </cols>
  <sheetData>
    <row r="1" spans="2:16 16382:16382" ht="17" thickBot="1" x14ac:dyDescent="0.25">
      <c r="O1" s="2" t="s">
        <v>6</v>
      </c>
    </row>
    <row r="2" spans="2:16 16382:16382" x14ac:dyDescent="0.2">
      <c r="B2" s="11" t="s">
        <v>28</v>
      </c>
      <c r="C2" s="12" t="s">
        <v>2</v>
      </c>
      <c r="D2" s="13" t="s">
        <v>6</v>
      </c>
      <c r="E2" s="14" t="s">
        <v>47</v>
      </c>
      <c r="F2" s="13" t="s">
        <v>1</v>
      </c>
      <c r="G2" s="15" t="s">
        <v>7</v>
      </c>
      <c r="H2" s="16" t="s">
        <v>9</v>
      </c>
      <c r="I2" s="17" t="s">
        <v>8</v>
      </c>
      <c r="K2" s="7" t="s">
        <v>35</v>
      </c>
      <c r="L2" s="7" t="s">
        <v>7</v>
      </c>
      <c r="M2" s="7" t="s">
        <v>8</v>
      </c>
      <c r="N2" s="32" t="s">
        <v>4</v>
      </c>
      <c r="O2" s="2" t="s">
        <v>48</v>
      </c>
      <c r="P2" s="2"/>
      <c r="XFB2" s="2"/>
    </row>
    <row r="3" spans="2:16 16382:16382" x14ac:dyDescent="0.2">
      <c r="B3" s="18" t="s">
        <v>10</v>
      </c>
      <c r="C3" s="19" t="s">
        <v>41</v>
      </c>
      <c r="D3" s="8">
        <v>2.96E-3</v>
      </c>
      <c r="E3" s="6">
        <v>0.97909740000000001</v>
      </c>
      <c r="F3" s="8">
        <v>5.3900000000000003E-2</v>
      </c>
      <c r="G3" s="8">
        <v>5.3629999999999997E-2</v>
      </c>
      <c r="H3" s="6">
        <v>0.52648819999999996</v>
      </c>
      <c r="I3" s="30">
        <v>0.23</v>
      </c>
      <c r="K3" s="34" t="s">
        <v>41</v>
      </c>
      <c r="L3" s="31">
        <f>G8</f>
        <v>5.3659999999999999E-2</v>
      </c>
      <c r="M3" s="31">
        <f>I8</f>
        <v>0.229882</v>
      </c>
      <c r="N3" s="4">
        <v>985088</v>
      </c>
      <c r="O3" s="5">
        <f>ABS(L3-$L$5)/L3</f>
        <v>9.139023481177784E-2</v>
      </c>
    </row>
    <row r="4" spans="2:16 16382:16382" x14ac:dyDescent="0.2">
      <c r="B4" s="18" t="s">
        <v>11</v>
      </c>
      <c r="C4" s="19" t="s">
        <v>41</v>
      </c>
      <c r="D4" s="8">
        <v>3.65E-3</v>
      </c>
      <c r="E4" s="6">
        <v>0.97384269999999995</v>
      </c>
      <c r="F4" s="8">
        <v>5.9979999999999999E-2</v>
      </c>
      <c r="G4" s="20">
        <v>5.5309999999999998E-2</v>
      </c>
      <c r="H4" s="21">
        <v>0.51204539999999998</v>
      </c>
      <c r="I4" s="22">
        <v>0.23336000000000001</v>
      </c>
      <c r="K4" s="34" t="s">
        <v>42</v>
      </c>
      <c r="L4" s="31">
        <f>G16</f>
        <v>4.9381999999999995E-2</v>
      </c>
      <c r="M4" s="31">
        <f>I16</f>
        <v>0.22034200000000004</v>
      </c>
      <c r="N4" s="4">
        <v>2362368</v>
      </c>
      <c r="O4" s="5">
        <f t="shared" ref="O4:O6" si="0">ABS(L4-$L$5)/L4</f>
        <v>1.2676683811915165E-2</v>
      </c>
    </row>
    <row r="5" spans="2:16 16382:16382" x14ac:dyDescent="0.2">
      <c r="B5" s="18" t="s">
        <v>12</v>
      </c>
      <c r="C5" s="19" t="s">
        <v>41</v>
      </c>
      <c r="D5" s="8">
        <v>2.7299999999999998E-3</v>
      </c>
      <c r="E5" s="6">
        <v>0.98057589999999994</v>
      </c>
      <c r="F5" s="8">
        <v>5.1830000000000001E-2</v>
      </c>
      <c r="G5" s="20">
        <v>5.441E-2</v>
      </c>
      <c r="H5" s="21">
        <v>0.51993100000000003</v>
      </c>
      <c r="I5" s="22">
        <v>0.23116</v>
      </c>
      <c r="K5" s="35" t="s">
        <v>37</v>
      </c>
      <c r="L5" s="31">
        <f>G24</f>
        <v>4.8756000000000001E-2</v>
      </c>
      <c r="M5" s="31">
        <f>I24</f>
        <v>0.219028</v>
      </c>
      <c r="N5" s="4">
        <v>6296576</v>
      </c>
      <c r="O5" s="5">
        <f t="shared" si="0"/>
        <v>0</v>
      </c>
    </row>
    <row r="6" spans="2:16 16382:16382" x14ac:dyDescent="0.2">
      <c r="B6" s="18" t="s">
        <v>13</v>
      </c>
      <c r="C6" s="19" t="s">
        <v>41</v>
      </c>
      <c r="D6" s="8">
        <v>3.1900000000000001E-3</v>
      </c>
      <c r="E6" s="6">
        <v>0.9777477</v>
      </c>
      <c r="F6" s="8">
        <v>5.6079999999999998E-2</v>
      </c>
      <c r="G6" s="20">
        <v>5.3080000000000002E-2</v>
      </c>
      <c r="H6" s="21">
        <v>0.52317029999999998</v>
      </c>
      <c r="I6" s="22">
        <v>0.22889999999999999</v>
      </c>
      <c r="K6" s="35" t="s">
        <v>43</v>
      </c>
      <c r="L6" s="31">
        <f>G32</f>
        <v>5.0004000000000007E-2</v>
      </c>
      <c r="M6" s="31">
        <f>I32</f>
        <v>0.22181400000000001</v>
      </c>
      <c r="N6" s="4">
        <v>18883584</v>
      </c>
      <c r="O6" s="5">
        <f t="shared" si="0"/>
        <v>2.4958003359731338E-2</v>
      </c>
    </row>
    <row r="7" spans="2:16 16382:16382" x14ac:dyDescent="0.2">
      <c r="B7" s="18" t="s">
        <v>14</v>
      </c>
      <c r="C7" s="19" t="s">
        <v>41</v>
      </c>
      <c r="D7" s="8">
        <v>2.6700000000000001E-3</v>
      </c>
      <c r="E7" s="6">
        <v>0.98082769999999997</v>
      </c>
      <c r="F7" s="8">
        <v>5.1270000000000003E-2</v>
      </c>
      <c r="G7" s="20">
        <v>5.1869999999999999E-2</v>
      </c>
      <c r="H7" s="21">
        <v>0.52532829999999997</v>
      </c>
      <c r="I7" s="22">
        <v>0.22599</v>
      </c>
      <c r="K7" s="35"/>
      <c r="L7" s="31"/>
      <c r="M7" s="31"/>
    </row>
    <row r="8" spans="2:16 16382:16382" ht="17" thickBot="1" x14ac:dyDescent="0.25">
      <c r="B8" s="23"/>
      <c r="C8" s="24"/>
      <c r="D8" s="26">
        <f t="shared" ref="D8:I8" si="1">AVERAGE(D3:D7)</f>
        <v>3.0400000000000002E-3</v>
      </c>
      <c r="E8" s="27">
        <f t="shared" si="1"/>
        <v>0.97841827999999997</v>
      </c>
      <c r="F8" s="26">
        <f t="shared" si="1"/>
        <v>5.4612000000000008E-2</v>
      </c>
      <c r="G8" s="28">
        <f t="shared" si="1"/>
        <v>5.3659999999999999E-2</v>
      </c>
      <c r="H8" s="27">
        <f t="shared" si="1"/>
        <v>0.52139263999999996</v>
      </c>
      <c r="I8" s="29">
        <f t="shared" si="1"/>
        <v>0.229882</v>
      </c>
      <c r="K8" s="10"/>
      <c r="L8" s="10"/>
      <c r="M8" s="10"/>
    </row>
    <row r="9" spans="2:16 16382:16382" ht="17" thickBot="1" x14ac:dyDescent="0.25"/>
    <row r="10" spans="2:16 16382:16382" x14ac:dyDescent="0.2">
      <c r="B10" s="11" t="s">
        <v>28</v>
      </c>
      <c r="C10" s="12" t="s">
        <v>2</v>
      </c>
      <c r="D10" s="13" t="s">
        <v>6</v>
      </c>
      <c r="E10" s="14" t="s">
        <v>47</v>
      </c>
      <c r="F10" s="13" t="s">
        <v>1</v>
      </c>
      <c r="G10" s="15" t="s">
        <v>7</v>
      </c>
      <c r="H10" s="16" t="s">
        <v>9</v>
      </c>
      <c r="I10" s="17" t="s">
        <v>8</v>
      </c>
    </row>
    <row r="11" spans="2:16 16382:16382" x14ac:dyDescent="0.2">
      <c r="B11" s="18" t="s">
        <v>10</v>
      </c>
      <c r="C11" s="19" t="s">
        <v>42</v>
      </c>
      <c r="D11" s="8">
        <v>8.7000000000000001E-4</v>
      </c>
      <c r="E11" s="6">
        <v>0.99333910000000003</v>
      </c>
      <c r="F11" s="8">
        <v>2.9340000000000001E-2</v>
      </c>
      <c r="G11" s="20">
        <v>4.9230000000000003E-2</v>
      </c>
      <c r="H11" s="21">
        <v>0.52605950000000001</v>
      </c>
      <c r="I11" s="22">
        <v>0.22045999999999999</v>
      </c>
    </row>
    <row r="12" spans="2:16 16382:16382" x14ac:dyDescent="0.2">
      <c r="B12" s="18" t="s">
        <v>11</v>
      </c>
      <c r="C12" s="19" t="s">
        <v>42</v>
      </c>
      <c r="D12" s="8">
        <v>1E-3</v>
      </c>
      <c r="E12" s="6">
        <v>0.99240689999999998</v>
      </c>
      <c r="F12" s="8">
        <v>3.1329999999999997E-2</v>
      </c>
      <c r="G12" s="20">
        <v>5.076E-2</v>
      </c>
      <c r="H12" s="21">
        <v>0.5194761</v>
      </c>
      <c r="I12" s="22">
        <v>0.22334999999999999</v>
      </c>
    </row>
    <row r="13" spans="2:16 16382:16382" x14ac:dyDescent="0.2">
      <c r="B13" s="18" t="s">
        <v>12</v>
      </c>
      <c r="C13" s="19" t="s">
        <v>42</v>
      </c>
      <c r="D13" s="8">
        <v>1.16E-3</v>
      </c>
      <c r="E13" s="6">
        <v>0.9912569</v>
      </c>
      <c r="F13" s="8">
        <v>3.3829999999999999E-2</v>
      </c>
      <c r="G13" s="20">
        <v>5.0360000000000002E-2</v>
      </c>
      <c r="H13" s="21">
        <v>0.52487870000000003</v>
      </c>
      <c r="I13" s="22">
        <v>0.22197</v>
      </c>
    </row>
    <row r="14" spans="2:16 16382:16382" x14ac:dyDescent="0.2">
      <c r="B14" s="18" t="s">
        <v>13</v>
      </c>
      <c r="C14" s="19" t="s">
        <v>42</v>
      </c>
      <c r="D14" s="8">
        <v>1E-3</v>
      </c>
      <c r="E14" s="6">
        <v>0.99254710000000002</v>
      </c>
      <c r="F14" s="8">
        <v>3.1379999999999998E-2</v>
      </c>
      <c r="G14" s="20">
        <v>4.8399999999999999E-2</v>
      </c>
      <c r="H14" s="21">
        <v>0.52994240000000004</v>
      </c>
      <c r="I14" s="22">
        <v>0.21811</v>
      </c>
    </row>
    <row r="15" spans="2:16 16382:16382" x14ac:dyDescent="0.2">
      <c r="B15" s="18" t="s">
        <v>14</v>
      </c>
      <c r="C15" s="19" t="s">
        <v>42</v>
      </c>
      <c r="D15" s="8">
        <v>1E-3</v>
      </c>
      <c r="E15" s="6">
        <v>0.99236999999999997</v>
      </c>
      <c r="F15" s="8">
        <v>3.134E-2</v>
      </c>
      <c r="G15" s="20">
        <v>4.8160000000000001E-2</v>
      </c>
      <c r="H15" s="21">
        <v>0.539524</v>
      </c>
      <c r="I15" s="22">
        <v>0.21782000000000001</v>
      </c>
    </row>
    <row r="16" spans="2:16 16382:16382" s="8" customFormat="1" ht="17" thickBot="1" x14ac:dyDescent="0.25">
      <c r="B16" s="23"/>
      <c r="C16" s="24"/>
      <c r="D16" s="26">
        <f t="shared" ref="D16:I16" si="2">AVERAGE(D11:D15)</f>
        <v>1.0060000000000002E-3</v>
      </c>
      <c r="E16" s="27">
        <f t="shared" si="2"/>
        <v>0.99238400000000004</v>
      </c>
      <c r="F16" s="26">
        <f t="shared" si="2"/>
        <v>3.1444E-2</v>
      </c>
      <c r="G16" s="28">
        <f t="shared" si="2"/>
        <v>4.9381999999999995E-2</v>
      </c>
      <c r="H16" s="27">
        <f t="shared" si="2"/>
        <v>0.52797614000000004</v>
      </c>
      <c r="I16" s="29">
        <f t="shared" si="2"/>
        <v>0.22034200000000004</v>
      </c>
      <c r="J16" s="3"/>
      <c r="N16" s="4"/>
    </row>
    <row r="17" spans="2:14" ht="17" thickBot="1" x14ac:dyDescent="0.25"/>
    <row r="18" spans="2:14" x14ac:dyDescent="0.2">
      <c r="B18" s="11" t="s">
        <v>28</v>
      </c>
      <c r="C18" s="12" t="s">
        <v>2</v>
      </c>
      <c r="D18" s="13" t="s">
        <v>6</v>
      </c>
      <c r="E18" s="14" t="s">
        <v>47</v>
      </c>
      <c r="F18" s="13" t="s">
        <v>1</v>
      </c>
      <c r="G18" s="15" t="s">
        <v>7</v>
      </c>
      <c r="H18" s="16" t="s">
        <v>9</v>
      </c>
      <c r="I18" s="17" t="s">
        <v>8</v>
      </c>
    </row>
    <row r="19" spans="2:14" s="8" customFormat="1" x14ac:dyDescent="0.2">
      <c r="B19" s="18" t="s">
        <v>10</v>
      </c>
      <c r="C19" s="33" t="s">
        <v>37</v>
      </c>
      <c r="D19" s="8">
        <v>6.7000000000000002E-4</v>
      </c>
      <c r="E19" s="6">
        <v>0.99468760000000001</v>
      </c>
      <c r="F19" s="8">
        <v>2.5760000000000002E-2</v>
      </c>
      <c r="G19" s="20">
        <v>4.7390000000000002E-2</v>
      </c>
      <c r="H19" s="21">
        <v>0.53040670000000001</v>
      </c>
      <c r="I19" s="22">
        <v>0.21634999999999999</v>
      </c>
      <c r="J19" s="3"/>
      <c r="N19" s="4"/>
    </row>
    <row r="20" spans="2:14" s="8" customFormat="1" x14ac:dyDescent="0.2">
      <c r="B20" s="18" t="s">
        <v>11</v>
      </c>
      <c r="C20" s="33" t="s">
        <v>37</v>
      </c>
      <c r="D20" s="8">
        <v>6.4000000000000005E-4</v>
      </c>
      <c r="E20" s="6">
        <v>0.99501209999999995</v>
      </c>
      <c r="F20" s="8">
        <v>2.4979999999999999E-2</v>
      </c>
      <c r="G20" s="20">
        <v>4.9790000000000001E-2</v>
      </c>
      <c r="H20" s="21">
        <v>0.53144429999999998</v>
      </c>
      <c r="I20" s="22">
        <v>0.22141</v>
      </c>
      <c r="J20" s="3"/>
      <c r="N20" s="4"/>
    </row>
    <row r="21" spans="2:14" s="8" customFormat="1" x14ac:dyDescent="0.2">
      <c r="B21" s="18" t="s">
        <v>12</v>
      </c>
      <c r="C21" s="33" t="s">
        <v>37</v>
      </c>
      <c r="D21" s="8">
        <v>8.0000000000000004E-4</v>
      </c>
      <c r="E21" s="6">
        <v>0.99375279999999999</v>
      </c>
      <c r="F21" s="8">
        <v>2.8070000000000001E-2</v>
      </c>
      <c r="G21" s="20">
        <v>4.9230000000000003E-2</v>
      </c>
      <c r="H21" s="21">
        <v>0.53300049999999999</v>
      </c>
      <c r="I21" s="22">
        <v>0.21969</v>
      </c>
      <c r="J21" s="3"/>
      <c r="N21" s="4"/>
    </row>
    <row r="22" spans="2:14" s="8" customFormat="1" x14ac:dyDescent="0.2">
      <c r="B22" s="18" t="s">
        <v>13</v>
      </c>
      <c r="C22" s="33" t="s">
        <v>37</v>
      </c>
      <c r="D22" s="8">
        <v>7.3999999999999999E-4</v>
      </c>
      <c r="E22" s="6">
        <v>0.99425660000000005</v>
      </c>
      <c r="F22" s="8">
        <v>2.7E-2</v>
      </c>
      <c r="G22" s="20">
        <v>4.854E-2</v>
      </c>
      <c r="H22" s="21">
        <v>0.53228909999999996</v>
      </c>
      <c r="I22" s="22">
        <v>0.21862000000000001</v>
      </c>
      <c r="J22" s="3"/>
      <c r="N22" s="4"/>
    </row>
    <row r="23" spans="2:14" x14ac:dyDescent="0.2">
      <c r="B23" s="18" t="s">
        <v>14</v>
      </c>
      <c r="C23" s="33" t="s">
        <v>37</v>
      </c>
      <c r="D23" s="8">
        <v>6.6E-4</v>
      </c>
      <c r="E23" s="6">
        <v>0.99473319999999998</v>
      </c>
      <c r="F23" s="8">
        <v>2.554E-2</v>
      </c>
      <c r="G23" s="20">
        <v>4.8829999999999998E-2</v>
      </c>
      <c r="H23" s="21">
        <v>0.51025240000000005</v>
      </c>
      <c r="I23" s="22">
        <v>0.21906999999999999</v>
      </c>
    </row>
    <row r="24" spans="2:14" ht="17" thickBot="1" x14ac:dyDescent="0.25">
      <c r="B24" s="23"/>
      <c r="C24" s="24"/>
      <c r="D24" s="26">
        <f t="shared" ref="D24:I24" si="3">AVERAGE(D19:D23)</f>
        <v>7.0200000000000004E-4</v>
      </c>
      <c r="E24" s="27">
        <f t="shared" si="3"/>
        <v>0.99448846000000002</v>
      </c>
      <c r="F24" s="26">
        <f t="shared" si="3"/>
        <v>2.6269999999999998E-2</v>
      </c>
      <c r="G24" s="28">
        <f t="shared" si="3"/>
        <v>4.8756000000000001E-2</v>
      </c>
      <c r="H24" s="27">
        <f t="shared" si="3"/>
        <v>0.52747860000000002</v>
      </c>
      <c r="I24" s="29">
        <f t="shared" si="3"/>
        <v>0.219028</v>
      </c>
    </row>
    <row r="25" spans="2:14" ht="17" thickBot="1" x14ac:dyDescent="0.25"/>
    <row r="26" spans="2:14" x14ac:dyDescent="0.2">
      <c r="B26" s="11" t="s">
        <v>28</v>
      </c>
      <c r="C26" s="12" t="s">
        <v>2</v>
      </c>
      <c r="D26" s="13" t="s">
        <v>6</v>
      </c>
      <c r="E26" s="14" t="s">
        <v>47</v>
      </c>
      <c r="F26" s="13" t="s">
        <v>1</v>
      </c>
      <c r="G26" s="15" t="s">
        <v>7</v>
      </c>
      <c r="H26" s="16" t="s">
        <v>9</v>
      </c>
      <c r="I26" s="17" t="s">
        <v>8</v>
      </c>
    </row>
    <row r="27" spans="2:14" x14ac:dyDescent="0.2">
      <c r="B27" s="18" t="s">
        <v>10</v>
      </c>
      <c r="C27" s="33" t="s">
        <v>43</v>
      </c>
      <c r="D27" s="8">
        <v>7.2999999999999996E-4</v>
      </c>
      <c r="E27" s="6">
        <v>0.9941835</v>
      </c>
      <c r="F27" s="8">
        <v>2.6790000000000001E-2</v>
      </c>
      <c r="G27" s="20">
        <v>5.0049999999999997E-2</v>
      </c>
      <c r="H27" s="21">
        <v>0.51740039999999998</v>
      </c>
      <c r="I27" s="22">
        <v>0.22201000000000001</v>
      </c>
    </row>
    <row r="28" spans="2:14" x14ac:dyDescent="0.2">
      <c r="B28" s="18" t="s">
        <v>11</v>
      </c>
      <c r="C28" s="33" t="s">
        <v>43</v>
      </c>
      <c r="D28" s="8">
        <v>7.2000000000000005E-4</v>
      </c>
      <c r="E28" s="6">
        <v>0.99429909999999999</v>
      </c>
      <c r="F28" s="8">
        <v>2.6610000000000002E-2</v>
      </c>
      <c r="G28" s="8">
        <v>5.169E-2</v>
      </c>
      <c r="H28" s="6">
        <v>0.52402409999999999</v>
      </c>
      <c r="I28" s="30">
        <v>0.22542999999999999</v>
      </c>
    </row>
    <row r="29" spans="2:14" x14ac:dyDescent="0.2">
      <c r="B29" s="18" t="s">
        <v>12</v>
      </c>
      <c r="C29" s="33" t="s">
        <v>43</v>
      </c>
      <c r="D29" s="8">
        <v>7.3999999999999999E-4</v>
      </c>
      <c r="E29" s="6">
        <v>0.9941624</v>
      </c>
      <c r="F29" s="8">
        <v>2.69E-2</v>
      </c>
      <c r="G29" s="20">
        <v>4.9700000000000001E-2</v>
      </c>
      <c r="H29" s="21">
        <v>0.5302019</v>
      </c>
      <c r="I29" s="22">
        <v>0.22087999999999999</v>
      </c>
    </row>
    <row r="30" spans="2:14" x14ac:dyDescent="0.2">
      <c r="B30" s="18" t="s">
        <v>13</v>
      </c>
      <c r="C30" s="33" t="s">
        <v>43</v>
      </c>
      <c r="D30" s="8">
        <v>7.9000000000000001E-4</v>
      </c>
      <c r="E30" s="6">
        <v>0.99380930000000001</v>
      </c>
      <c r="F30" s="8">
        <v>2.7879999999999999E-2</v>
      </c>
      <c r="G30" s="20">
        <v>4.879E-2</v>
      </c>
      <c r="H30" s="21">
        <v>0.53690930000000003</v>
      </c>
      <c r="I30" s="22">
        <v>0.21928</v>
      </c>
    </row>
    <row r="31" spans="2:14" s="8" customFormat="1" x14ac:dyDescent="0.2">
      <c r="B31" s="18" t="s">
        <v>14</v>
      </c>
      <c r="C31" s="33" t="s">
        <v>43</v>
      </c>
      <c r="D31" s="8">
        <v>6.7000000000000002E-4</v>
      </c>
      <c r="E31" s="6">
        <v>0.99469110000000005</v>
      </c>
      <c r="F31" s="8">
        <v>2.5590000000000002E-2</v>
      </c>
      <c r="G31" s="20">
        <v>4.9790000000000001E-2</v>
      </c>
      <c r="H31" s="21">
        <v>0.51183999999999996</v>
      </c>
      <c r="I31" s="22">
        <v>0.22147</v>
      </c>
      <c r="J31" s="3"/>
      <c r="N31" s="4"/>
    </row>
    <row r="32" spans="2:14" ht="17" thickBot="1" x14ac:dyDescent="0.25">
      <c r="B32" s="23"/>
      <c r="C32" s="24"/>
      <c r="D32" s="26">
        <f t="shared" ref="D32:I32" si="4">AVERAGE(D27:D31)</f>
        <v>7.2999999999999996E-4</v>
      </c>
      <c r="E32" s="27">
        <f t="shared" si="4"/>
        <v>0.99422907999999999</v>
      </c>
      <c r="F32" s="26">
        <f t="shared" si="4"/>
        <v>2.6754E-2</v>
      </c>
      <c r="G32" s="28">
        <f t="shared" si="4"/>
        <v>5.0004000000000007E-2</v>
      </c>
      <c r="H32" s="27">
        <f t="shared" si="4"/>
        <v>0.52407513999999999</v>
      </c>
      <c r="I32" s="29">
        <f t="shared" si="4"/>
        <v>0.22181400000000001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E28-A2E9-3545-83AC-250192E65B55}">
  <dimension ref="B1:O40"/>
  <sheetViews>
    <sheetView zoomScaleNormal="100" workbookViewId="0">
      <selection activeCell="P18" sqref="P18"/>
    </sheetView>
  </sheetViews>
  <sheetFormatPr baseColWidth="10" defaultRowHeight="16" x14ac:dyDescent="0.2"/>
  <cols>
    <col min="1" max="1" width="1.33203125" style="3" customWidth="1"/>
    <col min="2" max="2" width="5.5" style="3" bestFit="1" customWidth="1"/>
    <col min="3" max="3" width="9.5" style="3" bestFit="1" customWidth="1"/>
    <col min="4" max="4" width="8.1640625" style="8" bestFit="1" customWidth="1"/>
    <col min="5" max="5" width="10.83203125" style="6" bestFit="1" customWidth="1"/>
    <col min="6" max="7" width="8.1640625" style="8" bestFit="1" customWidth="1"/>
    <col min="8" max="8" width="10.83203125" style="6" bestFit="1" customWidth="1"/>
    <col min="9" max="9" width="9" style="8" bestFit="1" customWidth="1"/>
    <col min="10" max="10" width="3.83203125" style="3" customWidth="1"/>
    <col min="11" max="13" width="12.33203125" style="3" customWidth="1"/>
    <col min="14" max="14" width="10.83203125" style="4"/>
    <col min="15" max="16384" width="10.83203125" style="3"/>
  </cols>
  <sheetData>
    <row r="1" spans="2:15" ht="17" thickBot="1" x14ac:dyDescent="0.25"/>
    <row r="2" spans="2:15" x14ac:dyDescent="0.2">
      <c r="B2" s="11" t="s">
        <v>28</v>
      </c>
      <c r="C2" s="12" t="s">
        <v>2</v>
      </c>
      <c r="D2" s="13" t="s">
        <v>6</v>
      </c>
      <c r="E2" s="14" t="s">
        <v>47</v>
      </c>
      <c r="F2" s="13" t="s">
        <v>1</v>
      </c>
      <c r="G2" s="15" t="s">
        <v>7</v>
      </c>
      <c r="H2" s="16" t="s">
        <v>9</v>
      </c>
      <c r="I2" s="17" t="s">
        <v>8</v>
      </c>
      <c r="K2" s="7" t="s">
        <v>35</v>
      </c>
      <c r="L2" s="7" t="s">
        <v>7</v>
      </c>
      <c r="M2" s="7" t="s">
        <v>8</v>
      </c>
      <c r="N2" s="32" t="s">
        <v>4</v>
      </c>
      <c r="O2" s="2" t="s">
        <v>49</v>
      </c>
    </row>
    <row r="3" spans="2:15" x14ac:dyDescent="0.2">
      <c r="B3" s="18" t="s">
        <v>10</v>
      </c>
      <c r="C3" s="19" t="s">
        <v>36</v>
      </c>
      <c r="D3" s="8">
        <v>1.5100000000000001E-3</v>
      </c>
      <c r="E3" s="6">
        <v>0.98776109999999995</v>
      </c>
      <c r="F3" s="8">
        <v>3.8260000000000002E-2</v>
      </c>
      <c r="G3" s="8">
        <v>5.0540000000000002E-2</v>
      </c>
      <c r="H3" s="6">
        <v>0.4808925</v>
      </c>
      <c r="I3" s="30">
        <v>0.22316</v>
      </c>
      <c r="K3" s="7" t="s">
        <v>36</v>
      </c>
      <c r="L3" s="31">
        <f>G8</f>
        <v>5.1783999999999997E-2</v>
      </c>
      <c r="M3" s="31">
        <f>I8</f>
        <v>0.22569800000000001</v>
      </c>
      <c r="N3" s="4">
        <v>5246976</v>
      </c>
      <c r="O3" s="5">
        <f>(ABS(L3-$L$4)/L3)</f>
        <v>5.8473659817704235E-2</v>
      </c>
    </row>
    <row r="4" spans="2:15" x14ac:dyDescent="0.2">
      <c r="B4" s="18" t="s">
        <v>11</v>
      </c>
      <c r="C4" s="19" t="s">
        <v>36</v>
      </c>
      <c r="D4" s="8">
        <v>1.4599999999999999E-3</v>
      </c>
      <c r="E4" s="6">
        <v>0.98822670000000001</v>
      </c>
      <c r="F4" s="8">
        <v>3.7510000000000002E-2</v>
      </c>
      <c r="G4" s="20">
        <v>5.3289999999999997E-2</v>
      </c>
      <c r="H4" s="21">
        <v>0.45896350000000002</v>
      </c>
      <c r="I4" s="22">
        <v>0.22907</v>
      </c>
      <c r="K4" s="7" t="s">
        <v>37</v>
      </c>
      <c r="L4" s="31">
        <f>G16</f>
        <v>4.8756000000000001E-2</v>
      </c>
      <c r="M4" s="31">
        <f>I16</f>
        <v>0.219028</v>
      </c>
      <c r="N4" s="4">
        <v>6296576</v>
      </c>
      <c r="O4" s="5">
        <f t="shared" ref="O4:O7" si="0">(ABS(L4-$L$4)/L4)</f>
        <v>0</v>
      </c>
    </row>
    <row r="5" spans="2:15" x14ac:dyDescent="0.2">
      <c r="B5" s="18" t="s">
        <v>12</v>
      </c>
      <c r="C5" s="19" t="s">
        <v>36</v>
      </c>
      <c r="D5" s="8">
        <v>1.48E-3</v>
      </c>
      <c r="E5" s="6">
        <v>0.98803839999999998</v>
      </c>
      <c r="F5" s="8">
        <v>3.8010000000000002E-2</v>
      </c>
      <c r="G5" s="20">
        <v>5.2249999999999998E-2</v>
      </c>
      <c r="H5" s="21">
        <v>0.46911249999999999</v>
      </c>
      <c r="I5" s="22">
        <v>0.22625000000000001</v>
      </c>
      <c r="K5" s="7" t="s">
        <v>38</v>
      </c>
      <c r="L5" s="31">
        <f>G24</f>
        <v>5.0222000000000003E-2</v>
      </c>
      <c r="M5" s="31">
        <f>I24</f>
        <v>0.22208199999999997</v>
      </c>
      <c r="N5" s="1">
        <v>7346176</v>
      </c>
      <c r="O5" s="5">
        <f t="shared" si="0"/>
        <v>2.9190394647763965E-2</v>
      </c>
    </row>
    <row r="6" spans="2:15" x14ac:dyDescent="0.2">
      <c r="B6" s="18" t="s">
        <v>13</v>
      </c>
      <c r="C6" s="19" t="s">
        <v>36</v>
      </c>
      <c r="D6" s="8">
        <v>2.0100000000000001E-3</v>
      </c>
      <c r="E6" s="6">
        <v>0.98418349999999999</v>
      </c>
      <c r="F6" s="8">
        <v>4.4249999999999998E-2</v>
      </c>
      <c r="G6" s="20">
        <v>5.1459999999999999E-2</v>
      </c>
      <c r="H6" s="21">
        <v>0.46361659999999999</v>
      </c>
      <c r="I6" s="22">
        <v>0.22506000000000001</v>
      </c>
      <c r="K6" s="7" t="s">
        <v>39</v>
      </c>
      <c r="L6" s="31">
        <f>G32</f>
        <v>5.5190000000000003E-2</v>
      </c>
      <c r="M6" s="31">
        <f>I32</f>
        <v>0.23292799999999997</v>
      </c>
      <c r="N6" s="4">
        <v>8395776</v>
      </c>
      <c r="O6" s="5">
        <f t="shared" si="0"/>
        <v>0.11657909041493028</v>
      </c>
    </row>
    <row r="7" spans="2:15" x14ac:dyDescent="0.2">
      <c r="B7" s="18" t="s">
        <v>14</v>
      </c>
      <c r="C7" s="19" t="s">
        <v>36</v>
      </c>
      <c r="D7" s="8">
        <v>1.4599999999999999E-3</v>
      </c>
      <c r="E7" s="6">
        <v>0.98799930000000002</v>
      </c>
      <c r="F7" s="8">
        <v>3.7670000000000002E-2</v>
      </c>
      <c r="G7" s="20">
        <v>5.1380000000000002E-2</v>
      </c>
      <c r="H7" s="21">
        <v>0.45886130000000003</v>
      </c>
      <c r="I7" s="22">
        <v>0.22495000000000001</v>
      </c>
      <c r="K7" s="7" t="s">
        <v>40</v>
      </c>
      <c r="L7" s="31">
        <f>G40</f>
        <v>6.3519999999999993E-2</v>
      </c>
      <c r="M7" s="31">
        <f>I40</f>
        <v>0.24988199999999999</v>
      </c>
      <c r="N7" s="4">
        <v>9445376</v>
      </c>
      <c r="O7" s="5">
        <f t="shared" si="0"/>
        <v>0.23243073047858934</v>
      </c>
    </row>
    <row r="8" spans="2:15" ht="17" thickBot="1" x14ac:dyDescent="0.25">
      <c r="B8" s="23"/>
      <c r="C8" s="24"/>
      <c r="D8" s="26">
        <f t="shared" ref="D8:I8" si="1">AVERAGE(D3:D7)</f>
        <v>1.5839999999999999E-3</v>
      </c>
      <c r="E8" s="27">
        <f t="shared" si="1"/>
        <v>0.98724179999999995</v>
      </c>
      <c r="F8" s="26">
        <f t="shared" si="1"/>
        <v>3.9140000000000001E-2</v>
      </c>
      <c r="G8" s="28">
        <f t="shared" si="1"/>
        <v>5.1783999999999997E-2</v>
      </c>
      <c r="H8" s="27">
        <f t="shared" si="1"/>
        <v>0.46628927999999997</v>
      </c>
      <c r="I8" s="29">
        <f t="shared" si="1"/>
        <v>0.22569800000000001</v>
      </c>
      <c r="K8" s="10"/>
      <c r="L8" s="10"/>
      <c r="M8" s="10"/>
    </row>
    <row r="9" spans="2:15" ht="17" thickBot="1" x14ac:dyDescent="0.25"/>
    <row r="10" spans="2:15" x14ac:dyDescent="0.2">
      <c r="B10" s="11" t="s">
        <v>28</v>
      </c>
      <c r="C10" s="12" t="s">
        <v>2</v>
      </c>
      <c r="D10" s="13" t="s">
        <v>6</v>
      </c>
      <c r="E10" s="14" t="s">
        <v>47</v>
      </c>
      <c r="F10" s="13" t="s">
        <v>1</v>
      </c>
      <c r="G10" s="15" t="s">
        <v>7</v>
      </c>
      <c r="H10" s="16" t="s">
        <v>9</v>
      </c>
      <c r="I10" s="17" t="s">
        <v>8</v>
      </c>
    </row>
    <row r="11" spans="2:15" x14ac:dyDescent="0.2">
      <c r="B11" s="18" t="s">
        <v>10</v>
      </c>
      <c r="C11" s="19" t="s">
        <v>37</v>
      </c>
      <c r="D11" s="8">
        <v>6.7000000000000002E-4</v>
      </c>
      <c r="E11" s="6">
        <v>0.99468760000000001</v>
      </c>
      <c r="F11" s="8">
        <v>2.5760000000000002E-2</v>
      </c>
      <c r="G11" s="20">
        <v>4.7390000000000002E-2</v>
      </c>
      <c r="H11" s="21">
        <v>0.53040670000000001</v>
      </c>
      <c r="I11" s="22">
        <v>0.21634999999999999</v>
      </c>
    </row>
    <row r="12" spans="2:15" x14ac:dyDescent="0.2">
      <c r="B12" s="18" t="s">
        <v>11</v>
      </c>
      <c r="C12" s="19" t="s">
        <v>37</v>
      </c>
      <c r="D12" s="8">
        <v>6.4000000000000005E-4</v>
      </c>
      <c r="E12" s="6">
        <v>0.99501209999999995</v>
      </c>
      <c r="F12" s="8">
        <v>2.4979999999999999E-2</v>
      </c>
      <c r="G12" s="20">
        <v>4.9790000000000001E-2</v>
      </c>
      <c r="H12" s="21">
        <v>0.53144429999999998</v>
      </c>
      <c r="I12" s="22">
        <v>0.22141</v>
      </c>
    </row>
    <row r="13" spans="2:15" x14ac:dyDescent="0.2">
      <c r="B13" s="18" t="s">
        <v>12</v>
      </c>
      <c r="C13" s="19" t="s">
        <v>37</v>
      </c>
      <c r="D13" s="8">
        <v>8.0000000000000004E-4</v>
      </c>
      <c r="E13" s="6">
        <v>0.99375279999999999</v>
      </c>
      <c r="F13" s="8">
        <v>2.8070000000000001E-2</v>
      </c>
      <c r="G13" s="20">
        <v>4.9230000000000003E-2</v>
      </c>
      <c r="H13" s="21">
        <v>0.53300049999999999</v>
      </c>
      <c r="I13" s="22">
        <v>0.21969</v>
      </c>
    </row>
    <row r="14" spans="2:15" x14ac:dyDescent="0.2">
      <c r="B14" s="18" t="s">
        <v>13</v>
      </c>
      <c r="C14" s="19" t="s">
        <v>37</v>
      </c>
      <c r="D14" s="8">
        <v>7.3999999999999999E-4</v>
      </c>
      <c r="E14" s="6">
        <v>0.99425660000000005</v>
      </c>
      <c r="F14" s="8">
        <v>2.7E-2</v>
      </c>
      <c r="G14" s="20">
        <v>4.854E-2</v>
      </c>
      <c r="H14" s="21">
        <v>0.53228909999999996</v>
      </c>
      <c r="I14" s="22">
        <v>0.21862000000000001</v>
      </c>
    </row>
    <row r="15" spans="2:15" x14ac:dyDescent="0.2">
      <c r="B15" s="18" t="s">
        <v>14</v>
      </c>
      <c r="C15" s="19" t="s">
        <v>37</v>
      </c>
      <c r="D15" s="8">
        <v>6.6E-4</v>
      </c>
      <c r="E15" s="6">
        <v>0.99473319999999998</v>
      </c>
      <c r="F15" s="8">
        <v>2.554E-2</v>
      </c>
      <c r="G15" s="20">
        <v>4.8829999999999998E-2</v>
      </c>
      <c r="H15" s="21">
        <v>0.51025240000000005</v>
      </c>
      <c r="I15" s="22">
        <v>0.21906999999999999</v>
      </c>
    </row>
    <row r="16" spans="2:15" s="8" customFormat="1" ht="17" thickBot="1" x14ac:dyDescent="0.25">
      <c r="B16" s="23"/>
      <c r="C16" s="24"/>
      <c r="D16" s="26">
        <f t="shared" ref="D16:I16" si="2">AVERAGE(D11:D15)</f>
        <v>7.0200000000000004E-4</v>
      </c>
      <c r="E16" s="27">
        <f t="shared" si="2"/>
        <v>0.99448846000000002</v>
      </c>
      <c r="F16" s="26">
        <f t="shared" si="2"/>
        <v>2.6269999999999998E-2</v>
      </c>
      <c r="G16" s="28">
        <f t="shared" si="2"/>
        <v>4.8756000000000001E-2</v>
      </c>
      <c r="H16" s="27">
        <f t="shared" si="2"/>
        <v>0.52747860000000002</v>
      </c>
      <c r="I16" s="29">
        <f t="shared" si="2"/>
        <v>0.219028</v>
      </c>
      <c r="J16" s="3"/>
      <c r="N16" s="4"/>
    </row>
    <row r="17" spans="2:14" ht="17" thickBot="1" x14ac:dyDescent="0.25"/>
    <row r="18" spans="2:14" x14ac:dyDescent="0.2">
      <c r="B18" s="11" t="s">
        <v>28</v>
      </c>
      <c r="C18" s="12" t="s">
        <v>2</v>
      </c>
      <c r="D18" s="13" t="s">
        <v>6</v>
      </c>
      <c r="E18" s="14" t="s">
        <v>47</v>
      </c>
      <c r="F18" s="13" t="s">
        <v>1</v>
      </c>
      <c r="G18" s="15" t="s">
        <v>7</v>
      </c>
      <c r="H18" s="16" t="s">
        <v>9</v>
      </c>
      <c r="I18" s="17" t="s">
        <v>8</v>
      </c>
    </row>
    <row r="19" spans="2:14" s="8" customFormat="1" x14ac:dyDescent="0.2">
      <c r="B19" s="18" t="s">
        <v>10</v>
      </c>
      <c r="C19" s="19" t="s">
        <v>38</v>
      </c>
      <c r="D19" s="8">
        <v>9.7000000000000005E-4</v>
      </c>
      <c r="E19" s="6">
        <v>0.99266259999999995</v>
      </c>
      <c r="F19" s="8">
        <v>3.091E-2</v>
      </c>
      <c r="G19" s="20">
        <v>4.9050000000000003E-2</v>
      </c>
      <c r="H19" s="21">
        <v>0.56017329999999999</v>
      </c>
      <c r="I19" s="22">
        <v>0.21992</v>
      </c>
      <c r="J19" s="3"/>
      <c r="N19" s="4"/>
    </row>
    <row r="20" spans="2:14" s="8" customFormat="1" x14ac:dyDescent="0.2">
      <c r="B20" s="18" t="s">
        <v>11</v>
      </c>
      <c r="C20" s="19" t="s">
        <v>38</v>
      </c>
      <c r="D20" s="8">
        <v>1.1900000000000001E-3</v>
      </c>
      <c r="E20" s="6">
        <v>0.99098679999999995</v>
      </c>
      <c r="F20" s="8">
        <v>3.4139999999999997E-2</v>
      </c>
      <c r="G20" s="20">
        <v>5.289E-2</v>
      </c>
      <c r="H20" s="21">
        <v>0.5322557</v>
      </c>
      <c r="I20" s="22">
        <v>0.22783999999999999</v>
      </c>
      <c r="J20" s="3"/>
      <c r="N20" s="4"/>
    </row>
    <row r="21" spans="2:14" s="8" customFormat="1" x14ac:dyDescent="0.2">
      <c r="B21" s="18" t="s">
        <v>12</v>
      </c>
      <c r="C21" s="19" t="s">
        <v>38</v>
      </c>
      <c r="D21" s="8">
        <v>1.23E-3</v>
      </c>
      <c r="E21" s="6">
        <v>0.99082680000000001</v>
      </c>
      <c r="F21" s="8">
        <v>3.4709999999999998E-2</v>
      </c>
      <c r="G21" s="20">
        <v>5.0869999999999999E-2</v>
      </c>
      <c r="H21" s="21">
        <v>0.5425799</v>
      </c>
      <c r="I21" s="22">
        <v>0.22305</v>
      </c>
      <c r="J21" s="3"/>
      <c r="N21" s="4"/>
    </row>
    <row r="22" spans="2:14" s="8" customFormat="1" x14ac:dyDescent="0.2">
      <c r="B22" s="18" t="s">
        <v>13</v>
      </c>
      <c r="C22" s="19" t="s">
        <v>38</v>
      </c>
      <c r="D22" s="8">
        <v>1.2199999999999999E-3</v>
      </c>
      <c r="E22" s="6">
        <v>0.99099400000000004</v>
      </c>
      <c r="F22" s="8">
        <v>3.4619999999999998E-2</v>
      </c>
      <c r="G22" s="20">
        <v>4.9549999999999997E-2</v>
      </c>
      <c r="H22" s="21">
        <v>0.56345350000000005</v>
      </c>
      <c r="I22" s="22">
        <v>0.22062999999999999</v>
      </c>
      <c r="J22" s="3"/>
      <c r="N22" s="4"/>
    </row>
    <row r="23" spans="2:14" x14ac:dyDescent="0.2">
      <c r="B23" s="18" t="s">
        <v>14</v>
      </c>
      <c r="C23" s="19" t="s">
        <v>38</v>
      </c>
      <c r="D23" s="8">
        <v>9.6000000000000002E-4</v>
      </c>
      <c r="E23" s="6">
        <v>0.99267740000000004</v>
      </c>
      <c r="F23" s="8">
        <v>3.0689999999999999E-2</v>
      </c>
      <c r="G23" s="20">
        <v>4.8750000000000002E-2</v>
      </c>
      <c r="H23" s="21">
        <v>0.5569037</v>
      </c>
      <c r="I23" s="22">
        <v>0.21897</v>
      </c>
    </row>
    <row r="24" spans="2:14" ht="17" thickBot="1" x14ac:dyDescent="0.25">
      <c r="B24" s="23"/>
      <c r="C24" s="24"/>
      <c r="D24" s="26">
        <f t="shared" ref="D24:I24" si="3">AVERAGE(D19:D23)</f>
        <v>1.114E-3</v>
      </c>
      <c r="E24" s="27">
        <f t="shared" si="3"/>
        <v>0.99162952000000004</v>
      </c>
      <c r="F24" s="26">
        <f t="shared" si="3"/>
        <v>3.3014000000000002E-2</v>
      </c>
      <c r="G24" s="28">
        <f t="shared" si="3"/>
        <v>5.0222000000000003E-2</v>
      </c>
      <c r="H24" s="27">
        <f t="shared" si="3"/>
        <v>0.55107322000000003</v>
      </c>
      <c r="I24" s="29">
        <f t="shared" si="3"/>
        <v>0.22208199999999997</v>
      </c>
    </row>
    <row r="25" spans="2:14" ht="17" thickBot="1" x14ac:dyDescent="0.25"/>
    <row r="26" spans="2:14" x14ac:dyDescent="0.2">
      <c r="B26" s="11" t="s">
        <v>28</v>
      </c>
      <c r="C26" s="12" t="s">
        <v>2</v>
      </c>
      <c r="D26" s="13" t="s">
        <v>6</v>
      </c>
      <c r="E26" s="14" t="s">
        <v>47</v>
      </c>
      <c r="F26" s="13" t="s">
        <v>1</v>
      </c>
      <c r="G26" s="15" t="s">
        <v>7</v>
      </c>
      <c r="H26" s="16" t="s">
        <v>9</v>
      </c>
      <c r="I26" s="17" t="s">
        <v>8</v>
      </c>
    </row>
    <row r="27" spans="2:14" x14ac:dyDescent="0.2">
      <c r="B27" s="18" t="s">
        <v>10</v>
      </c>
      <c r="C27" s="19" t="s">
        <v>39</v>
      </c>
      <c r="D27" s="8">
        <v>1.41E-3</v>
      </c>
      <c r="E27" s="6">
        <v>0.98971229999999999</v>
      </c>
      <c r="F27" s="8">
        <v>3.721E-2</v>
      </c>
      <c r="G27" s="20">
        <v>5.4059999999999997E-2</v>
      </c>
      <c r="H27" s="21">
        <v>0.5451897</v>
      </c>
      <c r="I27" s="22">
        <v>0.23061000000000001</v>
      </c>
    </row>
    <row r="28" spans="2:14" x14ac:dyDescent="0.2">
      <c r="B28" s="18" t="s">
        <v>11</v>
      </c>
      <c r="C28" s="19" t="s">
        <v>39</v>
      </c>
      <c r="D28" s="8">
        <v>2.0699999999999998E-3</v>
      </c>
      <c r="E28" s="6">
        <v>0.98507889999999998</v>
      </c>
      <c r="F28" s="8">
        <v>4.4990000000000002E-2</v>
      </c>
      <c r="G28" s="8">
        <v>5.6950000000000001E-2</v>
      </c>
      <c r="H28" s="6">
        <v>0.53286339999999999</v>
      </c>
      <c r="I28" s="30">
        <v>0.23663000000000001</v>
      </c>
    </row>
    <row r="29" spans="2:14" x14ac:dyDescent="0.2">
      <c r="B29" s="18" t="s">
        <v>12</v>
      </c>
      <c r="C29" s="19" t="s">
        <v>39</v>
      </c>
      <c r="D29" s="8">
        <v>1.75E-3</v>
      </c>
      <c r="E29" s="6">
        <v>0.98738979999999998</v>
      </c>
      <c r="F29" s="8">
        <v>4.1430000000000002E-2</v>
      </c>
      <c r="G29" s="20">
        <v>5.7349999999999998E-2</v>
      </c>
      <c r="H29" s="21">
        <v>0.52465470000000003</v>
      </c>
      <c r="I29" s="22">
        <v>0.23719000000000001</v>
      </c>
    </row>
    <row r="30" spans="2:14" x14ac:dyDescent="0.2">
      <c r="B30" s="18" t="s">
        <v>13</v>
      </c>
      <c r="C30" s="19" t="s">
        <v>39</v>
      </c>
      <c r="D30" s="8">
        <v>1.6800000000000001E-3</v>
      </c>
      <c r="E30" s="6">
        <v>0.9881278</v>
      </c>
      <c r="F30" s="8">
        <v>4.0620000000000003E-2</v>
      </c>
      <c r="G30" s="20">
        <v>5.398E-2</v>
      </c>
      <c r="H30" s="21">
        <v>0.54323500000000002</v>
      </c>
      <c r="I30" s="22">
        <v>0.23052</v>
      </c>
    </row>
    <row r="31" spans="2:14" s="8" customFormat="1" x14ac:dyDescent="0.2">
      <c r="B31" s="18" t="s">
        <v>14</v>
      </c>
      <c r="C31" s="19" t="s">
        <v>39</v>
      </c>
      <c r="D31" s="8">
        <v>1.92E-3</v>
      </c>
      <c r="E31" s="6">
        <v>0.98591759999999995</v>
      </c>
      <c r="F31" s="8">
        <v>4.342E-2</v>
      </c>
      <c r="G31" s="20">
        <v>5.3609999999999998E-2</v>
      </c>
      <c r="H31" s="21">
        <v>0.53801810000000005</v>
      </c>
      <c r="I31" s="22">
        <v>0.22969000000000001</v>
      </c>
      <c r="J31" s="3"/>
      <c r="N31" s="4"/>
    </row>
    <row r="32" spans="2:14" ht="17" thickBot="1" x14ac:dyDescent="0.25">
      <c r="B32" s="23"/>
      <c r="C32" s="24"/>
      <c r="D32" s="26">
        <f t="shared" ref="D32:I32" si="4">AVERAGE(D27:D31)</f>
        <v>1.7659999999999998E-3</v>
      </c>
      <c r="E32" s="27">
        <f t="shared" si="4"/>
        <v>0.98724528</v>
      </c>
      <c r="F32" s="26">
        <f t="shared" si="4"/>
        <v>4.1534000000000001E-2</v>
      </c>
      <c r="G32" s="28">
        <f t="shared" si="4"/>
        <v>5.5190000000000003E-2</v>
      </c>
      <c r="H32" s="27">
        <f t="shared" si="4"/>
        <v>0.53679218000000006</v>
      </c>
      <c r="I32" s="29">
        <f t="shared" si="4"/>
        <v>0.23292799999999997</v>
      </c>
    </row>
    <row r="33" spans="2:9" ht="17" thickBot="1" x14ac:dyDescent="0.25"/>
    <row r="34" spans="2:9" x14ac:dyDescent="0.2">
      <c r="B34" s="11" t="s">
        <v>28</v>
      </c>
      <c r="C34" s="12" t="s">
        <v>2</v>
      </c>
      <c r="D34" s="13" t="s">
        <v>6</v>
      </c>
      <c r="E34" s="14" t="s">
        <v>47</v>
      </c>
      <c r="F34" s="13" t="s">
        <v>1</v>
      </c>
      <c r="G34" s="15" t="s">
        <v>7</v>
      </c>
      <c r="H34" s="16" t="s">
        <v>9</v>
      </c>
      <c r="I34" s="17" t="s">
        <v>8</v>
      </c>
    </row>
    <row r="35" spans="2:9" x14ac:dyDescent="0.2">
      <c r="B35" s="18" t="s">
        <v>10</v>
      </c>
      <c r="C35" s="19" t="s">
        <v>40</v>
      </c>
      <c r="D35" s="8">
        <v>3.9100000000000003E-3</v>
      </c>
      <c r="E35" s="6">
        <v>0.97278690000000001</v>
      </c>
      <c r="F35" s="8">
        <v>6.2039999999999998E-2</v>
      </c>
      <c r="G35" s="20">
        <v>6.0999999999999999E-2</v>
      </c>
      <c r="H35" s="21">
        <v>0.5123702</v>
      </c>
      <c r="I35" s="22">
        <v>0.24518999999999999</v>
      </c>
    </row>
    <row r="36" spans="2:9" x14ac:dyDescent="0.2">
      <c r="B36" s="18" t="s">
        <v>11</v>
      </c>
      <c r="C36" s="19" t="s">
        <v>40</v>
      </c>
      <c r="D36" s="8">
        <v>4.2700000000000004E-3</v>
      </c>
      <c r="E36" s="6">
        <v>0.97015910000000005</v>
      </c>
      <c r="F36" s="8">
        <v>6.4630000000000007E-2</v>
      </c>
      <c r="G36" s="20">
        <v>6.6089999999999996E-2</v>
      </c>
      <c r="H36" s="21">
        <v>0.47190710000000002</v>
      </c>
      <c r="I36" s="22">
        <v>0.25511</v>
      </c>
    </row>
    <row r="37" spans="2:9" x14ac:dyDescent="0.2">
      <c r="B37" s="18" t="s">
        <v>12</v>
      </c>
      <c r="C37" s="19" t="s">
        <v>40</v>
      </c>
      <c r="D37" s="8">
        <v>3.9899999999999996E-3</v>
      </c>
      <c r="E37" s="6">
        <v>0.97204820000000003</v>
      </c>
      <c r="F37" s="8">
        <v>6.2719999999999998E-2</v>
      </c>
      <c r="G37" s="20">
        <v>6.4530000000000004E-2</v>
      </c>
      <c r="H37" s="21">
        <v>0.48608859999999998</v>
      </c>
      <c r="I37" s="22">
        <v>0.2515</v>
      </c>
    </row>
    <row r="38" spans="2:9" x14ac:dyDescent="0.2">
      <c r="B38" s="18" t="s">
        <v>13</v>
      </c>
      <c r="C38" s="19" t="s">
        <v>40</v>
      </c>
      <c r="D38" s="8">
        <v>3.9100000000000003E-3</v>
      </c>
      <c r="E38" s="6">
        <v>0.9734952</v>
      </c>
      <c r="F38" s="8">
        <v>6.191E-2</v>
      </c>
      <c r="G38" s="20">
        <v>6.3960000000000003E-2</v>
      </c>
      <c r="H38" s="21">
        <v>0.48106749999999998</v>
      </c>
      <c r="I38" s="22">
        <v>0.25074000000000002</v>
      </c>
    </row>
    <row r="39" spans="2:9" x14ac:dyDescent="0.2">
      <c r="B39" s="18" t="s">
        <v>14</v>
      </c>
      <c r="C39" s="19" t="s">
        <v>40</v>
      </c>
      <c r="D39" s="8">
        <v>4.1799999999999997E-3</v>
      </c>
      <c r="E39" s="6">
        <v>0.97055559999999996</v>
      </c>
      <c r="F39" s="8">
        <v>6.3979999999999995E-2</v>
      </c>
      <c r="G39" s="20">
        <v>6.2019999999999999E-2</v>
      </c>
      <c r="H39" s="21">
        <v>0.5052932</v>
      </c>
      <c r="I39" s="22">
        <v>0.24687000000000001</v>
      </c>
    </row>
    <row r="40" spans="2:9" ht="17" thickBot="1" x14ac:dyDescent="0.25">
      <c r="B40" s="23"/>
      <c r="C40" s="24"/>
      <c r="D40" s="26">
        <f t="shared" ref="D40:I40" si="5">AVERAGE(D35:D39)</f>
        <v>4.052E-3</v>
      </c>
      <c r="E40" s="27">
        <f t="shared" si="5"/>
        <v>0.97180900000000003</v>
      </c>
      <c r="F40" s="26">
        <f t="shared" si="5"/>
        <v>6.3056000000000001E-2</v>
      </c>
      <c r="G40" s="28">
        <f t="shared" si="5"/>
        <v>6.3519999999999993E-2</v>
      </c>
      <c r="H40" s="27">
        <f t="shared" si="5"/>
        <v>0.49134532000000003</v>
      </c>
      <c r="I40" s="29">
        <f t="shared" si="5"/>
        <v>0.24988199999999999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8CEF-455A-1A47-929B-B41D779751DB}">
  <dimension ref="B1:W36"/>
  <sheetViews>
    <sheetView zoomScale="110" zoomScaleNormal="110" workbookViewId="0">
      <selection activeCell="T13" sqref="T13"/>
    </sheetView>
  </sheetViews>
  <sheetFormatPr baseColWidth="10" defaultRowHeight="16" x14ac:dyDescent="0.2"/>
  <cols>
    <col min="1" max="1" width="1.33203125" style="3" customWidth="1"/>
    <col min="2" max="2" width="5.33203125" style="3" bestFit="1" customWidth="1"/>
    <col min="3" max="3" width="12" style="3" bestFit="1" customWidth="1"/>
    <col min="4" max="4" width="8.33203125" style="3" bestFit="1" customWidth="1"/>
    <col min="5" max="5" width="9.33203125" style="8" bestFit="1" customWidth="1"/>
    <col min="6" max="6" width="8.33203125" style="3" bestFit="1" customWidth="1"/>
    <col min="7" max="7" width="7.6640625" style="3" bestFit="1" customWidth="1"/>
    <col min="8" max="8" width="10.1640625" style="8" bestFit="1" customWidth="1"/>
    <col min="9" max="9" width="8.83203125" style="6" bestFit="1" customWidth="1"/>
    <col min="10" max="10" width="3" style="8" customWidth="1"/>
    <col min="11" max="11" width="5.33203125" style="3" bestFit="1" customWidth="1"/>
    <col min="12" max="12" width="7.83203125" style="3" bestFit="1" customWidth="1"/>
    <col min="13" max="13" width="8.33203125" style="3" bestFit="1" customWidth="1"/>
    <col min="14" max="14" width="10.1640625" style="8" bestFit="1" customWidth="1"/>
    <col min="15" max="15" width="8.33203125" style="6" bestFit="1" customWidth="1"/>
    <col min="16" max="16" width="7.6640625" style="3" bestFit="1" customWidth="1"/>
    <col min="17" max="17" width="10.1640625" style="8" bestFit="1" customWidth="1"/>
    <col min="18" max="18" width="8.83203125" style="6" bestFit="1" customWidth="1"/>
    <col min="19" max="19" width="3" style="8" customWidth="1"/>
    <col min="20" max="20" width="12.5" style="3" bestFit="1" customWidth="1"/>
    <col min="21" max="21" width="10.83203125" style="3"/>
    <col min="22" max="22" width="12.5" style="3" bestFit="1" customWidth="1"/>
    <col min="23" max="16384" width="10.83203125" style="3"/>
  </cols>
  <sheetData>
    <row r="1" spans="2:23" ht="17" thickBot="1" x14ac:dyDescent="0.25"/>
    <row r="2" spans="2:23" x14ac:dyDescent="0.2">
      <c r="B2" s="11" t="s">
        <v>0</v>
      </c>
      <c r="C2" s="12" t="s">
        <v>2</v>
      </c>
      <c r="D2" s="13" t="s">
        <v>6</v>
      </c>
      <c r="E2" s="13" t="s">
        <v>47</v>
      </c>
      <c r="F2" s="12" t="s">
        <v>1</v>
      </c>
      <c r="G2" s="15" t="s">
        <v>7</v>
      </c>
      <c r="H2" s="16" t="s">
        <v>9</v>
      </c>
      <c r="I2" s="17" t="s">
        <v>8</v>
      </c>
      <c r="J2" s="3"/>
      <c r="K2" s="11" t="s">
        <v>0</v>
      </c>
      <c r="L2" s="12" t="s">
        <v>2</v>
      </c>
      <c r="M2" s="13" t="s">
        <v>6</v>
      </c>
      <c r="N2" s="14" t="s">
        <v>47</v>
      </c>
      <c r="O2" s="12" t="s">
        <v>1</v>
      </c>
      <c r="P2" s="15" t="s">
        <v>7</v>
      </c>
      <c r="Q2" s="16" t="s">
        <v>9</v>
      </c>
      <c r="R2" s="17" t="s">
        <v>8</v>
      </c>
      <c r="S2" s="7"/>
    </row>
    <row r="3" spans="2:23" ht="17" thickBot="1" x14ac:dyDescent="0.25">
      <c r="B3" s="18" t="s">
        <v>10</v>
      </c>
      <c r="C3" s="19" t="s">
        <v>3</v>
      </c>
      <c r="D3" s="8">
        <v>9.7000000000000005E-4</v>
      </c>
      <c r="E3" s="8">
        <v>99.266260000000003</v>
      </c>
      <c r="F3" s="8">
        <v>3.091E-2</v>
      </c>
      <c r="G3" s="20">
        <v>4.9050000000000003E-2</v>
      </c>
      <c r="H3" s="21">
        <v>0.56017329999999999</v>
      </c>
      <c r="I3" s="22">
        <v>0.21992</v>
      </c>
      <c r="J3" s="3"/>
      <c r="K3" s="18" t="s">
        <v>10</v>
      </c>
      <c r="L3" s="19" t="s">
        <v>5</v>
      </c>
      <c r="M3" s="8">
        <v>3.9100000000000003E-3</v>
      </c>
      <c r="N3" s="6">
        <v>0.97233049999999999</v>
      </c>
      <c r="O3" s="8">
        <v>6.1949999999999998E-2</v>
      </c>
      <c r="P3" s="20">
        <v>6.7640000000000006E-2</v>
      </c>
      <c r="Q3" s="21">
        <v>0.4500054</v>
      </c>
      <c r="R3" s="22">
        <v>0.25802000000000003</v>
      </c>
      <c r="S3" s="9"/>
      <c r="U3" s="8"/>
      <c r="V3" s="6"/>
      <c r="W3" s="8"/>
    </row>
    <row r="4" spans="2:23" x14ac:dyDescent="0.2">
      <c r="B4" s="18" t="s">
        <v>11</v>
      </c>
      <c r="C4" s="19" t="s">
        <v>3</v>
      </c>
      <c r="D4" s="8">
        <v>1.1900000000000001E-3</v>
      </c>
      <c r="E4" s="8">
        <v>99.098680000000002</v>
      </c>
      <c r="F4" s="8">
        <v>3.4139999999999997E-2</v>
      </c>
      <c r="G4" s="20">
        <v>5.289E-2</v>
      </c>
      <c r="H4" s="21">
        <v>0.5322557</v>
      </c>
      <c r="I4" s="22">
        <v>0.22783999999999999</v>
      </c>
      <c r="J4" s="3"/>
      <c r="K4" s="18" t="s">
        <v>11</v>
      </c>
      <c r="L4" s="19" t="s">
        <v>5</v>
      </c>
      <c r="M4" s="8">
        <v>3.9100000000000003E-3</v>
      </c>
      <c r="N4" s="6">
        <v>0.97239560000000003</v>
      </c>
      <c r="O4" s="8">
        <v>6.1969999999999997E-2</v>
      </c>
      <c r="P4" s="20">
        <v>7.0519999999999999E-2</v>
      </c>
      <c r="Q4" s="21">
        <v>0.43308010000000002</v>
      </c>
      <c r="R4" s="22">
        <v>0.26372000000000001</v>
      </c>
      <c r="S4" s="9"/>
      <c r="T4" s="39" t="s">
        <v>44</v>
      </c>
      <c r="U4" s="14"/>
      <c r="V4" s="39" t="s">
        <v>17</v>
      </c>
      <c r="W4" s="36"/>
    </row>
    <row r="5" spans="2:23" x14ac:dyDescent="0.2">
      <c r="B5" s="18" t="s">
        <v>12</v>
      </c>
      <c r="C5" s="19" t="s">
        <v>3</v>
      </c>
      <c r="D5" s="8">
        <v>1.23E-3</v>
      </c>
      <c r="E5" s="8">
        <v>99.082679999999996</v>
      </c>
      <c r="F5" s="8">
        <v>3.4709999999999998E-2</v>
      </c>
      <c r="G5" s="20">
        <v>5.0869999999999999E-2</v>
      </c>
      <c r="H5" s="21">
        <v>0.5425799</v>
      </c>
      <c r="I5" s="22">
        <v>0.22305</v>
      </c>
      <c r="J5" s="3"/>
      <c r="K5" s="18" t="s">
        <v>12</v>
      </c>
      <c r="L5" s="19" t="s">
        <v>5</v>
      </c>
      <c r="M5" s="8">
        <v>3.7699999999999999E-3</v>
      </c>
      <c r="N5" s="6">
        <v>0.97341829999999996</v>
      </c>
      <c r="O5" s="8">
        <v>6.0659999999999999E-2</v>
      </c>
      <c r="P5" s="20">
        <v>6.9330000000000003E-2</v>
      </c>
      <c r="Q5" s="21">
        <v>0.4443588</v>
      </c>
      <c r="R5" s="22">
        <v>0.26094000000000001</v>
      </c>
      <c r="S5" s="9"/>
      <c r="T5" s="37" t="s">
        <v>15</v>
      </c>
      <c r="U5" s="8">
        <f>P8</f>
        <v>6.862E-2</v>
      </c>
      <c r="V5" s="37" t="s">
        <v>15</v>
      </c>
      <c r="W5" s="30">
        <f>R8</f>
        <v>0.25986999999999999</v>
      </c>
    </row>
    <row r="6" spans="2:23" x14ac:dyDescent="0.2">
      <c r="B6" s="18" t="s">
        <v>13</v>
      </c>
      <c r="C6" s="19" t="s">
        <v>3</v>
      </c>
      <c r="D6" s="8">
        <v>1.2199999999999999E-3</v>
      </c>
      <c r="E6" s="8">
        <v>99.099400000000003</v>
      </c>
      <c r="F6" s="8">
        <v>3.4619999999999998E-2</v>
      </c>
      <c r="G6" s="20">
        <v>4.9549999999999997E-2</v>
      </c>
      <c r="H6" s="21">
        <v>0.56345350000000005</v>
      </c>
      <c r="I6" s="22">
        <v>0.22062999999999999</v>
      </c>
      <c r="J6" s="3"/>
      <c r="K6" s="18" t="s">
        <v>13</v>
      </c>
      <c r="L6" s="19" t="s">
        <v>5</v>
      </c>
      <c r="M6" s="8">
        <v>3.9199999999999999E-3</v>
      </c>
      <c r="N6" s="6">
        <v>0.97289429999999999</v>
      </c>
      <c r="O6" s="8">
        <v>6.1839999999999999E-2</v>
      </c>
      <c r="P6" s="20">
        <v>6.8839999999999998E-2</v>
      </c>
      <c r="Q6" s="21">
        <v>0.43272840000000001</v>
      </c>
      <c r="R6" s="22">
        <v>0.26025999999999999</v>
      </c>
      <c r="S6" s="9"/>
      <c r="T6" s="37" t="s">
        <v>16</v>
      </c>
      <c r="U6" s="8">
        <f>G8</f>
        <v>5.0222000000000003E-2</v>
      </c>
      <c r="V6" s="37" t="s">
        <v>16</v>
      </c>
      <c r="W6" s="30">
        <f>I8</f>
        <v>0.22208199999999997</v>
      </c>
    </row>
    <row r="7" spans="2:23" ht="17" thickBot="1" x14ac:dyDescent="0.25">
      <c r="B7" s="18" t="s">
        <v>14</v>
      </c>
      <c r="C7" s="19" t="s">
        <v>3</v>
      </c>
      <c r="D7" s="8">
        <v>9.6000000000000002E-4</v>
      </c>
      <c r="E7" s="8">
        <v>99.267740000000003</v>
      </c>
      <c r="F7" s="8">
        <v>3.0689999999999999E-2</v>
      </c>
      <c r="G7" s="20">
        <v>4.8750000000000002E-2</v>
      </c>
      <c r="H7" s="21">
        <v>0.5569037</v>
      </c>
      <c r="I7" s="22">
        <v>0.21897</v>
      </c>
      <c r="J7" s="3"/>
      <c r="K7" s="18" t="s">
        <v>14</v>
      </c>
      <c r="L7" s="19" t="s">
        <v>5</v>
      </c>
      <c r="M7" s="8">
        <v>3.9899999999999996E-3</v>
      </c>
      <c r="N7" s="6">
        <v>0.97171719999999995</v>
      </c>
      <c r="O7" s="8">
        <v>6.2609999999999999E-2</v>
      </c>
      <c r="P7" s="20">
        <v>6.6769999999999996E-2</v>
      </c>
      <c r="Q7" s="21">
        <v>0.43892900000000001</v>
      </c>
      <c r="R7" s="22">
        <v>0.25641000000000003</v>
      </c>
      <c r="S7" s="9"/>
      <c r="T7" s="38" t="s">
        <v>46</v>
      </c>
      <c r="U7" s="40">
        <f>(U5-U6)/U5</f>
        <v>0.26811425240454673</v>
      </c>
      <c r="V7" s="38" t="s">
        <v>46</v>
      </c>
      <c r="W7" s="41">
        <f>(W5-W6)/W5</f>
        <v>0.14541116712202262</v>
      </c>
    </row>
    <row r="8" spans="2:23" ht="17" thickBot="1" x14ac:dyDescent="0.25">
      <c r="B8" s="23"/>
      <c r="C8" s="24"/>
      <c r="D8" s="25">
        <f t="shared" ref="D8:I8" si="0">AVERAGE(D3:D7)</f>
        <v>1.114E-3</v>
      </c>
      <c r="E8" s="25">
        <f t="shared" si="0"/>
        <v>99.16295199999999</v>
      </c>
      <c r="F8" s="25">
        <f t="shared" si="0"/>
        <v>3.3014000000000002E-2</v>
      </c>
      <c r="G8" s="28">
        <f t="shared" si="0"/>
        <v>5.0222000000000003E-2</v>
      </c>
      <c r="H8" s="27">
        <f t="shared" si="0"/>
        <v>0.55107322000000003</v>
      </c>
      <c r="I8" s="29">
        <f t="shared" si="0"/>
        <v>0.22208199999999997</v>
      </c>
      <c r="J8" s="3"/>
      <c r="K8" s="23"/>
      <c r="L8" s="24"/>
      <c r="M8" s="25">
        <f t="shared" ref="M8:R8" si="1">AVERAGE(M3:M7)</f>
        <v>3.8999999999999998E-3</v>
      </c>
      <c r="N8" s="27">
        <f t="shared" si="1"/>
        <v>0.97255117999999996</v>
      </c>
      <c r="O8" s="25">
        <f t="shared" si="1"/>
        <v>6.1806000000000007E-2</v>
      </c>
      <c r="P8" s="28">
        <f t="shared" si="1"/>
        <v>6.862E-2</v>
      </c>
      <c r="Q8" s="27">
        <f t="shared" si="1"/>
        <v>0.43982033999999998</v>
      </c>
      <c r="R8" s="29">
        <f t="shared" si="1"/>
        <v>0.25986999999999999</v>
      </c>
      <c r="S8" s="10"/>
    </row>
    <row r="10" spans="2:23" x14ac:dyDescent="0.2">
      <c r="T10" s="8" t="s">
        <v>50</v>
      </c>
      <c r="U10" s="4">
        <v>7347200</v>
      </c>
    </row>
    <row r="11" spans="2:23" x14ac:dyDescent="0.2">
      <c r="T11" s="8" t="s">
        <v>51</v>
      </c>
      <c r="U11" s="4">
        <v>7346176</v>
      </c>
    </row>
    <row r="12" spans="2:23" x14ac:dyDescent="0.2">
      <c r="T12" s="8" t="s">
        <v>45</v>
      </c>
      <c r="U12" s="6">
        <f>(U10-U11)/U11</f>
        <v>1.3939224979091162E-4</v>
      </c>
    </row>
    <row r="13" spans="2:23" x14ac:dyDescent="0.2">
      <c r="N13" s="3"/>
      <c r="O13" s="3"/>
      <c r="Q13" s="3"/>
      <c r="R13" s="3"/>
      <c r="S13" s="3"/>
    </row>
    <row r="14" spans="2:23" x14ac:dyDescent="0.2">
      <c r="N14" s="3"/>
      <c r="O14" s="3"/>
      <c r="Q14" s="3"/>
      <c r="R14" s="3"/>
      <c r="S14" s="3"/>
    </row>
    <row r="15" spans="2:23" x14ac:dyDescent="0.2">
      <c r="N15" s="3"/>
      <c r="O15" s="3"/>
      <c r="Q15" s="3"/>
      <c r="R15" s="3"/>
      <c r="S15" s="3"/>
    </row>
    <row r="17" spans="17:18" x14ac:dyDescent="0.2">
      <c r="Q17" s="3"/>
      <c r="R17" s="3"/>
    </row>
    <row r="18" spans="17:18" x14ac:dyDescent="0.2">
      <c r="Q18" s="3"/>
      <c r="R18" s="3"/>
    </row>
    <row r="19" spans="17:18" x14ac:dyDescent="0.2">
      <c r="Q19" s="3"/>
      <c r="R19" s="3"/>
    </row>
    <row r="22" spans="17:18" x14ac:dyDescent="0.2">
      <c r="Q22" s="3"/>
      <c r="R22" s="3"/>
    </row>
    <row r="23" spans="17:18" x14ac:dyDescent="0.2">
      <c r="Q23" s="3"/>
      <c r="R23" s="3"/>
    </row>
    <row r="24" spans="17:18" x14ac:dyDescent="0.2">
      <c r="Q24" s="3"/>
      <c r="R24" s="3"/>
    </row>
    <row r="25" spans="17:18" x14ac:dyDescent="0.2">
      <c r="Q25" s="3"/>
      <c r="R25" s="3"/>
    </row>
    <row r="36" spans="9:9" x14ac:dyDescent="0.2">
      <c r="I36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CONVOLUTIONAL</vt:lpstr>
      <vt:lpstr>NODES</vt:lpstr>
      <vt:lpstr>LAYERS</vt:lpstr>
      <vt:lpstr>TIME 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Minuk Amarasuriya</dc:creator>
  <cp:lastModifiedBy>Minuk Amarasuriya</cp:lastModifiedBy>
  <dcterms:created xsi:type="dcterms:W3CDTF">2025-03-12T18:15:55Z</dcterms:created>
  <dcterms:modified xsi:type="dcterms:W3CDTF">2025-04-27T14:35:11Z</dcterms:modified>
</cp:coreProperties>
</file>