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G37" i="10" l="1"/>
  <c r="G65" i="13" l="1"/>
  <c r="G66" i="13"/>
  <c r="G67" i="13"/>
  <c r="G68" i="13"/>
  <c r="G69" i="13"/>
  <c r="G70" i="13"/>
  <c r="G71" i="13"/>
  <c r="F64" i="13"/>
  <c r="G64" i="13" s="1"/>
  <c r="F65" i="13"/>
  <c r="F66" i="13"/>
  <c r="F67" i="13"/>
  <c r="F68" i="13"/>
  <c r="F69" i="13"/>
  <c r="F70" i="13"/>
  <c r="F71" i="13"/>
  <c r="E67" i="13"/>
  <c r="E68" i="13"/>
  <c r="E69" i="13"/>
  <c r="E64" i="13" s="1"/>
  <c r="E70" i="13"/>
  <c r="E65" i="13" s="1"/>
  <c r="E71" i="13"/>
  <c r="E66" i="13" s="1"/>
  <c r="G36" i="10" l="1"/>
  <c r="T42" i="10"/>
  <c r="S42" i="10"/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W42" i="10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72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3" i="15"/>
  <c r="F144" i="15"/>
  <c r="F145" i="15"/>
  <c r="E136" i="15"/>
  <c r="E137" i="15"/>
  <c r="E138" i="15"/>
  <c r="F138" i="15" s="1"/>
  <c r="E139" i="15"/>
  <c r="E140" i="15"/>
  <c r="F140" i="15" s="1"/>
  <c r="E141" i="15"/>
  <c r="F141" i="15" s="1"/>
  <c r="E142" i="15"/>
  <c r="F142" i="15" s="1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D42" i="22" l="1"/>
  <c r="G30" i="10" l="1"/>
  <c r="G31" i="10"/>
  <c r="G32" i="10"/>
  <c r="G33" i="10"/>
  <c r="G34" i="10"/>
  <c r="G35" i="10"/>
  <c r="G29" i="10"/>
  <c r="E63" i="13" l="1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72" i="13" s="1"/>
  <c r="K66" i="20"/>
  <c r="J66" i="20"/>
  <c r="I66" i="20"/>
  <c r="F77" i="15"/>
  <c r="C51" i="18"/>
  <c r="G75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<sst xmlns="http://schemas.openxmlformats.org/spreadsheetml/2006/main" count="1635" uniqueCount="702">
  <si>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</si>
  <si>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</si>
  <si>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</si>
  <si>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</si>
  <si>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</si>
  <si>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</si>
  <si>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</si>
  <si>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</si>
  <si>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</si>
  <si>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</si>
  <si>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</si>
  <si>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</si>
  <si>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</si>
  <si>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</si>
  <si>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</si>
  <si>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</si>
  <si>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</si>
  <si>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</si>
  <si>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</si>
  <si>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</si>
  <si>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</si>
  <si>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</si>
  <si>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</si>
  <si>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</si>
  <si>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</si>
  <si>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</si>
  <si>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</si>
  <si>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</si>
  <si>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</si>
  <si>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</si>
  <si>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</si>
  <si>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</si>
  <si>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</si>
  <si>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</si>
  <si>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</si>
  <si>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</si>
  <si>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</si>
  <si>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</si>
  <si>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</si>
  <si>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</si>
  <si>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</si>
  <si>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</si>
  <si>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</si>
  <si>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</si>
  <si>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</si>
  <si>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</si>
  <si>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</si>
  <si>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</si>
  <si>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</si>
  <si>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</si>
  <si>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</si>
  <si>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</si>
  <si>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</si>
  <si>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</si>
  <si>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</si>
  <si>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</si>
  <si>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</si>
  <si>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</si>
  <si>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</si>
  <si>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</si>
  <si>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</si>
  <si>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</si>
  <si>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</si>
  <si>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</si>
  <si>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</si>
  <si>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</si>
  <si>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</si>
  <si>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</si>
  <si>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</si>
  <si>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</si>
  <si>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</si>
  <si>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</si>
  <si>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</si>
  <si>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</si>
  <si>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</si>
  <si>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</si>
  <si>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</si>
  <si>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</si>
  <si>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</si>
  <si>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</si>
  <si>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</si>
  <si>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</si>
  <si>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</si>
  <si>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</si>
  <si>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</si>
  <si>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</si>
  <si>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</si>
  <si>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</si>
  <si>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</si>
  <si>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</si>
  <si>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</si>
  <si>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</si>
  <si>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</si>
  <si>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</si>
  <si>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</si>
  <si>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</si>
  <si>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</si>
  <si>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</si>
  <si>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</si>
  <si>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</si>
  <si>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</si>
  <si>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</si>
  <si>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</si>
  <si>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</si>
  <si>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</si>
  <si>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</si>
  <si>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</si>
  <si>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</si>
  <si>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</si>
  <si>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</si>
  <si>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</si>
  <si>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</si>
  <si>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</si>
  <si>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</si>
  <si>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</si>
  <si>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</si>
  <si>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</si>
  <si>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</si>
  <si>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</si>
  <si>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</si>
  <si>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</si>
  <si>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</si>
  <si>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</si>
  <si>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</si>
  <si>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</si>
  <si>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</si>
  <si>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</si>
  <si>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</si>
  <si>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</si>
  <si>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</si>
  <si>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</si>
  <si>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</si>
  <si>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</si>
  <si>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</si>
  <si>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</si>
  <si>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</si>
  <si>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</si>
  <si>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</si>
  <si>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</si>
  <si>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</si>
  <si>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</si>
  <si>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</si>
  <si>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</si>
  <si>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</si>
  <si>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</si>
  <si>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</si>
  <si>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</si>
  <si>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</si>
  <si>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</si>
  <si>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</si>
  <si>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</si>
  <si>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</si>
  <si>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</si>
  <si>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</si>
  <si>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</si>
  <si>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</si>
  <si>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</si>
  <si>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</si>
  <si>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</si>
  <si>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</si>
  <si>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</si>
  <si>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</si>
  <si>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</si>
  <si>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</si>
  <si>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</si>
  <si>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</si>
  <si>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</si>
  <si>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</si>
  <si>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</si>
  <si>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</si>
  <si>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</si>
  <si>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</si>
  <si>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</si>
  <si>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</si>
  <si>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</si>
  <si>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</si>
  <si>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</si>
  <si>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</si>
  <si>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</si>
  <si>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</si>
  <si>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</si>
  <si>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</si>
  <si>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</si>
  <si>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</si>
  <si>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</si>
  <si>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</si>
  <si>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</si>
  <si>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</si>
  <si>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</si>
  <si>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</si>
  <si>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</si>
  <si>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</si>
  <si>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</si>
  <si>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</si>
  <si>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</si>
  <si>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</si>
  <si>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</si>
  <si>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</si>
  <si>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</si>
  <si>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</si>
  <si>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</si>
  <si>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</si>
  <si>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</si>
  <si>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</si>
  <si>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</si>
  <si>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</si>
  <si>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</si>
  <si>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</si>
  <si>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</si>
  <si>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</si>
  <si>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</si>
  <si>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</si>
  <si>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</si>
  <si>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</si>
  <si>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</si>
  <si>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</si>
  <si>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</si>
  <si>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</si>
  <si>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</si>
  <si>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</si>
  <si>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</si>
  <si>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</si>
  <si>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</si>
  <si>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</si>
  <si>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</si>
  <si>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</si>
  <si>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</si>
  <si>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</si>
  <si>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</si>
  <si>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</si>
  <si>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</si>
  <si>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</si>
  <si>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</si>
  <si>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</si>
  <si>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</si>
  <si>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</si>
  <si>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</si>
  <si>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</si>
  <si>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</si>
  <si>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</si>
  <si>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</si>
  <si>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</si>
  <si>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</si>
  <si>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</si>
  <si>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</si>
  <si>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</si>
  <si>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</si>
  <si>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</si>
  <si>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</si>
  <si>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</si>
  <si>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</si>
  <si>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</si>
  <si>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</si>
  <si>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</si>
  <si>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</si>
  <si>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</si>
  <si>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</si>
  <si>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</si>
  <si>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</si>
  <si>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</si>
  <si>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</si>
  <si>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</si>
  <si>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</si>
  <si>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</si>
  <si>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</si>
  <si>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</si>
  <si>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</si>
  <si>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</si>
  <si>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</si>
  <si>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</si>
  <si>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</si>
  <si>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</si>
  <si>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</si>
  <si>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</si>
  <si>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</si>
  <si>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</si>
  <si>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</si>
  <si>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</si>
  <si>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</si>
  <si>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</si>
  <si>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</si>
  <si>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</si>
  <si>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</si>
  <si>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</si>
  <si>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</si>
  <si>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</si>
  <si>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</si>
  <si>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</si>
  <si>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</si>
  <si>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</si>
  <si>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</si>
  <si>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</si>
  <si>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</si>
  <si>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</si>
  <si>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</si>
  <si>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</si>
  <si>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</si>
  <si>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</si>
  <si>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</si>
  <si>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</si>
  <si>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</si>
  <si>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</si>
  <si>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</si>
  <si>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</si>
  <si>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</si>
  <si>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</si>
  <si>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</si>
  <si>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</si>
  <si>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</si>
  <si>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</si>
  <si>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</si>
  <si>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</si>
  <si>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</si>
  <si>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</si>
  <si>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</si>
  <si>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</si>
  <si>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</si>
  <si>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</si>
  <si>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</si>
  <si>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</si>
  <si>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</si>
  <si>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</si>
  <si>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</si>
  <si>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</si>
  <si>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</si>
  <si>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</si>
  <si>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</si>
  <si>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</si>
  <si>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</si>
  <si>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</si>
  <si>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</si>
  <si>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</si>
  <si>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</si>
  <si>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</si>
  <si>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</si>
  <si>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</si>
  <si>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</si>
  <si>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</si>
  <si>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</si>
  <si>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</si>
  <si>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</si>
  <si>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</si>
  <si>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</si>
  <si>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</si>
  <si>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</si>
  <si>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</si>
  <si>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</si>
  <si>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</si>
  <si>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</si>
  <si>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</si>
  <si>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</si>
  <si>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</si>
  <si>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</si>
  <si>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</si>
  <si>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</si>
  <si>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</si>
  <si>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</si>
  <si>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</si>
  <si>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</si>
  <si>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</si>
  <si>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</si>
  <si>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</si>
  <si>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</si>
  <si>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</si>
  <si>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</si>
  <si>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</si>
  <si>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</si>
  <si>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</si>
  <si>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</si>
  <si>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</si>
  <si>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</si>
  <si>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</si>
  <si>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</si>
  <si>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</si>
  <si>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</si>
  <si>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</si>
  <si>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</si>
  <si>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</si>
  <si>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</si>
  <si>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</si>
  <si>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</si>
  <si>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</si>
  <si>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</si>
  <si>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</si>
  <si>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</si>
  <si>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</si>
  <si>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</si>
  <si>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</si>
  <si>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</si>
  <si>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</si>
  <si>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</si>
  <si>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</si>
  <si>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</si>
  <si>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</si>
  <si>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</si>
  <si>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</si>
  <si>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</si>
  <si>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</si>
  <si>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</si>
  <si>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</si>
  <si>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</si>
  <si>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</si>
  <si>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</si>
  <si>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</si>
  <si>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</si>
  <si>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</si>
  <si>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</si>
  <si>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</si>
  <si>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</si>
  <si>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</si>
  <si>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</si>
  <si>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</si>
  <si>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</si>
  <si>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</si>
  <si>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</si>
  <si>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</si>
  <si>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</si>
  <si>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</si>
  <si>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</si>
  <si>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</si>
  <si>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</si>
  <si>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</si>
  <si>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</si>
  <si>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</si>
  <si>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</si>
  <si>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</si>
  <si>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</si>
  <si>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</si>
  <si>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</si>
  <si>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</si>
  <si>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</si>
  <si>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</si>
  <si>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</si>
  <si>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</si>
  <si>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</si>
  <si>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</si>
  <si>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</si>
  <si>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</si>
  <si>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</si>
  <si>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</si>
  <si>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</si>
  <si>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</si>
  <si>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</si>
  <si>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</si>
  <si>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</si>
  <si>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</si>
  <si>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</si>
  <si>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</si>
  <si>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</si>
  <si>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</si>
  <si>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</si>
  <si>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</si>
  <si>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</si>
  <si>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</si>
  <si>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</si>
  <si>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</si>
  <si>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</si>
  <si>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</si>
  <si>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</si>
  <si>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</si>
  <si>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</si>
  <si>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</si>
  <si>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</si>
  <si>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</si>
  <si>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</si>
  <si>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</si>
  <si>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</si>
  <si>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</si>
  <si>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</si>
  <si>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</si>
  <si>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</si>
  <si>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</si>
  <si>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</si>
  <si>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</si>
  <si>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</si>
  <si>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</si>
  <si>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</si>
  <si>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</si>
  <si>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</si>
  <si>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</si>
  <si>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</si>
  <si>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</si>
  <si>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</si>
  <si>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</si>
  <si>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</si>
  <si>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</si>
  <si>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</si>
  <si>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</si>
  <si>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</si>
  <si>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</si>
  <si>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</si>
  <si>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</si>
  <si>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</si>
  <si>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</si>
  <si>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</si>
  <si>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</si>
  <si>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</si>
  <si>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</si>
  <si>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</si>
  <si>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</si>
  <si>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</si>
  <si>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</si>
  <si>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</si>
  <si>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</si>
  <si>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</si>
  <si>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</si>
  <si>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</si>
  <si>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</si>
  <si>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</si>
  <si>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</si>
  <si>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</si>
  <si>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</si>
  <si>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</si>
  <si>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</si>
  <si>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</si>
  <si>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</si>
  <si>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</si>
  <si>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</si>
  <si>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</si>
  <si>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</si>
  <si>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</si>
  <si>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</si>
  <si>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</si>
  <si>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</si>
  <si>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</si>
  <si>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</si>
  <si>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</si>
  <si>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</si>
  <si>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</si>
  <si>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</si>
  <si>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</si>
  <si>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</si>
  <si>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</si>
  <si>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</si>
  <si>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</si>
  <si>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</si>
  <si>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</si>
  <si>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</si>
  <si>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</si>
  <si>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</si>
  <si>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</si>
  <si>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</si>
  <si>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</si>
  <si>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</si>
  <si>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</si>
  <si>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</si>
  <si>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</si>
  <si>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</si>
  <si>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</si>
  <si>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</si>
  <si>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</si>
  <si>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</si>
  <si>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</si>
  <si>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</si>
  <si>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</si>
  <si>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</si>
  <si>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</si>
  <si>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</si>
  <si>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</si>
  <si>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</si>
  <si>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</si>
  <si>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</si>
  <si>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</si>
  <si>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</si>
  <si>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</si>
  <si>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</si>
  <si>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</si>
  <si>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</si>
  <si>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</si>
  <si>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</si>
  <si>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</si>
  <si>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</si>
  <si>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</si>
  <si>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</si>
  <si>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</si>
  <si>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</si>
  <si>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</si>
  <si>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</si>
  <si>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</si>
  <si>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</si>
  <si>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</si>
  <si>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</si>
  <si>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</si>
  <si>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</si>
  <si>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</si>
  <si>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</si>
  <si>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</si>
  <si>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</si>
  <si>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</si>
  <si>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</si>
  <si>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</si>
  <si>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</si>
  <si>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</si>
  <si>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</si>
  <si>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</si>
  <si>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</si>
  <si>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</si>
  <si>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</si>
  <si>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</si>
  <si>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</si>
  <si>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</si>
  <si>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</si>
  <si>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</si>
  <si>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</si>
  <si>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</si>
  <si>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</si>
  <si>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</si>
  <si>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</si>
  <si>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</si>
  <si>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</si>
  <si>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</si>
  <si>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</si>
  <si>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</si>
  <si>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</si>
  <si>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</si>
  <si>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</si>
  <si>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</si>
  <si>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</si>
  <si>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</si>
  <si>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</si>
  <si>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</si>
  <si>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</si>
  <si>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</si>
  <si>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</si>
  <si>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</si>
  <si>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</si>
  <si>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</si>
  <si>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</si>
  <si>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</si>
  <si>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</si>
  <si>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</si>
  <si>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</si>
  <si>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</si>
  <si>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</si>
  <si>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</si>
  <si>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</si>
  <si>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</si>
  <si>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</si>
  <si>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</si>
  <si>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</si>
  <si>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</si>
  <si>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</si>
  <si>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</si>
  <si>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</si>
  <si>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</si>
  <si>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</si>
  <si>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</si>
  <si>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</si>
  <si>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</si>
  <si>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</si>
  <si>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</si>
  <si>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</si>
  <si>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</si>
  <si>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</si>
  <si>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</si>
  <si>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</si>
  <si>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</si>
  <si>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</si>
  <si>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</si>
  <si>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</si>
  <si>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</si>
  <si>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</si>
  <si>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</si>
  <si>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</si>
  <si>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</si>
  <si>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</si>
  <si>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</si>
  <si>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</si>
  <si>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</si>
  <si>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</si>
  <si>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</si>
  <si>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</si>
  <si>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</si>
  <si>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</si>
  <si>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</si>
  <si>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</si>
  <si>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</si>
  <si>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</si>
  <si>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</si>
  <si>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</si>
  <si>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</si>
  <si>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</si>
  <si>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</si>
  <si>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</si>
  <si>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</si>
  <si>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</si>
  <si>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</si>
  <si>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</si>
  <si>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</si>
  <si>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</si>
  <si>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</si>
  <si>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</si>
  <si>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</si>
  <si>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</si>
  <si>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طلب علی(500 خانه، 500 علیرضا)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</si>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</sst>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647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653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654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684</v>
      </c>
      <c r="B4" s="18">
        <v>0</v>
      </c>
      <c r="C4" s="18">
        <v>800000</v>
      </c>
      <c r="D4" s="3">
        <f t="shared" si="0"/>
        <v>-800000</v>
      </c>
      <c r="E4" s="11" t="s">
        <v>685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-28000</v>
      </c>
      <c r="E32" s="44" t="s">
        <v>691</v>
      </c>
      <c r="O32">
        <v>31</v>
      </c>
      <c r="P32">
        <v>0</v>
      </c>
      <c r="Q32">
        <v>1</v>
      </c>
    </row>
    <row r="33" spans="4:17" x14ac:dyDescent="0.25">
      <c r="D33" s="45">
        <v>100000</v>
      </c>
      <c r="E33" s="44" t="s">
        <v>692</v>
      </c>
      <c r="P33" t="s">
        <v>60</v>
      </c>
      <c r="Q33" t="s">
        <v>61</v>
      </c>
    </row>
    <row r="34" spans="4:17" x14ac:dyDescent="0.25">
      <c r="D34" s="45">
        <v>200000</v>
      </c>
      <c r="E34" s="44" t="s">
        <v>695</v>
      </c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8685102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647</v>
      </c>
      <c r="B121" s="18">
        <v>2600000</v>
      </c>
      <c r="C121" s="18">
        <v>0</v>
      </c>
      <c r="D121" s="18">
        <f t="shared" si="12"/>
        <v>2600000</v>
      </c>
      <c r="E121" s="11" t="s">
        <v>648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653</v>
      </c>
      <c r="B122" s="42">
        <v>384551</v>
      </c>
      <c r="C122" s="42">
        <v>110908</v>
      </c>
      <c r="D122" s="42">
        <f t="shared" si="12"/>
        <v>273643</v>
      </c>
      <c r="E122" s="25" t="s">
        <v>654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684</v>
      </c>
      <c r="B123" s="18">
        <v>0</v>
      </c>
      <c r="C123" s="18">
        <v>800000</v>
      </c>
      <c r="D123" s="18">
        <f t="shared" si="12"/>
        <v>-800000</v>
      </c>
      <c r="E123" s="11" t="s">
        <v>685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647</v>
      </c>
      <c r="B5" s="18">
        <v>2600000</v>
      </c>
      <c r="C5" s="18">
        <v>0</v>
      </c>
      <c r="D5" s="3">
        <f t="shared" si="0"/>
        <v>2600000</v>
      </c>
      <c r="E5" s="20" t="s">
        <v>648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625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635</v>
      </c>
    </row>
    <row r="35" spans="4:17" x14ac:dyDescent="0.25">
      <c r="D35" s="45">
        <v>200000</v>
      </c>
      <c r="E35" s="44" t="s">
        <v>641</v>
      </c>
    </row>
    <row r="36" spans="4:17" x14ac:dyDescent="0.25">
      <c r="D36" s="45">
        <v>-120000</v>
      </c>
      <c r="E36" s="44" t="s">
        <v>642</v>
      </c>
    </row>
    <row r="37" spans="4:17" x14ac:dyDescent="0.25">
      <c r="D37" s="7">
        <v>200000</v>
      </c>
      <c r="E37" s="44" t="s">
        <v>643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zoomScaleNormal="100" workbookViewId="0">
      <pane ySplit="1" topLeftCell="A56" activePane="bottomLeft" state="frozen"/>
      <selection pane="bottomLeft" activeCell="D65" sqref="D6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246</v>
      </c>
      <c r="F2" s="11">
        <f>IF(B2&gt;0,1,0)</f>
        <v>1</v>
      </c>
      <c r="G2" s="11">
        <f>B2*(E2-F2)</f>
        <v>12250000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2" si="0">D3+E4</f>
        <v>242</v>
      </c>
      <c r="F3" s="11">
        <f t="shared" ref="F3:F38" si="1">IF(B3&gt;0,1,0)</f>
        <v>1</v>
      </c>
      <c r="G3" s="11">
        <f t="shared" ref="G3:G23" si="2">B3*(E3-F3)</f>
        <v>723000000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241</v>
      </c>
      <c r="F4" s="11">
        <f t="shared" si="1"/>
        <v>1</v>
      </c>
      <c r="G4" s="11">
        <f t="shared" si="2"/>
        <v>720000000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241</v>
      </c>
      <c r="F5" s="11">
        <f t="shared" si="1"/>
        <v>1</v>
      </c>
      <c r="G5" s="11">
        <f t="shared" si="2"/>
        <v>3600000000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240</v>
      </c>
      <c r="F6" s="11">
        <f t="shared" si="1"/>
        <v>1</v>
      </c>
      <c r="G6" s="11">
        <f t="shared" si="2"/>
        <v>717000000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239</v>
      </c>
      <c r="F7" s="11">
        <f t="shared" si="1"/>
        <v>0</v>
      </c>
      <c r="G7" s="11">
        <f t="shared" si="2"/>
        <v>-717000000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239</v>
      </c>
      <c r="F8" s="11">
        <f t="shared" si="1"/>
        <v>0</v>
      </c>
      <c r="G8" s="11">
        <f t="shared" si="2"/>
        <v>-47800000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239</v>
      </c>
      <c r="F9" s="11">
        <f t="shared" si="1"/>
        <v>1</v>
      </c>
      <c r="G9" s="11">
        <f>B9*(E9-F9)</f>
        <v>714000000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238</v>
      </c>
      <c r="F10" s="11">
        <f t="shared" si="1"/>
        <v>1</v>
      </c>
      <c r="G10" s="11">
        <f t="shared" si="2"/>
        <v>711000000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238</v>
      </c>
      <c r="F11" s="11">
        <f t="shared" si="1"/>
        <v>1</v>
      </c>
      <c r="G11" s="11">
        <f t="shared" si="2"/>
        <v>5925000000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235</v>
      </c>
      <c r="F12" s="11">
        <f t="shared" si="1"/>
        <v>1</v>
      </c>
      <c r="G12" s="11">
        <f t="shared" si="2"/>
        <v>233609220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235</v>
      </c>
      <c r="F13" s="11">
        <f t="shared" si="1"/>
        <v>1</v>
      </c>
      <c r="G13" s="11">
        <f t="shared" si="2"/>
        <v>702000000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235</v>
      </c>
      <c r="F14" s="11">
        <f t="shared" si="1"/>
        <v>1</v>
      </c>
      <c r="G14" s="11">
        <f t="shared" si="2"/>
        <v>278716464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223</v>
      </c>
      <c r="F15" s="11">
        <f t="shared" si="1"/>
        <v>1</v>
      </c>
      <c r="G15" s="11">
        <f t="shared" si="2"/>
        <v>444000000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211</v>
      </c>
      <c r="F16" s="11">
        <f t="shared" si="1"/>
        <v>1</v>
      </c>
      <c r="G16" s="11">
        <f t="shared" si="2"/>
        <v>630000000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210</v>
      </c>
      <c r="F17" s="11">
        <f t="shared" si="1"/>
        <v>1</v>
      </c>
      <c r="G17" s="11">
        <f t="shared" si="2"/>
        <v>627000000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209</v>
      </c>
      <c r="F18" s="11">
        <f t="shared" si="1"/>
        <v>1</v>
      </c>
      <c r="G18" s="11">
        <f t="shared" si="2"/>
        <v>395200000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194</v>
      </c>
      <c r="F19" s="11">
        <f t="shared" si="1"/>
        <v>1</v>
      </c>
      <c r="G19" s="11">
        <f t="shared" si="2"/>
        <v>155271009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193</v>
      </c>
      <c r="F20" s="11">
        <f t="shared" si="1"/>
        <v>1</v>
      </c>
      <c r="G20" s="11">
        <f t="shared" si="2"/>
        <v>576000000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187</v>
      </c>
      <c r="F21" s="11">
        <f t="shared" si="1"/>
        <v>1</v>
      </c>
      <c r="G21" s="11">
        <f t="shared" si="2"/>
        <v>93000000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173</v>
      </c>
      <c r="F22" s="11">
        <f t="shared" si="1"/>
        <v>0</v>
      </c>
      <c r="G22" s="11">
        <f t="shared" si="2"/>
        <v>-519000000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165</v>
      </c>
      <c r="F23" s="11">
        <f t="shared" si="1"/>
        <v>1</v>
      </c>
      <c r="G23" s="11">
        <f t="shared" si="2"/>
        <v>492000000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165</v>
      </c>
      <c r="F24" s="11">
        <f t="shared" si="1"/>
        <v>1</v>
      </c>
      <c r="G24" s="11">
        <f>B24*(E24-F24)</f>
        <v>103458252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163</v>
      </c>
      <c r="F25" s="11">
        <f t="shared" si="1"/>
        <v>0</v>
      </c>
      <c r="G25" s="11">
        <f t="shared" ref="G25:G30" si="3">B25*(E25-F25)</f>
        <v>-521746700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161</v>
      </c>
      <c r="F26" s="11">
        <f t="shared" si="1"/>
        <v>0</v>
      </c>
      <c r="G26" s="11">
        <f t="shared" si="3"/>
        <v>-483144900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159</v>
      </c>
      <c r="F27" s="11">
        <f t="shared" si="1"/>
        <v>1</v>
      </c>
      <c r="G27" s="11">
        <f t="shared" si="3"/>
        <v>158000000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159</v>
      </c>
      <c r="F28" s="11">
        <f t="shared" si="1"/>
        <v>1</v>
      </c>
      <c r="G28" s="11">
        <f t="shared" si="3"/>
        <v>948000000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159</v>
      </c>
      <c r="F29" s="11">
        <f t="shared" si="1"/>
        <v>1</v>
      </c>
      <c r="G29" s="11">
        <f t="shared" si="3"/>
        <v>916400000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159</v>
      </c>
      <c r="F30" s="11">
        <f t="shared" si="1"/>
        <v>0</v>
      </c>
      <c r="G30" s="11">
        <f t="shared" si="3"/>
        <v>-795000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158</v>
      </c>
      <c r="F31" s="11">
        <f t="shared" si="1"/>
        <v>0</v>
      </c>
      <c r="G31" s="11">
        <f>B31*(E31-F31)</f>
        <v>-4108000000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156</v>
      </c>
      <c r="F32" s="11">
        <f t="shared" si="1"/>
        <v>0</v>
      </c>
      <c r="G32" s="11">
        <f>B32*(E32-F32)</f>
        <v>-4087200000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137</v>
      </c>
      <c r="F33" s="11">
        <f t="shared" si="1"/>
        <v>1</v>
      </c>
      <c r="G33" s="11">
        <f>B33*(E33-F33)</f>
        <v>44472680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119</v>
      </c>
      <c r="F34" s="11">
        <f t="shared" si="1"/>
        <v>1</v>
      </c>
      <c r="G34" s="11">
        <f t="shared" ref="G34:G71" si="4">B34*(E34-F34)</f>
        <v>3351200000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119</v>
      </c>
      <c r="F35" s="11">
        <f t="shared" si="1"/>
        <v>1</v>
      </c>
      <c r="G35" s="12">
        <f t="shared" si="4"/>
        <v>1298000000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104</v>
      </c>
      <c r="F36" s="11">
        <f t="shared" si="1"/>
        <v>1</v>
      </c>
      <c r="G36" s="11">
        <f t="shared" si="4"/>
        <v>43126203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104</v>
      </c>
      <c r="F37" s="11">
        <f t="shared" si="1"/>
        <v>0</v>
      </c>
      <c r="G37" s="11">
        <f t="shared" si="4"/>
        <v>-93600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103</v>
      </c>
      <c r="F38" s="11">
        <f t="shared" si="1"/>
        <v>1</v>
      </c>
      <c r="G38" s="12">
        <f t="shared" si="4"/>
        <v>204000000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103</v>
      </c>
      <c r="F39" s="11">
        <f>IF(B39&gt;0,1,0)</f>
        <v>1</v>
      </c>
      <c r="G39" s="11">
        <f t="shared" si="4"/>
        <v>204000000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89</v>
      </c>
      <c r="F40" s="11">
        <f>IF(B40&gt;0,1,0)</f>
        <v>0</v>
      </c>
      <c r="G40" s="11">
        <f t="shared" si="4"/>
        <v>-17800000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89</v>
      </c>
      <c r="F41" s="11">
        <f>IF(B41&gt;0,1,0)</f>
        <v>0</v>
      </c>
      <c r="G41" s="11">
        <f t="shared" si="4"/>
        <v>-55180000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89</v>
      </c>
      <c r="F42" s="11">
        <f t="shared" ref="F42:F71" si="5">IF(B42&gt;0,1,0)</f>
        <v>0</v>
      </c>
      <c r="G42" s="11">
        <f t="shared" si="4"/>
        <v>-10680000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87</v>
      </c>
      <c r="F43" s="11">
        <f t="shared" si="5"/>
        <v>1</v>
      </c>
      <c r="G43" s="11">
        <f t="shared" si="4"/>
        <v>55900000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87</v>
      </c>
      <c r="F44" s="11">
        <f t="shared" si="5"/>
        <v>0</v>
      </c>
      <c r="G44" s="11">
        <f t="shared" si="4"/>
        <v>-435000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87</v>
      </c>
      <c r="F45" s="11">
        <f t="shared" si="5"/>
        <v>1</v>
      </c>
      <c r="G45" s="11">
        <f t="shared" si="4"/>
        <v>2494000000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83</v>
      </c>
      <c r="F46" s="11">
        <f t="shared" si="5"/>
        <v>0</v>
      </c>
      <c r="G46" s="11">
        <f t="shared" si="4"/>
        <v>-16600000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80</v>
      </c>
      <c r="F47" s="11">
        <f t="shared" si="5"/>
        <v>0</v>
      </c>
      <c r="G47" s="11">
        <f t="shared" si="4"/>
        <v>-16000000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79</v>
      </c>
      <c r="F48" s="11">
        <f t="shared" si="5"/>
        <v>0</v>
      </c>
      <c r="G48" s="11">
        <f t="shared" si="4"/>
        <v>-15800000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74</v>
      </c>
      <c r="F49" s="11">
        <f t="shared" si="5"/>
        <v>1</v>
      </c>
      <c r="G49" s="11">
        <f t="shared" si="4"/>
        <v>219000000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74</v>
      </c>
      <c r="F50" s="11">
        <f t="shared" si="5"/>
        <v>1</v>
      </c>
      <c r="G50" s="12">
        <f t="shared" si="4"/>
        <v>219000000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73</v>
      </c>
      <c r="F51" s="11">
        <f t="shared" si="5"/>
        <v>1</v>
      </c>
      <c r="G51" s="11">
        <f t="shared" si="4"/>
        <v>55137384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73</v>
      </c>
      <c r="F52" s="11">
        <f t="shared" si="5"/>
        <v>0</v>
      </c>
      <c r="G52" s="11">
        <f t="shared" si="4"/>
        <v>-14600000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66</v>
      </c>
      <c r="F53" s="11">
        <f t="shared" si="5"/>
        <v>0</v>
      </c>
      <c r="G53" s="11">
        <f t="shared" si="4"/>
        <v>-26433000</v>
      </c>
    </row>
    <row r="54" spans="1:7" x14ac:dyDescent="0.25">
      <c r="A54" s="11" t="s">
        <v>596</v>
      </c>
      <c r="B54" s="41">
        <v>-1000396</v>
      </c>
      <c r="C54" s="11" t="s">
        <v>655</v>
      </c>
      <c r="D54" s="11">
        <v>6</v>
      </c>
      <c r="E54" s="11">
        <f t="shared" si="0"/>
        <v>57</v>
      </c>
      <c r="F54" s="11">
        <f t="shared" si="5"/>
        <v>0</v>
      </c>
      <c r="G54" s="11">
        <f t="shared" si="4"/>
        <v>-57022572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51</v>
      </c>
      <c r="F55" s="11">
        <f t="shared" si="5"/>
        <v>0</v>
      </c>
      <c r="G55" s="11">
        <f t="shared" si="4"/>
        <v>-2040000000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42</v>
      </c>
      <c r="F56" s="11">
        <f t="shared" si="5"/>
        <v>1</v>
      </c>
      <c r="G56" s="11">
        <f t="shared" si="4"/>
        <v>35491732</v>
      </c>
    </row>
    <row r="57" spans="1:7" x14ac:dyDescent="0.25">
      <c r="A57" s="11" t="s">
        <v>636</v>
      </c>
      <c r="B57" s="41">
        <v>-50200000</v>
      </c>
      <c r="C57" s="11" t="s">
        <v>640</v>
      </c>
      <c r="D57" s="11">
        <v>1</v>
      </c>
      <c r="E57" s="11">
        <f t="shared" si="0"/>
        <v>15</v>
      </c>
      <c r="F57" s="11">
        <f t="shared" si="5"/>
        <v>0</v>
      </c>
      <c r="G57" s="11">
        <f t="shared" si="4"/>
        <v>-753000000</v>
      </c>
    </row>
    <row r="58" spans="1:7" x14ac:dyDescent="0.25">
      <c r="A58" s="11" t="s">
        <v>644</v>
      </c>
      <c r="B58" s="41">
        <v>-12200500</v>
      </c>
      <c r="C58" s="11" t="s">
        <v>645</v>
      </c>
      <c r="D58" s="11">
        <v>3</v>
      </c>
      <c r="E58" s="11">
        <f t="shared" si="0"/>
        <v>14</v>
      </c>
      <c r="F58" s="11">
        <f t="shared" si="5"/>
        <v>0</v>
      </c>
      <c r="G58" s="11">
        <f t="shared" si="4"/>
        <v>-170807000</v>
      </c>
    </row>
    <row r="59" spans="1:7" x14ac:dyDescent="0.25">
      <c r="A59" s="11" t="s">
        <v>653</v>
      </c>
      <c r="B59" s="41">
        <v>534906</v>
      </c>
      <c r="C59" s="11" t="s">
        <v>654</v>
      </c>
      <c r="D59" s="11">
        <v>1</v>
      </c>
      <c r="E59" s="11">
        <f t="shared" si="0"/>
        <v>11</v>
      </c>
      <c r="F59" s="11">
        <f t="shared" si="5"/>
        <v>1</v>
      </c>
      <c r="G59" s="11">
        <f t="shared" si="4"/>
        <v>5349060</v>
      </c>
    </row>
    <row r="60" spans="1:7" x14ac:dyDescent="0.25">
      <c r="A60" s="11" t="s">
        <v>684</v>
      </c>
      <c r="B60" s="41">
        <v>-338000</v>
      </c>
      <c r="C60" s="11" t="s">
        <v>686</v>
      </c>
      <c r="D60" s="11">
        <v>2</v>
      </c>
      <c r="E60" s="11">
        <f t="shared" si="0"/>
        <v>10</v>
      </c>
      <c r="F60" s="11">
        <f t="shared" si="5"/>
        <v>0</v>
      </c>
      <c r="G60" s="11">
        <f t="shared" si="4"/>
        <v>-3380000</v>
      </c>
    </row>
    <row r="61" spans="1:7" x14ac:dyDescent="0.25">
      <c r="A61" s="11" t="s">
        <v>687</v>
      </c>
      <c r="B61" s="41">
        <v>-150000</v>
      </c>
      <c r="C61" s="11" t="s">
        <v>688</v>
      </c>
      <c r="D61" s="11">
        <v>4</v>
      </c>
      <c r="E61" s="11">
        <f t="shared" si="0"/>
        <v>8</v>
      </c>
      <c r="F61" s="11">
        <f t="shared" si="5"/>
        <v>0</v>
      </c>
      <c r="G61" s="11">
        <f t="shared" si="4"/>
        <v>-1200000</v>
      </c>
    </row>
    <row r="62" spans="1:7" x14ac:dyDescent="0.25">
      <c r="A62" s="11" t="s">
        <v>693</v>
      </c>
      <c r="B62" s="41">
        <v>-100000</v>
      </c>
      <c r="C62" s="11" t="s">
        <v>26</v>
      </c>
      <c r="D62" s="11">
        <v>4</v>
      </c>
      <c r="E62" s="11">
        <f t="shared" si="0"/>
        <v>4</v>
      </c>
      <c r="F62" s="11">
        <f t="shared" si="5"/>
        <v>0</v>
      </c>
      <c r="G62" s="11">
        <f t="shared" si="4"/>
        <v>-400000</v>
      </c>
    </row>
    <row r="63" spans="1:7" x14ac:dyDescent="0.25">
      <c r="A63" s="11" t="s">
        <v>696</v>
      </c>
      <c r="B63" s="41">
        <v>-200000</v>
      </c>
      <c r="C63" s="11" t="s">
        <v>158</v>
      </c>
      <c r="D63" s="11">
        <v>0</v>
      </c>
      <c r="E63" s="11">
        <f>D63+E68</f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 t="s">
        <v>71</v>
      </c>
      <c r="B64" s="41">
        <v>-87000</v>
      </c>
      <c r="C64" s="11" t="s">
        <v>697</v>
      </c>
      <c r="D64" s="11">
        <v>1</v>
      </c>
      <c r="E64" s="11">
        <f t="shared" ref="E64:E71" si="6">D64+E69</f>
        <v>1</v>
      </c>
      <c r="F64" s="11">
        <f t="shared" si="5"/>
        <v>0</v>
      </c>
      <c r="G64" s="11">
        <f t="shared" si="4"/>
        <v>-87000</v>
      </c>
    </row>
    <row r="65" spans="1:7" x14ac:dyDescent="0.25">
      <c r="A65" s="11"/>
      <c r="B65" s="41"/>
      <c r="C65" s="11"/>
      <c r="D65" s="11"/>
      <c r="E65" s="11">
        <f t="shared" si="6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41"/>
      <c r="C66" s="11"/>
      <c r="D66" s="11"/>
      <c r="E66" s="11">
        <f t="shared" si="6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41"/>
      <c r="C67" s="11"/>
      <c r="D67" s="11"/>
      <c r="E67" s="11">
        <f t="shared" si="6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41"/>
      <c r="C68" s="11"/>
      <c r="D68" s="11">
        <v>0</v>
      </c>
      <c r="E68" s="11">
        <f t="shared" si="6"/>
        <v>0</v>
      </c>
      <c r="F68" s="11">
        <f t="shared" si="5"/>
        <v>0</v>
      </c>
      <c r="G68" s="11">
        <f t="shared" si="4"/>
        <v>0</v>
      </c>
    </row>
    <row r="69" spans="1:7" x14ac:dyDescent="0.25">
      <c r="A69" s="11"/>
      <c r="B69" s="11"/>
      <c r="C69" s="11"/>
      <c r="D69" s="11">
        <v>0</v>
      </c>
      <c r="E69" s="11">
        <f t="shared" si="6"/>
        <v>0</v>
      </c>
      <c r="F69" s="11">
        <f t="shared" si="5"/>
        <v>0</v>
      </c>
      <c r="G69" s="11">
        <f t="shared" si="4"/>
        <v>0</v>
      </c>
    </row>
    <row r="70" spans="1:7" x14ac:dyDescent="0.25">
      <c r="A70" s="11"/>
      <c r="B70" s="11"/>
      <c r="C70" s="11"/>
      <c r="D70" s="11">
        <v>0</v>
      </c>
      <c r="E70" s="11">
        <f t="shared" si="6"/>
        <v>0</v>
      </c>
      <c r="F70" s="11">
        <f t="shared" si="5"/>
        <v>0</v>
      </c>
      <c r="G70" s="11">
        <f t="shared" si="4"/>
        <v>0</v>
      </c>
    </row>
    <row r="71" spans="1:7" x14ac:dyDescent="0.25">
      <c r="A71" s="11"/>
      <c r="B71" s="11"/>
      <c r="C71" s="11"/>
      <c r="D71" s="11">
        <v>0</v>
      </c>
      <c r="E71" s="11">
        <f t="shared" si="6"/>
        <v>0</v>
      </c>
      <c r="F71" s="11">
        <f t="shared" si="5"/>
        <v>0</v>
      </c>
      <c r="G71" s="11">
        <f t="shared" si="4"/>
        <v>0</v>
      </c>
    </row>
    <row r="72" spans="1:7" x14ac:dyDescent="0.25">
      <c r="A72" s="11"/>
      <c r="B72" s="31">
        <f>SUM(B2:B70)</f>
        <v>1807747</v>
      </c>
      <c r="C72" s="11"/>
      <c r="D72" s="11"/>
      <c r="E72" s="11"/>
      <c r="F72" s="11"/>
      <c r="G72" s="31">
        <f>SUM(G2:G71)</f>
        <v>14419377232</v>
      </c>
    </row>
    <row r="73" spans="1:7" x14ac:dyDescent="0.25">
      <c r="A73" s="11"/>
      <c r="B73" s="11" t="s">
        <v>283</v>
      </c>
      <c r="C73" s="11"/>
      <c r="D73" s="11"/>
      <c r="E73" s="11"/>
      <c r="F73" s="11"/>
      <c r="G73" s="11" t="s">
        <v>284</v>
      </c>
    </row>
    <row r="74" spans="1:7" x14ac:dyDescent="0.25">
      <c r="A74" s="11"/>
      <c r="B74" s="11"/>
      <c r="C74" s="11"/>
      <c r="D74" s="11"/>
      <c r="E74" s="11"/>
      <c r="F74" s="11"/>
      <c r="G74" s="11"/>
    </row>
    <row r="75" spans="1:7" x14ac:dyDescent="0.25">
      <c r="A75" s="11"/>
      <c r="B75" s="11"/>
      <c r="C75" s="11"/>
      <c r="D75" s="11"/>
      <c r="E75" s="11"/>
      <c r="F75" s="11"/>
      <c r="G75" s="3">
        <f>G72/E2</f>
        <v>58615354.601626016</v>
      </c>
    </row>
    <row r="76" spans="1:7" x14ac:dyDescent="0.25">
      <c r="A76" s="11"/>
      <c r="B76" s="11"/>
      <c r="C76" s="11"/>
      <c r="D76" s="11"/>
      <c r="E76" s="11"/>
      <c r="F76" s="11"/>
      <c r="G76" s="11" t="s">
        <v>286</v>
      </c>
    </row>
    <row r="83" spans="7:7" x14ac:dyDescent="0.25">
      <c r="G83" t="s">
        <v>595</v>
      </c>
    </row>
    <row r="84" spans="7:7" x14ac:dyDescent="0.25">
      <c r="G84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workbookViewId="0">
      <pane ySplit="1" topLeftCell="A125" activePane="bottomLeft" state="frozen"/>
      <selection pane="bottomLeft" activeCell="D144" sqref="D14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432</v>
      </c>
      <c r="E2" s="11">
        <f>IF(B2&gt;0,1,0)</f>
        <v>1</v>
      </c>
      <c r="F2" s="11">
        <f>B2*(D2-E2)</f>
        <v>41677700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430</v>
      </c>
      <c r="E3" s="11">
        <f t="shared" ref="E3:E66" si="1">IF(B3&gt;0,1,0)</f>
        <v>1</v>
      </c>
      <c r="F3" s="11">
        <f t="shared" ref="F3:F66" si="2">B3*(D3-E3)</f>
        <v>1287000000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427</v>
      </c>
      <c r="E4" s="11">
        <f t="shared" si="1"/>
        <v>0</v>
      </c>
      <c r="F4" s="11">
        <f t="shared" si="2"/>
        <v>-85400000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425</v>
      </c>
      <c r="E5" s="11">
        <f t="shared" si="1"/>
        <v>0</v>
      </c>
      <c r="F5" s="11">
        <f t="shared" si="2"/>
        <v>-42500000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424</v>
      </c>
      <c r="E6" s="11">
        <f t="shared" si="1"/>
        <v>0</v>
      </c>
      <c r="F6" s="11">
        <f t="shared" si="2"/>
        <v>-23320000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423</v>
      </c>
      <c r="E7" s="11">
        <f t="shared" si="1"/>
        <v>0</v>
      </c>
      <c r="F7" s="11">
        <f t="shared" si="2"/>
        <v>-84600000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419</v>
      </c>
      <c r="E8" s="11">
        <f t="shared" si="1"/>
        <v>0</v>
      </c>
      <c r="F8" s="11">
        <f t="shared" si="2"/>
        <v>-83800000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409</v>
      </c>
      <c r="E9" s="11">
        <f t="shared" si="1"/>
        <v>0</v>
      </c>
      <c r="F9" s="11">
        <f t="shared" si="2"/>
        <v>-388754500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408</v>
      </c>
      <c r="E10" s="11">
        <f t="shared" si="1"/>
        <v>1</v>
      </c>
      <c r="F10" s="11">
        <f t="shared" si="2"/>
        <v>814000000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406</v>
      </c>
      <c r="E11" s="11">
        <f t="shared" si="1"/>
        <v>0</v>
      </c>
      <c r="F11" s="11">
        <f t="shared" si="2"/>
        <v>-432390000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403</v>
      </c>
      <c r="E12" s="11">
        <f t="shared" si="1"/>
        <v>0</v>
      </c>
      <c r="F12" s="11">
        <f t="shared" si="2"/>
        <v>-18135000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402</v>
      </c>
      <c r="E13" s="11">
        <f t="shared" si="1"/>
        <v>0</v>
      </c>
      <c r="F13" s="11">
        <f t="shared" si="2"/>
        <v>-804281400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398</v>
      </c>
      <c r="E14" s="11">
        <f t="shared" si="1"/>
        <v>0</v>
      </c>
      <c r="F14" s="11">
        <f t="shared" si="2"/>
        <v>-79600000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396</v>
      </c>
      <c r="E15" s="11">
        <f t="shared" si="1"/>
        <v>1</v>
      </c>
      <c r="F15" s="11">
        <f t="shared" si="2"/>
        <v>790000000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396</v>
      </c>
      <c r="E16" s="11">
        <f t="shared" si="1"/>
        <v>1</v>
      </c>
      <c r="F16" s="11">
        <f t="shared" si="2"/>
        <v>790000000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396</v>
      </c>
      <c r="E17" s="11">
        <f t="shared" si="1"/>
        <v>1</v>
      </c>
      <c r="F17" s="11">
        <f t="shared" si="2"/>
        <v>474000000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396</v>
      </c>
      <c r="E18" s="11">
        <f t="shared" si="1"/>
        <v>1</v>
      </c>
      <c r="F18" s="11">
        <f t="shared" si="2"/>
        <v>395000000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395</v>
      </c>
      <c r="E19" s="11">
        <f t="shared" si="1"/>
        <v>1</v>
      </c>
      <c r="F19" s="11">
        <f t="shared" si="2"/>
        <v>1182000000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395</v>
      </c>
      <c r="E20" s="11">
        <f t="shared" si="1"/>
        <v>0</v>
      </c>
      <c r="F20" s="11">
        <f t="shared" si="2"/>
        <v>-170916500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395</v>
      </c>
      <c r="E21" s="11">
        <f t="shared" si="1"/>
        <v>0</v>
      </c>
      <c r="F21" s="11">
        <f t="shared" si="2"/>
        <v>-170916500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395</v>
      </c>
      <c r="E22" s="11">
        <f t="shared" si="1"/>
        <v>0</v>
      </c>
      <c r="F22" s="11">
        <f t="shared" si="2"/>
        <v>-170916500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395</v>
      </c>
      <c r="E23" s="11">
        <f t="shared" si="1"/>
        <v>0</v>
      </c>
      <c r="F23" s="11">
        <f t="shared" si="2"/>
        <v>-170916500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395</v>
      </c>
      <c r="E24" s="11">
        <f t="shared" si="1"/>
        <v>0</v>
      </c>
      <c r="F24" s="11">
        <f t="shared" si="2"/>
        <v>-170916500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395</v>
      </c>
      <c r="E25" s="11">
        <f t="shared" si="1"/>
        <v>0</v>
      </c>
      <c r="F25" s="11">
        <f t="shared" si="2"/>
        <v>-79000000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394</v>
      </c>
      <c r="E26" s="11">
        <f t="shared" si="1"/>
        <v>1</v>
      </c>
      <c r="F26" s="11">
        <f t="shared" si="2"/>
        <v>1179000000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392</v>
      </c>
      <c r="E27" s="11">
        <f t="shared" si="1"/>
        <v>0</v>
      </c>
      <c r="F27" s="11">
        <f t="shared" si="2"/>
        <v>-78400000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391</v>
      </c>
      <c r="E28" s="11">
        <f t="shared" si="1"/>
        <v>1</v>
      </c>
      <c r="F28" s="11">
        <f t="shared" si="2"/>
        <v>780000000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390</v>
      </c>
      <c r="E29" s="11">
        <f t="shared" si="1"/>
        <v>0</v>
      </c>
      <c r="F29" s="11">
        <f t="shared" si="2"/>
        <v>-2730312000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389</v>
      </c>
      <c r="E30" s="11">
        <f t="shared" si="1"/>
        <v>0</v>
      </c>
      <c r="F30" s="11">
        <f t="shared" si="2"/>
        <v>-1167350100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388</v>
      </c>
      <c r="E31" s="11">
        <f t="shared" si="1"/>
        <v>0</v>
      </c>
      <c r="F31" s="11">
        <f t="shared" si="2"/>
        <v>-658009200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385</v>
      </c>
      <c r="E32" s="11">
        <f t="shared" si="1"/>
        <v>1</v>
      </c>
      <c r="F32" s="11">
        <f t="shared" si="2"/>
        <v>381811200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379</v>
      </c>
      <c r="E33" s="11">
        <f t="shared" si="1"/>
        <v>1</v>
      </c>
      <c r="F33" s="11">
        <f t="shared" si="2"/>
        <v>13264398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378</v>
      </c>
      <c r="E34" s="11">
        <f t="shared" si="1"/>
        <v>0</v>
      </c>
      <c r="F34" s="11">
        <f t="shared" si="2"/>
        <v>-321300000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370</v>
      </c>
      <c r="E35" s="11">
        <f t="shared" si="1"/>
        <v>0</v>
      </c>
      <c r="F35" s="11">
        <f t="shared" si="2"/>
        <v>-70485000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369</v>
      </c>
      <c r="E36" s="11">
        <f t="shared" si="1"/>
        <v>1</v>
      </c>
      <c r="F36" s="11">
        <f t="shared" si="2"/>
        <v>73600000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369</v>
      </c>
      <c r="E37" s="11">
        <f t="shared" si="1"/>
        <v>0</v>
      </c>
      <c r="F37" s="11">
        <f t="shared" si="2"/>
        <v>-73800000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347</v>
      </c>
      <c r="E38" s="11">
        <f t="shared" si="1"/>
        <v>1</v>
      </c>
      <c r="F38" s="11">
        <f t="shared" si="2"/>
        <v>104078876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346</v>
      </c>
      <c r="E39" s="11">
        <f t="shared" si="1"/>
        <v>0</v>
      </c>
      <c r="F39" s="11">
        <f t="shared" si="2"/>
        <v>-32870000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346</v>
      </c>
      <c r="E40" s="11">
        <f t="shared" si="1"/>
        <v>0</v>
      </c>
      <c r="F40" s="11">
        <f t="shared" si="2"/>
        <v>-30483638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341</v>
      </c>
      <c r="E41" s="11">
        <f t="shared" si="1"/>
        <v>0</v>
      </c>
      <c r="F41" s="11">
        <f t="shared" si="2"/>
        <v>-40920000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319</v>
      </c>
      <c r="E42" s="11">
        <f t="shared" si="1"/>
        <v>1</v>
      </c>
      <c r="F42" s="11">
        <f t="shared" si="2"/>
        <v>318064872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315</v>
      </c>
      <c r="E43" s="11">
        <f t="shared" si="1"/>
        <v>0</v>
      </c>
      <c r="F43" s="11">
        <f t="shared" si="2"/>
        <v>-25200000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311</v>
      </c>
      <c r="E44" s="11">
        <f t="shared" si="1"/>
        <v>0</v>
      </c>
      <c r="F44" s="11">
        <f t="shared" si="2"/>
        <v>-65630019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310</v>
      </c>
      <c r="E45" s="11">
        <f t="shared" si="1"/>
        <v>0</v>
      </c>
      <c r="F45" s="11">
        <f t="shared" si="2"/>
        <v>-62000000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309</v>
      </c>
      <c r="E46" s="11">
        <f t="shared" si="1"/>
        <v>0</v>
      </c>
      <c r="F46" s="11">
        <f t="shared" si="2"/>
        <v>-29355000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307</v>
      </c>
      <c r="E47" s="11">
        <f t="shared" si="1"/>
        <v>0</v>
      </c>
      <c r="F47" s="11">
        <f t="shared" si="2"/>
        <v>-13815000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307</v>
      </c>
      <c r="E48" s="11">
        <f t="shared" si="1"/>
        <v>0</v>
      </c>
      <c r="F48" s="11">
        <f t="shared" si="2"/>
        <v>-19703260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304</v>
      </c>
      <c r="E49" s="11">
        <f t="shared" si="1"/>
        <v>0</v>
      </c>
      <c r="F49" s="11">
        <f t="shared" si="2"/>
        <v>-8355136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303</v>
      </c>
      <c r="E50" s="11">
        <f t="shared" si="1"/>
        <v>0</v>
      </c>
      <c r="F50" s="11">
        <f t="shared" si="2"/>
        <v>-42723000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303</v>
      </c>
      <c r="E51" s="11">
        <f t="shared" si="1"/>
        <v>0</v>
      </c>
      <c r="F51" s="11">
        <f t="shared" si="2"/>
        <v>-8104038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302</v>
      </c>
      <c r="E52" s="11">
        <f t="shared" si="1"/>
        <v>0</v>
      </c>
      <c r="F52" s="11">
        <f t="shared" si="2"/>
        <v>-16096600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301</v>
      </c>
      <c r="E53" s="11">
        <f t="shared" si="1"/>
        <v>1</v>
      </c>
      <c r="F53" s="11">
        <f t="shared" si="2"/>
        <v>300000000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295</v>
      </c>
      <c r="E54" s="11">
        <f t="shared" si="1"/>
        <v>0</v>
      </c>
      <c r="F54" s="11">
        <f t="shared" si="2"/>
        <v>-6195000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294</v>
      </c>
      <c r="E55" s="11">
        <f t="shared" si="1"/>
        <v>0</v>
      </c>
      <c r="F55" s="11">
        <f t="shared" si="2"/>
        <v>-288267000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294</v>
      </c>
      <c r="E56" s="11">
        <f t="shared" si="1"/>
        <v>0</v>
      </c>
      <c r="F56" s="11">
        <f t="shared" si="2"/>
        <v>-13230000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281</v>
      </c>
      <c r="E57" s="11">
        <f t="shared" si="1"/>
        <v>1</v>
      </c>
      <c r="F57" s="11">
        <f t="shared" si="2"/>
        <v>841452920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281</v>
      </c>
      <c r="E58" s="11">
        <f t="shared" si="1"/>
        <v>1</v>
      </c>
      <c r="F58" s="11">
        <f t="shared" si="2"/>
        <v>560000000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280</v>
      </c>
      <c r="E59" s="11">
        <f t="shared" si="1"/>
        <v>1</v>
      </c>
      <c r="F59" s="11">
        <f t="shared" si="2"/>
        <v>558000000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280</v>
      </c>
      <c r="E60" s="11">
        <f t="shared" si="1"/>
        <v>0</v>
      </c>
      <c r="F60" s="11">
        <f t="shared" si="2"/>
        <v>-1960420000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256</v>
      </c>
      <c r="E61" s="11">
        <f t="shared" si="1"/>
        <v>1</v>
      </c>
      <c r="F61" s="11">
        <f t="shared" si="2"/>
        <v>765000000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255</v>
      </c>
      <c r="E62" s="11">
        <f t="shared" si="1"/>
        <v>0</v>
      </c>
      <c r="F62" s="11">
        <f t="shared" si="2"/>
        <v>-6912795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255</v>
      </c>
      <c r="E63" s="11">
        <f t="shared" si="1"/>
        <v>0</v>
      </c>
      <c r="F63" s="11">
        <f t="shared" si="2"/>
        <v>-8412195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255</v>
      </c>
      <c r="E64" s="11">
        <f t="shared" si="1"/>
        <v>1</v>
      </c>
      <c r="F64" s="11">
        <f t="shared" si="2"/>
        <v>762000000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255</v>
      </c>
      <c r="E65" s="11">
        <f t="shared" si="1"/>
        <v>1</v>
      </c>
      <c r="F65" s="11">
        <f t="shared" si="2"/>
        <v>754380000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255</v>
      </c>
      <c r="E66" s="11">
        <f t="shared" si="1"/>
        <v>1</v>
      </c>
      <c r="F66" s="11">
        <f t="shared" si="2"/>
        <v>254000000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255</v>
      </c>
      <c r="E67" s="11">
        <f t="shared" ref="E67:E130" si="4">IF(B67&gt;0,1,0)</f>
        <v>1</v>
      </c>
      <c r="F67" s="11">
        <f t="shared" ref="F67:F146" si="5">B67*(D67-E67)</f>
        <v>7620000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254</v>
      </c>
      <c r="E68" s="11">
        <f t="shared" si="4"/>
        <v>1</v>
      </c>
      <c r="F68" s="11">
        <f t="shared" si="5"/>
        <v>7590000000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253</v>
      </c>
      <c r="E69" s="11">
        <f t="shared" si="4"/>
        <v>0</v>
      </c>
      <c r="F69" s="11">
        <f t="shared" si="5"/>
        <v>-50600000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253</v>
      </c>
      <c r="E70" s="11">
        <f t="shared" si="4"/>
        <v>1</v>
      </c>
      <c r="F70" s="11">
        <f t="shared" si="5"/>
        <v>352800000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253</v>
      </c>
      <c r="E71" s="11">
        <f t="shared" si="4"/>
        <v>1</v>
      </c>
      <c r="F71" s="11">
        <f t="shared" si="5"/>
        <v>655200000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253</v>
      </c>
      <c r="E72" s="11">
        <f t="shared" si="4"/>
        <v>0</v>
      </c>
      <c r="F72" s="11">
        <f t="shared" si="5"/>
        <v>-253000000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251</v>
      </c>
      <c r="E73" s="11">
        <f t="shared" si="4"/>
        <v>1</v>
      </c>
      <c r="F73" s="11">
        <f t="shared" si="5"/>
        <v>3750000000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246</v>
      </c>
      <c r="E74" s="11">
        <f t="shared" si="4"/>
        <v>0</v>
      </c>
      <c r="F74" s="11">
        <f t="shared" si="5"/>
        <v>-3691033200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244</v>
      </c>
      <c r="E75" s="11">
        <f t="shared" si="4"/>
        <v>0</v>
      </c>
      <c r="F75" s="11">
        <f t="shared" si="5"/>
        <v>-732000000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244</v>
      </c>
      <c r="E76" s="11">
        <f t="shared" si="4"/>
        <v>0</v>
      </c>
      <c r="F76" s="11">
        <f t="shared" si="5"/>
        <v>-48800000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244</v>
      </c>
      <c r="E77" s="11">
        <f t="shared" si="4"/>
        <v>0</v>
      </c>
      <c r="F77" s="11">
        <f t="shared" si="5"/>
        <v>-2928732000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240</v>
      </c>
      <c r="E78" s="11">
        <f t="shared" si="4"/>
        <v>0</v>
      </c>
      <c r="F78" s="11">
        <f t="shared" si="5"/>
        <v>-720216000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235</v>
      </c>
      <c r="E79" s="11">
        <f t="shared" si="4"/>
        <v>1</v>
      </c>
      <c r="F79" s="11">
        <f t="shared" si="5"/>
        <v>5382000000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230</v>
      </c>
      <c r="E80" s="11">
        <f t="shared" si="4"/>
        <v>0</v>
      </c>
      <c r="F80" s="11">
        <f t="shared" si="5"/>
        <v>-138115000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230</v>
      </c>
      <c r="E81" s="11">
        <f t="shared" si="4"/>
        <v>0</v>
      </c>
      <c r="F81" s="11">
        <f t="shared" si="5"/>
        <v>-46000000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229</v>
      </c>
      <c r="E82" s="11">
        <f t="shared" si="4"/>
        <v>1</v>
      </c>
      <c r="F82" s="11">
        <f t="shared" si="5"/>
        <v>64574388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229</v>
      </c>
      <c r="E83" s="11">
        <f t="shared" si="4"/>
        <v>0</v>
      </c>
      <c r="F83" s="11">
        <f t="shared" si="5"/>
        <v>-45800000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227</v>
      </c>
      <c r="E84" s="11">
        <f t="shared" si="4"/>
        <v>1</v>
      </c>
      <c r="F84" s="11">
        <f t="shared" si="5"/>
        <v>452000000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224</v>
      </c>
      <c r="E85" s="11">
        <f t="shared" si="4"/>
        <v>0</v>
      </c>
      <c r="F85" s="11">
        <f t="shared" si="5"/>
        <v>-44800000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218</v>
      </c>
      <c r="E86" s="11">
        <f t="shared" si="4"/>
        <v>0</v>
      </c>
      <c r="F86" s="11">
        <f t="shared" si="5"/>
        <v>-43600000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216</v>
      </c>
      <c r="E87" s="11">
        <f t="shared" si="4"/>
        <v>0</v>
      </c>
      <c r="F87" s="11">
        <f t="shared" si="5"/>
        <v>-286200000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201</v>
      </c>
      <c r="E88" s="11">
        <f t="shared" si="4"/>
        <v>0</v>
      </c>
      <c r="F88" s="11">
        <f t="shared" si="5"/>
        <v>-100500000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201</v>
      </c>
      <c r="E89" s="11">
        <f t="shared" si="4"/>
        <v>0</v>
      </c>
      <c r="F89" s="11">
        <f t="shared" si="5"/>
        <v>-24120000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199</v>
      </c>
      <c r="E90" s="11">
        <f t="shared" si="4"/>
        <v>1</v>
      </c>
      <c r="F90" s="11">
        <f t="shared" si="5"/>
        <v>84784590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196</v>
      </c>
      <c r="E91" s="11">
        <f t="shared" si="4"/>
        <v>0</v>
      </c>
      <c r="F91" s="11">
        <f t="shared" si="5"/>
        <v>-588392000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194</v>
      </c>
      <c r="E92" s="11">
        <f t="shared" si="4"/>
        <v>0</v>
      </c>
      <c r="F92" s="11">
        <f t="shared" si="5"/>
        <v>-39770000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194</v>
      </c>
      <c r="E93" s="11">
        <f t="shared" si="4"/>
        <v>0</v>
      </c>
      <c r="F93" s="11">
        <f t="shared" si="5"/>
        <v>-67997000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183</v>
      </c>
      <c r="E94" s="11">
        <f t="shared" si="4"/>
        <v>1</v>
      </c>
      <c r="F94" s="11">
        <f t="shared" si="5"/>
        <v>182000000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178</v>
      </c>
      <c r="E95" s="11">
        <f t="shared" si="4"/>
        <v>1</v>
      </c>
      <c r="F95" s="11">
        <f t="shared" si="5"/>
        <v>1593000000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176</v>
      </c>
      <c r="E96" s="11">
        <f t="shared" si="4"/>
        <v>0</v>
      </c>
      <c r="F96" s="11">
        <f t="shared" si="5"/>
        <v>-4576000000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176</v>
      </c>
      <c r="E97" s="11">
        <f t="shared" si="4"/>
        <v>0</v>
      </c>
      <c r="F97" s="11">
        <f t="shared" si="5"/>
        <v>-4576000000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176</v>
      </c>
      <c r="E98" s="11">
        <f t="shared" si="4"/>
        <v>1</v>
      </c>
      <c r="F98" s="11">
        <f t="shared" si="5"/>
        <v>4550000000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176</v>
      </c>
      <c r="E99" s="11">
        <f t="shared" si="4"/>
        <v>0</v>
      </c>
      <c r="F99" s="11">
        <f t="shared" si="5"/>
        <v>-35200000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174</v>
      </c>
      <c r="E100" s="11">
        <f t="shared" si="4"/>
        <v>1</v>
      </c>
      <c r="F100" s="11">
        <f t="shared" si="5"/>
        <v>5051600000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169</v>
      </c>
      <c r="E101" s="11">
        <f t="shared" si="4"/>
        <v>1</v>
      </c>
      <c r="F101" s="11">
        <f t="shared" si="5"/>
        <v>67190760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168</v>
      </c>
      <c r="E102" s="11">
        <f t="shared" si="4"/>
        <v>1</v>
      </c>
      <c r="F102" s="11">
        <f t="shared" si="5"/>
        <v>334000000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167</v>
      </c>
      <c r="E103" s="11">
        <f t="shared" si="4"/>
        <v>1</v>
      </c>
      <c r="F103" s="11">
        <f t="shared" si="5"/>
        <v>1245000000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167</v>
      </c>
      <c r="E104" s="11">
        <f t="shared" si="4"/>
        <v>0</v>
      </c>
      <c r="F104" s="11">
        <f t="shared" si="5"/>
        <v>-11022000000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167</v>
      </c>
      <c r="E105" s="11">
        <f t="shared" si="4"/>
        <v>0</v>
      </c>
      <c r="F105" s="11">
        <f t="shared" si="5"/>
        <v>-24215000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165</v>
      </c>
      <c r="E106" s="11">
        <f t="shared" si="4"/>
        <v>1</v>
      </c>
      <c r="F106" s="11">
        <f t="shared" si="5"/>
        <v>984000000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163</v>
      </c>
      <c r="E107" s="11">
        <f t="shared" si="4"/>
        <v>0</v>
      </c>
      <c r="F107" s="11">
        <f t="shared" si="5"/>
        <v>-978961700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160</v>
      </c>
      <c r="E108" s="11">
        <f t="shared" si="4"/>
        <v>1</v>
      </c>
      <c r="F108" s="11">
        <f t="shared" si="5"/>
        <v>954000000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148</v>
      </c>
      <c r="E109" s="11">
        <f t="shared" si="4"/>
        <v>0</v>
      </c>
      <c r="F109" s="11">
        <f t="shared" si="5"/>
        <v>-17760000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147</v>
      </c>
      <c r="E110" s="11">
        <f t="shared" si="4"/>
        <v>1</v>
      </c>
      <c r="F110" s="11">
        <f t="shared" si="5"/>
        <v>584000000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146</v>
      </c>
      <c r="E111" s="11">
        <f t="shared" si="4"/>
        <v>1</v>
      </c>
      <c r="F111" s="11">
        <f t="shared" si="5"/>
        <v>406000000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142</v>
      </c>
      <c r="E112" s="11">
        <f t="shared" si="4"/>
        <v>0</v>
      </c>
      <c r="F112" s="11">
        <f t="shared" si="5"/>
        <v>-28400000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141</v>
      </c>
      <c r="E113" s="11">
        <f t="shared" si="4"/>
        <v>1</v>
      </c>
      <c r="F113" s="11">
        <f t="shared" si="5"/>
        <v>10123400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124</v>
      </c>
      <c r="E114" s="11">
        <f t="shared" si="4"/>
        <v>0</v>
      </c>
      <c r="F114" s="11">
        <f t="shared" si="5"/>
        <v>-24800000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123</v>
      </c>
      <c r="E115" s="11">
        <f t="shared" si="4"/>
        <v>0</v>
      </c>
      <c r="F115" s="25">
        <f t="shared" si="5"/>
        <v>-1353000000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123</v>
      </c>
      <c r="E116" s="11">
        <f t="shared" si="4"/>
        <v>0</v>
      </c>
      <c r="F116" s="11">
        <f t="shared" si="5"/>
        <v>-24600000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121</v>
      </c>
      <c r="E117" s="11">
        <f t="shared" si="4"/>
        <v>0</v>
      </c>
      <c r="F117" s="11">
        <f t="shared" si="5"/>
        <v>-54510500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121</v>
      </c>
      <c r="E118" s="11">
        <f t="shared" si="4"/>
        <v>0</v>
      </c>
      <c r="F118" s="11">
        <f t="shared" si="5"/>
        <v>-24200000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115</v>
      </c>
      <c r="E119" s="11">
        <f t="shared" si="4"/>
        <v>0</v>
      </c>
      <c r="F119" s="11">
        <f t="shared" si="5"/>
        <v>-17773250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115</v>
      </c>
      <c r="E120" s="11">
        <f t="shared" si="4"/>
        <v>0</v>
      </c>
      <c r="F120" s="11">
        <f t="shared" si="5"/>
        <v>-36800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114</v>
      </c>
      <c r="E121" s="11">
        <f t="shared" si="4"/>
        <v>0</v>
      </c>
      <c r="F121" s="11">
        <f t="shared" si="5"/>
        <v>-49248000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108</v>
      </c>
      <c r="E122" s="11">
        <f t="shared" si="4"/>
        <v>1</v>
      </c>
      <c r="F122" s="11">
        <f t="shared" si="5"/>
        <v>7922601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87</v>
      </c>
      <c r="E123" s="11">
        <f t="shared" si="4"/>
        <v>0</v>
      </c>
      <c r="F123" s="11">
        <f t="shared" si="5"/>
        <v>-4524000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46</v>
      </c>
      <c r="E124" s="11">
        <f t="shared" si="4"/>
        <v>1</v>
      </c>
      <c r="F124" s="11">
        <f t="shared" si="5"/>
        <v>53415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45</v>
      </c>
      <c r="E125" s="11">
        <f t="shared" si="4"/>
        <v>1</v>
      </c>
      <c r="F125" s="11">
        <f t="shared" si="5"/>
        <v>105600000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43</v>
      </c>
      <c r="E126" s="11">
        <f t="shared" si="4"/>
        <v>1</v>
      </c>
      <c r="F126" s="11">
        <f t="shared" si="5"/>
        <v>56397600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43</v>
      </c>
      <c r="E127" s="11">
        <f t="shared" si="4"/>
        <v>1</v>
      </c>
      <c r="F127" s="11">
        <f t="shared" si="5"/>
        <v>56397600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31</v>
      </c>
      <c r="E128" s="11">
        <f t="shared" si="4"/>
        <v>0</v>
      </c>
      <c r="F128" s="11">
        <f t="shared" si="5"/>
        <v>-6200000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29</v>
      </c>
      <c r="E129" s="11">
        <f t="shared" si="4"/>
        <v>0</v>
      </c>
      <c r="F129" s="11">
        <f>B129*(D129-E129)</f>
        <v>-452922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28</v>
      </c>
      <c r="E130" s="11">
        <f t="shared" si="4"/>
        <v>0</v>
      </c>
      <c r="F130" s="11">
        <f t="shared" si="5"/>
        <v>-5600000</v>
      </c>
      <c r="G130" s="11" t="s">
        <v>518</v>
      </c>
    </row>
    <row r="131" spans="1:11" x14ac:dyDescent="0.25">
      <c r="A131" s="11" t="s">
        <v>626</v>
      </c>
      <c r="B131" s="3">
        <v>-200000</v>
      </c>
      <c r="C131" s="11">
        <v>1</v>
      </c>
      <c r="D131" s="11">
        <f t="shared" ref="D131:D146" si="6">D132+C131</f>
        <v>27</v>
      </c>
      <c r="E131" s="11">
        <f t="shared" ref="E131:E146" si="7">IF(B131&gt;0,1,0)</f>
        <v>0</v>
      </c>
      <c r="F131" s="11">
        <f t="shared" si="5"/>
        <v>-5400000</v>
      </c>
      <c r="G131" s="11" t="s">
        <v>627</v>
      </c>
    </row>
    <row r="132" spans="1:11" x14ac:dyDescent="0.25">
      <c r="A132" s="11" t="s">
        <v>628</v>
      </c>
      <c r="B132" s="3">
        <v>-390000</v>
      </c>
      <c r="C132" s="11">
        <v>0</v>
      </c>
      <c r="D132" s="11">
        <f t="shared" si="6"/>
        <v>26</v>
      </c>
      <c r="E132" s="11">
        <f t="shared" si="7"/>
        <v>0</v>
      </c>
      <c r="F132" s="11">
        <f t="shared" si="5"/>
        <v>-10140000</v>
      </c>
      <c r="G132" s="11" t="s">
        <v>629</v>
      </c>
    </row>
    <row r="133" spans="1:11" x14ac:dyDescent="0.25">
      <c r="A133" s="11" t="s">
        <v>628</v>
      </c>
      <c r="B133" s="3">
        <v>-24500</v>
      </c>
      <c r="C133" s="11">
        <v>1</v>
      </c>
      <c r="D133" s="11">
        <f t="shared" si="6"/>
        <v>26</v>
      </c>
      <c r="E133" s="11">
        <f t="shared" si="7"/>
        <v>0</v>
      </c>
      <c r="F133" s="11">
        <f t="shared" si="5"/>
        <v>-637000</v>
      </c>
      <c r="G133" s="11" t="s">
        <v>630</v>
      </c>
    </row>
    <row r="134" spans="1:11" x14ac:dyDescent="0.25">
      <c r="A134" s="11" t="s">
        <v>631</v>
      </c>
      <c r="B134" s="3">
        <v>-95000</v>
      </c>
      <c r="C134" s="11">
        <v>4</v>
      </c>
      <c r="D134" s="11">
        <f t="shared" si="6"/>
        <v>25</v>
      </c>
      <c r="E134" s="11">
        <f t="shared" si="7"/>
        <v>0</v>
      </c>
      <c r="F134" s="11">
        <f t="shared" si="5"/>
        <v>-2375000</v>
      </c>
      <c r="G134" s="11" t="s">
        <v>472</v>
      </c>
    </row>
    <row r="135" spans="1:11" x14ac:dyDescent="0.25">
      <c r="A135" s="11" t="s">
        <v>633</v>
      </c>
      <c r="B135" s="3">
        <v>-200000</v>
      </c>
      <c r="C135" s="11">
        <v>2</v>
      </c>
      <c r="D135" s="11">
        <f t="shared" si="6"/>
        <v>21</v>
      </c>
      <c r="E135" s="11">
        <f t="shared" si="7"/>
        <v>0</v>
      </c>
      <c r="F135" s="11">
        <f t="shared" si="5"/>
        <v>-4200000</v>
      </c>
      <c r="G135" s="11" t="s">
        <v>634</v>
      </c>
    </row>
    <row r="136" spans="1:11" x14ac:dyDescent="0.25">
      <c r="A136" s="11" t="s">
        <v>636</v>
      </c>
      <c r="B136" s="3">
        <v>50000000</v>
      </c>
      <c r="C136" s="11">
        <v>1</v>
      </c>
      <c r="D136" s="11">
        <f t="shared" si="6"/>
        <v>19</v>
      </c>
      <c r="E136" s="11">
        <f t="shared" si="7"/>
        <v>1</v>
      </c>
      <c r="F136" s="11">
        <f t="shared" si="5"/>
        <v>900000000</v>
      </c>
      <c r="G136" s="11" t="s">
        <v>637</v>
      </c>
    </row>
    <row r="137" spans="1:11" x14ac:dyDescent="0.25">
      <c r="A137" s="11" t="s">
        <v>644</v>
      </c>
      <c r="B137" s="3">
        <v>12000000</v>
      </c>
      <c r="C137" s="11">
        <v>2</v>
      </c>
      <c r="D137" s="11">
        <f t="shared" si="6"/>
        <v>18</v>
      </c>
      <c r="E137" s="11">
        <f t="shared" si="7"/>
        <v>1</v>
      </c>
      <c r="F137" s="11">
        <f t="shared" si="5"/>
        <v>204000000</v>
      </c>
      <c r="G137" s="11" t="s">
        <v>637</v>
      </c>
    </row>
    <row r="138" spans="1:11" x14ac:dyDescent="0.25">
      <c r="A138" s="11" t="s">
        <v>647</v>
      </c>
      <c r="B138" s="3">
        <v>2000000</v>
      </c>
      <c r="C138" s="11">
        <v>1</v>
      </c>
      <c r="D138" s="11">
        <f t="shared" si="6"/>
        <v>16</v>
      </c>
      <c r="E138" s="11">
        <f t="shared" si="7"/>
        <v>1</v>
      </c>
      <c r="F138" s="11">
        <f t="shared" si="5"/>
        <v>30000000</v>
      </c>
      <c r="G138" s="11" t="s">
        <v>649</v>
      </c>
    </row>
    <row r="139" spans="1:11" x14ac:dyDescent="0.25">
      <c r="A139" s="11" t="s">
        <v>653</v>
      </c>
      <c r="B139" s="3">
        <v>87538</v>
      </c>
      <c r="C139" s="11">
        <v>13</v>
      </c>
      <c r="D139" s="11">
        <f t="shared" si="6"/>
        <v>15</v>
      </c>
      <c r="E139" s="11">
        <f t="shared" si="7"/>
        <v>1</v>
      </c>
      <c r="F139" s="11">
        <f t="shared" si="5"/>
        <v>1225532</v>
      </c>
      <c r="G139" s="11" t="s">
        <v>382</v>
      </c>
    </row>
    <row r="140" spans="1:11" x14ac:dyDescent="0.25">
      <c r="A140" s="11" t="s">
        <v>698</v>
      </c>
      <c r="B140" s="3">
        <v>-3000900</v>
      </c>
      <c r="C140" s="11">
        <v>1</v>
      </c>
      <c r="D140" s="11">
        <f t="shared" si="6"/>
        <v>2</v>
      </c>
      <c r="E140" s="11">
        <f t="shared" si="7"/>
        <v>0</v>
      </c>
      <c r="F140" s="11">
        <f t="shared" si="5"/>
        <v>-6001800</v>
      </c>
      <c r="G140" s="11" t="s">
        <v>699</v>
      </c>
    </row>
    <row r="141" spans="1:11" x14ac:dyDescent="0.25">
      <c r="A141" s="11" t="s">
        <v>700</v>
      </c>
      <c r="B141" s="3">
        <v>-3000900</v>
      </c>
      <c r="C141" s="11">
        <v>1</v>
      </c>
      <c r="D141" s="11">
        <f t="shared" si="6"/>
        <v>1</v>
      </c>
      <c r="E141" s="11">
        <f t="shared" si="7"/>
        <v>0</v>
      </c>
      <c r="F141" s="11">
        <f t="shared" si="5"/>
        <v>-3000900</v>
      </c>
      <c r="G141" s="11" t="s">
        <v>699</v>
      </c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61893311</v>
      </c>
      <c r="C148" s="11"/>
      <c r="D148" s="11"/>
      <c r="E148" s="11"/>
      <c r="F148" s="31">
        <f>SUM(F2:F146)</f>
        <v>5620195399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13009711.571759259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S35" sqref="S3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650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168778473.02739727</v>
      </c>
      <c r="G7" s="31">
        <f t="shared" si="0"/>
        <v>9390605.9135027528</v>
      </c>
      <c r="H7" s="11"/>
      <c r="J7" s="62" t="s">
        <v>651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652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61893311</v>
      </c>
      <c r="L9" s="3">
        <f>K9-M9</f>
        <v>15893311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یاران'!B72</f>
        <v>1807747</v>
      </c>
      <c r="L12" s="3">
        <v>0</v>
      </c>
      <c r="M12" s="3">
        <f t="shared" si="5"/>
        <v>1807747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694</v>
      </c>
      <c r="K14" s="46">
        <v>1000000</v>
      </c>
      <c r="L14" s="3">
        <v>1000000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-8700000</v>
      </c>
      <c r="M15" s="3">
        <f t="shared" si="5"/>
        <v>8700000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175000</v>
      </c>
      <c r="L16" s="3">
        <f>K16</f>
        <v>175000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100000</v>
      </c>
      <c r="L17" s="3">
        <v>0</v>
      </c>
      <c r="M17" s="3">
        <f t="shared" si="5"/>
        <v>100000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168778473.02739727</v>
      </c>
      <c r="L23" s="3">
        <f>SUM(L7:L22)</f>
        <v>56367461.684931509</v>
      </c>
      <c r="M23" s="3">
        <f>SUM(M7:M22)</f>
        <v>112411011.34246576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95854747</v>
      </c>
      <c r="L24" s="3">
        <f>L9+L16+L12+L10</f>
        <v>16118311</v>
      </c>
      <c r="M24" s="3">
        <f>M11+M12+M13+M17+M9</f>
        <v>79736436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646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740000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638</v>
      </c>
      <c r="O39" s="27"/>
      <c r="P39" s="35" t="s">
        <v>318</v>
      </c>
      <c r="Q39" s="1">
        <v>20000</v>
      </c>
      <c r="S39" s="50">
        <f>SUM(S34:S38)</f>
        <v>1900000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639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632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22" workbookViewId="0">
      <selection activeCell="H38" sqref="H3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19" width="17.85546875" bestFit="1" customWidth="1"/>
    <col min="20" max="20" width="19.28515625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7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>
        <f t="shared" si="6"/>
        <v>1000</v>
      </c>
      <c r="H36" s="11" t="s">
        <v>690</v>
      </c>
      <c r="I36" s="11">
        <v>219000</v>
      </c>
      <c r="J36" s="11" t="s">
        <v>689</v>
      </c>
      <c r="O36" s="22" t="s">
        <v>656</v>
      </c>
    </row>
    <row r="37" spans="6:23" x14ac:dyDescent="0.25">
      <c r="G37" s="11">
        <f t="shared" si="6"/>
        <v>2000</v>
      </c>
      <c r="H37" s="11" t="s">
        <v>700</v>
      </c>
      <c r="I37" s="11">
        <v>218000</v>
      </c>
      <c r="J37" s="11" t="s">
        <v>701</v>
      </c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659</v>
      </c>
      <c r="P40" t="s">
        <v>658</v>
      </c>
      <c r="Q40" t="s">
        <v>657</v>
      </c>
      <c r="R40" t="s">
        <v>660</v>
      </c>
      <c r="S40" t="s">
        <v>662</v>
      </c>
      <c r="T40" t="s">
        <v>661</v>
      </c>
      <c r="U40" t="s">
        <v>663</v>
      </c>
      <c r="V40" t="s">
        <v>664</v>
      </c>
      <c r="W40" t="s">
        <v>665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666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667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669</v>
      </c>
      <c r="Q50" t="s">
        <v>668</v>
      </c>
      <c r="R50" t="s">
        <v>658</v>
      </c>
      <c r="S50" t="s">
        <v>282</v>
      </c>
    </row>
    <row r="51" spans="15:20" x14ac:dyDescent="0.25">
      <c r="O51" t="s">
        <v>675</v>
      </c>
      <c r="P51" t="s">
        <v>670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676</v>
      </c>
      <c r="P52" t="s">
        <v>671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677</v>
      </c>
      <c r="P53" t="s">
        <v>672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678</v>
      </c>
      <c r="P54" t="s">
        <v>673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679</v>
      </c>
      <c r="P55" t="s">
        <v>674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680</v>
      </c>
      <c r="P56" t="s">
        <v>681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677</v>
      </c>
      <c r="P57" t="s">
        <v>682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2017-08-06T05:29:39Z</dcterms:modified>
</cp:coreProperties>
</file>