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89"/>
  </bookViews>
  <sheets>
    <sheet name="کل کار" sheetId="1" r:id="rId1"/>
    <sheet name="آسانسور" sheetId="9" r:id="rId2"/>
    <sheet name="پکیج و رادیاتور" sheetId="7" r:id="rId3"/>
    <sheet name="پرداخت بیگ زاده" sheetId="37" r:id="rId4"/>
    <sheet name="افراد" sheetId="40" r:id="rId5"/>
    <sheet name="تلفن" sheetId="41" r:id="rId6"/>
    <sheet name="سایر" sheetId="29" r:id="rId7"/>
    <sheet name="کابینت آشپزخانه" sheetId="25" r:id="rId8"/>
    <sheet name="خرید انشعاب آب و برق و ..." sheetId="34" r:id="rId9"/>
    <sheet name="نگهبان" sheetId="38" r:id="rId10"/>
    <sheet name="سیم کشی" sheetId="32" r:id="rId11"/>
    <sheet name="دیوار" sheetId="4" r:id="rId12"/>
    <sheet name="سنگ نما و پله" sheetId="17" r:id="rId13"/>
    <sheet name="سرامیک کف" sheetId="24" r:id="rId14"/>
    <sheet name="آیفون تصویری" sheetId="23" r:id="rId15"/>
    <sheet name="شیر آلات" sheetId="27" r:id="rId16"/>
    <sheet name="درب و پنجره" sheetId="18" r:id="rId17"/>
    <sheet name="نقاشی" sheetId="22" r:id="rId18"/>
    <sheet name="گچ و خاک و سفیدکاری" sheetId="15" r:id="rId19"/>
    <sheet name="لوله کشی" sheetId="6" r:id="rId20"/>
    <sheet name="هود و هواکش" sheetId="26" r:id="rId21"/>
    <sheet name="کمد دیواری" sheetId="19" r:id="rId22"/>
    <sheet name="محوطه سازی" sheetId="21" r:id="rId23"/>
    <sheet name="ایزوگام" sheetId="13" r:id="rId24"/>
    <sheet name="گواهی پایان کار و سند" sheetId="28" r:id="rId25"/>
    <sheet name="کاشی کاری" sheetId="14" r:id="rId26"/>
    <sheet name="آتش نشانی" sheetId="33" r:id="rId27"/>
    <sheet name="رابیتس کاری و نور مخفی" sheetId="16" r:id="rId28"/>
    <sheet name="کروم بندی و سیمان کاری پشت بام" sheetId="12" r:id="rId29"/>
    <sheet name="سیمان کاری آشپزخانه و سرویسها" sheetId="11" r:id="rId30"/>
    <sheet name="دودکش سیمانی" sheetId="8" r:id="rId31"/>
    <sheet name="کانال کولر" sheetId="5" r:id="rId32"/>
    <sheet name="چاه و لوله ها" sheetId="20" r:id="rId33"/>
    <sheet name="لوله کشی گاز" sheetId="10" r:id="rId34"/>
    <sheet name="اسکلت" sheetId="3" r:id="rId35"/>
    <sheet name="فروش آهن آلات و مصالح " sheetId="36" r:id="rId36"/>
    <sheet name="گود برداری" sheetId="31" r:id="rId37"/>
    <sheet name="تخریب" sheetId="30" r:id="rId38"/>
    <sheet name="پروانه" sheetId="2" r:id="rId39"/>
  </sheets>
  <definedNames>
    <definedName name="_xlnm._FilterDatabase" localSheetId="11" hidden="1">دیوار!$F$1:$F$90</definedName>
  </definedNames>
  <calcPr calcId="145621"/>
</workbook>
</file>

<file path=xl/calcChain.xml><?xml version="1.0" encoding="utf-8"?>
<calcChain xmlns="http://schemas.openxmlformats.org/spreadsheetml/2006/main">
  <c r="C64" i="1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3" i="9"/>
  <c r="L2" i="9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" i="7"/>
  <c r="L24" i="9" l="1"/>
  <c r="R20" i="7"/>
  <c r="C65" i="1" s="1"/>
  <c r="G65" i="1" s="1"/>
  <c r="G82" i="1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4" i="1"/>
  <c r="G59" i="1"/>
  <c r="C309" i="17"/>
  <c r="G52" i="1"/>
  <c r="G53" i="1"/>
  <c r="G54" i="1"/>
  <c r="G55" i="1"/>
  <c r="G56" i="1"/>
  <c r="G57" i="1"/>
  <c r="G58" i="1"/>
  <c r="G60" i="1"/>
  <c r="G61" i="1"/>
  <c r="G62" i="1"/>
  <c r="G63" i="1"/>
  <c r="G81" i="1"/>
  <c r="B77" i="38"/>
  <c r="G48" i="1"/>
  <c r="G49" i="1"/>
  <c r="G50" i="1"/>
  <c r="G51" i="1"/>
  <c r="G47" i="1"/>
  <c r="C39" i="32" l="1"/>
  <c r="C21" i="25"/>
  <c r="C22" i="25"/>
  <c r="C23" i="25"/>
  <c r="C20" i="25"/>
  <c r="C40" i="32"/>
  <c r="C37" i="9"/>
  <c r="C38" i="9"/>
  <c r="C39" i="9"/>
  <c r="C36" i="9"/>
  <c r="L47" i="9" l="1"/>
  <c r="L50" i="9"/>
  <c r="L55" i="9"/>
  <c r="L57" i="9"/>
  <c r="L58" i="9"/>
  <c r="L59" i="9"/>
  <c r="L61" i="9"/>
  <c r="L63" i="9"/>
  <c r="C20" i="21"/>
  <c r="C21" i="21"/>
  <c r="C22" i="21"/>
  <c r="C19" i="21"/>
  <c r="C23" i="7"/>
  <c r="C22" i="7"/>
  <c r="C21" i="7"/>
  <c r="C20" i="7"/>
  <c r="C20" i="22"/>
  <c r="C21" i="22"/>
  <c r="C22" i="22"/>
  <c r="C23" i="22"/>
  <c r="L65" i="9" l="1"/>
  <c r="C114" i="15"/>
  <c r="C29" i="6"/>
  <c r="R15" i="18" l="1"/>
  <c r="R16" i="18" s="1"/>
  <c r="Q15" i="18"/>
  <c r="Q16" i="18" s="1"/>
  <c r="N15" i="18"/>
  <c r="N16" i="18" s="1"/>
  <c r="O15" i="18"/>
  <c r="O16" i="18" s="1"/>
  <c r="P15" i="18"/>
  <c r="P16" i="18" s="1"/>
  <c r="M15" i="18"/>
  <c r="M16" i="18" s="1"/>
  <c r="M17" i="18" l="1"/>
  <c r="C20" i="27"/>
  <c r="C21" i="27"/>
  <c r="C22" i="27"/>
  <c r="C19" i="27"/>
  <c r="C20" i="23"/>
  <c r="C18" i="27"/>
  <c r="C16" i="1" s="1"/>
  <c r="H16" i="1" s="1"/>
  <c r="C19" i="23"/>
  <c r="G16" i="1" l="1"/>
  <c r="C65" i="29"/>
  <c r="L82" i="29"/>
  <c r="C66" i="29" s="1"/>
  <c r="C68" i="29" s="1"/>
  <c r="N47" i="1" l="1"/>
  <c r="N58" i="1" s="1"/>
  <c r="N29" i="1"/>
  <c r="C65" i="9"/>
  <c r="C21" i="23" l="1"/>
  <c r="C22" i="23"/>
  <c r="C23" i="23"/>
  <c r="C20" i="24"/>
  <c r="C116" i="15" l="1"/>
  <c r="C329" i="17" l="1"/>
  <c r="C321" i="17"/>
  <c r="C118" i="15"/>
  <c r="C117" i="15"/>
  <c r="C115" i="15"/>
  <c r="C330" i="17" l="1"/>
  <c r="C335" i="17" s="1"/>
  <c r="F16" i="37"/>
  <c r="H4" i="1" l="1"/>
  <c r="C20" i="14"/>
  <c r="C21" i="14"/>
  <c r="C22" i="14"/>
  <c r="C19" i="14"/>
  <c r="C73" i="16"/>
  <c r="C74" i="16"/>
  <c r="C75" i="16"/>
  <c r="C76" i="16"/>
  <c r="C312" i="17" l="1"/>
  <c r="C311" i="17"/>
  <c r="C75" i="4" l="1"/>
  <c r="C76" i="4" l="1"/>
  <c r="C41" i="32"/>
  <c r="C42" i="32"/>
  <c r="C43" i="32"/>
  <c r="C195" i="3" l="1"/>
  <c r="C197" i="3"/>
  <c r="C198" i="3"/>
  <c r="C199" i="3"/>
  <c r="C196" i="3"/>
  <c r="C20" i="20"/>
  <c r="C21" i="20"/>
  <c r="C22" i="20"/>
  <c r="C19" i="20"/>
  <c r="C52" i="18"/>
  <c r="C53" i="18"/>
  <c r="C54" i="18"/>
  <c r="C51" i="18"/>
  <c r="C31" i="6"/>
  <c r="C32" i="6"/>
  <c r="C33" i="6"/>
  <c r="C30" i="6"/>
  <c r="C21" i="24"/>
  <c r="C22" i="24"/>
  <c r="C23" i="24"/>
  <c r="C77" i="4"/>
  <c r="C78" i="4"/>
  <c r="C79" i="4"/>
  <c r="C20" i="11"/>
  <c r="C21" i="11"/>
  <c r="C22" i="11"/>
  <c r="C19" i="11"/>
  <c r="C20" i="8"/>
  <c r="C21" i="8"/>
  <c r="C22" i="8"/>
  <c r="C19" i="8"/>
  <c r="C67" i="18"/>
  <c r="C50" i="18"/>
  <c r="C25" i="1" s="1"/>
  <c r="C19" i="13" l="1"/>
  <c r="C20" i="13"/>
  <c r="C17" i="13"/>
  <c r="C18" i="13"/>
  <c r="C313" i="17"/>
  <c r="C310" i="17"/>
  <c r="I40" i="1" l="1"/>
  <c r="J40" i="1" s="1"/>
  <c r="C26" i="1" l="1"/>
  <c r="G26" i="1" s="1"/>
  <c r="H26" i="1" s="1"/>
  <c r="G3" i="1" l="1"/>
  <c r="L15" i="3" l="1"/>
  <c r="L17" i="3"/>
  <c r="L16" i="3" l="1"/>
  <c r="L13" i="3"/>
  <c r="L11" i="3"/>
  <c r="L9" i="3"/>
  <c r="L5" i="3"/>
  <c r="L6" i="3" l="1"/>
  <c r="C27" i="1" l="1"/>
  <c r="G27" i="1" s="1"/>
  <c r="L12" i="3" l="1"/>
  <c r="M19" i="3"/>
  <c r="L10" i="3"/>
  <c r="L8" i="3"/>
  <c r="L7" i="3"/>
  <c r="L4" i="3"/>
  <c r="N3" i="3"/>
  <c r="N4" i="3" l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C18" i="31"/>
  <c r="C22" i="30"/>
  <c r="C16" i="36" l="1"/>
  <c r="C13" i="34" l="1"/>
  <c r="C37" i="1" s="1"/>
  <c r="G37" i="1" s="1"/>
  <c r="H37" i="1" s="1"/>
  <c r="C18" i="33" l="1"/>
  <c r="C13" i="1" s="1"/>
  <c r="G13" i="1" s="1"/>
  <c r="C22" i="2" l="1"/>
  <c r="C12" i="24" l="1"/>
  <c r="C13" i="24"/>
  <c r="C14" i="24"/>
  <c r="C15" i="24"/>
  <c r="C9" i="7" l="1"/>
  <c r="C10" i="7"/>
  <c r="C11" i="7"/>
  <c r="C12" i="7"/>
  <c r="C13" i="7"/>
  <c r="C19" i="7" l="1"/>
  <c r="C23" i="1"/>
  <c r="G23" i="1" s="1"/>
  <c r="H23" i="1" s="1"/>
  <c r="C5" i="1"/>
  <c r="G5" i="1" s="1"/>
  <c r="C4" i="1"/>
  <c r="G4" i="1" s="1"/>
  <c r="C24" i="1"/>
  <c r="G24" i="1" s="1"/>
  <c r="H24" i="1" s="1"/>
  <c r="G25" i="1"/>
  <c r="H25" i="1" s="1"/>
  <c r="C17" i="19"/>
  <c r="C32" i="1" s="1"/>
  <c r="C18" i="20"/>
  <c r="C9" i="1" s="1"/>
  <c r="G9" i="1" s="1"/>
  <c r="H9" i="1" s="1"/>
  <c r="C18" i="21"/>
  <c r="C33" i="1" s="1"/>
  <c r="G33" i="1" s="1"/>
  <c r="C19" i="22"/>
  <c r="C29" i="1" s="1"/>
  <c r="C17" i="1"/>
  <c r="C19" i="24"/>
  <c r="C22" i="1" s="1"/>
  <c r="G22" i="1" s="1"/>
  <c r="H22" i="1" s="1"/>
  <c r="C19" i="25"/>
  <c r="C34" i="1" s="1"/>
  <c r="C20" i="26"/>
  <c r="C35" i="1" s="1"/>
  <c r="C18" i="28"/>
  <c r="C36" i="1" s="1"/>
  <c r="C72" i="16"/>
  <c r="C10" i="1" s="1"/>
  <c r="G10" i="1" s="1"/>
  <c r="H10" i="1" s="1"/>
  <c r="C21" i="1"/>
  <c r="G21" i="1" s="1"/>
  <c r="H21" i="1" s="1"/>
  <c r="C18" i="14"/>
  <c r="C15" i="1" s="1"/>
  <c r="G15" i="1" s="1"/>
  <c r="H15" i="1" s="1"/>
  <c r="C16" i="13"/>
  <c r="C20" i="1" s="1"/>
  <c r="G20" i="1" s="1"/>
  <c r="H20" i="1" s="1"/>
  <c r="C17" i="12"/>
  <c r="C12" i="1" s="1"/>
  <c r="G12" i="1" s="1"/>
  <c r="C18" i="11"/>
  <c r="C11" i="1" s="1"/>
  <c r="G11" i="1" s="1"/>
  <c r="C18" i="10"/>
  <c r="C7" i="1" s="1"/>
  <c r="G7" i="1" s="1"/>
  <c r="H7" i="1" s="1"/>
  <c r="C35" i="9"/>
  <c r="C18" i="8"/>
  <c r="C14" i="1" s="1"/>
  <c r="G14" i="1" s="1"/>
  <c r="C31" i="1"/>
  <c r="C19" i="1"/>
  <c r="G19" i="1" s="1"/>
  <c r="H19" i="1" s="1"/>
  <c r="C19" i="5"/>
  <c r="C8" i="1" s="1"/>
  <c r="G8" i="1" s="1"/>
  <c r="C18" i="1"/>
  <c r="G18" i="1" s="1"/>
  <c r="H18" i="1" s="1"/>
  <c r="C6" i="1"/>
  <c r="G6" i="1" s="1"/>
  <c r="C2" i="1"/>
  <c r="H34" i="1" l="1"/>
  <c r="G34" i="1"/>
  <c r="C30" i="1"/>
  <c r="G30" i="1" s="1"/>
  <c r="H30" i="1" s="1"/>
  <c r="H33" i="1"/>
  <c r="G2" i="1"/>
  <c r="H31" i="1"/>
  <c r="G31" i="1"/>
  <c r="H29" i="1"/>
  <c r="G29" i="1"/>
  <c r="H17" i="1"/>
  <c r="G17" i="1"/>
  <c r="G41" i="1"/>
  <c r="H41" i="1" l="1"/>
  <c r="C41" i="1"/>
  <c r="N30" i="1" l="1"/>
  <c r="N31" i="1" s="1"/>
  <c r="N32" i="1" s="1"/>
  <c r="N53" i="1" s="1"/>
  <c r="N65" i="1" s="1"/>
  <c r="D41" i="1"/>
</calcChain>
</file>

<file path=xl/sharedStrings.xml><?xml version="1.0" encoding="utf-8"?>
<sst xmlns="http://schemas.openxmlformats.org/spreadsheetml/2006/main" count="4606" uniqueCount="1880">
  <si>
    <t>ردیف</t>
  </si>
  <si>
    <t>تخریب</t>
  </si>
  <si>
    <t>گود برداری</t>
  </si>
  <si>
    <t>کار</t>
  </si>
  <si>
    <t>هزینه</t>
  </si>
  <si>
    <t>زمان</t>
  </si>
  <si>
    <t>اخذ پروانه ساختمان از شهرداری</t>
  </si>
  <si>
    <t>اسکلت</t>
  </si>
  <si>
    <t>دیوار</t>
  </si>
  <si>
    <t>کانال کولر</t>
  </si>
  <si>
    <t>لوله کشی آب سرد و گرم و فاضلاب</t>
  </si>
  <si>
    <t>پکیج و رادیاتور</t>
  </si>
  <si>
    <t>دودکش سیمانی</t>
  </si>
  <si>
    <t>آسانسور</t>
  </si>
  <si>
    <t>لوله کشی گاز</t>
  </si>
  <si>
    <t>سیمان کاری آشپزخانه و سرویس ها</t>
  </si>
  <si>
    <t>کروم بندی و سیمان کاری پشت بام</t>
  </si>
  <si>
    <t>ایزوگام آشپزخانه و سرویسها و پشت بام</t>
  </si>
  <si>
    <t>کاشی کاری سرویس و آشپزخانه</t>
  </si>
  <si>
    <t>گچ و خاک کردن دیوارها و سفید کاری</t>
  </si>
  <si>
    <t>رابیتس و نور مخفی</t>
  </si>
  <si>
    <t>سنگ نما و راه پله و پله گذاری</t>
  </si>
  <si>
    <t>کمد دیواری</t>
  </si>
  <si>
    <t>چاه و لوله ها</t>
  </si>
  <si>
    <t>محوطه سازی</t>
  </si>
  <si>
    <t>نقاشی</t>
  </si>
  <si>
    <t>ایفون تصویری</t>
  </si>
  <si>
    <t>کف سرامیک حال و پذیرایی و اتاقها</t>
  </si>
  <si>
    <t>کابینت آشپزخانه</t>
  </si>
  <si>
    <t>هود و هواکش</t>
  </si>
  <si>
    <t>شیرآلات</t>
  </si>
  <si>
    <t>نگهبان</t>
  </si>
  <si>
    <t>اجرت آرماتور بند</t>
  </si>
  <si>
    <t>جمع کل</t>
  </si>
  <si>
    <t>سایر</t>
  </si>
  <si>
    <t xml:space="preserve"> درب و پنجره</t>
  </si>
  <si>
    <t>گواهی پایان کار و سند</t>
  </si>
  <si>
    <t>سیم کشی</t>
  </si>
  <si>
    <t>پکیج دیواری و رادیاتور</t>
  </si>
  <si>
    <t>سیمان کاری آشپزخانه و سرویسها</t>
  </si>
  <si>
    <t>ایزوگام</t>
  </si>
  <si>
    <t>کاشی کاری</t>
  </si>
  <si>
    <t>گچ و خاک و سفید کاری</t>
  </si>
  <si>
    <t>رابیتس کاری و نور مخفی</t>
  </si>
  <si>
    <t>سنگ نما و پله</t>
  </si>
  <si>
    <t>درب و پنجره</t>
  </si>
  <si>
    <t>آیفون تصویری</t>
  </si>
  <si>
    <t>سرامیک اتاقها و حال و پذیرایی</t>
  </si>
  <si>
    <t>کابینت</t>
  </si>
  <si>
    <t>شیر آلات</t>
  </si>
  <si>
    <t>دفتر خدمات شهری</t>
  </si>
  <si>
    <t>نقشه واحدها</t>
  </si>
  <si>
    <t>جواز</t>
  </si>
  <si>
    <t>پسماند</t>
  </si>
  <si>
    <t>عوارض نوسازی</t>
  </si>
  <si>
    <t>ایمنی</t>
  </si>
  <si>
    <t>آموزش و پرورش</t>
  </si>
  <si>
    <t>بیمه تامین اجتماعی</t>
  </si>
  <si>
    <t>نظام مهندسی</t>
  </si>
  <si>
    <t>خاک برداری</t>
  </si>
  <si>
    <t xml:space="preserve">4.2 متر باید گود شود </t>
  </si>
  <si>
    <t>سطح مقطع 140 متر مربع</t>
  </si>
  <si>
    <t>بعلاوه 2 متر هم نخاله</t>
  </si>
  <si>
    <t>بتن</t>
  </si>
  <si>
    <t>تیرچه</t>
  </si>
  <si>
    <t>پکیج</t>
  </si>
  <si>
    <t>رادیاتور</t>
  </si>
  <si>
    <t>تقریبی</t>
  </si>
  <si>
    <t>مزد سازنده ها</t>
  </si>
  <si>
    <t>داربست</t>
  </si>
  <si>
    <t>تاریخ</t>
  </si>
  <si>
    <t>16/06/1391</t>
  </si>
  <si>
    <t>سنگ فرز و الکترود جوش</t>
  </si>
  <si>
    <t>17/06/1391</t>
  </si>
  <si>
    <t>رنگ و تینر</t>
  </si>
  <si>
    <t>27/10/1390</t>
  </si>
  <si>
    <t>27/04/1391</t>
  </si>
  <si>
    <t>08/05/1391</t>
  </si>
  <si>
    <t>14/06/1391</t>
  </si>
  <si>
    <t>18/06/1391</t>
  </si>
  <si>
    <t>الکترود جوش</t>
  </si>
  <si>
    <t>19/06/1391</t>
  </si>
  <si>
    <t>30/03/1390</t>
  </si>
  <si>
    <t>دفتر خدمات شهری و اسکن نقشه ها</t>
  </si>
  <si>
    <t>10/04/1391</t>
  </si>
  <si>
    <t>01/08/1390</t>
  </si>
  <si>
    <t>بیمه عملیات ساختمان</t>
  </si>
  <si>
    <t>پیش بینی</t>
  </si>
  <si>
    <t>22/06/1391</t>
  </si>
  <si>
    <t>مته 5 ونیم</t>
  </si>
  <si>
    <t>23/06/1391</t>
  </si>
  <si>
    <t>سنگ و شن</t>
  </si>
  <si>
    <t>24/06/1391</t>
  </si>
  <si>
    <t>ورق برای تابلو و سیم آرماتوربندی و دسته کلنگ و سنگ فرز</t>
  </si>
  <si>
    <t>بیمه کارگران</t>
  </si>
  <si>
    <t>25/06/1391</t>
  </si>
  <si>
    <t>مجری ساختمان</t>
  </si>
  <si>
    <t>27/06/1391</t>
  </si>
  <si>
    <t>تجهیزات آتش نشانی</t>
  </si>
  <si>
    <t>پتک و دیلم و آچار لوله گیر و مته</t>
  </si>
  <si>
    <t>28/06/1391</t>
  </si>
  <si>
    <t>رنگ سیاه برای تابلو</t>
  </si>
  <si>
    <t>متر مربعی 7000 و حدود 230 متر مربع</t>
  </si>
  <si>
    <t>متر مکعب 7500 تومان و یا 10 چرخ هر سرویس 90000 تومان</t>
  </si>
  <si>
    <t>دو عد فرغون و 2 عدد بیل و یک کلنگ</t>
  </si>
  <si>
    <t>شیرینی قطع گاز و دفتر 504 و کپی مدارک</t>
  </si>
  <si>
    <t>05/07/1391</t>
  </si>
  <si>
    <t>ترازو دیجیتال</t>
  </si>
  <si>
    <t>خرید انشعاب آب و برق و ....</t>
  </si>
  <si>
    <t>انشعاب آب</t>
  </si>
  <si>
    <t>انشعاب برق</t>
  </si>
  <si>
    <t>انشعاب گاز</t>
  </si>
  <si>
    <t>انشعاب فاضلاب</t>
  </si>
  <si>
    <t>توضیحات</t>
  </si>
  <si>
    <t>09/07/1391</t>
  </si>
  <si>
    <t>پول زمین</t>
  </si>
  <si>
    <t>سنگ فرز 3 عدد</t>
  </si>
  <si>
    <t>کپی مدارک و زونکن و پانچ</t>
  </si>
  <si>
    <t>میز</t>
  </si>
  <si>
    <t>آهن نرده</t>
  </si>
  <si>
    <t>1/7/1391</t>
  </si>
  <si>
    <t>موتور خانه</t>
  </si>
  <si>
    <t>کابینت و رادیاتور</t>
  </si>
  <si>
    <t>کولر 2 عدد</t>
  </si>
  <si>
    <t>آهن آلات</t>
  </si>
  <si>
    <t>11/7/1391</t>
  </si>
  <si>
    <t>10/7/1391</t>
  </si>
  <si>
    <t>سی متر شلنگ آب و 20 متر شلنگ تراز</t>
  </si>
  <si>
    <t>کلاه ایمنی و گاز و دستکش</t>
  </si>
  <si>
    <t>12/7/1391</t>
  </si>
  <si>
    <t>به آقای پیرولی باعث بخشی از اجرت تخریب</t>
  </si>
  <si>
    <t>شلنگ گاز و اره و متر و گچ و مامور آب</t>
  </si>
  <si>
    <t>درب آلومنیمی و سیم برق</t>
  </si>
  <si>
    <t>13/7/1391</t>
  </si>
  <si>
    <t>دو جفت کفش کار</t>
  </si>
  <si>
    <t>15/7/1391</t>
  </si>
  <si>
    <t>جمع کل با احتساب قیمت زمین</t>
  </si>
  <si>
    <t>رگلاتور و لنت برق و فاز متر و کبریت</t>
  </si>
  <si>
    <t>16/7/1391</t>
  </si>
  <si>
    <t xml:space="preserve">نهار کارگر و بست گاز </t>
  </si>
  <si>
    <t>17/7/1391</t>
  </si>
  <si>
    <t>کابل برق</t>
  </si>
  <si>
    <t>18/7/1391</t>
  </si>
  <si>
    <t>خرید کابینت کنتور برق</t>
  </si>
  <si>
    <t xml:space="preserve">نهار کارگر </t>
  </si>
  <si>
    <t>در و پنجره 615 کیلو گرم</t>
  </si>
  <si>
    <t>شارژ آب</t>
  </si>
  <si>
    <t>انشعاب برق 3 فاز</t>
  </si>
  <si>
    <t>19/7/1391</t>
  </si>
  <si>
    <t>کابل برق استخوانی</t>
  </si>
  <si>
    <t>جعبه کنتور</t>
  </si>
  <si>
    <t>شیرینی برق</t>
  </si>
  <si>
    <t>20/7/1391</t>
  </si>
  <si>
    <t>جارو</t>
  </si>
  <si>
    <t>خاک</t>
  </si>
  <si>
    <t>کل مبلغ 5900000 تومان میباشد</t>
  </si>
  <si>
    <t>تیر آهن و درب و پنجره</t>
  </si>
  <si>
    <t>ششصد هزار تومان در تاریخ 25 تیر 91 میباشد</t>
  </si>
  <si>
    <t>22/7/1391</t>
  </si>
  <si>
    <t>دستکش و مته و کیک و ساندیس</t>
  </si>
  <si>
    <t>کل مبلغ 1610000 میباشد که تا تاریخ 22 مهر 935000 پرداخت شده</t>
  </si>
  <si>
    <t>23/7/1391</t>
  </si>
  <si>
    <t xml:space="preserve">نهار به کارگران آهن بر </t>
  </si>
  <si>
    <t>27/7/1391</t>
  </si>
  <si>
    <t>متر 10 متری و اسپری رنگ سیاه</t>
  </si>
  <si>
    <t>28/7/1391</t>
  </si>
  <si>
    <t>29/7/1391</t>
  </si>
  <si>
    <t>گونی صورتی</t>
  </si>
  <si>
    <t>انعام راننده بیل</t>
  </si>
  <si>
    <t>بخشی از قرارداد گودبرداری</t>
  </si>
  <si>
    <t>انعاو راننده بیل</t>
  </si>
  <si>
    <t>شهرداری</t>
  </si>
  <si>
    <t>بخشی از قرارداد گودبرداری و تخریب</t>
  </si>
  <si>
    <t>25/7/1391</t>
  </si>
  <si>
    <t>2/8/1391</t>
  </si>
  <si>
    <t>شاقول و تراز</t>
  </si>
  <si>
    <t>4/8/1391</t>
  </si>
  <si>
    <t>نخ</t>
  </si>
  <si>
    <t>پول کارگر بابت تخریب دیوار سمت مرادی و خاک باقی مانده</t>
  </si>
  <si>
    <t>دستکش</t>
  </si>
  <si>
    <t>3/8/1391</t>
  </si>
  <si>
    <t>دو عدد تخته 4 متری</t>
  </si>
  <si>
    <t>دو عدد کلنگ یکطرفه و 4 تا دسته</t>
  </si>
  <si>
    <t>دو جفت دستکش</t>
  </si>
  <si>
    <t>نردبان 6 متری</t>
  </si>
  <si>
    <t>تیشه و سنگ رز</t>
  </si>
  <si>
    <t>نهار</t>
  </si>
  <si>
    <t>سیم آرماتوربندی</t>
  </si>
  <si>
    <t>سیمان و 2 کیسه ماسه</t>
  </si>
  <si>
    <t>بنا</t>
  </si>
  <si>
    <t>هیلتی</t>
  </si>
  <si>
    <t>آچار لوله گیر</t>
  </si>
  <si>
    <t>فرش شویی</t>
  </si>
  <si>
    <t>7/8/1391</t>
  </si>
  <si>
    <t>یک خاور ماسه و 3 پاکت سیمان</t>
  </si>
  <si>
    <t>8/8/1391</t>
  </si>
  <si>
    <t>9/8/1391</t>
  </si>
  <si>
    <t>10/8/1391</t>
  </si>
  <si>
    <t>کارگر و کیک</t>
  </si>
  <si>
    <t>11/8/1391</t>
  </si>
  <si>
    <t>کارگر و کیک و خاور نخاله</t>
  </si>
  <si>
    <t>12/8/1391</t>
  </si>
  <si>
    <t>13/8/1391</t>
  </si>
  <si>
    <t>14/8/1391</t>
  </si>
  <si>
    <t>15/8/1391</t>
  </si>
  <si>
    <t>16/8/1391</t>
  </si>
  <si>
    <t>17/8/1391</t>
  </si>
  <si>
    <t>18/8/1391</t>
  </si>
  <si>
    <t>19/8/1391</t>
  </si>
  <si>
    <t>نخاله و ماسه و کیک</t>
  </si>
  <si>
    <t>20/8/1391</t>
  </si>
  <si>
    <t>21/8/1391</t>
  </si>
  <si>
    <t>22/8/1391</t>
  </si>
  <si>
    <t>گونی و دستکش و مشمی وکارگر و خاور نخاله</t>
  </si>
  <si>
    <t>24/8/1391</t>
  </si>
  <si>
    <t>25/8/1391</t>
  </si>
  <si>
    <t>خرید میلگرد</t>
  </si>
  <si>
    <t>26/8/1391</t>
  </si>
  <si>
    <t>گونی صورتی و سیم آرماتور</t>
  </si>
  <si>
    <t>27/8/1391</t>
  </si>
  <si>
    <t>28/8/1391</t>
  </si>
  <si>
    <t>سیم آرماتور بندی و 2 عدد سیمان</t>
  </si>
  <si>
    <t>29/8/1391</t>
  </si>
  <si>
    <t>شیشه و کپسول و کیک</t>
  </si>
  <si>
    <t>1/9/1391</t>
  </si>
  <si>
    <t>پرداخت برای بتن</t>
  </si>
  <si>
    <t>شیشه و گچ</t>
  </si>
  <si>
    <t>2/9/1391</t>
  </si>
  <si>
    <t>سفره و جارو لامپ و کپی نقشه</t>
  </si>
  <si>
    <t>کابل برق و سه راهی</t>
  </si>
  <si>
    <t>6/9/1391</t>
  </si>
  <si>
    <t>متر و 3 پاکت سیمان و نیسان و دفتر 504</t>
  </si>
  <si>
    <t>طناب و بنزین</t>
  </si>
  <si>
    <t>7/9/1391</t>
  </si>
  <si>
    <t>سه عدد یونولیت</t>
  </si>
  <si>
    <t>8/9/1391</t>
  </si>
  <si>
    <t>9/9/1391</t>
  </si>
  <si>
    <t>دو عدد بشکه و سری گاز و چسب برق</t>
  </si>
  <si>
    <t>10/9/1391</t>
  </si>
  <si>
    <t>تصفیه فنداسیون</t>
  </si>
  <si>
    <t>11/9/1391</t>
  </si>
  <si>
    <t>12/9/1391</t>
  </si>
  <si>
    <t>پر کردن کپسول و 27 کیلو سیم آرماتور</t>
  </si>
  <si>
    <t>13/9/1391</t>
  </si>
  <si>
    <t>یک بسته الکترود</t>
  </si>
  <si>
    <t>14/9/1391</t>
  </si>
  <si>
    <t>انعان بتن ریزی ستون</t>
  </si>
  <si>
    <t>15/9/1391</t>
  </si>
  <si>
    <t>استمبلی و سطل آهنی و سیمان و گچ</t>
  </si>
  <si>
    <t xml:space="preserve">ده جفت دستکش و تویپ فرغون و 20 متر مشمی 3 </t>
  </si>
  <si>
    <t>16/10/1391</t>
  </si>
  <si>
    <t>دو بسته میخ 6 و 2 بسته میخ 8 و 2 عدد رابیتس</t>
  </si>
  <si>
    <t>17/9/1391</t>
  </si>
  <si>
    <t>دو عدد سه راهی و 2 متر سیم و 6 عدد دو شاخه</t>
  </si>
  <si>
    <t>18/9/1391</t>
  </si>
  <si>
    <t>19/9/1391</t>
  </si>
  <si>
    <t>سیم آرماتور بندی و اسپیسر</t>
  </si>
  <si>
    <t>پر کردن کپسول گاز</t>
  </si>
  <si>
    <t>20/9/1391</t>
  </si>
  <si>
    <t>یونولیت 165 عدد</t>
  </si>
  <si>
    <t>21/9/1391</t>
  </si>
  <si>
    <t>پنج عدد یونولیت 10 سانتی</t>
  </si>
  <si>
    <t>23/9/1391</t>
  </si>
  <si>
    <t>انعام و غذا</t>
  </si>
  <si>
    <t>تیرچه سقف اول</t>
  </si>
  <si>
    <t>25/9/1391</t>
  </si>
  <si>
    <t>کابل برق و سه راهی و دو شاخه</t>
  </si>
  <si>
    <t>پر کردن 2 کپسول گاز</t>
  </si>
  <si>
    <t>26/9/1391</t>
  </si>
  <si>
    <t>شصت کیسه سیمان و 1 کامیون ماسه و شن</t>
  </si>
  <si>
    <t>28/9/1391</t>
  </si>
  <si>
    <t>دو عدد ضد یخ</t>
  </si>
  <si>
    <t>دو عدد بیل و دستکش و کاتر و سر پریز</t>
  </si>
  <si>
    <t>فضل احمد</t>
  </si>
  <si>
    <t>3/10/1391</t>
  </si>
  <si>
    <t>دو عدد تویپ و لاستیک و دسته بیل و تلمبه و سیم</t>
  </si>
  <si>
    <t>4/10/1391</t>
  </si>
  <si>
    <t>ماسه</t>
  </si>
  <si>
    <t>انعام شهرداری</t>
  </si>
  <si>
    <t>سه بسته میخ و دسته بیل</t>
  </si>
  <si>
    <t>5/10/1391</t>
  </si>
  <si>
    <t>پنجاه عدد پلیت</t>
  </si>
  <si>
    <t>دو عدد گچ و 3 عدد سیمان</t>
  </si>
  <si>
    <t>6/10/1391</t>
  </si>
  <si>
    <t xml:space="preserve">دستکش و 5 کیسه سیمان </t>
  </si>
  <si>
    <t>7/10/1391</t>
  </si>
  <si>
    <t>کارگر</t>
  </si>
  <si>
    <t>بیست متر سیم 2 در 2.5</t>
  </si>
  <si>
    <t>8/10/1391</t>
  </si>
  <si>
    <t>بخاری برقی</t>
  </si>
  <si>
    <t>خریداری شده</t>
  </si>
  <si>
    <t>ضد یخ</t>
  </si>
  <si>
    <t>9/10/1391</t>
  </si>
  <si>
    <t>گونی</t>
  </si>
  <si>
    <t>انعام پمپ و بتن</t>
  </si>
  <si>
    <t>شیرینی</t>
  </si>
  <si>
    <t>غذا</t>
  </si>
  <si>
    <t>کپسول</t>
  </si>
  <si>
    <t xml:space="preserve">یک خاور ماسه </t>
  </si>
  <si>
    <t>پنج عدد سیمان</t>
  </si>
  <si>
    <t>10/10/1391</t>
  </si>
  <si>
    <t>شش عدد سیمان</t>
  </si>
  <si>
    <t>لنت برق و ملاقه سیمان</t>
  </si>
  <si>
    <t>11/11/1391</t>
  </si>
  <si>
    <t>هزینه درمان کارگر</t>
  </si>
  <si>
    <t>پرداخت برای آرماتوربند</t>
  </si>
  <si>
    <t>11/10/1391</t>
  </si>
  <si>
    <t>12/10/1391</t>
  </si>
  <si>
    <t>مامور برق</t>
  </si>
  <si>
    <t>13/10/1391</t>
  </si>
  <si>
    <t>بیست لیتر روغن سوخته</t>
  </si>
  <si>
    <t>پانسمان کارگر</t>
  </si>
  <si>
    <t>14/10/1391</t>
  </si>
  <si>
    <t>صد کیسه سیمان</t>
  </si>
  <si>
    <t>کیک و ساندیس</t>
  </si>
  <si>
    <t>یک خاور مخلوط</t>
  </si>
  <si>
    <t>درمان کارگر</t>
  </si>
  <si>
    <t>هشت رول ایزوگام</t>
  </si>
  <si>
    <t>15/10/1391</t>
  </si>
  <si>
    <t>17/10/1391</t>
  </si>
  <si>
    <t>قبض برق</t>
  </si>
  <si>
    <t>20/10/1391</t>
  </si>
  <si>
    <t>یک گونی اسپیسر و 15 متر مشمی</t>
  </si>
  <si>
    <t>کپسول 2 عدد</t>
  </si>
  <si>
    <t>23/10/1391</t>
  </si>
  <si>
    <t>سیم آرماتور و صفحه پلیت</t>
  </si>
  <si>
    <t>24/10/1391</t>
  </si>
  <si>
    <t>دو عدد یونولیت 10 سانتی و 5 متر طناب</t>
  </si>
  <si>
    <t>ده عدد پلیت</t>
  </si>
  <si>
    <t>یک بسته میخ 8</t>
  </si>
  <si>
    <t>25/10/1391</t>
  </si>
  <si>
    <t>انعام پمپ و میکسر</t>
  </si>
  <si>
    <t>فنداسیون پایین</t>
  </si>
  <si>
    <t>28/10/1391</t>
  </si>
  <si>
    <t>سه عدد غذا</t>
  </si>
  <si>
    <t>29/10/1391</t>
  </si>
  <si>
    <t>پرداخت به آرماتوربند</t>
  </si>
  <si>
    <t>بابت ریختن ستون</t>
  </si>
  <si>
    <t>تصفیه نور محمد</t>
  </si>
  <si>
    <t>30/10/1391</t>
  </si>
  <si>
    <t>2/11/1391</t>
  </si>
  <si>
    <t>ششصد عدد بلوک 15</t>
  </si>
  <si>
    <t>کرایه خاور برای حمل</t>
  </si>
  <si>
    <t>5/11/1391</t>
  </si>
  <si>
    <t>8/11/1391</t>
  </si>
  <si>
    <t>خرید 7800 کیلو میلگرد</t>
  </si>
  <si>
    <t>9/11/1391</t>
  </si>
  <si>
    <t>مامور شهرداری</t>
  </si>
  <si>
    <t>خرید کابل برق و سه راهی و دو شاخه</t>
  </si>
  <si>
    <t>10/11/1391</t>
  </si>
  <si>
    <t>خرید سیم</t>
  </si>
  <si>
    <t>کرایه خاور برای حمل تیرچه</t>
  </si>
  <si>
    <t>جابجایی میلگرد</t>
  </si>
  <si>
    <t>14/11/1391</t>
  </si>
  <si>
    <t>سیم نجاری و میخ</t>
  </si>
  <si>
    <t>سه عدد یونولیت 10 و 1 عدد یونولیت 5</t>
  </si>
  <si>
    <t>15/11/1391</t>
  </si>
  <si>
    <t>17/11/1391</t>
  </si>
  <si>
    <t>21/11/1391</t>
  </si>
  <si>
    <t>شش عدد دستکش</t>
  </si>
  <si>
    <t>23/11/1391</t>
  </si>
  <si>
    <t>سیم 1.5 و 2.5 و آنتن و کابل</t>
  </si>
  <si>
    <t>کلید مینیاتوری</t>
  </si>
  <si>
    <t xml:space="preserve"> </t>
  </si>
  <si>
    <t>موتور بالابر (دزدی شده)</t>
  </si>
  <si>
    <t>انعام بتن ریزی</t>
  </si>
  <si>
    <t>5/9/1391</t>
  </si>
  <si>
    <t>چک اول بتن</t>
  </si>
  <si>
    <t>چک دوم بتن</t>
  </si>
  <si>
    <t>مصرف (قیمت)</t>
  </si>
  <si>
    <t>مصرف(متر مکعب)</t>
  </si>
  <si>
    <t>اعتبار</t>
  </si>
  <si>
    <t>عادی 71000، ستون 73000، کسر پمپ متری 5000</t>
  </si>
  <si>
    <t>8.4+7.9+8.9+8.5+8.2+8.6+8.2+7</t>
  </si>
  <si>
    <t>فنداسیون</t>
  </si>
  <si>
    <t>ستون اول</t>
  </si>
  <si>
    <t>5.2+8.2+8.3+7.4</t>
  </si>
  <si>
    <t>سقف اول</t>
  </si>
  <si>
    <t>6.2+7.6+8.1+8.2</t>
  </si>
  <si>
    <t>سقف دوم</t>
  </si>
  <si>
    <t>سقف سوم</t>
  </si>
  <si>
    <t>9+8.2+8.5+8.3</t>
  </si>
  <si>
    <t>ستون چهارم</t>
  </si>
  <si>
    <t>1/11/1391</t>
  </si>
  <si>
    <t>سقف چهارم</t>
  </si>
  <si>
    <t>7.2+8+8.1+8.4</t>
  </si>
  <si>
    <t>ستون پنجم</t>
  </si>
  <si>
    <t>هشتصد عدد بلوک 10</t>
  </si>
  <si>
    <t>24/11/1391</t>
  </si>
  <si>
    <t>سقف پنجم</t>
  </si>
  <si>
    <t>ستون ششم</t>
  </si>
  <si>
    <t>صد و 40 عدد یونولیت</t>
  </si>
  <si>
    <t>25/11/1391</t>
  </si>
  <si>
    <t>کرایه حمل یونولیت</t>
  </si>
  <si>
    <t>پر کردن کپسول</t>
  </si>
  <si>
    <t>پرداختی به اکبر بابت سقف چهارم</t>
  </si>
  <si>
    <t>26/11/1391</t>
  </si>
  <si>
    <t>تیرچه سقف چهارم</t>
  </si>
  <si>
    <t>میخ و الکترود جوش</t>
  </si>
  <si>
    <t>30/11/1391</t>
  </si>
  <si>
    <t>تیرچه سقف پنجم</t>
  </si>
  <si>
    <t>2/12/1391</t>
  </si>
  <si>
    <t>یک خاور ماسه</t>
  </si>
  <si>
    <t>3/12/1391</t>
  </si>
  <si>
    <t>انعان بتن ریزی سقف پنجم و شهرداری و مامور</t>
  </si>
  <si>
    <t>5/12/1391</t>
  </si>
  <si>
    <t>سیم 2.5 در 4 ، 29 متر</t>
  </si>
  <si>
    <t>انعام ستون ششم</t>
  </si>
  <si>
    <t>12/12/1391</t>
  </si>
  <si>
    <t>چهار عدد گچ</t>
  </si>
  <si>
    <t>پرداختی به اکبر بابت سقف پنجم</t>
  </si>
  <si>
    <t>14/12/1391</t>
  </si>
  <si>
    <t>سه برگ کپی از نقشه</t>
  </si>
  <si>
    <t>هشتاد وسه عدد یونولیت</t>
  </si>
  <si>
    <t>15/12/1391</t>
  </si>
  <si>
    <t>بیست و نه کیلو سیم آرماتور</t>
  </si>
  <si>
    <t>دفترخانه و مالیات وام</t>
  </si>
  <si>
    <t>یک بسته میخ و یک بسته اسپیسر</t>
  </si>
  <si>
    <t>16/12/1391</t>
  </si>
  <si>
    <t>18/12/1391</t>
  </si>
  <si>
    <t>تیرچه سقف ششم</t>
  </si>
  <si>
    <t>20/12/1391</t>
  </si>
  <si>
    <t>خرید بتن</t>
  </si>
  <si>
    <t>یک عدد لاستیک فرغون و 2 عدد دستکش</t>
  </si>
  <si>
    <t>21/12/1391</t>
  </si>
  <si>
    <t>بیست عدد پلیت</t>
  </si>
  <si>
    <t xml:space="preserve">شارژ آب </t>
  </si>
  <si>
    <t>22/12/1391</t>
  </si>
  <si>
    <t>انعام پمپ و شهرداری و غذا</t>
  </si>
  <si>
    <t>23/12/1391</t>
  </si>
  <si>
    <t>چهار عدد تخته بنایی</t>
  </si>
  <si>
    <t>چهار عدد بشکه و یک سنگ فرز</t>
  </si>
  <si>
    <t>دستگاه جوش</t>
  </si>
  <si>
    <t>پرداخت به اکبر بابت سقف ششم</t>
  </si>
  <si>
    <t>24/12/1391</t>
  </si>
  <si>
    <t>پرداخت به چاه کن</t>
  </si>
  <si>
    <t>چهل عدد سیمان و 30 عدد گچ</t>
  </si>
  <si>
    <t>پرداخت به طراح</t>
  </si>
  <si>
    <t>پانصد و 80 عدد بلوک 15</t>
  </si>
  <si>
    <t>چیدن قسمت تخریب شده دیوار همسایه</t>
  </si>
  <si>
    <t xml:space="preserve"> اصلاح دیوار همسایه</t>
  </si>
  <si>
    <t>فروش آهن آلات و ....</t>
  </si>
  <si>
    <t xml:space="preserve"> کارگر </t>
  </si>
  <si>
    <t>گونی و  کیک</t>
  </si>
  <si>
    <t>گونی و کیک و سیمان</t>
  </si>
  <si>
    <t>کیک و خاور نخاله</t>
  </si>
  <si>
    <t>گلدانی چاه</t>
  </si>
  <si>
    <t>چهار عدد شمشه و طناب</t>
  </si>
  <si>
    <t>سیمان و گچ</t>
  </si>
  <si>
    <t xml:space="preserve">کارگر </t>
  </si>
  <si>
    <t>گونی و خاور و کپسول گاز و نجاری و قرقره</t>
  </si>
  <si>
    <t>گچ و 8 کیسه سیمان</t>
  </si>
  <si>
    <t>کد پستی و کیک و بنزین</t>
  </si>
  <si>
    <t>35 متر شلنگ و 4 متر توری مرغی</t>
  </si>
  <si>
    <t>کیک و خاور نخاله و گونی</t>
  </si>
  <si>
    <t xml:space="preserve"> کیک و خاور نخاله و گونی</t>
  </si>
  <si>
    <t>پانصد و نود بلوک 15</t>
  </si>
  <si>
    <t>25/12/1391</t>
  </si>
  <si>
    <t>روغن واسکازین و فولی و پیم بالابر</t>
  </si>
  <si>
    <t>26/12/1391</t>
  </si>
  <si>
    <t>انعام پمپ و دکل ستون هفتم</t>
  </si>
  <si>
    <t>27/12/1391</t>
  </si>
  <si>
    <t>دو خاور بلوک 10، 2000 عدد (هدایتی)</t>
  </si>
  <si>
    <t>یک کامیون ماسه (خدایی)</t>
  </si>
  <si>
    <t>28/12/1391</t>
  </si>
  <si>
    <t>بابت افزایش دیه کارگران و شخص ثالث</t>
  </si>
  <si>
    <t xml:space="preserve">دو خاور بلوک 15 و 10 </t>
  </si>
  <si>
    <t>29/12/1391</t>
  </si>
  <si>
    <t>سه عدد شمشه آلومینیمی سه متری</t>
  </si>
  <si>
    <t>3/1/1392</t>
  </si>
  <si>
    <t>خرید سیم آرماتور</t>
  </si>
  <si>
    <t>4/1/1392</t>
  </si>
  <si>
    <t>یک بسته میخ 6 و یک بسته میخ 8</t>
  </si>
  <si>
    <t>5/1/1392</t>
  </si>
  <si>
    <t>6/1/1392</t>
  </si>
  <si>
    <t xml:space="preserve">میخ 8 </t>
  </si>
  <si>
    <t>10/1/1392</t>
  </si>
  <si>
    <t>پرداخت به خلیل زاده</t>
  </si>
  <si>
    <t>هزینه انجام شده</t>
  </si>
  <si>
    <t>جمع هزینه انجام شده</t>
  </si>
  <si>
    <t>هزینه خرید وسائل ماندگار</t>
  </si>
  <si>
    <t>هزینه های مصرفی</t>
  </si>
  <si>
    <t>رنگ</t>
  </si>
  <si>
    <t>میلگرد</t>
  </si>
  <si>
    <t>ورق ایرانیت</t>
  </si>
  <si>
    <t>جمع کل مصرفی و غیر مصرفی</t>
  </si>
  <si>
    <t>سقف ششم</t>
  </si>
  <si>
    <t>ستون هفتم</t>
  </si>
  <si>
    <t>8.3+8.2+8.2+7.6</t>
  </si>
  <si>
    <t>خرید بتن متری 75000</t>
  </si>
  <si>
    <t>سقف هفتم</t>
  </si>
  <si>
    <t>7.3+8.4+7.9+8.1</t>
  </si>
  <si>
    <t>سه عدد بشکه</t>
  </si>
  <si>
    <t>انباداری شهرداری</t>
  </si>
  <si>
    <t>سقف ششم 4.3 متر از توان طلب داریم.</t>
  </si>
  <si>
    <t>خرپشته</t>
  </si>
  <si>
    <t>3700 کیلو اضافه آمد</t>
  </si>
  <si>
    <t>نکات</t>
  </si>
  <si>
    <t>استفاده از سیستم دو جکه برای افزایش سرعت</t>
  </si>
  <si>
    <t>افراد</t>
  </si>
  <si>
    <t>اکبر برزگر 09123634782</t>
  </si>
  <si>
    <t>کار متری 17000 تومان</t>
  </si>
  <si>
    <t>متر مربع مفید دیوار چینی با بلوک 4600 تومان ( با تخلیه و بالا کشیدن مصالح)</t>
  </si>
  <si>
    <t>بلوک 10 در 20 در 40 هر عدد 530 تومان تحویل در محل</t>
  </si>
  <si>
    <t>بلوک 15 در 20 در 50 هر عدد 780 تحویل در محل</t>
  </si>
  <si>
    <t>هفده عدد پلیت و جوش 6 عدد</t>
  </si>
  <si>
    <t>14/1/1392</t>
  </si>
  <si>
    <t>دو عدد سنگ فرز و 2 عدد دستکش</t>
  </si>
  <si>
    <t>15/1/1392</t>
  </si>
  <si>
    <t>چهل عدد گونی</t>
  </si>
  <si>
    <t>16/1/1392</t>
  </si>
  <si>
    <t>انعام پمپ و میکسر و غذا</t>
  </si>
  <si>
    <t>18/1/1392</t>
  </si>
  <si>
    <t>سه خاور بلوک هدایتی</t>
  </si>
  <si>
    <t>برای مهندس ناظر گاز به آقای کشاورز</t>
  </si>
  <si>
    <t>19/1/1392</t>
  </si>
  <si>
    <t>خاور برای نخاله و بتن</t>
  </si>
  <si>
    <t>20/1/1392</t>
  </si>
  <si>
    <t xml:space="preserve">تیرچه سقف هفتم و خرپشته </t>
  </si>
  <si>
    <t>21/1/1392</t>
  </si>
  <si>
    <t>22/1/1392</t>
  </si>
  <si>
    <t>پرداخت به اکبر بابت تسویه نهایی</t>
  </si>
  <si>
    <t>کندن چاله آسانسور</t>
  </si>
  <si>
    <t>23/1/1392</t>
  </si>
  <si>
    <t xml:space="preserve">دو عدد بشکه </t>
  </si>
  <si>
    <t>پنجاه عدد گونی</t>
  </si>
  <si>
    <t>پنج کیلو سیم آرماتور</t>
  </si>
  <si>
    <t>24/1/1392</t>
  </si>
  <si>
    <t>سه عدد سنگ فرز</t>
  </si>
  <si>
    <t>25/1/1392</t>
  </si>
  <si>
    <t>بتن خرپشته و انعام</t>
  </si>
  <si>
    <t>سی عدد سیمان، 10 عدد گچ</t>
  </si>
  <si>
    <t>29/1/1392</t>
  </si>
  <si>
    <t>سه عدد ضد زنگ و تینر و سمباده</t>
  </si>
  <si>
    <t>کارگر برای تمیز کردن واحدها</t>
  </si>
  <si>
    <t>30/1/1392</t>
  </si>
  <si>
    <t>دو خاور بلوک ممتاز بلوک</t>
  </si>
  <si>
    <t>ممتاز بلوک</t>
  </si>
  <si>
    <t>خرید 29 کلیو سیم حرارتی از توان</t>
  </si>
  <si>
    <t>شصت عدد گچ</t>
  </si>
  <si>
    <t>یک خاور خاک رس اعظمی</t>
  </si>
  <si>
    <t>31/1/1392</t>
  </si>
  <si>
    <t>بلوک هدایتی</t>
  </si>
  <si>
    <t>پرداخت به کانال ساز</t>
  </si>
  <si>
    <t>افراد چهار چوب فروش</t>
  </si>
  <si>
    <t>1/2/1392</t>
  </si>
  <si>
    <t>دو عدد کپسول آتش نشانی</t>
  </si>
  <si>
    <t>تعیین قیمت نصب چهارچوب هنگام قیمت دادن دیوار تقریبا برابر مساحت دیوار کشی</t>
  </si>
  <si>
    <t>قیمت هر متر مربع ورق نیم با اجرا 22500 تومان</t>
  </si>
  <si>
    <t>متر طول یا اجرا 16000 تومان</t>
  </si>
  <si>
    <t>چهار چوب در هر عدد 75000 تومان</t>
  </si>
  <si>
    <t>متر مربع گچ و خاک و گچ 5700 تومان</t>
  </si>
  <si>
    <t>متر مکعب 16000 تومان در واقع 32000 تومان</t>
  </si>
  <si>
    <t>جمعه 09192624973</t>
  </si>
  <si>
    <t>دو کارگر و اضافه کاری</t>
  </si>
  <si>
    <t>4/2/1392</t>
  </si>
  <si>
    <t>تا الان 3900000</t>
  </si>
  <si>
    <t>پانصد عدد گچ</t>
  </si>
  <si>
    <t>6/2/1392</t>
  </si>
  <si>
    <t>سه عدد استمبلی</t>
  </si>
  <si>
    <t>7/2/1392</t>
  </si>
  <si>
    <t>استمبلی و چوب کلنگ و جارو</t>
  </si>
  <si>
    <t>8/2/1392</t>
  </si>
  <si>
    <t>9/2/1392</t>
  </si>
  <si>
    <t>تا الان 4420000</t>
  </si>
  <si>
    <t xml:space="preserve">پرداخت به گچ کار بابت گچ و خاک </t>
  </si>
  <si>
    <t>10/2/1392</t>
  </si>
  <si>
    <t>پر کردن کپسول گاز و رگولاتور</t>
  </si>
  <si>
    <t>11/2/1392</t>
  </si>
  <si>
    <t>پنجاه عدد سیمان و پیچ فرغون</t>
  </si>
  <si>
    <t>13/2/1392</t>
  </si>
  <si>
    <t>نصب چهار چوب</t>
  </si>
  <si>
    <t>مختلف</t>
  </si>
  <si>
    <t>دوازده تا را گچ کارها و بقیه را خلیل زاده 80000 گچ کارها مانده</t>
  </si>
  <si>
    <t>پرداخت به خدایی بابت یک کامیون مخلوط و یک کامیون ماسه</t>
  </si>
  <si>
    <t>5/2/1392</t>
  </si>
  <si>
    <t>پرداخت بیگ زاده</t>
  </si>
  <si>
    <t>مبلغ</t>
  </si>
  <si>
    <t>اولین قسط</t>
  </si>
  <si>
    <t>20/2/1392</t>
  </si>
  <si>
    <t>5/3/1392</t>
  </si>
  <si>
    <t xml:space="preserve">تاریخ </t>
  </si>
  <si>
    <t>14/2/1392</t>
  </si>
  <si>
    <t>شروع نگهبانی ناصر از 7/2/1392 و ماهیانه 900000</t>
  </si>
  <si>
    <t xml:space="preserve"> نگهبان</t>
  </si>
  <si>
    <t>به آقای کشاورز بابت لوله کشی گاز</t>
  </si>
  <si>
    <t>19/2/1392</t>
  </si>
  <si>
    <t>تا الان 150000</t>
  </si>
  <si>
    <t>22/2/1392</t>
  </si>
  <si>
    <t>کرایه وانت بابت حمل لوله فاضلاب</t>
  </si>
  <si>
    <t>کرایه نیسان بابت حمل نبشی آسانسور</t>
  </si>
  <si>
    <t>23/2/1392</t>
  </si>
  <si>
    <t>دو بسته الکترود و سنگ فرز</t>
  </si>
  <si>
    <t>24/2/1392</t>
  </si>
  <si>
    <t>ده عدد چسب رازی</t>
  </si>
  <si>
    <t>کرایه حمل 3 عدد نبشی</t>
  </si>
  <si>
    <t>نصب آهنکشی آسانسور</t>
  </si>
  <si>
    <t>الکترود و ضد زنگ و رنگ و تینر و فرچه</t>
  </si>
  <si>
    <t>چهار لیتر ضد زنگ و 1 لیتر رنگ</t>
  </si>
  <si>
    <t>28/2/1392</t>
  </si>
  <si>
    <t>تا الان 180000</t>
  </si>
  <si>
    <t>26/2/1392</t>
  </si>
  <si>
    <t>27/2/1392</t>
  </si>
  <si>
    <t>به لوله کش بابت لوله کشی فاضلاب</t>
  </si>
  <si>
    <t>کل لوله کشی 4000000</t>
  </si>
  <si>
    <t>بیانه بابت خرید لوله آب</t>
  </si>
  <si>
    <t>خرید ریل آسانسور و کرایه حمل</t>
  </si>
  <si>
    <t>ریل T5T9 مونته فرو جفتی 350000، براکت و پیچ و ... 300000، کرایه حمل 60000</t>
  </si>
  <si>
    <t>خرید 2 شاخه ناودانی 8 از توان</t>
  </si>
  <si>
    <t>1/3/1392</t>
  </si>
  <si>
    <t>تا الان 190000</t>
  </si>
  <si>
    <t>مشمی و اتصالات</t>
  </si>
  <si>
    <t>بخشی از پول آهن های، آهنکشی</t>
  </si>
  <si>
    <t>انعام به نصاب ریل</t>
  </si>
  <si>
    <t>چک برای لوله آب</t>
  </si>
  <si>
    <t>نصاب ریل آسانسور</t>
  </si>
  <si>
    <t>2/3/1392</t>
  </si>
  <si>
    <t>اعظمی بابت شن و ماسه</t>
  </si>
  <si>
    <t>آسانسور زندیش 88552439، 88109465</t>
  </si>
  <si>
    <t>دفتر رهرو 77223959، 77221207، 77898315</t>
  </si>
  <si>
    <t>موسی خوانی  دفتر:88729223 الی 7، انبار: 44195515 الی 6، 44194967  آدرس انبار : چهار راه ایران خودرو، چیتگر جنوبی، ایندامین سایپا، پلاک 5</t>
  </si>
  <si>
    <t>تجهیزات لازم برای آهنکشی 7 توقف : 17 شاخه نبشی 6 متری 10 یا 8، 14 شاخه ناودانی، 30 عدد پلیت 10 در 10، 4 صفه پلیت 30 در 30</t>
  </si>
  <si>
    <t xml:space="preserve">تجهیزات ریل: ریل 10 جفت، براکت کابین و وزنه و پبچ و مهره: 30 جفت، پیچ و مهره پشت بلند 8*30 و 12*30 ،  80 جفت </t>
  </si>
  <si>
    <t>نظری نصاب 09385777597</t>
  </si>
  <si>
    <t>کرایه حمل چهار چوب</t>
  </si>
  <si>
    <t>سی و سه عدد چهارچوب در</t>
  </si>
  <si>
    <t xml:space="preserve">دو عدد لاستیک فرغون و توییپ </t>
  </si>
  <si>
    <t>چهار عدد استمبلی</t>
  </si>
  <si>
    <t xml:space="preserve">  </t>
  </si>
  <si>
    <t>هدایتی بلوک  09126826198</t>
  </si>
  <si>
    <t>خلیل زاده 09122271483</t>
  </si>
  <si>
    <t>کشاورز 09123040378</t>
  </si>
  <si>
    <t>انار 09192102475</t>
  </si>
  <si>
    <t>عسگری آهن فروش 09123497909</t>
  </si>
  <si>
    <t>اعظمی 09126781268</t>
  </si>
  <si>
    <t>چراغی طراح 09122773778</t>
  </si>
  <si>
    <t>داربست سپه 09125855415</t>
  </si>
  <si>
    <t>درب امیر 22521756</t>
  </si>
  <si>
    <t>خدایی 09123273867</t>
  </si>
  <si>
    <t>ماد بتن 44457051</t>
  </si>
  <si>
    <t>محمدی گچ کار 09190870725</t>
  </si>
  <si>
    <t>افق فم 44007820</t>
  </si>
  <si>
    <t>توکلی نیا طراح 09121396648</t>
  </si>
  <si>
    <t>احمدی چاه کن 09195839694</t>
  </si>
  <si>
    <t>تیرچه پاسارگاد 88255644، صبری 09125832486</t>
  </si>
  <si>
    <t>رشیدیان لوله کش 09124882297</t>
  </si>
  <si>
    <t xml:space="preserve">طی کردن تمام دیوار چینی از قبیل بالای چهارچوب </t>
  </si>
  <si>
    <t>جهان  09126882256</t>
  </si>
  <si>
    <t>کارخانه ؟؟؟؟؟</t>
  </si>
  <si>
    <t>سعید خادم زاده 09125555330</t>
  </si>
  <si>
    <t>کانال ساز ؟؟؟؟؟؟؟؟</t>
  </si>
  <si>
    <t xml:space="preserve">افراد </t>
  </si>
  <si>
    <t>بیگ زاده 09121436086</t>
  </si>
  <si>
    <t>جمشیدی خریدار ضایعات 09195223412</t>
  </si>
  <si>
    <t>رابیتس مسعود</t>
  </si>
  <si>
    <t>http://masoudrabits.com/</t>
  </si>
  <si>
    <t>گرم 900، 13 ستون 3200</t>
  </si>
  <si>
    <t>گرم 1000، 13 ستون 3500</t>
  </si>
  <si>
    <t>گرم 700، 11 ستون 2500</t>
  </si>
  <si>
    <t>رابیتس تهران</t>
  </si>
  <si>
    <t>گرم 1040، 13 ستون 3350</t>
  </si>
  <si>
    <t>گرم 1080، 13 ستون 3450</t>
  </si>
  <si>
    <t>گرم 820، 13 ستون 2800</t>
  </si>
  <si>
    <t>4/3/1392</t>
  </si>
  <si>
    <t>تا الان 4580000</t>
  </si>
  <si>
    <t>الکترود و تجهیزات لوله کشی</t>
  </si>
  <si>
    <t>چهارصد عدد رابیتس 1 کیلویی</t>
  </si>
  <si>
    <t>گچ فاضلی ضرر به سقف ماشین</t>
  </si>
  <si>
    <t>مابقی آهن آلات اهنکشی</t>
  </si>
  <si>
    <t>هدایتی بابت بلوک</t>
  </si>
  <si>
    <t>تا الان 240000</t>
  </si>
  <si>
    <t>6/3/1392</t>
  </si>
  <si>
    <t>لوله فاضلاب کشاورز</t>
  </si>
  <si>
    <t>کابل کولر</t>
  </si>
  <si>
    <t>7/3/1392</t>
  </si>
  <si>
    <t>زنجیر لوستر</t>
  </si>
  <si>
    <t>لوله و خرطومی و قوطی برق</t>
  </si>
  <si>
    <t>بارگیری و تخلیه آهن آلات رابیتس</t>
  </si>
  <si>
    <t>9/3/1392</t>
  </si>
  <si>
    <t>تا الان 840000</t>
  </si>
  <si>
    <t>سیم 1.5 و 2.5 حلقه ایی 102500</t>
  </si>
  <si>
    <t>لوله فروش مدبر</t>
  </si>
  <si>
    <t xml:space="preserve">تابلو 8 کلیده </t>
  </si>
  <si>
    <t>تابلو تقسیم 30 در 40</t>
  </si>
  <si>
    <t>زمان انتظاری</t>
  </si>
  <si>
    <t>با دیوار کشی</t>
  </si>
  <si>
    <t>موازی</t>
  </si>
  <si>
    <t>خیر محمد بابت دیوار</t>
  </si>
  <si>
    <t>12/3/1392</t>
  </si>
  <si>
    <t xml:space="preserve">پنجاه عدد سیمان </t>
  </si>
  <si>
    <t>13/3/1392</t>
  </si>
  <si>
    <t>بخشی از آهن رابیتس</t>
  </si>
  <si>
    <t>5512000 ماند</t>
  </si>
  <si>
    <t>تا الان 2000000</t>
  </si>
  <si>
    <t>تخته دست دوم</t>
  </si>
  <si>
    <t>15/3/1392</t>
  </si>
  <si>
    <t>پودر سنگ</t>
  </si>
  <si>
    <t>رابیتس کار</t>
  </si>
  <si>
    <t>14/3/1392</t>
  </si>
  <si>
    <t>16/3/1392</t>
  </si>
  <si>
    <t>تا الان 100000</t>
  </si>
  <si>
    <t>چسب چوب و سنگ فرز</t>
  </si>
  <si>
    <t>17/3/1392</t>
  </si>
  <si>
    <t>تا الان 890000</t>
  </si>
  <si>
    <t>18/3/1392</t>
  </si>
  <si>
    <t>سیم رابیتس بندی</t>
  </si>
  <si>
    <t>تا الان 200000</t>
  </si>
  <si>
    <t>19/3/1392</t>
  </si>
  <si>
    <t>تا الان 300000</t>
  </si>
  <si>
    <t>تا الان 3000000</t>
  </si>
  <si>
    <t>سنگ فرز و ساب</t>
  </si>
  <si>
    <t>20/3/01392</t>
  </si>
  <si>
    <t>سی عدد سیمان و 30 عدد پدر سنگ</t>
  </si>
  <si>
    <t>21/3/1392</t>
  </si>
  <si>
    <t>یک بسته سنگ فرز</t>
  </si>
  <si>
    <t>خیر محمد بابت دیوار و سیمان کاری</t>
  </si>
  <si>
    <t>تا الان 1000000</t>
  </si>
  <si>
    <t>22/3/1392</t>
  </si>
  <si>
    <t>طناب و قرقره</t>
  </si>
  <si>
    <t>چهل رول ایزوگام</t>
  </si>
  <si>
    <t>23/3/1392</t>
  </si>
  <si>
    <t>تا الان 990000</t>
  </si>
  <si>
    <t>بیانه قوطی پنجره</t>
  </si>
  <si>
    <t>24/3/1392</t>
  </si>
  <si>
    <t>تا الان 1090000</t>
  </si>
  <si>
    <t>مابقی پول قوطی 30 در 60</t>
  </si>
  <si>
    <t>25/3/1392</t>
  </si>
  <si>
    <t>پنجاه کیسه سیمان</t>
  </si>
  <si>
    <t>رنگ و ضد زنگ و ....</t>
  </si>
  <si>
    <t>26/3/1392</t>
  </si>
  <si>
    <t>27/3/1392</t>
  </si>
  <si>
    <t>تا الان 550000</t>
  </si>
  <si>
    <t>تا الان 500000</t>
  </si>
  <si>
    <t>28/3/1392</t>
  </si>
  <si>
    <t>تا الان 800000</t>
  </si>
  <si>
    <t>1/4/1392</t>
  </si>
  <si>
    <t>ساخت و نصب فریم پنجره زیر زمین</t>
  </si>
  <si>
    <t>2/4/1392</t>
  </si>
  <si>
    <t>فرچه رنگ و سنگ فرز</t>
  </si>
  <si>
    <t>تا الان 2200000 تصویه شد</t>
  </si>
  <si>
    <t>3/4/1392</t>
  </si>
  <si>
    <t>تا الان 1390000</t>
  </si>
  <si>
    <t>کرایه حمل 2 کامیون سنگ</t>
  </si>
  <si>
    <t>5/4/1392</t>
  </si>
  <si>
    <t>کارگر بابت تخلیه سنگ</t>
  </si>
  <si>
    <t>چک اول پول سنگ</t>
  </si>
  <si>
    <t>بخشی از آهن فریم پنجره</t>
  </si>
  <si>
    <t>کرایه حمل رابیتس</t>
  </si>
  <si>
    <t>جمع کل مصرفی</t>
  </si>
  <si>
    <t>جمع کل غیر مصرفی</t>
  </si>
  <si>
    <t>کرایه</t>
  </si>
  <si>
    <t xml:space="preserve">مصالح </t>
  </si>
  <si>
    <t>دستمزد</t>
  </si>
  <si>
    <t>کرایه حمل سیمان</t>
  </si>
  <si>
    <t>کرایه حمل سیمان و گچ</t>
  </si>
  <si>
    <t>کرایه حمل ماسه</t>
  </si>
  <si>
    <t>کرایه حمل بلوک</t>
  </si>
  <si>
    <t xml:space="preserve"> کرایه حمل سیمان و گچ</t>
  </si>
  <si>
    <t>تا الان 2900000</t>
  </si>
  <si>
    <t>تا الان 3800000</t>
  </si>
  <si>
    <t>کرایه حمل شن و ماسه</t>
  </si>
  <si>
    <t>کرایه حمل</t>
  </si>
  <si>
    <t>مصالح مصرفی</t>
  </si>
  <si>
    <t>جمع کرایه</t>
  </si>
  <si>
    <t>جمع مصالح</t>
  </si>
  <si>
    <t>جمع دستمزد</t>
  </si>
  <si>
    <t>جمع مصالح مصرفی</t>
  </si>
  <si>
    <t>کرایه حمل لوله خرطومی و قوطی</t>
  </si>
  <si>
    <t>کرایه حمل سیمان و پدر سنگ</t>
  </si>
  <si>
    <t>کرایه حمل 40 رول</t>
  </si>
  <si>
    <t>کرایه حمل گچ</t>
  </si>
  <si>
    <t>کرایه حمل خاک رس</t>
  </si>
  <si>
    <t xml:space="preserve"> کرایه حمل قوطی</t>
  </si>
  <si>
    <t xml:space="preserve"> کرایه حمل ریل آسانسور</t>
  </si>
  <si>
    <t xml:space="preserve"> حمل نخاله</t>
  </si>
  <si>
    <t>7/4/1392</t>
  </si>
  <si>
    <t>دو کپسول گاز و 2 عدد دستکش</t>
  </si>
  <si>
    <t>8/4/1392</t>
  </si>
  <si>
    <t>کارگر بابت 12 روز کف سازی</t>
  </si>
  <si>
    <t>9/4/1392</t>
  </si>
  <si>
    <t>تا الان 3250000</t>
  </si>
  <si>
    <t>ضد زنگ</t>
  </si>
  <si>
    <t>داربست سمت دیوار مرادی</t>
  </si>
  <si>
    <t>ضد زنگ و گونی</t>
  </si>
  <si>
    <t>10/4/1392</t>
  </si>
  <si>
    <t>چسب دوقلو</t>
  </si>
  <si>
    <t>12/4/1392</t>
  </si>
  <si>
    <t>14/4/1392</t>
  </si>
  <si>
    <t>نوع کار</t>
  </si>
  <si>
    <t xml:space="preserve"> کرایه خاور</t>
  </si>
  <si>
    <t>کرایه خاور</t>
  </si>
  <si>
    <t>کرایه کامیون</t>
  </si>
  <si>
    <t>لوله 13 ، 14 کیلویی 2050 تومان 500 شاخه</t>
  </si>
  <si>
    <t>لوله 16 ، 6 متری 2500 تومان 30 شاخه</t>
  </si>
  <si>
    <t>خرطومی 13 بسته 1900 تومان 20 بسته</t>
  </si>
  <si>
    <t>زانو 13، 60 تومان 800 عدد</t>
  </si>
  <si>
    <t>زانو 16، 90 تومان 60 عدد</t>
  </si>
  <si>
    <t>قوطی کلید شاپوری 110 تومان 350 عدد</t>
  </si>
  <si>
    <t>تراول کابل دت وایلر سویسس</t>
  </si>
  <si>
    <t>مرغوبترين سيم بكسلها عبارتند از: فایفر، گوستاولف، براگ، ریل</t>
  </si>
  <si>
    <t>اجرا هواکش 40 در 40 در موتور خانه</t>
  </si>
  <si>
    <t>اجرای چاه ارت</t>
  </si>
  <si>
    <t>الکتروپیک مدل 1286، 1083000، مدل 1088، 1566000، مدل 5 اینچی لمسی، 2408000، مدل 7 اینچی لمسی 3391000</t>
  </si>
  <si>
    <t>تلفن الکتروپیک 77796172، 77796178، 77325353</t>
  </si>
  <si>
    <t>طهماسبی 33991619، 33991620 ، جک یوتاب آلمان 815000، با 2 ریموت، ریموت اضافه 14000، سنسور دیواری 180 درجه 14000، سنسور سقفی 360 درجه 18000</t>
  </si>
  <si>
    <t>تابا الکتریک</t>
  </si>
  <si>
    <t>سیماران</t>
  </si>
  <si>
    <t>تابان</t>
  </si>
  <si>
    <t>گاورنر آسان شایان</t>
  </si>
  <si>
    <t>بورد آرمان فزار پیمان، ایلیا، آریان</t>
  </si>
  <si>
    <t>آرمان فراز پیمان 44266767</t>
  </si>
  <si>
    <t>پاراشوت تدریجی، لحظه ایی</t>
  </si>
  <si>
    <t>وزنه</t>
  </si>
  <si>
    <t>سنسور</t>
  </si>
  <si>
    <t>شاسی و نمایشگر</t>
  </si>
  <si>
    <t>تابلو پار کنترل</t>
  </si>
  <si>
    <t>تابلو کنترل آریان    2279278 :کد پیگیری شما</t>
  </si>
  <si>
    <t>درب اتوماتیک سنسور دار و تایمری</t>
  </si>
  <si>
    <t>جعبه کلید ویکو و زنجیر لوستر و نوار چسب</t>
  </si>
  <si>
    <t>76000 طلب کار شدین</t>
  </si>
  <si>
    <t>ده عدد پودر سنگ و دستکش بنایی</t>
  </si>
  <si>
    <t>مهدی لشنی بابت سیم کشی</t>
  </si>
  <si>
    <t>16/4/1392</t>
  </si>
  <si>
    <t>کل سیم کشی 4500000</t>
  </si>
  <si>
    <t>دویست و 40 عدد سیمان</t>
  </si>
  <si>
    <t>17/4/1392</t>
  </si>
  <si>
    <t>پنکه</t>
  </si>
  <si>
    <t>کابل و دو شاخه</t>
  </si>
  <si>
    <t>کرایه حمل سنگ و تخلیه</t>
  </si>
  <si>
    <t>20/4/1392</t>
  </si>
  <si>
    <t>دویست و 50 عدد فریم هالوژن</t>
  </si>
  <si>
    <t>پنج عدد تخته</t>
  </si>
  <si>
    <t>22/4/1392</t>
  </si>
  <si>
    <t>تا الان 3300000</t>
  </si>
  <si>
    <t>تا الان 3600000</t>
  </si>
  <si>
    <t>چهار عدد چسب و 4 عدد دستکش و شاقول</t>
  </si>
  <si>
    <t>سه بسته چسب میتراپل</t>
  </si>
  <si>
    <t>چهارصد چهل عدد بلوک</t>
  </si>
  <si>
    <t>شیر آلات ارمغان دست کامل 220000</t>
  </si>
  <si>
    <t>دو کامیون 524 متر سنگ آوردند. کلا 1000 متر سنگ از قرار متری 27500، چک دوم 10/9/92، چک سوم 30/9/92 هر یک 11 میلیون تومان</t>
  </si>
  <si>
    <t>سنگ کوه شکاف 031138011380 لطفی</t>
  </si>
  <si>
    <t>خوانساری 09133040830</t>
  </si>
  <si>
    <t xml:space="preserve">افزایش بیش از پیش بینی </t>
  </si>
  <si>
    <t>شروع سنگ کاری بلافاصله بعد از دیوار</t>
  </si>
  <si>
    <t>با سنگ</t>
  </si>
  <si>
    <t>بقیه اش با سنگ</t>
  </si>
  <si>
    <t>سیستم فراخوانی selective collective</t>
  </si>
  <si>
    <t>وسائل برق و گاز</t>
  </si>
  <si>
    <t>23/4/1392</t>
  </si>
  <si>
    <t>تا الان 1440000</t>
  </si>
  <si>
    <t>به سنگکار بابت تخریب 12 متر راه پله</t>
  </si>
  <si>
    <t>شروع سنگ، 110000 ماند</t>
  </si>
  <si>
    <t>24/4/1392</t>
  </si>
  <si>
    <t>بیست عدد تخته 30</t>
  </si>
  <si>
    <t>26/4/1392</t>
  </si>
  <si>
    <t>تا الان 3700000</t>
  </si>
  <si>
    <t>شش عدد بشکه</t>
  </si>
  <si>
    <t>27/4/1392</t>
  </si>
  <si>
    <t>تا الان 3750000</t>
  </si>
  <si>
    <t>به سنگکار بابت راه پله</t>
  </si>
  <si>
    <t>28/4/1392</t>
  </si>
  <si>
    <t>سنگ فرز برش سنگ</t>
  </si>
  <si>
    <t>بیانه آهن درب اصلی</t>
  </si>
  <si>
    <t>مابقی پول آهن آلات درب و رابیتس نما</t>
  </si>
  <si>
    <t>29/4/1392</t>
  </si>
  <si>
    <t>هزینه یک ماه داربست و انعام</t>
  </si>
  <si>
    <t>شروع داربست عصر 29/4، ماهیانه 800000</t>
  </si>
  <si>
    <t>تا الان 4050000</t>
  </si>
  <si>
    <t>خرید آهن رابیتس نما</t>
  </si>
  <si>
    <t>30/4/1392</t>
  </si>
  <si>
    <t>مابقی در درب و پنجره ثبت شده</t>
  </si>
  <si>
    <t>31/4/1392</t>
  </si>
  <si>
    <t>خرطومی 20 بسته نسوز</t>
  </si>
  <si>
    <t>تا الان 4100000</t>
  </si>
  <si>
    <t>الکترود و لولای درب</t>
  </si>
  <si>
    <t>1/5/1392</t>
  </si>
  <si>
    <t>الکترود و مته</t>
  </si>
  <si>
    <t>تا الان 4600000</t>
  </si>
  <si>
    <t>تا الان 1490000</t>
  </si>
  <si>
    <t>دستمزد ساخت درب (محمد)</t>
  </si>
  <si>
    <t>2/5/1392</t>
  </si>
  <si>
    <t>خرید 2 شاخه آهن و سنگ فرز و ماسک</t>
  </si>
  <si>
    <t>پنج روز تاخیر کل پول(موعد پرداخت 15/2/1392)  (250000 تومان جریمه)</t>
  </si>
  <si>
    <t>موعد پرداخت</t>
  </si>
  <si>
    <t>15/2/1392</t>
  </si>
  <si>
    <t>15/4/1392</t>
  </si>
  <si>
    <t>پانزده روز تاخیر نصف پول (375000 تومان جریمه) 100000 کسر</t>
  </si>
  <si>
    <t>پانزده روز تاخیر کل پول (750000 تومان جریمه)</t>
  </si>
  <si>
    <t>چهار شاخه قوطی 40*40 و 6 عدد سنگ فرز</t>
  </si>
  <si>
    <t>3/5/1392</t>
  </si>
  <si>
    <t>تا الان 2500000</t>
  </si>
  <si>
    <t>شارژ آب و 10000 مامور</t>
  </si>
  <si>
    <t>5/5/1392</t>
  </si>
  <si>
    <t>تا الان 4700000</t>
  </si>
  <si>
    <t xml:space="preserve"> رابیتس کار</t>
  </si>
  <si>
    <t>7/5/1392</t>
  </si>
  <si>
    <t>تا الان 4750000</t>
  </si>
  <si>
    <t>یک بسته تور مرغی و 15 متر گونی</t>
  </si>
  <si>
    <t>9/5/1392</t>
  </si>
  <si>
    <t>تا الان 5050000</t>
  </si>
  <si>
    <t>مته و دستکش و آچار 21-23</t>
  </si>
  <si>
    <t>رابیتس</t>
  </si>
  <si>
    <t>10/5/1392</t>
  </si>
  <si>
    <t>تا الان 2550000</t>
  </si>
  <si>
    <t>تا الان 5100000</t>
  </si>
  <si>
    <t>سه میلیون و 918 هزار به رضا بدهیم. 161 متر 30 سانتی 18000، 85 متر 20 سانتی 12000</t>
  </si>
  <si>
    <t>11/5/1392</t>
  </si>
  <si>
    <t>تا الان 6100000</t>
  </si>
  <si>
    <t>12/5/1392</t>
  </si>
  <si>
    <t>تا الان 6150000</t>
  </si>
  <si>
    <t>یک کارتن الکترود و 4 عدد سنگ فرز</t>
  </si>
  <si>
    <t>13/5/1392</t>
  </si>
  <si>
    <t>تا الان 6200000</t>
  </si>
  <si>
    <t>صد عدد سفال 10</t>
  </si>
  <si>
    <t>تا الان 2100000</t>
  </si>
  <si>
    <t>کپسول گاز</t>
  </si>
  <si>
    <t>14/5/1392</t>
  </si>
  <si>
    <t>تا الان 7700000</t>
  </si>
  <si>
    <t>15/5/1392</t>
  </si>
  <si>
    <t>تا الان 700000</t>
  </si>
  <si>
    <t>تا الان 2300000</t>
  </si>
  <si>
    <t>18/5/1392</t>
  </si>
  <si>
    <t>تا الان 2400000</t>
  </si>
  <si>
    <t>خرید سنگ</t>
  </si>
  <si>
    <t>یک میلیون به خوانساری، 8400000 زضا چک داد برای 27/5/1392، دو فقره چک برای 10/11/1392 و 30/11/1392 هر یک به مبلغ 7500000</t>
  </si>
  <si>
    <t xml:space="preserve">سفال </t>
  </si>
  <si>
    <t>27/5/1392</t>
  </si>
  <si>
    <t>10/9/1392</t>
  </si>
  <si>
    <t>10/11/1392</t>
  </si>
  <si>
    <t>30/11/1392</t>
  </si>
  <si>
    <t>کرایه حمل سنگ</t>
  </si>
  <si>
    <t>تخلیه سنگ</t>
  </si>
  <si>
    <t>21/5/1392</t>
  </si>
  <si>
    <t>22/5/1392</t>
  </si>
  <si>
    <t>تا الان 3400000</t>
  </si>
  <si>
    <t>تا الان 750000</t>
  </si>
  <si>
    <t>به حساب رضا بابت چک سنگ</t>
  </si>
  <si>
    <t>در سه مرحله انتقال کارت به کارت</t>
  </si>
  <si>
    <t>23/5/1392</t>
  </si>
  <si>
    <t>تا الان 3500000</t>
  </si>
  <si>
    <t>24/5/1392</t>
  </si>
  <si>
    <t>تا الان 8400000</t>
  </si>
  <si>
    <t>رنگ و برس و دستکش و ماسک</t>
  </si>
  <si>
    <t>سه عدد سیمان سفید</t>
  </si>
  <si>
    <t>لنت برق و رنگ و دستکش</t>
  </si>
  <si>
    <t xml:space="preserve"> به سنگکار بابت راه پله</t>
  </si>
  <si>
    <t>25/5/1392</t>
  </si>
  <si>
    <t>تا الان 4500000</t>
  </si>
  <si>
    <t>به حساب برق کار</t>
  </si>
  <si>
    <t>پنجاه و 2 هزار برای جعبه برق، 200000 بیانه جعبه کنتور</t>
  </si>
  <si>
    <t>چسب سنگ و گونیا و ....</t>
  </si>
  <si>
    <t>تا الان 4550000</t>
  </si>
  <si>
    <t>به حساب رضا برای خرید دستگاه برش سنگ</t>
  </si>
  <si>
    <t>خرید میلگرد و نبشی</t>
  </si>
  <si>
    <t>28/5/1392</t>
  </si>
  <si>
    <t>تا الان 3550000</t>
  </si>
  <si>
    <t>کرایه حمل دستگاه برش سنگ</t>
  </si>
  <si>
    <t>29/5/1392</t>
  </si>
  <si>
    <t>تا الان 8700000</t>
  </si>
  <si>
    <t>شلنگ و سیم و کلید مینیاتوری</t>
  </si>
  <si>
    <t>30/5/1392</t>
  </si>
  <si>
    <t>تا الان 9700000 به حساب</t>
  </si>
  <si>
    <t>سنگ اسکوپ و پمپ کولر و 2 عدد سطل</t>
  </si>
  <si>
    <t>به حساب خوانساری برای خرید دستگاه برش سنگ</t>
  </si>
  <si>
    <t>31/5/1392</t>
  </si>
  <si>
    <t>کل مبلغ 3200000</t>
  </si>
  <si>
    <t>چسب و گونی</t>
  </si>
  <si>
    <t>صفحه رابیتس</t>
  </si>
  <si>
    <t>چسب سنگ و چسب میتر اپل</t>
  </si>
  <si>
    <t>2/6/1392</t>
  </si>
  <si>
    <t>تا الان 4800000</t>
  </si>
  <si>
    <t>4/6/1392</t>
  </si>
  <si>
    <t>تا الان 4920000</t>
  </si>
  <si>
    <t>سوپاپ پمپ آب</t>
  </si>
  <si>
    <t>سه شاخه سپری نمره 5 و 1 کارتن الکترود</t>
  </si>
  <si>
    <t>5/6/1392</t>
  </si>
  <si>
    <t>تا الان 5020000</t>
  </si>
  <si>
    <t>تا الان 10700000</t>
  </si>
  <si>
    <t>6/6/1392</t>
  </si>
  <si>
    <t>تا الان 10850000</t>
  </si>
  <si>
    <t>مابقی پول جعبه کنتور برق</t>
  </si>
  <si>
    <t>خرید آهن و پر کردن کپسول</t>
  </si>
  <si>
    <t>7/6/1392</t>
  </si>
  <si>
    <t>8/6/1392</t>
  </si>
  <si>
    <t>تا الان 5170000</t>
  </si>
  <si>
    <t>تا الان 3650000</t>
  </si>
  <si>
    <t>9/6/1392</t>
  </si>
  <si>
    <t>10/6/1392</t>
  </si>
  <si>
    <t>تا الان 6170000</t>
  </si>
  <si>
    <t xml:space="preserve">داربست درویشی   09121194934 </t>
  </si>
  <si>
    <t>نام</t>
  </si>
  <si>
    <t>تلفن</t>
  </si>
  <si>
    <t>رحیمی</t>
  </si>
  <si>
    <t>مشاور املاک</t>
  </si>
  <si>
    <t>پاتریس، خ 9، پلاک 6، 300 متری</t>
  </si>
  <si>
    <t>23/6/1392</t>
  </si>
  <si>
    <t>هشت روز تاخیر کل پول ( 400000 تومان جریمه)</t>
  </si>
  <si>
    <t>15/6/1392</t>
  </si>
  <si>
    <t>11/6/1392</t>
  </si>
  <si>
    <t>تا الان 6300000</t>
  </si>
  <si>
    <t>13/6/1392</t>
  </si>
  <si>
    <t>تا الان 6400000</t>
  </si>
  <si>
    <t>نظام</t>
  </si>
  <si>
    <t>سنگکار 2</t>
  </si>
  <si>
    <t>14/6/1392</t>
  </si>
  <si>
    <t>دستمزد ایزوگام بالکن</t>
  </si>
  <si>
    <t>شن و ماسه خدایی</t>
  </si>
  <si>
    <t>16/6/1392</t>
  </si>
  <si>
    <t>تا الان 6450000</t>
  </si>
  <si>
    <t>تا الان 6550000</t>
  </si>
  <si>
    <t>17/6/1392</t>
  </si>
  <si>
    <t>18/6/1392</t>
  </si>
  <si>
    <t>تا الان 650000</t>
  </si>
  <si>
    <t>تا الان 450000</t>
  </si>
  <si>
    <t>تا الان 7550000</t>
  </si>
  <si>
    <t>19/6/1392</t>
  </si>
  <si>
    <t>تا الان 7750000</t>
  </si>
  <si>
    <t xml:space="preserve"> دستکش و زغال فرز</t>
  </si>
  <si>
    <t>سنگ برش برای دستگاه</t>
  </si>
  <si>
    <t>پنجاه عدد سیمان</t>
  </si>
  <si>
    <t>کارگر و دوشاخه و نوار چسب</t>
  </si>
  <si>
    <t>20/6/1392</t>
  </si>
  <si>
    <t>21/6/1392</t>
  </si>
  <si>
    <t>22/6/1392</t>
  </si>
  <si>
    <t>تا الان 1300000</t>
  </si>
  <si>
    <t>حمل نخاله</t>
  </si>
  <si>
    <t>23/6/13925</t>
  </si>
  <si>
    <t xml:space="preserve">تا الان 900000 </t>
  </si>
  <si>
    <t xml:space="preserve">به سنگکار بابت راه پله </t>
  </si>
  <si>
    <t>تا الان 8000000، بابت تعمیر فرز</t>
  </si>
  <si>
    <t>24/6/1392</t>
  </si>
  <si>
    <t>تا الان 11000000</t>
  </si>
  <si>
    <t>قبوض برق</t>
  </si>
  <si>
    <t>یک کارتن الکترود و شلنگ آب</t>
  </si>
  <si>
    <t>25/6/1392</t>
  </si>
  <si>
    <t>تا الان 11850000، 4000000 مانده</t>
  </si>
  <si>
    <t>تا الان 8200000</t>
  </si>
  <si>
    <t>تا الان 1100000</t>
  </si>
  <si>
    <t>دویست و 50 عدد بلوک 15</t>
  </si>
  <si>
    <t>سنگ فرز و سطل و بیل و ماسک و دستکش</t>
  </si>
  <si>
    <t>27/6/1392</t>
  </si>
  <si>
    <t>چسب و دستکش و متر و کاردک</t>
  </si>
  <si>
    <t>دو بسته چسب میتراپل</t>
  </si>
  <si>
    <t>تا الان 1500000</t>
  </si>
  <si>
    <t>دو روز کارگر</t>
  </si>
  <si>
    <t>28/6/1392</t>
  </si>
  <si>
    <t>تا الان 12300000</t>
  </si>
  <si>
    <t>1/7/1392</t>
  </si>
  <si>
    <t>29/6/1392</t>
  </si>
  <si>
    <t>تا الان 3850000</t>
  </si>
  <si>
    <t xml:space="preserve"> نظام</t>
  </si>
  <si>
    <t>تا الان 1600000</t>
  </si>
  <si>
    <t>تا الان 8350000</t>
  </si>
  <si>
    <t>حمل سنگ از اصفهان</t>
  </si>
  <si>
    <t>30/6/1392</t>
  </si>
  <si>
    <t>ضرر علی</t>
  </si>
  <si>
    <t>کارگر بابت تخلیه سنگ و بارگیری</t>
  </si>
  <si>
    <t>31/6/1392</t>
  </si>
  <si>
    <t>دویست کارگر، 850 ماشین 385 متر مرحله اول، 375 متر مرحله دوم، 40 متر سنگ مانده</t>
  </si>
  <si>
    <t>ضرر علی، 261 متر سنگ آوردیم، 210 متر سنگ پس دادیم، در کل 11 متر بدهکاریم، که میتواند به عنوان نصف خسارت تقسیم کرد</t>
  </si>
  <si>
    <t>تا الان 8730000</t>
  </si>
  <si>
    <t>خرید فرز، تا الان 1675000</t>
  </si>
  <si>
    <t>تا الان 12550000</t>
  </si>
  <si>
    <t xml:space="preserve"> مابقی پول راننده کامیون سنگ</t>
  </si>
  <si>
    <t>2/7/1392</t>
  </si>
  <si>
    <t>تا الان 12600000</t>
  </si>
  <si>
    <t>کارگر و اضافه کاری</t>
  </si>
  <si>
    <t>تا الان 1800000</t>
  </si>
  <si>
    <t>بیمه ساختمان</t>
  </si>
  <si>
    <t>3/7/1392</t>
  </si>
  <si>
    <t>تا الان 8850000</t>
  </si>
  <si>
    <t>کپسول گاز و گاز و شلنگ</t>
  </si>
  <si>
    <t>پنجاه عدد سیمان و 60 عدد سفال</t>
  </si>
  <si>
    <t>4/7/1392</t>
  </si>
  <si>
    <t>تا الان 12950000</t>
  </si>
  <si>
    <t>پنج عدد سنگ فرز</t>
  </si>
  <si>
    <t>5/7/1392</t>
  </si>
  <si>
    <t>دو عدد کارگر</t>
  </si>
  <si>
    <t>خاور حمل نخاله</t>
  </si>
  <si>
    <t>تا الان 1810000</t>
  </si>
  <si>
    <t>چراغ و لامپ نما</t>
  </si>
  <si>
    <t>6/7/1392</t>
  </si>
  <si>
    <t>تا الان 1850000</t>
  </si>
  <si>
    <t>7/7/1392</t>
  </si>
  <si>
    <t>تا الان 13450000</t>
  </si>
  <si>
    <t>تا الان 1700000</t>
  </si>
  <si>
    <t>تا الان 1950000</t>
  </si>
  <si>
    <t>8/7/1392</t>
  </si>
  <si>
    <t>کارگر وحید</t>
  </si>
  <si>
    <t>تا الان 13750000</t>
  </si>
  <si>
    <t>9/7/1392</t>
  </si>
  <si>
    <t>تا الان 14750000</t>
  </si>
  <si>
    <t>تا الان 9850000</t>
  </si>
  <si>
    <t>10/7/1392</t>
  </si>
  <si>
    <t>تا الان 9950000</t>
  </si>
  <si>
    <t>11/7/1392</t>
  </si>
  <si>
    <t>13/7/1392</t>
  </si>
  <si>
    <t>تا الان 3950000</t>
  </si>
  <si>
    <t>جابجایی کنتور آب</t>
  </si>
  <si>
    <t>داربست درویشی</t>
  </si>
  <si>
    <t>تا الان 1150000</t>
  </si>
  <si>
    <t>14/7/1392</t>
  </si>
  <si>
    <t>تا الان 1600000 ، 2 ماه تسویه شد (تا 29/6/1392)</t>
  </si>
  <si>
    <t>تا الان 10950000</t>
  </si>
  <si>
    <t>دفتر 504 برای عدم خلاف</t>
  </si>
  <si>
    <t xml:space="preserve"> گونی و مشمی و کپسول گاز</t>
  </si>
  <si>
    <t>تا الان 14850000</t>
  </si>
  <si>
    <t>15/7/1392</t>
  </si>
  <si>
    <t>تا الان 11050000</t>
  </si>
  <si>
    <t>تا الان 2200000</t>
  </si>
  <si>
    <t>16/7/1392</t>
  </si>
  <si>
    <t>تا الان 1950000، 100 دستی و 150 دکتر</t>
  </si>
  <si>
    <t>عوارض نوسازی و پسماند و فیش 504</t>
  </si>
  <si>
    <t>دو کارتن چسب</t>
  </si>
  <si>
    <t>18/7/1392</t>
  </si>
  <si>
    <t>20/7/1392</t>
  </si>
  <si>
    <t>تا الان 4200000</t>
  </si>
  <si>
    <t>تا الان 2050000</t>
  </si>
  <si>
    <t>توری مرغی و سمباده</t>
  </si>
  <si>
    <t>21/7/1392</t>
  </si>
  <si>
    <t>ضد زنگ و چسب آکواریم و سمباده</t>
  </si>
  <si>
    <t>تا الان 4400000</t>
  </si>
  <si>
    <t>22/7/1392</t>
  </si>
  <si>
    <t>تا الان 11450000</t>
  </si>
  <si>
    <t>تا الان 14900000</t>
  </si>
  <si>
    <t>آهن و سنگ فرز</t>
  </si>
  <si>
    <t>23/7/1392</t>
  </si>
  <si>
    <t>تا الان 4300000</t>
  </si>
  <si>
    <t>تسمه و سنگ فرز</t>
  </si>
  <si>
    <t>25/7/1392</t>
  </si>
  <si>
    <t>تا الان 14950000</t>
  </si>
  <si>
    <t xml:space="preserve">بیانه سنگ پله </t>
  </si>
  <si>
    <t>26/7/1392</t>
  </si>
  <si>
    <t>تا الان 15000000</t>
  </si>
  <si>
    <t>27/7/1392</t>
  </si>
  <si>
    <t>تا الان 15050000</t>
  </si>
  <si>
    <t>لوله بیل و سفال و دسته بیل</t>
  </si>
  <si>
    <t>28/7/1392</t>
  </si>
  <si>
    <t>تا الان 2150000</t>
  </si>
  <si>
    <t>29/7/1392</t>
  </si>
  <si>
    <t>30/7/1392</t>
  </si>
  <si>
    <t>مابقی سنگ پله</t>
  </si>
  <si>
    <t>در مجموع 4120000</t>
  </si>
  <si>
    <t>خرید کاشی</t>
  </si>
  <si>
    <t>15/12/1392</t>
  </si>
  <si>
    <t>سنگ نما</t>
  </si>
  <si>
    <t>در مجموع 9700000 میباشد که 7000000 برای 15/12/1392 علی چک داد</t>
  </si>
  <si>
    <t>1/8/1392</t>
  </si>
  <si>
    <t>2/8/1392</t>
  </si>
  <si>
    <t>تا الان 15300000</t>
  </si>
  <si>
    <t>3/8/1392</t>
  </si>
  <si>
    <t>تا الان 4850000</t>
  </si>
  <si>
    <t>تخلیه کاشی</t>
  </si>
  <si>
    <t>دو عدد دسته بیل</t>
  </si>
  <si>
    <t>4/8/1392</t>
  </si>
  <si>
    <t>تا الان 5300000</t>
  </si>
  <si>
    <t>5/8/1392</t>
  </si>
  <si>
    <t>تا الان 4950000</t>
  </si>
  <si>
    <t>کرایه حمل کاشی</t>
  </si>
  <si>
    <t>6/8/1392</t>
  </si>
  <si>
    <t>تا الان 15800000 تسویه شد</t>
  </si>
  <si>
    <t>7/8/1392</t>
  </si>
  <si>
    <t>لوله آب</t>
  </si>
  <si>
    <t>تا الان 5350000</t>
  </si>
  <si>
    <t>10/8/1392</t>
  </si>
  <si>
    <t>تا الان 5150000</t>
  </si>
  <si>
    <t>لوله خرطومی و چسب برق</t>
  </si>
  <si>
    <t>دو عدد بخاری برقی</t>
  </si>
  <si>
    <t>11/8/1392</t>
  </si>
  <si>
    <t>کپسول و رنگ و سنگ فرز</t>
  </si>
  <si>
    <t>لوله و زانو</t>
  </si>
  <si>
    <t>12/8/1392</t>
  </si>
  <si>
    <t>تا الان 5400000</t>
  </si>
  <si>
    <t>14/8/1392</t>
  </si>
  <si>
    <t>تا الان 4070000</t>
  </si>
  <si>
    <t>قیرگونی آشپزخانه و سرویسها</t>
  </si>
  <si>
    <t>15/8/1392</t>
  </si>
  <si>
    <t>16/8/1392</t>
  </si>
  <si>
    <t>تا الان 5900000</t>
  </si>
  <si>
    <t>پنجاه کیسه سیمان و 1 عدد دستکش</t>
  </si>
  <si>
    <t>19/8/1392</t>
  </si>
  <si>
    <t>یک عدد تسمه و سنگ برش کاشی و تیغ کاشی بر</t>
  </si>
  <si>
    <t>کاشی کار از قرار هر متر مربع 10000 تومان</t>
  </si>
  <si>
    <t>بردن نخاله</t>
  </si>
  <si>
    <t>20/8/1392</t>
  </si>
  <si>
    <t>چسب میتر اپل 1 کارتن</t>
  </si>
  <si>
    <t>پنجاه عدد سیمان و 2 عدد سیمان سفید</t>
  </si>
  <si>
    <t>21/8/1392</t>
  </si>
  <si>
    <t>اجرت راه پله 5300000</t>
  </si>
  <si>
    <t>کاشی کار محمد 09198579485</t>
  </si>
  <si>
    <t>20/5/1392</t>
  </si>
  <si>
    <t xml:space="preserve">یک میلیون بابت تغییرات بالکن و سرویس </t>
  </si>
  <si>
    <t>سی ودو روز تاخیر 20 میلیون ( 640000 تومان جریمه)</t>
  </si>
  <si>
    <t>بیست و یک روز تاخیر 10 میایون (210000 تومان جریمه)</t>
  </si>
  <si>
    <t>کاشی کار</t>
  </si>
  <si>
    <t>22/8/1392</t>
  </si>
  <si>
    <t>ده عدد سنگ فرز</t>
  </si>
  <si>
    <t>خرید دستگاه فرز ماکیتا 7020</t>
  </si>
  <si>
    <t>27/8/1392</t>
  </si>
  <si>
    <t>28/8/1392</t>
  </si>
  <si>
    <t>29/8/1392</t>
  </si>
  <si>
    <t>خرید وسایل برق</t>
  </si>
  <si>
    <t>مبلغ مورد نیاز</t>
  </si>
  <si>
    <t>منابع مالی</t>
  </si>
  <si>
    <t>پول پیش</t>
  </si>
  <si>
    <t>ماشین</t>
  </si>
  <si>
    <t>کسر بودجه</t>
  </si>
  <si>
    <t>وام عنابی</t>
  </si>
  <si>
    <t>منابع قابل تاخیر</t>
  </si>
  <si>
    <t>پکیج و رادیاتور 3 واحد</t>
  </si>
  <si>
    <t>کابینت 3 واحد</t>
  </si>
  <si>
    <t>هود 3 واحد</t>
  </si>
  <si>
    <t>بیگ تحویل</t>
  </si>
  <si>
    <t>کسر بودجه با توجه به قابل تاخیر</t>
  </si>
  <si>
    <t>موجودی نزد مهدی</t>
  </si>
  <si>
    <t>علی طلا</t>
  </si>
  <si>
    <t>1/9/1392</t>
  </si>
  <si>
    <t>تا الان 4900000</t>
  </si>
  <si>
    <t>مجموع منابع</t>
  </si>
  <si>
    <t>مجموع قابل تاخیر</t>
  </si>
  <si>
    <t>5/9/1392</t>
  </si>
  <si>
    <t>بیست روز تاخیر 30 میلیون 600000 تومان جریمه)</t>
  </si>
  <si>
    <t>جریمه</t>
  </si>
  <si>
    <t>جمع کل جریمه</t>
  </si>
  <si>
    <t>بیست روز تاخیر کل پول (1000000 تومان جریمه)</t>
  </si>
  <si>
    <t xml:space="preserve">نام </t>
  </si>
  <si>
    <t>آز آفریده</t>
  </si>
  <si>
    <t>آهن 1750</t>
  </si>
  <si>
    <t>آهن 670</t>
  </si>
  <si>
    <t>امیر کبیر</t>
  </si>
  <si>
    <t>ترکیه</t>
  </si>
  <si>
    <t>حسین رسولی</t>
  </si>
  <si>
    <t>رشوند</t>
  </si>
  <si>
    <t>رک</t>
  </si>
  <si>
    <t>قیر گونی</t>
  </si>
  <si>
    <t>مادر زن</t>
  </si>
  <si>
    <t>عبداله حسینی</t>
  </si>
  <si>
    <t>افشین</t>
  </si>
  <si>
    <t>رستوران اقاقیا</t>
  </si>
  <si>
    <t>احمد رضایی</t>
  </si>
  <si>
    <t>محمد احمدی</t>
  </si>
  <si>
    <t>محمد احمدی منزل</t>
  </si>
  <si>
    <t>احمدی 2</t>
  </si>
  <si>
    <t>2/9/1392</t>
  </si>
  <si>
    <t>پنجاه عدد گچ</t>
  </si>
  <si>
    <t>صد و 20 متر موزاییک</t>
  </si>
  <si>
    <t>3/9/1392</t>
  </si>
  <si>
    <t>خاور نخاله</t>
  </si>
  <si>
    <t>4/9/1392</t>
  </si>
  <si>
    <t>سی عدد سیمان و دو عدد بشکه</t>
  </si>
  <si>
    <t>بیست عدد استمبلی و الک و سه راهی</t>
  </si>
  <si>
    <t>بخاری کاری و پر کردن 3 کپسول</t>
  </si>
  <si>
    <t>هفت عدد تخته</t>
  </si>
  <si>
    <t>6/9/1392</t>
  </si>
  <si>
    <t>دو عدد شمشه و سر بالابر و شیر گازی و ..</t>
  </si>
  <si>
    <t>7/9/1392</t>
  </si>
  <si>
    <t>تا الان 11950000</t>
  </si>
  <si>
    <t>ده کیلو سیم اسکوپ و پر کردن 2 کپسول</t>
  </si>
  <si>
    <t>یک کارتن چسب میتراپل</t>
  </si>
  <si>
    <t>رول نایلون 2 متری 23 کیلو</t>
  </si>
  <si>
    <t>دستمزد ایزوگام پشت بام</t>
  </si>
  <si>
    <t>در مجموع 200 متر مربع</t>
  </si>
  <si>
    <t>8/9/1392</t>
  </si>
  <si>
    <t>تا الان 5750000</t>
  </si>
  <si>
    <t>وسایل برق و لوله خرطومی</t>
  </si>
  <si>
    <t>پنجاه کیسه سیمان و 60 عدد گچ و 3 عدد خاک</t>
  </si>
  <si>
    <t>تا الان 5850000</t>
  </si>
  <si>
    <t>کپسول و 3 عدد لامپ 200 وات</t>
  </si>
  <si>
    <t>به خدایی بابت 5 سرویس ماسه</t>
  </si>
  <si>
    <t>11/9/1392</t>
  </si>
  <si>
    <t>12/9/1392</t>
  </si>
  <si>
    <t xml:space="preserve"> پاس کردن چک مورخ 10/9/1392 به سنگ کوه شکاف</t>
  </si>
  <si>
    <t>سنوات علی</t>
  </si>
  <si>
    <t>کارهایی که با این پول انجام خواهد شد</t>
  </si>
  <si>
    <t>فروش یا اجاره دستگاه سنگبری</t>
  </si>
  <si>
    <t>گواهی پایان کار</t>
  </si>
  <si>
    <t>فروش به سنگکارها</t>
  </si>
  <si>
    <t xml:space="preserve">قرض از دایی رضا </t>
  </si>
  <si>
    <t>ok</t>
  </si>
  <si>
    <t>پرداخت به بانک مسکن و قسطی کردن وام</t>
  </si>
  <si>
    <t>14/9/1392</t>
  </si>
  <si>
    <t>تا الان 5950000</t>
  </si>
  <si>
    <t>صد و 50 عدد گچ و 30 عدد سیمان</t>
  </si>
  <si>
    <t>16/9/1392</t>
  </si>
  <si>
    <t>رابیتس کاری</t>
  </si>
  <si>
    <t>تا الان 6340000</t>
  </si>
  <si>
    <t>17/9/1392</t>
  </si>
  <si>
    <t>دو عدد کپسول و 1 بسته مداد</t>
  </si>
  <si>
    <t>18/9/1392</t>
  </si>
  <si>
    <t>تا الان 6540000</t>
  </si>
  <si>
    <t>آسف 09101425966</t>
  </si>
  <si>
    <t>پایان کاشی کاری</t>
  </si>
  <si>
    <t>دو عدد کپسول و 2 عدد دستکش</t>
  </si>
  <si>
    <t>20/9/1392</t>
  </si>
  <si>
    <t>تا الان 6640000</t>
  </si>
  <si>
    <t>حفاظ فرفوژه</t>
  </si>
  <si>
    <t>گچ و سیمان ....</t>
  </si>
  <si>
    <t>21/9/1392</t>
  </si>
  <si>
    <t>بلوک شیشه ایی</t>
  </si>
  <si>
    <t>تا الان 6140000 ( 500000 پس داد)</t>
  </si>
  <si>
    <t>تا الان 2800000</t>
  </si>
  <si>
    <t>تا الان 3350000 (تسویه شد)</t>
  </si>
  <si>
    <t>25/9/1392</t>
  </si>
  <si>
    <t>22/9/1392</t>
  </si>
  <si>
    <t>تا الان 6160000</t>
  </si>
  <si>
    <t>چهار جفت دستکش</t>
  </si>
  <si>
    <t>چسب فوری جلاسنج</t>
  </si>
  <si>
    <t>23/9/1392</t>
  </si>
  <si>
    <t>نخاله</t>
  </si>
  <si>
    <t>دو عدد سیمان سفید و غیره</t>
  </si>
  <si>
    <t>24/9/1392</t>
  </si>
  <si>
    <t>متری 17500</t>
  </si>
  <si>
    <t>سنگ نما و حیاط</t>
  </si>
  <si>
    <t>سنگ کف</t>
  </si>
  <si>
    <t>متری 10000</t>
  </si>
  <si>
    <t>کارگر گچ</t>
  </si>
  <si>
    <t>پر کردن گاز</t>
  </si>
  <si>
    <t>سیصد و 60 عدد گچ</t>
  </si>
  <si>
    <t>26/9/1392</t>
  </si>
  <si>
    <t>شصت عدد گچ و ...</t>
  </si>
  <si>
    <t>27/9/1392</t>
  </si>
  <si>
    <t>تا الان 6260000</t>
  </si>
  <si>
    <t>28/9/1392</t>
  </si>
  <si>
    <t>پر کردن گاز 4 عدد</t>
  </si>
  <si>
    <t>آصف گچ کار</t>
  </si>
  <si>
    <t>تا الان 5000000</t>
  </si>
  <si>
    <t>تا الان 11150000</t>
  </si>
  <si>
    <t>گچکار و سنگکار</t>
  </si>
  <si>
    <t>29/9/1392</t>
  </si>
  <si>
    <t>تا الان 5500000</t>
  </si>
  <si>
    <t>30/9/1392</t>
  </si>
  <si>
    <t>تا الان 5554000 بابت خرید گوشه</t>
  </si>
  <si>
    <t>1/10/1392</t>
  </si>
  <si>
    <t>تا الان 2600000 (1400000 مانده)</t>
  </si>
  <si>
    <t>تا الان 11300000</t>
  </si>
  <si>
    <t>لامپ led وفریم هالوژن</t>
  </si>
  <si>
    <t>2/10/1392</t>
  </si>
  <si>
    <t>جریمه تاخیر بابت داربست</t>
  </si>
  <si>
    <t>3/10/1392</t>
  </si>
  <si>
    <t>بیست 8 روز تاخیر 30 میلیون (840000 تومان جریمه)</t>
  </si>
  <si>
    <t>2/12/1392</t>
  </si>
  <si>
    <t>تا الان 5599000 (دکتر)</t>
  </si>
  <si>
    <t>سه عدد کپسول گاز</t>
  </si>
  <si>
    <t>4/10/1392</t>
  </si>
  <si>
    <t>تا الان 5830000 (دکتر)</t>
  </si>
  <si>
    <t>تا الان 11350000</t>
  </si>
  <si>
    <t>تا الان 3600000 (400000 مانده)</t>
  </si>
  <si>
    <t xml:space="preserve"> ده متر موزاییک</t>
  </si>
  <si>
    <t>5/10/1392</t>
  </si>
  <si>
    <t>پرداخت به عزت</t>
  </si>
  <si>
    <t>پرداخت به رسول</t>
  </si>
  <si>
    <t>پرداخت به نظام</t>
  </si>
  <si>
    <t>بدهی بابت راه پله</t>
  </si>
  <si>
    <t>بدهی بایت نما و دیوار حیاط</t>
  </si>
  <si>
    <t>بدهی بابت کف کل ساختمان</t>
  </si>
  <si>
    <t>بدهی بابت دیوار</t>
  </si>
  <si>
    <t>جمع پرداختی</t>
  </si>
  <si>
    <t>جمع بدهی</t>
  </si>
  <si>
    <t xml:space="preserve">خالص بدهی دست مزد </t>
  </si>
  <si>
    <t>بدهی بابت خرید سنگ</t>
  </si>
  <si>
    <t>هزینه ماسه و سیمان و کارگر</t>
  </si>
  <si>
    <t>جمع هزینه باقیمانده</t>
  </si>
  <si>
    <t>سی بفروشم و 10 یه ماشین بخرم</t>
  </si>
  <si>
    <t>سیزده عدد سکه</t>
  </si>
  <si>
    <t>سرویس بهداشتی</t>
  </si>
  <si>
    <t>پرداخت 30 میلیون به رضا</t>
  </si>
  <si>
    <t xml:space="preserve"> پرداخت 10 تومن به داریوش</t>
  </si>
  <si>
    <t>انشعاب</t>
  </si>
  <si>
    <t>6/10/1392</t>
  </si>
  <si>
    <t>تا الان 9570000</t>
  </si>
  <si>
    <t xml:space="preserve">سرامیک </t>
  </si>
  <si>
    <t>7/10/1392</t>
  </si>
  <si>
    <t>کرایه سرامیک</t>
  </si>
  <si>
    <t>9/10/1392</t>
  </si>
  <si>
    <t>کارگر بابت تخلیه</t>
  </si>
  <si>
    <t xml:space="preserve"> پاس کردن چک مورخ 30/9/1392 به سنگ کوه شکاف</t>
  </si>
  <si>
    <t>15/2/1393</t>
  </si>
  <si>
    <t>تا الان 9720000</t>
  </si>
  <si>
    <t>پیش پرداخت خرید سنگ</t>
  </si>
  <si>
    <t>و 7000000 تومان چک برای 2/93 و 3/93</t>
  </si>
  <si>
    <t>پاس کردن 7 میلیون چک خرید سنگ</t>
  </si>
  <si>
    <t>چک اول رضا برای خرید سنگ</t>
  </si>
  <si>
    <t>چک دوم رضا برای خرید سنگ</t>
  </si>
  <si>
    <t>چک اول علی برای خرید سنگ</t>
  </si>
  <si>
    <t>چک دوم علی برای خرید سنگ</t>
  </si>
  <si>
    <t>چک سوم علی برای خرید سنگ</t>
  </si>
  <si>
    <t xml:space="preserve">تکمیل قابل تاخیر </t>
  </si>
  <si>
    <t>مجموع</t>
  </si>
  <si>
    <t>10/10/1392</t>
  </si>
  <si>
    <t xml:space="preserve">دو عدد کپسول </t>
  </si>
  <si>
    <t>شهلا</t>
  </si>
  <si>
    <t>12/10/1392</t>
  </si>
  <si>
    <t>تا الان 6360000</t>
  </si>
  <si>
    <t>تا الان 9750000 (دکتر)</t>
  </si>
  <si>
    <t>14/10/1392</t>
  </si>
  <si>
    <t>بیانه آیفون تصویری</t>
  </si>
  <si>
    <t>15/10/1392</t>
  </si>
  <si>
    <t>17/10/1392</t>
  </si>
  <si>
    <t>تا الان 9980000 (دکتر)</t>
  </si>
  <si>
    <t xml:space="preserve">یک خاور نخاله </t>
  </si>
  <si>
    <t>دستکش و سه راهی برق</t>
  </si>
  <si>
    <t>خرید سیم آیفون و قوطی برق</t>
  </si>
  <si>
    <t>18/10/1392</t>
  </si>
  <si>
    <t>تا الان 6410000</t>
  </si>
  <si>
    <t>تا الان 11400000</t>
  </si>
  <si>
    <t>لوله خرطومی و چسب برق و فریم هالوژن</t>
  </si>
  <si>
    <t>لیست کلید و پریز</t>
  </si>
  <si>
    <t>مدل</t>
  </si>
  <si>
    <t>تعداد</t>
  </si>
  <si>
    <t>کلید 2 پل</t>
  </si>
  <si>
    <t>تلفن 2 سوکته</t>
  </si>
  <si>
    <t>کلید 1 پل</t>
  </si>
  <si>
    <t>کلید تبدیل</t>
  </si>
  <si>
    <t>آنتن</t>
  </si>
  <si>
    <t>ماهواره</t>
  </si>
  <si>
    <t>پریز</t>
  </si>
  <si>
    <t>شاسی زنگ</t>
  </si>
  <si>
    <t>کولر</t>
  </si>
  <si>
    <t>شاسی تایمر</t>
  </si>
  <si>
    <t>خرید</t>
  </si>
  <si>
    <t xml:space="preserve">سفارش </t>
  </si>
  <si>
    <t>سرویسها</t>
  </si>
  <si>
    <t>19/10/1392</t>
  </si>
  <si>
    <t>تا الان 10380000</t>
  </si>
  <si>
    <t>تا الان 6460000</t>
  </si>
  <si>
    <t>نود کیسه گچ و 30 سیمان</t>
  </si>
  <si>
    <t>20/10/1392</t>
  </si>
  <si>
    <t>سیم اسکوپ و 1 عدد ایزوگام</t>
  </si>
  <si>
    <t>دو عد کپسول و 2 عدد چسب و دستکش</t>
  </si>
  <si>
    <t>21/10/1392</t>
  </si>
  <si>
    <t>22/10/1392</t>
  </si>
  <si>
    <t>تا الان 6510000</t>
  </si>
  <si>
    <t>تا الان 11900000</t>
  </si>
  <si>
    <t>تا الان 13380000</t>
  </si>
  <si>
    <t>جعبه پست</t>
  </si>
  <si>
    <t>24/10/1392</t>
  </si>
  <si>
    <t>چهار عدد چسب میتر اپل</t>
  </si>
  <si>
    <t>کلید و پریز دلند</t>
  </si>
  <si>
    <t>شامل 300 عدد مختلف</t>
  </si>
  <si>
    <t>سپری</t>
  </si>
  <si>
    <t>25/10/1392</t>
  </si>
  <si>
    <t>26/10/1392</t>
  </si>
  <si>
    <t>تا الان 13480000</t>
  </si>
  <si>
    <t>توالت ایرانی و لوله فلاش تانک</t>
  </si>
  <si>
    <t>یک جعبه چسب میتر اپل</t>
  </si>
  <si>
    <t>خاله ثریا</t>
  </si>
  <si>
    <t>30/10/1392</t>
  </si>
  <si>
    <t>28/10/1392</t>
  </si>
  <si>
    <t>تا الان 13880000</t>
  </si>
  <si>
    <t>خرید 30 کیسه سیمان و 90 تا گچ</t>
  </si>
  <si>
    <t>تا الان 6880000</t>
  </si>
  <si>
    <t>29/10/1392</t>
  </si>
  <si>
    <t>تا الان 12000000</t>
  </si>
  <si>
    <t>تا الان 6930000</t>
  </si>
  <si>
    <t>خرید یک کپسول و پر کردن 2 عدد</t>
  </si>
  <si>
    <t>دستکش و کپسول و ...</t>
  </si>
  <si>
    <t>3/11/1392</t>
  </si>
  <si>
    <t>تا الان 14380000</t>
  </si>
  <si>
    <t>لامپ led و خرطومی و ...</t>
  </si>
  <si>
    <t xml:space="preserve">3/11/1392 </t>
  </si>
  <si>
    <t>تا الان 5980000 (950000 پس داد)</t>
  </si>
  <si>
    <t>جنس</t>
  </si>
  <si>
    <t>قیمت تقریبی</t>
  </si>
  <si>
    <t>نصب و اخذ استاندارد</t>
  </si>
  <si>
    <t>موتور</t>
  </si>
  <si>
    <t>الکومپ ایتالیا 5.5 کیلو وات</t>
  </si>
  <si>
    <t>تابلو فرمان</t>
  </si>
  <si>
    <t>آرمان فراز دو سرعته با EU و برد و جعبه کار کدک و 200000 باطری</t>
  </si>
  <si>
    <t>کابین</t>
  </si>
  <si>
    <t>تراول کابل</t>
  </si>
  <si>
    <t>با جعبه ریزیون کارکدک دار 35 متر و متری 14600</t>
  </si>
  <si>
    <t>سیم بکسل</t>
  </si>
  <si>
    <t>وزنه پلاستیکی کیلویی 250 تومان</t>
  </si>
  <si>
    <t>در کابین</t>
  </si>
  <si>
    <t>در طبقات</t>
  </si>
  <si>
    <t>انواع سنسور</t>
  </si>
  <si>
    <t>شاسی های احضار و نمایش دهنده ها و شاسی های کابین</t>
  </si>
  <si>
    <t>جعبه رویزیون کداک</t>
  </si>
  <si>
    <t>آرمان فراز</t>
  </si>
  <si>
    <t>بورد سخنگو</t>
  </si>
  <si>
    <t>آرمان فراز رو بردی</t>
  </si>
  <si>
    <t>فتوسل پرده ایی با متعلقات</t>
  </si>
  <si>
    <t xml:space="preserve">آرمان فراز </t>
  </si>
  <si>
    <t>ضربه گیر</t>
  </si>
  <si>
    <t>لیفت جام</t>
  </si>
  <si>
    <t>روشنایی چاه</t>
  </si>
  <si>
    <t>پیش بینی نشده</t>
  </si>
  <si>
    <t>نوزده میلیون آسانسور</t>
  </si>
  <si>
    <t>یک النگو و یک سکه</t>
  </si>
  <si>
    <t>چک به نقاش</t>
  </si>
  <si>
    <t>درب یاران، تلفن 44012182، آدرس بلوار کاشانی روبروی پمپ بنزین پ 160 طبقه 6 واحد 23، درب کابین 820000، طبقات 620000، یکسال گارانتی، 8 صبح تا 5 بعدازظهر</t>
  </si>
  <si>
    <t>درب رانکار سماتیک، تلفن 22382910، 22382918، سعادت آباد میدان فهنگ پایینتر از بانک پاسارگاد ساختمان بیژن پ 3 ط 4 واحد 14، درب کابین 940000، طبقات 750000، 8 تا 5، پنجشنبه تا 12</t>
  </si>
  <si>
    <t>موسی خانی، تلفن 88102304، موتور الکومپ دو سرعته 5.5 کیلو وات 6250000، درب کابین سلکوم 3230000، درب طبقات 1650000</t>
  </si>
  <si>
    <t>6/11/1392</t>
  </si>
  <si>
    <t>بیست و 3 روز تاخیر 15 میلیون (345000 تومان جریمه)</t>
  </si>
  <si>
    <t>کپسول و دستکش و ...</t>
  </si>
  <si>
    <t>5/11/1392</t>
  </si>
  <si>
    <t>تا الان 17830000</t>
  </si>
  <si>
    <t>تا الان 6080000</t>
  </si>
  <si>
    <t>کپسول و لامپ</t>
  </si>
  <si>
    <t>انعام داربست</t>
  </si>
  <si>
    <t>7/11/1392</t>
  </si>
  <si>
    <t>ناودانی نمره 4</t>
  </si>
  <si>
    <t>تسویه شد</t>
  </si>
  <si>
    <t>8/11/1392</t>
  </si>
  <si>
    <t>تا الان 17975000</t>
  </si>
  <si>
    <t>دو عدد کپسول و کاردک تیغی</t>
  </si>
  <si>
    <t>کپسول و دسته بیل و ...</t>
  </si>
  <si>
    <t>9/11/1392</t>
  </si>
  <si>
    <t>تا الان 6180000</t>
  </si>
  <si>
    <t>مابقی آیفون دم دری</t>
  </si>
  <si>
    <t>11/11/1392</t>
  </si>
  <si>
    <t>هفتاد عدد سیمان و 40 تا گچ</t>
  </si>
  <si>
    <t>12/11/1392</t>
  </si>
  <si>
    <t>13/11/1392</t>
  </si>
  <si>
    <t>تا الان 12100000</t>
  </si>
  <si>
    <t>تا الان 18275000</t>
  </si>
  <si>
    <t>14/11/1392</t>
  </si>
  <si>
    <t>تا الان 18500000</t>
  </si>
  <si>
    <t xml:space="preserve"> کپسول گاز</t>
  </si>
  <si>
    <t>15/11/1392</t>
  </si>
  <si>
    <t>تا الان 12175000</t>
  </si>
  <si>
    <t>پنج عدد آیفون و متعلقات</t>
  </si>
  <si>
    <t>جک درب اتوماتیک برای دو در</t>
  </si>
  <si>
    <t>16/11/1392</t>
  </si>
  <si>
    <t>تا الان 6280000</t>
  </si>
  <si>
    <t xml:space="preserve">17/11/1392 </t>
  </si>
  <si>
    <t>تا الان 13175000</t>
  </si>
  <si>
    <t>پر کرد کپسول</t>
  </si>
  <si>
    <t>17/11/1392</t>
  </si>
  <si>
    <t>18/11/1392</t>
  </si>
  <si>
    <t>تا الان 3200000</t>
  </si>
  <si>
    <t>20/11/1392</t>
  </si>
  <si>
    <t>تا الان 19000000</t>
  </si>
  <si>
    <t>تا الان 19200000</t>
  </si>
  <si>
    <t>تا الان 12050000</t>
  </si>
  <si>
    <t>تا الان 12300000 (به خاطر خرابی فرز)</t>
  </si>
  <si>
    <t>کرایه حمل پنجره upvc</t>
  </si>
  <si>
    <t>21/11/1392</t>
  </si>
  <si>
    <t>22/11/1392</t>
  </si>
  <si>
    <t>تا الان 19400000</t>
  </si>
  <si>
    <t>23/11/1392</t>
  </si>
  <si>
    <t>تا الان 12800000</t>
  </si>
  <si>
    <t>تا الان 6350000</t>
  </si>
  <si>
    <t>24/11/1392</t>
  </si>
  <si>
    <t>خرید شیرآلات</t>
  </si>
  <si>
    <t>موجودی علی</t>
  </si>
  <si>
    <t>25/11/1392</t>
  </si>
  <si>
    <t>تا الان 19600000</t>
  </si>
  <si>
    <t>لوله برق</t>
  </si>
  <si>
    <t>26/11/1392</t>
  </si>
  <si>
    <t>کپسول و ....</t>
  </si>
  <si>
    <t>خاکبرداری حیاط</t>
  </si>
  <si>
    <t>27/11/1392</t>
  </si>
  <si>
    <t>کرایه حمل شیشه</t>
  </si>
  <si>
    <t>28/11/1392</t>
  </si>
  <si>
    <t>تا الان 22000000</t>
  </si>
  <si>
    <t>ده عدد کاردک تیغی</t>
  </si>
  <si>
    <t>سه عدد سیمان سفید و 4  تا پودر سنگ</t>
  </si>
  <si>
    <t>29/11/1392</t>
  </si>
  <si>
    <t>تا الان 6575000</t>
  </si>
  <si>
    <t>تا الان 23000000</t>
  </si>
  <si>
    <t>لوله فاضلاب</t>
  </si>
  <si>
    <t>تا الان 6675000</t>
  </si>
  <si>
    <t>1/12/1392</t>
  </si>
  <si>
    <t>تا الان 23250000</t>
  </si>
  <si>
    <t>تا الان 13225000</t>
  </si>
  <si>
    <t>تا الان 13375000</t>
  </si>
  <si>
    <t>دو عدد کپسول</t>
  </si>
  <si>
    <t>تا الان 13475000</t>
  </si>
  <si>
    <t>تا الان 4000000</t>
  </si>
  <si>
    <t>درب hdf</t>
  </si>
  <si>
    <t>اتاق خواب</t>
  </si>
  <si>
    <t>حمام</t>
  </si>
  <si>
    <t>دستشویی</t>
  </si>
  <si>
    <t>کمد</t>
  </si>
  <si>
    <t>درب abs</t>
  </si>
  <si>
    <t>قیمت</t>
  </si>
  <si>
    <t>قیمت درب ABS</t>
  </si>
  <si>
    <t>قیمت درب HDF</t>
  </si>
  <si>
    <t>قیمت دستگیره</t>
  </si>
  <si>
    <t>هزینه نصب</t>
  </si>
  <si>
    <t>دستگیره</t>
  </si>
  <si>
    <t>یراق الات</t>
  </si>
  <si>
    <t>قیمت یراق آلات</t>
  </si>
  <si>
    <t>نصب</t>
  </si>
  <si>
    <t>هزینه کل</t>
  </si>
  <si>
    <t>حمل و نقل</t>
  </si>
  <si>
    <t>دو عدد سکه</t>
  </si>
  <si>
    <t xml:space="preserve"> پانصد هزار آیفون تصویری،</t>
  </si>
  <si>
    <t>بدهی ها بعد از تکمیل شدن ساختمان</t>
  </si>
  <si>
    <t>کپسول و تویپ فرغون</t>
  </si>
  <si>
    <t>3/12/1392</t>
  </si>
  <si>
    <t>دو و نیم خاور نخاله</t>
  </si>
  <si>
    <t>هشت عدد درپوش آب</t>
  </si>
  <si>
    <t>4/12/1392</t>
  </si>
  <si>
    <t>تا الان 15475000</t>
  </si>
  <si>
    <t>خرید 3.5 متر سنگ 4 سانتی</t>
  </si>
  <si>
    <t>یک خاور بلوک</t>
  </si>
  <si>
    <t>خرید 6 عدد کنتر آب و ...</t>
  </si>
  <si>
    <t>5/12/1392</t>
  </si>
  <si>
    <t>تا الان 23450000</t>
  </si>
  <si>
    <t>یک عدد کارگر</t>
  </si>
  <si>
    <t>صد عدد سیمان و ...</t>
  </si>
  <si>
    <t>6/12/1392</t>
  </si>
  <si>
    <t>یک خاور نخاله</t>
  </si>
  <si>
    <t>کپسول و واشر</t>
  </si>
  <si>
    <t>لوله و ...</t>
  </si>
  <si>
    <t>7/12/1392</t>
  </si>
  <si>
    <t>دریچه کولر</t>
  </si>
  <si>
    <t>8/12/1392</t>
  </si>
  <si>
    <t>20/12/1392</t>
  </si>
  <si>
    <t>تا الان 15675000</t>
  </si>
  <si>
    <t>تا الان 6775000</t>
  </si>
  <si>
    <t>خرید درب طبقات</t>
  </si>
  <si>
    <t>9/12/1392</t>
  </si>
  <si>
    <t>تا الان 2355000</t>
  </si>
  <si>
    <t>10/12/1392</t>
  </si>
  <si>
    <t>تا الان 6950000</t>
  </si>
  <si>
    <t>یک کارگر و 20 متر آب و ...</t>
  </si>
  <si>
    <t>شاگل بابت دیوار چینی</t>
  </si>
  <si>
    <t>11/12/1392</t>
  </si>
  <si>
    <t>تا الان 15925000</t>
  </si>
  <si>
    <t>تا الان 7000000</t>
  </si>
  <si>
    <t>رابیتس لوله زیر زمین</t>
  </si>
  <si>
    <t>کارگر و الکترود و ...</t>
  </si>
  <si>
    <t>نظری نصاب</t>
  </si>
  <si>
    <t>تا الان 300000 (کل کار 4.8)</t>
  </si>
  <si>
    <t>12/12/1392</t>
  </si>
  <si>
    <t>تا الان 23650000</t>
  </si>
  <si>
    <t>تا الان 15953000</t>
  </si>
  <si>
    <t>کارگر از ظهر</t>
  </si>
  <si>
    <t>یک خاور پوکه</t>
  </si>
  <si>
    <t>13/12/1392</t>
  </si>
  <si>
    <t>تا الان 16253000</t>
  </si>
  <si>
    <t>14/12/1392</t>
  </si>
  <si>
    <t>تا الان 23750000</t>
  </si>
  <si>
    <t>شش عدد پلیت</t>
  </si>
  <si>
    <t>تا الان 16353000</t>
  </si>
  <si>
    <t>16/12/1392</t>
  </si>
  <si>
    <t>بیانه در چوبی</t>
  </si>
  <si>
    <t>در hdf، 52، در abs، 110</t>
  </si>
  <si>
    <t>رابیتی آسانسور</t>
  </si>
  <si>
    <t>17/12/1392</t>
  </si>
  <si>
    <t>تا الان 23800000</t>
  </si>
  <si>
    <t>18/12/1392</t>
  </si>
  <si>
    <t>تا الان 7100000</t>
  </si>
  <si>
    <t>ایزوگام پارکینگ</t>
  </si>
  <si>
    <t>19/12/1392</t>
  </si>
  <si>
    <t>مصالح از مقصودی</t>
  </si>
  <si>
    <t>تا الان 23950000</t>
  </si>
  <si>
    <t>تا الان 16453000</t>
  </si>
  <si>
    <t>تا الان 16553000</t>
  </si>
  <si>
    <t>چهار عدد چسب 123</t>
  </si>
  <si>
    <t>دو عدد دریچه بازشو</t>
  </si>
  <si>
    <t>بیانه کابین آسانسور</t>
  </si>
  <si>
    <t xml:space="preserve">در کل 3500000 </t>
  </si>
  <si>
    <t>هاشمی کابین ساز، بومهن، خ کامیون دارها، کوچه سوم سمت راست بعد از باغ پلاک 18 تلفن 09122109332</t>
  </si>
  <si>
    <t>21/12/1392</t>
  </si>
  <si>
    <t>تا الان 24000000</t>
  </si>
  <si>
    <t>مابقی درب چوبی 4 طبقه</t>
  </si>
  <si>
    <t>22/12/1392</t>
  </si>
  <si>
    <t>متر کردن درب چوبی (قبلا)</t>
  </si>
  <si>
    <t>درب ضد سرقت و نصب</t>
  </si>
  <si>
    <t>کرایه حمل در چوبی</t>
  </si>
  <si>
    <t>24/12/1392</t>
  </si>
  <si>
    <t>23/12/1392</t>
  </si>
  <si>
    <t>تا الان 8600000</t>
  </si>
  <si>
    <t>تا الان 18553000</t>
  </si>
  <si>
    <t>نقاش</t>
  </si>
  <si>
    <t>تا الان 18753000</t>
  </si>
  <si>
    <t>تا الان 24200000</t>
  </si>
  <si>
    <t>تا الان 25200000</t>
  </si>
  <si>
    <t>25/12/1392</t>
  </si>
  <si>
    <t>26/12/1392</t>
  </si>
  <si>
    <t>تا الان 18900000</t>
  </si>
  <si>
    <t>کارگر 3 روز</t>
  </si>
  <si>
    <t>27/12/1392</t>
  </si>
  <si>
    <t>تا الان 8750000</t>
  </si>
  <si>
    <t>نصاب در چوبی</t>
  </si>
  <si>
    <t>هر در 12000</t>
  </si>
  <si>
    <t>تا الان 25350000</t>
  </si>
  <si>
    <t>29/12/1392</t>
  </si>
  <si>
    <t>تا الان 25700000 ( 120 هزار طلب دارد و یک کپسول گاز برده و یک روز کارش مانده)</t>
  </si>
  <si>
    <t>تا الان 19100000</t>
  </si>
  <si>
    <t>چسب 123 و ....</t>
  </si>
  <si>
    <t>دستگیره در چوبی و ...</t>
  </si>
  <si>
    <t>لولا و ... برای در چوبی</t>
  </si>
  <si>
    <t>پنجره UPVC</t>
  </si>
  <si>
    <t>3+4</t>
  </si>
  <si>
    <t>هفده میلیون قسط آخر و پنجره upvc</t>
  </si>
  <si>
    <t>دو میلیون رادیاتور 2 طبقه، یازده و نیم میلیون کابینت 2 طبقه</t>
  </si>
  <si>
    <t xml:space="preserve"> یک میلیون لوله کش</t>
  </si>
  <si>
    <t>سه میلیون نقاشی، دو میلیون نگهبان، ششصد هزار لوله کشی</t>
  </si>
  <si>
    <t xml:space="preserve">دو میلیون هود و هواکش 2 طبقه، سه میلیون انشعابات، </t>
  </si>
  <si>
    <t xml:space="preserve"> دو میلیون و ششصد هزار سیم کشی، پنج میلیون سرامیک کف</t>
  </si>
  <si>
    <t>3/1/1393</t>
  </si>
  <si>
    <t>4/1/1393</t>
  </si>
  <si>
    <t>5/1/1393</t>
  </si>
  <si>
    <t>چهار عدد چسب و کاردک و ...</t>
  </si>
  <si>
    <t>چهل و پنج عدد سیمان و ....</t>
  </si>
  <si>
    <t>7/1/1393</t>
  </si>
  <si>
    <t>7/1/1392</t>
  </si>
  <si>
    <t>تا الان 360000</t>
  </si>
  <si>
    <t>8/1/1392</t>
  </si>
  <si>
    <t>تا الان 19525000</t>
  </si>
  <si>
    <t>سه عدد چسب و بولت و مته</t>
  </si>
  <si>
    <t>8/1/1393</t>
  </si>
  <si>
    <t>9/1/1393</t>
  </si>
  <si>
    <t>تا الان 19825000</t>
  </si>
  <si>
    <t>12/1/1393</t>
  </si>
  <si>
    <t>تا الان 8950000</t>
  </si>
  <si>
    <t>13/1/1393</t>
  </si>
  <si>
    <t>تا الان 20025000</t>
  </si>
  <si>
    <t>تا الان 12900000</t>
  </si>
  <si>
    <t>سه عدد سیمان سفید و 12 عدد پودر سنگ</t>
  </si>
  <si>
    <t>14/1/1393</t>
  </si>
  <si>
    <t>تا الان 8975000</t>
  </si>
  <si>
    <t>سیم 1.5 و سوکت</t>
  </si>
  <si>
    <t>16/1/1393</t>
  </si>
  <si>
    <t>تا الان 21525000</t>
  </si>
  <si>
    <t>سیمان کاری انباری</t>
  </si>
  <si>
    <t>تا الان 21650000 (بابت پزشک علا)</t>
  </si>
  <si>
    <t>تا الان 370000</t>
  </si>
  <si>
    <t>17/1/1393</t>
  </si>
  <si>
    <t>تا الان 470000</t>
  </si>
  <si>
    <t>17/1/1392</t>
  </si>
  <si>
    <t>تا الان 9050000</t>
  </si>
  <si>
    <t>خرید 355 عدد فریم هالوژن</t>
  </si>
  <si>
    <t>چسب و گونی و کاردک</t>
  </si>
  <si>
    <t>18/1/1393</t>
  </si>
  <si>
    <t>تا الان 670000 (تسویه)</t>
  </si>
  <si>
    <t>ماسه خدایی</t>
  </si>
  <si>
    <t>19/1/1393</t>
  </si>
  <si>
    <t>تسویه ابزار فروش</t>
  </si>
  <si>
    <t>20/1/1393</t>
  </si>
  <si>
    <t>تا الان 22050000</t>
  </si>
  <si>
    <t xml:space="preserve"> سیم آنتن</t>
  </si>
  <si>
    <t xml:space="preserve">تا الان 360000 </t>
  </si>
  <si>
    <t>لوله کش گاز</t>
  </si>
  <si>
    <t>تا الان 9150000</t>
  </si>
  <si>
    <t>خرید موزاییک</t>
  </si>
  <si>
    <t>21/1/1393</t>
  </si>
  <si>
    <t>تا الان 23050000</t>
  </si>
  <si>
    <t>شستی کابین و طبقات</t>
  </si>
  <si>
    <t>22/1/1393</t>
  </si>
  <si>
    <t>تا الان 23100000</t>
  </si>
  <si>
    <t>اتصالات و نوار تفلن</t>
  </si>
  <si>
    <t>موزاییک ساده متری 5700، پیاده رو 14500 در محل</t>
  </si>
  <si>
    <t>تا الان 23150000</t>
  </si>
  <si>
    <t>کرایه حمل موتور آسانسور</t>
  </si>
  <si>
    <t>23/1/1393</t>
  </si>
  <si>
    <t>نصاب پکیج</t>
  </si>
  <si>
    <t>موزاییک دانه درشت</t>
  </si>
  <si>
    <t>کل نقاشی 11000000 که 6 تومن حین کار و 5 تومن چک 4 ماهه</t>
  </si>
  <si>
    <t>آهن آلات برای نصب موتور</t>
  </si>
  <si>
    <t>صفحه و سیم ارت</t>
  </si>
  <si>
    <t>فیلتر و ... پکیج</t>
  </si>
  <si>
    <t>مامان</t>
  </si>
  <si>
    <t>24/1/1393</t>
  </si>
  <si>
    <t>27/1/1393</t>
  </si>
  <si>
    <t>تا الان 9200000</t>
  </si>
  <si>
    <t>سه حلقه سیم 1.5</t>
  </si>
  <si>
    <t>لامپ led و سایر لامپ و چراغ</t>
  </si>
  <si>
    <t>تا الان 600000</t>
  </si>
  <si>
    <t>بابت استاندارد</t>
  </si>
  <si>
    <t>موتور آسانسور</t>
  </si>
  <si>
    <t>هزینه های باقیمانده</t>
  </si>
  <si>
    <t xml:space="preserve">گاورنر </t>
  </si>
  <si>
    <t xml:space="preserve">خرید درب کابین، سیم بکسل، کابل دیتا، گاورنر، وزنه، ضربه گیر، </t>
  </si>
  <si>
    <t>زن دایی</t>
  </si>
  <si>
    <t>نا مشخص</t>
  </si>
  <si>
    <t>پنجره upvc</t>
  </si>
  <si>
    <t>آشپزخانه اش را بزرگتر کرده و کابینت بیشتر</t>
  </si>
  <si>
    <t>عدم ابزار دور حال و پذیرایی</t>
  </si>
  <si>
    <t>کف موزاییک به جای سرامیک</t>
  </si>
  <si>
    <t>پرداخت 15 میلیون قرض دایی رضا،</t>
  </si>
  <si>
    <t>شامل پیاده رو و درب شیشه ایی و نرده</t>
  </si>
  <si>
    <t>29/1/1393</t>
  </si>
  <si>
    <t>تا الان 9700000</t>
  </si>
  <si>
    <t>تا الان 23350000</t>
  </si>
  <si>
    <t>نیم میلیون دربهای چوبی</t>
  </si>
  <si>
    <t>1/2/1393</t>
  </si>
  <si>
    <t>کرایه حمل کابین</t>
  </si>
  <si>
    <t>31/1/1393</t>
  </si>
  <si>
    <t>تا الان 24600000</t>
  </si>
  <si>
    <t>تا الان 10200000</t>
  </si>
  <si>
    <t>تا الان 24900000</t>
  </si>
  <si>
    <t>پنج عدد رادیاتور و 1 عدد حوله خشک کن</t>
  </si>
  <si>
    <t>2/2/1393</t>
  </si>
  <si>
    <t>تا الان 10400000</t>
  </si>
  <si>
    <t>مکانیکال آسانسور</t>
  </si>
  <si>
    <t>3/2/1393</t>
  </si>
  <si>
    <t>درب کابین آسانسور</t>
  </si>
  <si>
    <t>وسائل برق</t>
  </si>
  <si>
    <t>تسویه حساب سیمان 21/1/93</t>
  </si>
  <si>
    <t>4/2/1393</t>
  </si>
  <si>
    <t>5/2/1393</t>
  </si>
  <si>
    <t>تا الان 10450000</t>
  </si>
  <si>
    <t>عوارض شهرداری</t>
  </si>
  <si>
    <t>علی الحساب کنتور 3 فاز</t>
  </si>
  <si>
    <t>7/2/1393</t>
  </si>
  <si>
    <t>عدم خلاف شهرداری</t>
  </si>
  <si>
    <t>چسب سنگ و ...</t>
  </si>
  <si>
    <t>کرایه حمل کابینت</t>
  </si>
  <si>
    <t>8/2/1393</t>
  </si>
  <si>
    <t>9/2/1393</t>
  </si>
  <si>
    <t>تا الان 10500000</t>
  </si>
  <si>
    <t>پی وی سی برای mdf</t>
  </si>
  <si>
    <t>11/2/1393</t>
  </si>
  <si>
    <t>تا الان 11100000</t>
  </si>
  <si>
    <t>قیمت واحد</t>
  </si>
  <si>
    <t>میزان مورد نیاز</t>
  </si>
  <si>
    <t>مرحله</t>
  </si>
  <si>
    <t>نام کالا یا خدمات</t>
  </si>
  <si>
    <t>ردبف</t>
  </si>
  <si>
    <t>تخصص</t>
  </si>
  <si>
    <t>گل محمدی</t>
  </si>
  <si>
    <t>کابینت ساز</t>
  </si>
  <si>
    <t>آدرس</t>
  </si>
  <si>
    <t>09122003651</t>
  </si>
  <si>
    <t>آنشعاب برق</t>
  </si>
  <si>
    <t>نور محمد</t>
  </si>
  <si>
    <t>09301188793</t>
  </si>
  <si>
    <t>ناصر</t>
  </si>
  <si>
    <t>09109442811</t>
  </si>
  <si>
    <t>ماهیانه</t>
  </si>
  <si>
    <t>لشینی</t>
  </si>
  <si>
    <t>سیم کش</t>
  </si>
  <si>
    <t xml:space="preserve"> 33973710، 33973284، 33920985</t>
  </si>
  <si>
    <t>کابل شیرکوه (داود صاحب زمانی)</t>
  </si>
  <si>
    <t>محمد نصر اله دولابی ( لوله برق، آیفون، جک)</t>
  </si>
  <si>
    <t xml:space="preserve">کلید محافظ جان VIKO ، 45000، جعبه کلید 8 تایی 16500، 12 تایی 22000 </t>
  </si>
  <si>
    <t xml:space="preserve">، 02133932738، 02133935984 </t>
  </si>
  <si>
    <t>الکترو تابان</t>
  </si>
  <si>
    <t>09122367809</t>
  </si>
  <si>
    <t>09364970547</t>
  </si>
  <si>
    <t>اجرت سیم کشی</t>
  </si>
  <si>
    <t xml:space="preserve">سیم و کابل </t>
  </si>
  <si>
    <t>سیم 1.5 و 2.5 دستی 300000</t>
  </si>
  <si>
    <t>خرطومی و لنت برق و فریم هالوژن ....</t>
  </si>
  <si>
    <t>کلید مینیاتوری و جعبه کلید و لامپ led</t>
  </si>
  <si>
    <t>خلیل زاده</t>
  </si>
  <si>
    <t>دیوار کش</t>
  </si>
  <si>
    <t>هدایتی</t>
  </si>
  <si>
    <t>بلوک</t>
  </si>
  <si>
    <t>9126826198</t>
  </si>
  <si>
    <t>خدایی</t>
  </si>
  <si>
    <t>9123273867</t>
  </si>
  <si>
    <t>چراغی</t>
  </si>
  <si>
    <t>طراح نما</t>
  </si>
  <si>
    <t>9122773778</t>
  </si>
  <si>
    <t>توکلی نیا</t>
  </si>
  <si>
    <t>9121396648</t>
  </si>
  <si>
    <t>سنگ کوه شکاف</t>
  </si>
  <si>
    <t>لطفی</t>
  </si>
  <si>
    <t>31138011380</t>
  </si>
  <si>
    <t>خوانساری</t>
  </si>
  <si>
    <t>سنگ صاحبخانه رضا</t>
  </si>
  <si>
    <t>9133040830</t>
  </si>
  <si>
    <t>درویشی</t>
  </si>
  <si>
    <t>9121194934</t>
  </si>
  <si>
    <t xml:space="preserve">سنگ نما و پله </t>
  </si>
  <si>
    <t xml:space="preserve">درب و پنجره </t>
  </si>
  <si>
    <t>لوله آب و فاضلاب</t>
  </si>
  <si>
    <t xml:space="preserve">محوطه سازی </t>
  </si>
  <si>
    <t>گواهی پایان کار و سند و بازدید ها</t>
  </si>
  <si>
    <t>ایزوگام و قیرگونی</t>
  </si>
  <si>
    <t>چاه و لوله گذاری</t>
  </si>
  <si>
    <t>پروانه</t>
  </si>
  <si>
    <t>سایر هزینه ها</t>
  </si>
  <si>
    <t xml:space="preserve">هزینه </t>
  </si>
  <si>
    <t>فیلتر</t>
  </si>
  <si>
    <t>کالا</t>
  </si>
  <si>
    <t>آهن کشی</t>
  </si>
  <si>
    <t>تابلو</t>
  </si>
  <si>
    <t>اجرت نصب</t>
  </si>
  <si>
    <t>ریل</t>
  </si>
  <si>
    <t>شاستی کابین</t>
  </si>
  <si>
    <t>درب طبقات و کابین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</si>
</sst>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\ت\و\م\ا\ن"/>
    <numFmt numFmtId="165" formatCode="\ت\و\م\ا\ن\ #,##0\ 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164" fontId="0" fillId="0" borderId="0" xfId="0" applyNumberFormat="1"/>
    <xf numFmtId="0" fontId="1" fillId="0" borderId="1" xfId="0" applyNumberFormat="1" applyFont="1" applyBorder="1" applyAlignment="1">
      <alignment horizontal="center" vertical="center" wrapText="1" readingOrder="2"/>
    </xf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NumberFormat="1" applyFont="1" applyFill="1" applyBorder="1" applyAlignment="1">
      <alignment horizontal="center" vertical="center" wrapText="1" readingOrder="2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0" xfId="0" applyBorder="1"/>
    <xf numFmtId="165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/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readingOrder="2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Border="1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0" borderId="8" xfId="0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 readingOrder="2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0" fillId="0" borderId="0" xfId="0" applyBorder="1" applyAlignment="1">
      <alignment horizontal="center"/>
    </xf>
    <xf numFmtId="0" fontId="0" fillId="2" borderId="0" xfId="0" applyFill="1"/>
    <xf numFmtId="0" fontId="0" fillId="6" borderId="0" xfId="0" applyFill="1"/>
    <xf numFmtId="16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0" xfId="0" applyNumberFormat="1" applyFill="1"/>
    <xf numFmtId="0" fontId="0" fillId="5" borderId="0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165" fontId="0" fillId="4" borderId="0" xfId="0" applyNumberFormat="1" applyFill="1"/>
    <xf numFmtId="165" fontId="0" fillId="6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5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5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7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165" fontId="0" fillId="9" borderId="0" xfId="0" applyNumberFormat="1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3" fillId="6" borderId="0" xfId="0" applyFont="1" applyFill="1"/>
    <xf numFmtId="0" fontId="6" fillId="0" borderId="0" xfId="0" applyFont="1"/>
    <xf numFmtId="0" fontId="6" fillId="0" borderId="0" xfId="0" applyFont="1" applyFill="1" applyBorder="1"/>
    <xf numFmtId="0" fontId="0" fillId="0" borderId="0" xfId="0"/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/>
    <xf numFmtId="0" fontId="0" fillId="0" borderId="8" xfId="0" applyBorder="1"/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/>
    <xf numFmtId="165" fontId="8" fillId="0" borderId="0" xfId="0" applyNumberFormat="1" applyFont="1"/>
    <xf numFmtId="0" fontId="0" fillId="2" borderId="0" xfId="0" applyFill="1" applyAlignment="1">
      <alignment horizontal="center" wrapText="1"/>
    </xf>
    <xf numFmtId="165" fontId="0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3" fillId="5" borderId="0" xfId="0" applyFont="1" applyFill="1"/>
    <xf numFmtId="165" fontId="5" fillId="5" borderId="0" xfId="0" applyNumberFormat="1" applyFont="1" applyFill="1" applyBorder="1" applyAlignment="1">
      <alignment horizontal="center" vertical="center"/>
    </xf>
    <xf numFmtId="165" fontId="9" fillId="7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/>
    <xf numFmtId="0" fontId="6" fillId="5" borderId="0" xfId="0" applyFont="1" applyFill="1"/>
    <xf numFmtId="165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/>
    <xf numFmtId="49" fontId="0" fillId="0" borderId="1" xfId="0" applyNumberFormat="1" applyBorder="1"/>
    <xf numFmtId="165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13" borderId="1" xfId="0" applyFill="1" applyBorder="1"/>
  </cellXfs>
  <cellStyles count="1">
    <cellStyle name="Normal" xfId="0" builtinId="0"/>
  </cellStyles>
  <dxfs count="130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rightToLeft="1" tabSelected="1" topLeftCell="A50" zoomScaleNormal="100" workbookViewId="0">
      <selection activeCell="N84" sqref="N84"/>
    </sheetView>
  </sheetViews>
  <sheetFormatPr defaultRowHeight="15" x14ac:dyDescent="0.25"/>
  <cols>
    <col min="2" max="2" width="30.85546875" customWidth="1"/>
    <col min="3" max="3" width="16.140625" bestFit="1" customWidth="1"/>
    <col min="4" max="4" width="25.28515625" bestFit="1" customWidth="1"/>
    <col min="5" max="5" width="10.28515625" hidden="1" customWidth="1"/>
    <col min="6" max="6" width="17.85546875" hidden="1" customWidth="1"/>
    <col min="7" max="7" width="24" bestFit="1" customWidth="1"/>
    <col min="8" max="8" width="25.42578125" customWidth="1"/>
    <col min="9" max="9" width="10.7109375" hidden="1" customWidth="1"/>
    <col min="10" max="10" width="8.42578125" hidden="1" customWidth="1"/>
    <col min="11" max="11" width="20.5703125" bestFit="1" customWidth="1"/>
    <col min="12" max="12" width="21.85546875" customWidth="1"/>
    <col min="13" max="13" width="3" bestFit="1" customWidth="1"/>
    <col min="14" max="14" width="26.5703125" bestFit="1" customWidth="1"/>
    <col min="15" max="15" width="27.140625" bestFit="1" customWidth="1"/>
    <col min="16" max="16" width="86.42578125" bestFit="1" customWidth="1"/>
    <col min="17" max="17" width="27.85546875" bestFit="1" customWidth="1"/>
    <col min="18" max="18" width="24" bestFit="1" customWidth="1"/>
  </cols>
  <sheetData>
    <row r="1" spans="1:17" ht="15.75" thickBot="1" x14ac:dyDescent="0.3">
      <c r="A1" t="s">
        <v>0</v>
      </c>
      <c r="B1" t="s">
        <v>3</v>
      </c>
      <c r="C1" t="s">
        <v>478</v>
      </c>
      <c r="D1" t="s">
        <v>113</v>
      </c>
      <c r="H1" t="s">
        <v>842</v>
      </c>
      <c r="I1" t="s">
        <v>684</v>
      </c>
    </row>
    <row r="2" spans="1:17" ht="16.5" thickTop="1" thickBot="1" x14ac:dyDescent="0.3">
      <c r="A2">
        <v>1</v>
      </c>
      <c r="B2" s="52" t="s">
        <v>6</v>
      </c>
      <c r="C2" s="49">
        <f>پروانه!C22</f>
        <v>106276000</v>
      </c>
      <c r="G2" s="63">
        <f t="shared" ref="G2:G6" si="0">C2</f>
        <v>106276000</v>
      </c>
      <c r="I2">
        <v>90</v>
      </c>
      <c r="J2">
        <v>0</v>
      </c>
    </row>
    <row r="3" spans="1:17" ht="16.5" thickTop="1" thickBot="1" x14ac:dyDescent="0.3">
      <c r="A3">
        <v>2</v>
      </c>
      <c r="B3" s="52" t="s">
        <v>115</v>
      </c>
      <c r="C3" s="49">
        <v>0</v>
      </c>
      <c r="D3" s="49">
        <v>1274000000</v>
      </c>
      <c r="G3" s="63">
        <f t="shared" si="0"/>
        <v>0</v>
      </c>
      <c r="I3">
        <v>0</v>
      </c>
      <c r="J3">
        <v>0</v>
      </c>
    </row>
    <row r="4" spans="1:17" ht="16.5" thickTop="1" thickBot="1" x14ac:dyDescent="0.3">
      <c r="A4">
        <v>3</v>
      </c>
      <c r="B4" s="52" t="s">
        <v>1</v>
      </c>
      <c r="C4" s="3">
        <f>تخریب!C22</f>
        <v>2311500</v>
      </c>
      <c r="G4" s="63">
        <f t="shared" si="0"/>
        <v>2311500</v>
      </c>
      <c r="H4" s="17">
        <f>0</f>
        <v>0</v>
      </c>
      <c r="I4">
        <v>15</v>
      </c>
      <c r="J4">
        <v>10</v>
      </c>
    </row>
    <row r="5" spans="1:17" ht="16.5" thickTop="1" thickBot="1" x14ac:dyDescent="0.3">
      <c r="A5">
        <v>4</v>
      </c>
      <c r="B5" s="52" t="s">
        <v>2</v>
      </c>
      <c r="C5" s="3">
        <f>'گود برداری'!C18</f>
        <v>6730500</v>
      </c>
      <c r="G5" s="63">
        <f t="shared" si="0"/>
        <v>6730500</v>
      </c>
      <c r="H5" s="17">
        <v>0</v>
      </c>
      <c r="I5">
        <v>5</v>
      </c>
      <c r="J5">
        <v>0</v>
      </c>
      <c r="N5" t="s">
        <v>1203</v>
      </c>
      <c r="Q5" t="s">
        <v>1273</v>
      </c>
    </row>
    <row r="6" spans="1:17" ht="16.5" thickTop="1" thickBot="1" x14ac:dyDescent="0.3">
      <c r="A6">
        <v>5</v>
      </c>
      <c r="B6" s="52" t="s">
        <v>7</v>
      </c>
      <c r="C6" s="3">
        <f>اسکلت!C195</f>
        <v>175720000</v>
      </c>
      <c r="G6" s="63">
        <f t="shared" si="0"/>
        <v>175720000</v>
      </c>
      <c r="H6" s="17">
        <v>0</v>
      </c>
      <c r="I6">
        <v>90</v>
      </c>
      <c r="J6">
        <v>30</v>
      </c>
      <c r="N6" s="143">
        <v>2000000</v>
      </c>
      <c r="O6" s="141" t="s">
        <v>1214</v>
      </c>
      <c r="P6" s="129"/>
      <c r="Q6" t="s">
        <v>113</v>
      </c>
    </row>
    <row r="7" spans="1:17" ht="16.5" thickTop="1" thickBot="1" x14ac:dyDescent="0.3">
      <c r="A7">
        <v>6</v>
      </c>
      <c r="B7" s="52" t="s">
        <v>14</v>
      </c>
      <c r="C7" s="3">
        <f>'لوله کشی گاز'!C18</f>
        <v>5335000</v>
      </c>
      <c r="G7" s="63">
        <f t="shared" ref="G7:G24" si="1">C7</f>
        <v>5335000</v>
      </c>
      <c r="H7" s="17">
        <f>G7-'لوله کشی گاز'!E3</f>
        <v>0</v>
      </c>
      <c r="I7">
        <v>0</v>
      </c>
      <c r="J7">
        <v>0</v>
      </c>
      <c r="K7" t="s">
        <v>685</v>
      </c>
      <c r="N7" s="130">
        <v>2000000</v>
      </c>
      <c r="O7" s="129" t="s">
        <v>1758</v>
      </c>
      <c r="P7" s="129" t="s">
        <v>1327</v>
      </c>
      <c r="Q7" s="57"/>
    </row>
    <row r="8" spans="1:17" ht="16.5" thickTop="1" thickBot="1" x14ac:dyDescent="0.3">
      <c r="A8">
        <v>7</v>
      </c>
      <c r="B8" s="52" t="s">
        <v>9</v>
      </c>
      <c r="C8" s="3">
        <f>'کانال کولر'!C19</f>
        <v>4080000</v>
      </c>
      <c r="G8" s="63">
        <f t="shared" si="1"/>
        <v>4080000</v>
      </c>
      <c r="H8" s="17">
        <v>0</v>
      </c>
      <c r="I8">
        <v>0</v>
      </c>
      <c r="J8">
        <v>0</v>
      </c>
      <c r="K8" t="s">
        <v>685</v>
      </c>
      <c r="N8" s="134">
        <v>0</v>
      </c>
      <c r="O8" s="138" t="s">
        <v>1274</v>
      </c>
      <c r="P8" s="129" t="s">
        <v>1276</v>
      </c>
      <c r="Q8" s="83">
        <v>3000000</v>
      </c>
    </row>
    <row r="9" spans="1:17" ht="16.5" thickTop="1" thickBot="1" x14ac:dyDescent="0.3">
      <c r="A9">
        <v>8</v>
      </c>
      <c r="B9" s="52" t="s">
        <v>23</v>
      </c>
      <c r="C9" s="3">
        <f>'چاه و لوله ها'!C18</f>
        <v>1410000</v>
      </c>
      <c r="G9" s="63">
        <f t="shared" si="1"/>
        <v>1410000</v>
      </c>
      <c r="H9" s="17">
        <f>G9-'چاه و لوله ها'!E3</f>
        <v>0</v>
      </c>
      <c r="I9">
        <v>0</v>
      </c>
      <c r="J9">
        <v>0</v>
      </c>
      <c r="K9" t="s">
        <v>685</v>
      </c>
      <c r="N9" s="130">
        <v>0</v>
      </c>
      <c r="O9" s="129" t="s">
        <v>1546</v>
      </c>
      <c r="P9" s="75" t="s">
        <v>1781</v>
      </c>
    </row>
    <row r="10" spans="1:17" ht="16.5" thickTop="1" thickBot="1" x14ac:dyDescent="0.3">
      <c r="B10" s="52" t="s">
        <v>20</v>
      </c>
      <c r="C10" s="3">
        <f>'رابیتس کاری و نور مخفی'!C72</f>
        <v>29302500</v>
      </c>
      <c r="G10" s="63">
        <f t="shared" ref="G10:G15" si="2">C10</f>
        <v>29302500</v>
      </c>
      <c r="H10" s="17">
        <f>G10-'رابیتس کاری و نور مخفی'!E3</f>
        <v>0</v>
      </c>
      <c r="I10">
        <v>10</v>
      </c>
      <c r="J10">
        <v>0</v>
      </c>
      <c r="K10" t="s">
        <v>845</v>
      </c>
      <c r="L10">
        <v>3</v>
      </c>
      <c r="M10">
        <v>0</v>
      </c>
      <c r="N10" s="130">
        <v>0</v>
      </c>
      <c r="O10" s="129" t="s">
        <v>1215</v>
      </c>
      <c r="P10" s="132" t="s">
        <v>1364</v>
      </c>
      <c r="Q10" s="83" t="s">
        <v>1488</v>
      </c>
    </row>
    <row r="11" spans="1:17" ht="16.5" thickTop="1" thickBot="1" x14ac:dyDescent="0.3">
      <c r="A11">
        <v>9</v>
      </c>
      <c r="B11" s="52" t="s">
        <v>15</v>
      </c>
      <c r="C11" s="3">
        <f>'سیمان کاری آشپزخانه و سرویسها'!C18</f>
        <v>0</v>
      </c>
      <c r="G11" s="63">
        <f t="shared" si="2"/>
        <v>0</v>
      </c>
      <c r="H11" s="17">
        <v>0</v>
      </c>
      <c r="I11">
        <v>2</v>
      </c>
      <c r="J11">
        <v>0</v>
      </c>
      <c r="L11">
        <v>1</v>
      </c>
      <c r="M11">
        <v>0</v>
      </c>
      <c r="N11" s="131"/>
      <c r="O11" s="132"/>
      <c r="P11" s="133"/>
    </row>
    <row r="12" spans="1:17" ht="16.5" thickTop="1" thickBot="1" x14ac:dyDescent="0.3">
      <c r="A12">
        <v>10</v>
      </c>
      <c r="B12" s="52" t="s">
        <v>16</v>
      </c>
      <c r="C12" s="3">
        <f>'کروم بندی و سیمان کاری پشت بام'!C17</f>
        <v>0</v>
      </c>
      <c r="G12" s="63">
        <f t="shared" si="2"/>
        <v>0</v>
      </c>
      <c r="H12" s="17">
        <v>0</v>
      </c>
      <c r="I12">
        <v>3</v>
      </c>
      <c r="J12">
        <v>0</v>
      </c>
      <c r="L12">
        <v>1</v>
      </c>
      <c r="M12">
        <v>0</v>
      </c>
      <c r="N12" s="131">
        <v>20000000</v>
      </c>
      <c r="O12" s="132" t="s">
        <v>1212</v>
      </c>
      <c r="P12" s="75" t="s">
        <v>1691</v>
      </c>
      <c r="Q12" s="83"/>
    </row>
    <row r="13" spans="1:17" ht="16.5" thickTop="1" thickBot="1" x14ac:dyDescent="0.3">
      <c r="A13">
        <v>11</v>
      </c>
      <c r="B13" s="67" t="s">
        <v>98</v>
      </c>
      <c r="C13" s="3">
        <f>'آتش نشانی'!C18</f>
        <v>0</v>
      </c>
      <c r="G13" s="109">
        <f t="shared" si="2"/>
        <v>0</v>
      </c>
      <c r="H13" s="17">
        <v>0</v>
      </c>
      <c r="I13">
        <v>0</v>
      </c>
      <c r="J13">
        <v>0</v>
      </c>
      <c r="K13" t="s">
        <v>686</v>
      </c>
      <c r="L13">
        <v>0</v>
      </c>
      <c r="M13">
        <v>0</v>
      </c>
      <c r="N13" s="135">
        <v>25000000</v>
      </c>
      <c r="O13" s="136" t="s">
        <v>1204</v>
      </c>
      <c r="P13" s="136" t="s">
        <v>1279</v>
      </c>
      <c r="Q13" s="144">
        <v>25000000</v>
      </c>
    </row>
    <row r="14" spans="1:17" ht="16.5" thickTop="1" thickBot="1" x14ac:dyDescent="0.3">
      <c r="A14">
        <v>12</v>
      </c>
      <c r="B14" s="52" t="s">
        <v>12</v>
      </c>
      <c r="C14" s="3">
        <f>'دودکش سیمانی'!C18</f>
        <v>0</v>
      </c>
      <c r="G14" s="63">
        <f t="shared" si="2"/>
        <v>0</v>
      </c>
      <c r="H14" s="17">
        <v>0</v>
      </c>
      <c r="I14">
        <v>2</v>
      </c>
      <c r="J14">
        <v>0</v>
      </c>
      <c r="L14">
        <v>1</v>
      </c>
      <c r="M14">
        <v>0</v>
      </c>
      <c r="N14" s="130">
        <v>0</v>
      </c>
      <c r="O14" s="129" t="s">
        <v>1205</v>
      </c>
      <c r="P14" s="137"/>
      <c r="Q14" s="83" t="s">
        <v>1362</v>
      </c>
    </row>
    <row r="15" spans="1:17" ht="16.5" thickTop="1" thickBot="1" x14ac:dyDescent="0.3">
      <c r="A15">
        <v>13</v>
      </c>
      <c r="B15" s="52" t="s">
        <v>18</v>
      </c>
      <c r="C15" s="3">
        <f>'کاشی کاری'!C18</f>
        <v>10292000</v>
      </c>
      <c r="D15" t="s">
        <v>1278</v>
      </c>
      <c r="G15" s="63">
        <f t="shared" si="2"/>
        <v>10292000</v>
      </c>
      <c r="H15" s="17">
        <f>G15-'کاشی کاری'!E2</f>
        <v>0</v>
      </c>
      <c r="I15">
        <v>10</v>
      </c>
      <c r="J15">
        <v>0</v>
      </c>
      <c r="K15" t="s">
        <v>845</v>
      </c>
      <c r="L15">
        <v>13</v>
      </c>
      <c r="M15">
        <v>0</v>
      </c>
      <c r="N15" s="134">
        <v>0</v>
      </c>
      <c r="O15" s="138" t="s">
        <v>1207</v>
      </c>
      <c r="P15" s="132" t="s">
        <v>1692</v>
      </c>
    </row>
    <row r="16" spans="1:17" ht="16.5" thickTop="1" thickBot="1" x14ac:dyDescent="0.3">
      <c r="A16">
        <v>14</v>
      </c>
      <c r="B16" s="161" t="s">
        <v>30</v>
      </c>
      <c r="C16" s="3">
        <f>'شیر آلات'!C18</f>
        <v>2500000</v>
      </c>
      <c r="G16" s="63">
        <f>C16</f>
        <v>2500000</v>
      </c>
      <c r="H16" s="17">
        <f>'کل کار'!C16-'شیر آلات'!E3</f>
        <v>0</v>
      </c>
      <c r="I16">
        <v>2</v>
      </c>
      <c r="J16">
        <v>0</v>
      </c>
      <c r="L16">
        <v>3</v>
      </c>
      <c r="M16">
        <v>0</v>
      </c>
      <c r="N16" s="142"/>
      <c r="O16" s="83"/>
      <c r="P16" s="75" t="s">
        <v>1693</v>
      </c>
      <c r="Q16" s="83"/>
    </row>
    <row r="17" spans="1:17" ht="16.5" thickTop="1" thickBot="1" x14ac:dyDescent="0.3">
      <c r="A17">
        <v>15</v>
      </c>
      <c r="B17" s="52" t="s">
        <v>26</v>
      </c>
      <c r="C17" s="3">
        <f>'آیفون تصویری'!C19</f>
        <v>1550000</v>
      </c>
      <c r="D17" s="172"/>
      <c r="G17" s="63">
        <f>C17</f>
        <v>1550000</v>
      </c>
      <c r="H17" s="63">
        <f>C17-'آیفون تصویری'!E3</f>
        <v>-450000</v>
      </c>
      <c r="I17">
        <v>2</v>
      </c>
      <c r="J17">
        <v>0</v>
      </c>
      <c r="L17">
        <v>2</v>
      </c>
      <c r="M17">
        <v>0</v>
      </c>
      <c r="N17" s="130">
        <v>0</v>
      </c>
      <c r="O17" s="129" t="s">
        <v>1272</v>
      </c>
      <c r="P17" s="138"/>
      <c r="Q17" s="83">
        <v>3000000</v>
      </c>
    </row>
    <row r="18" spans="1:17" ht="16.5" thickTop="1" thickBot="1" x14ac:dyDescent="0.3">
      <c r="A18">
        <v>16</v>
      </c>
      <c r="B18" s="52" t="s">
        <v>8</v>
      </c>
      <c r="C18" s="3">
        <f>دیوار!C75</f>
        <v>21414000</v>
      </c>
      <c r="D18" s="153"/>
      <c r="G18" s="112">
        <f t="shared" si="1"/>
        <v>21414000</v>
      </c>
      <c r="H18" s="17">
        <f>G18-دیوار!E3</f>
        <v>0</v>
      </c>
      <c r="I18">
        <v>30</v>
      </c>
      <c r="J18">
        <v>10</v>
      </c>
      <c r="L18">
        <v>1</v>
      </c>
      <c r="M18">
        <v>0</v>
      </c>
      <c r="N18" s="139">
        <v>5000000</v>
      </c>
      <c r="O18" s="140" t="s">
        <v>1277</v>
      </c>
      <c r="P18" s="75" t="s">
        <v>1694</v>
      </c>
      <c r="Q18" s="83" t="s">
        <v>1363</v>
      </c>
    </row>
    <row r="19" spans="1:17" ht="16.5" thickTop="1" thickBot="1" x14ac:dyDescent="0.3">
      <c r="A19">
        <v>17</v>
      </c>
      <c r="B19" s="52" t="s">
        <v>10</v>
      </c>
      <c r="C19" s="3">
        <f>'لوله کشی'!C29</f>
        <v>17785000</v>
      </c>
      <c r="D19" s="153" t="s">
        <v>1421</v>
      </c>
      <c r="G19" s="112">
        <f t="shared" si="1"/>
        <v>17785000</v>
      </c>
      <c r="H19" s="17">
        <f>G19-'لوله کشی'!E3</f>
        <v>-2215000</v>
      </c>
      <c r="I19">
        <v>0</v>
      </c>
      <c r="J19">
        <v>0</v>
      </c>
      <c r="K19" t="s">
        <v>844</v>
      </c>
      <c r="L19">
        <v>2</v>
      </c>
      <c r="M19">
        <v>0</v>
      </c>
      <c r="N19" s="130"/>
      <c r="O19" s="129"/>
      <c r="P19" s="75" t="s">
        <v>1589</v>
      </c>
      <c r="Q19" s="83" t="s">
        <v>1588</v>
      </c>
    </row>
    <row r="20" spans="1:17" ht="16.5" thickTop="1" thickBot="1" x14ac:dyDescent="0.3">
      <c r="A20">
        <v>18</v>
      </c>
      <c r="B20" s="52" t="s">
        <v>17</v>
      </c>
      <c r="C20" s="3">
        <f>ایزوگام!C16</f>
        <v>6290000</v>
      </c>
      <c r="D20" s="53" t="s">
        <v>1278</v>
      </c>
      <c r="G20" s="63">
        <f>C20</f>
        <v>6290000</v>
      </c>
      <c r="H20" s="17">
        <f>G20-ایزوگام!E3</f>
        <v>0</v>
      </c>
      <c r="I20">
        <v>7</v>
      </c>
      <c r="J20">
        <v>0</v>
      </c>
      <c r="L20">
        <v>1</v>
      </c>
      <c r="M20">
        <v>0</v>
      </c>
      <c r="N20" s="130"/>
      <c r="O20" s="129"/>
      <c r="P20" s="140"/>
      <c r="Q20" s="83"/>
    </row>
    <row r="21" spans="1:17" ht="16.5" thickTop="1" thickBot="1" x14ac:dyDescent="0.3">
      <c r="A21">
        <v>19</v>
      </c>
      <c r="B21" s="52" t="s">
        <v>19</v>
      </c>
      <c r="C21" s="3">
        <f>'گچ و خاک و سفیدکاری'!C114</f>
        <v>38721000</v>
      </c>
      <c r="D21" s="153" t="s">
        <v>1278</v>
      </c>
      <c r="G21" s="69">
        <f t="shared" si="1"/>
        <v>38721000</v>
      </c>
      <c r="H21" s="17">
        <f>G21-'گچ و خاک و سفیدکاری'!E3</f>
        <v>-100000</v>
      </c>
      <c r="I21">
        <v>10</v>
      </c>
      <c r="J21">
        <v>15</v>
      </c>
      <c r="K21" t="s">
        <v>845</v>
      </c>
      <c r="L21">
        <v>12</v>
      </c>
      <c r="M21">
        <v>0</v>
      </c>
      <c r="N21" s="130"/>
      <c r="O21" s="129"/>
      <c r="P21" s="140"/>
      <c r="Q21" s="83"/>
    </row>
    <row r="22" spans="1:17" ht="16.5" thickTop="1" thickBot="1" x14ac:dyDescent="0.3">
      <c r="A22">
        <v>20</v>
      </c>
      <c r="B22" s="52" t="s">
        <v>27</v>
      </c>
      <c r="C22" s="3">
        <f>'سرامیک کف'!C19</f>
        <v>9324000</v>
      </c>
      <c r="D22" s="145" t="s">
        <v>1278</v>
      </c>
      <c r="G22" s="63">
        <f>C22</f>
        <v>9324000</v>
      </c>
      <c r="H22" s="17">
        <f>G22-'سرامیک کف'!E3</f>
        <v>0</v>
      </c>
      <c r="I22">
        <v>10</v>
      </c>
      <c r="J22">
        <v>0</v>
      </c>
      <c r="L22">
        <v>20</v>
      </c>
      <c r="M22">
        <v>0</v>
      </c>
      <c r="N22" s="130"/>
      <c r="O22" s="129"/>
      <c r="P22" s="75" t="s">
        <v>1695</v>
      </c>
      <c r="Q22" s="83">
        <v>14000000</v>
      </c>
    </row>
    <row r="23" spans="1:17" ht="16.5" thickTop="1" thickBot="1" x14ac:dyDescent="0.3">
      <c r="A23">
        <v>21</v>
      </c>
      <c r="B23" s="34" t="s">
        <v>37</v>
      </c>
      <c r="C23" s="3">
        <f>'سیم کشی'!C39</f>
        <v>17483500</v>
      </c>
      <c r="D23" s="53"/>
      <c r="G23" s="69">
        <f>C23</f>
        <v>17483500</v>
      </c>
      <c r="H23" s="17">
        <f>G23-'سیم کشی'!E3</f>
        <v>-516500</v>
      </c>
      <c r="I23">
        <v>0</v>
      </c>
      <c r="J23">
        <v>0</v>
      </c>
      <c r="K23" t="s">
        <v>686</v>
      </c>
      <c r="L23">
        <v>4</v>
      </c>
      <c r="M23">
        <v>0</v>
      </c>
      <c r="N23" s="139">
        <v>0</v>
      </c>
      <c r="O23" s="140" t="s">
        <v>1390</v>
      </c>
      <c r="P23" s="83" t="s">
        <v>13</v>
      </c>
    </row>
    <row r="24" spans="1:17" ht="16.5" thickTop="1" thickBot="1" x14ac:dyDescent="0.3">
      <c r="A24">
        <v>22</v>
      </c>
      <c r="B24" s="34" t="s">
        <v>21</v>
      </c>
      <c r="C24" s="3">
        <f>'سنگ نما و پله'!C309</f>
        <v>161255250</v>
      </c>
      <c r="D24" s="53" t="s">
        <v>1278</v>
      </c>
      <c r="G24" s="69">
        <f t="shared" si="1"/>
        <v>161255250</v>
      </c>
      <c r="H24" s="17">
        <f>G24-'سنگ نما و پله'!E3</f>
        <v>-744750</v>
      </c>
      <c r="I24">
        <v>40</v>
      </c>
      <c r="J24">
        <v>0</v>
      </c>
      <c r="L24">
        <v>60</v>
      </c>
      <c r="M24">
        <v>10</v>
      </c>
      <c r="N24" s="139">
        <v>0</v>
      </c>
      <c r="O24" s="140" t="s">
        <v>1445</v>
      </c>
      <c r="P24" s="83" t="s">
        <v>13</v>
      </c>
      <c r="Q24" s="83"/>
    </row>
    <row r="25" spans="1:17" ht="16.5" thickTop="1" thickBot="1" x14ac:dyDescent="0.3">
      <c r="A25">
        <v>23</v>
      </c>
      <c r="B25" s="34" t="s">
        <v>35</v>
      </c>
      <c r="C25" s="3">
        <f>'درب و پنجره'!C50</f>
        <v>44401000</v>
      </c>
      <c r="D25" s="145"/>
      <c r="G25" s="69">
        <f t="shared" ref="G25:G31" si="3">C25</f>
        <v>44401000</v>
      </c>
      <c r="H25" s="17">
        <f>G25-'درب و پنجره'!E3</f>
        <v>-599000</v>
      </c>
      <c r="I25">
        <v>10</v>
      </c>
      <c r="J25">
        <v>0</v>
      </c>
      <c r="L25">
        <v>30</v>
      </c>
      <c r="M25">
        <v>0</v>
      </c>
      <c r="N25" s="142"/>
      <c r="O25" s="83"/>
      <c r="Q25" s="83"/>
    </row>
    <row r="26" spans="1:17" ht="16.5" thickTop="1" thickBot="1" x14ac:dyDescent="0.3">
      <c r="A26">
        <v>24</v>
      </c>
      <c r="B26" s="34" t="s">
        <v>584</v>
      </c>
      <c r="C26" s="3">
        <f>نگهبان!B77</f>
        <v>11100000</v>
      </c>
      <c r="D26" s="145" t="s">
        <v>1278</v>
      </c>
      <c r="G26" s="69">
        <f t="shared" si="3"/>
        <v>11100000</v>
      </c>
      <c r="H26" s="17">
        <f>G26-نگهبان!E3</f>
        <v>11100000</v>
      </c>
      <c r="I26" s="12">
        <v>0</v>
      </c>
      <c r="J26">
        <v>0</v>
      </c>
      <c r="L26">
        <v>4</v>
      </c>
      <c r="M26">
        <v>0</v>
      </c>
      <c r="N26" s="142"/>
      <c r="O26" s="83"/>
      <c r="P26" s="83"/>
      <c r="Q26" s="83"/>
    </row>
    <row r="27" spans="1:17" ht="16.5" thickTop="1" thickBot="1" x14ac:dyDescent="0.3">
      <c r="A27">
        <v>25</v>
      </c>
      <c r="B27" s="34" t="s">
        <v>34</v>
      </c>
      <c r="C27" s="3">
        <f>سایر!C68</f>
        <v>16654000</v>
      </c>
      <c r="D27" s="145"/>
      <c r="G27" s="69">
        <f t="shared" si="3"/>
        <v>16654000</v>
      </c>
      <c r="H27">
        <v>0</v>
      </c>
      <c r="N27" s="6"/>
      <c r="O27" s="6"/>
      <c r="P27" s="163"/>
      <c r="Q27" s="163"/>
    </row>
    <row r="28" spans="1:17" ht="16.5" thickTop="1" thickBot="1" x14ac:dyDescent="0.3">
      <c r="A28">
        <v>26</v>
      </c>
      <c r="N28" s="6"/>
      <c r="O28" s="162"/>
      <c r="P28" s="152" t="s">
        <v>363</v>
      </c>
      <c r="Q28" s="64"/>
    </row>
    <row r="29" spans="1:17" ht="16.5" thickTop="1" thickBot="1" x14ac:dyDescent="0.3">
      <c r="A29">
        <v>27</v>
      </c>
      <c r="B29" s="34" t="s">
        <v>25</v>
      </c>
      <c r="C29" s="3">
        <f>نقاشی!C19</f>
        <v>4000000</v>
      </c>
      <c r="D29" s="145"/>
      <c r="G29" s="17">
        <f t="shared" si="3"/>
        <v>4000000</v>
      </c>
      <c r="H29" s="17">
        <f>C29-نقاشی!E3</f>
        <v>-7000000</v>
      </c>
      <c r="I29">
        <v>10</v>
      </c>
      <c r="J29">
        <v>0</v>
      </c>
      <c r="K29" t="s">
        <v>686</v>
      </c>
      <c r="L29">
        <v>15</v>
      </c>
      <c r="M29">
        <v>0</v>
      </c>
      <c r="N29" s="17">
        <f>SUM(N6:N28)</f>
        <v>54000000</v>
      </c>
      <c r="O29" t="s">
        <v>1218</v>
      </c>
      <c r="P29" s="152"/>
      <c r="Q29" s="152"/>
    </row>
    <row r="30" spans="1:17" ht="46.5" thickTop="1" thickBot="1" x14ac:dyDescent="0.3">
      <c r="A30">
        <v>28</v>
      </c>
      <c r="B30" s="34" t="s">
        <v>13</v>
      </c>
      <c r="C30" s="3">
        <f>آسانسور!C35</f>
        <v>26087000</v>
      </c>
      <c r="D30" s="127" t="s">
        <v>1769</v>
      </c>
      <c r="G30" s="70">
        <f t="shared" si="3"/>
        <v>26087000</v>
      </c>
      <c r="H30" s="17">
        <f>G30-آسانسور!E3</f>
        <v>-14913000</v>
      </c>
      <c r="I30">
        <v>10</v>
      </c>
      <c r="J30">
        <v>0</v>
      </c>
      <c r="L30">
        <v>35</v>
      </c>
      <c r="M30">
        <v>30</v>
      </c>
      <c r="N30" s="17">
        <f>C41-H41-G41</f>
        <v>66149250</v>
      </c>
      <c r="O30" t="s">
        <v>1202</v>
      </c>
    </row>
    <row r="31" spans="1:17" ht="16.5" thickTop="1" thickBot="1" x14ac:dyDescent="0.3">
      <c r="A31">
        <v>29</v>
      </c>
      <c r="B31" s="34" t="s">
        <v>11</v>
      </c>
      <c r="C31" s="3">
        <f>'پکیج و رادیاتور'!C19</f>
        <v>10483000</v>
      </c>
      <c r="D31" s="53" t="s">
        <v>66</v>
      </c>
      <c r="G31" s="17">
        <f t="shared" si="3"/>
        <v>10483000</v>
      </c>
      <c r="H31" s="17">
        <f>C31-'پکیج و رادیاتور'!E4</f>
        <v>-5017000</v>
      </c>
      <c r="I31">
        <v>2</v>
      </c>
      <c r="J31">
        <v>0</v>
      </c>
      <c r="K31" t="s">
        <v>363</v>
      </c>
      <c r="L31">
        <v>20</v>
      </c>
      <c r="M31">
        <v>20</v>
      </c>
      <c r="N31" s="17">
        <f>N30-SUM(N6:N28)</f>
        <v>12149250</v>
      </c>
      <c r="O31" t="s">
        <v>1206</v>
      </c>
    </row>
    <row r="32" spans="1:17" ht="20.25" thickTop="1" thickBot="1" x14ac:dyDescent="0.35">
      <c r="A32">
        <v>30</v>
      </c>
      <c r="B32" s="95" t="s">
        <v>22</v>
      </c>
      <c r="C32" s="3">
        <f>'کمد دیواری'!C17</f>
        <v>1000000</v>
      </c>
      <c r="D32" t="s">
        <v>1420</v>
      </c>
      <c r="I32">
        <v>10</v>
      </c>
      <c r="J32">
        <v>0</v>
      </c>
      <c r="L32">
        <v>7</v>
      </c>
      <c r="M32">
        <v>0</v>
      </c>
      <c r="N32" s="168">
        <f>N31-N47</f>
        <v>-26105750</v>
      </c>
      <c r="O32" t="s">
        <v>1213</v>
      </c>
    </row>
    <row r="33" spans="1:18" ht="16.5" thickTop="1" thickBot="1" x14ac:dyDescent="0.3">
      <c r="A33">
        <v>31</v>
      </c>
      <c r="B33" s="53" t="s">
        <v>24</v>
      </c>
      <c r="C33" s="3">
        <f>'محوطه سازی'!C18</f>
        <v>700000</v>
      </c>
      <c r="D33" s="31"/>
      <c r="G33" s="17">
        <f>C33</f>
        <v>700000</v>
      </c>
      <c r="H33" s="17">
        <f>C33-'محوطه سازی'!E3</f>
        <v>-7600000</v>
      </c>
      <c r="I33">
        <v>0</v>
      </c>
      <c r="J33">
        <v>8</v>
      </c>
      <c r="K33" t="s">
        <v>686</v>
      </c>
      <c r="L33">
        <v>1</v>
      </c>
      <c r="M33">
        <v>0</v>
      </c>
    </row>
    <row r="34" spans="1:18" ht="16.5" thickTop="1" thickBot="1" x14ac:dyDescent="0.3">
      <c r="A34">
        <v>32</v>
      </c>
      <c r="B34" s="34" t="s">
        <v>28</v>
      </c>
      <c r="C34" s="3">
        <f>'کابینت آشپزخانه'!C19</f>
        <v>4505000</v>
      </c>
      <c r="D34" t="s">
        <v>1420</v>
      </c>
      <c r="G34" s="17">
        <f>C34</f>
        <v>4505000</v>
      </c>
      <c r="H34" s="17">
        <f>C34-'کابینت آشپزخانه'!E3</f>
        <v>-20495000</v>
      </c>
      <c r="I34">
        <v>10</v>
      </c>
      <c r="J34">
        <v>2</v>
      </c>
      <c r="L34">
        <v>30</v>
      </c>
      <c r="M34">
        <v>30</v>
      </c>
      <c r="Q34" t="s">
        <v>1487</v>
      </c>
      <c r="R34">
        <v>19</v>
      </c>
    </row>
    <row r="35" spans="1:18" ht="16.5" thickTop="1" thickBot="1" x14ac:dyDescent="0.3">
      <c r="A35">
        <v>33</v>
      </c>
      <c r="B35" s="95" t="s">
        <v>29</v>
      </c>
      <c r="C35" s="3">
        <f>'هود و هواکش'!C20</f>
        <v>5000000</v>
      </c>
      <c r="D35" t="s">
        <v>1419</v>
      </c>
      <c r="I35">
        <v>3</v>
      </c>
      <c r="J35">
        <v>0</v>
      </c>
      <c r="L35">
        <v>5</v>
      </c>
      <c r="M35">
        <v>0</v>
      </c>
      <c r="Q35" t="s">
        <v>1209</v>
      </c>
      <c r="R35">
        <v>12.75</v>
      </c>
    </row>
    <row r="36" spans="1:18" ht="16.5" thickTop="1" thickBot="1" x14ac:dyDescent="0.3">
      <c r="A36">
        <v>34</v>
      </c>
      <c r="B36" s="95" t="s">
        <v>36</v>
      </c>
      <c r="C36" s="3">
        <f>'گواهی پایان کار و سند'!C18</f>
        <v>5000000</v>
      </c>
      <c r="D36" s="31"/>
      <c r="I36" s="12">
        <v>0</v>
      </c>
      <c r="J36">
        <v>0</v>
      </c>
      <c r="L36">
        <v>5</v>
      </c>
      <c r="M36">
        <v>0</v>
      </c>
    </row>
    <row r="37" spans="1:18" ht="16.5" thickTop="1" thickBot="1" x14ac:dyDescent="0.3">
      <c r="A37">
        <v>35</v>
      </c>
      <c r="B37" s="176" t="s">
        <v>108</v>
      </c>
      <c r="C37" s="3">
        <f>'خرید انشعاب آب و برق و ...'!C13</f>
        <v>5401000</v>
      </c>
      <c r="D37" t="s">
        <v>1278</v>
      </c>
      <c r="G37" s="110">
        <f>C37</f>
        <v>5401000</v>
      </c>
      <c r="H37" s="17">
        <f>G37-'خرید انشعاب آب و برق و ...'!F3</f>
        <v>-6599000</v>
      </c>
      <c r="I37">
        <v>0</v>
      </c>
      <c r="J37">
        <v>0</v>
      </c>
      <c r="L37">
        <v>5</v>
      </c>
      <c r="M37">
        <v>0</v>
      </c>
    </row>
    <row r="38" spans="1:18" ht="16.5" thickTop="1" thickBot="1" x14ac:dyDescent="0.3">
      <c r="A38">
        <v>36</v>
      </c>
      <c r="N38" s="6" t="s">
        <v>1208</v>
      </c>
      <c r="O38" s="6"/>
    </row>
    <row r="39" spans="1:18" ht="16.5" thickTop="1" thickBot="1" x14ac:dyDescent="0.3">
      <c r="A39">
        <v>37</v>
      </c>
      <c r="C39" s="3"/>
      <c r="N39" s="167">
        <v>15000000</v>
      </c>
      <c r="O39" s="6" t="s">
        <v>1210</v>
      </c>
    </row>
    <row r="40" spans="1:18" ht="16.5" thickTop="1" thickBot="1" x14ac:dyDescent="0.3">
      <c r="A40">
        <v>38</v>
      </c>
      <c r="C40" s="3"/>
      <c r="I40">
        <f>SUM(I2:I37)</f>
        <v>383</v>
      </c>
      <c r="J40">
        <f>I40-SUM(J2:J36)</f>
        <v>308</v>
      </c>
      <c r="N40" s="167">
        <v>3000000</v>
      </c>
      <c r="O40" s="6" t="s">
        <v>1211</v>
      </c>
    </row>
    <row r="41" spans="1:18" ht="16.5" thickTop="1" thickBot="1" x14ac:dyDescent="0.3">
      <c r="A41">
        <v>39</v>
      </c>
      <c r="C41" s="3">
        <f>SUM(C2:C39)</f>
        <v>752111250</v>
      </c>
      <c r="D41" s="17">
        <f>C41+D3</f>
        <v>2026111250</v>
      </c>
      <c r="G41" s="17">
        <f>SUM(G2:G37)</f>
        <v>741111250</v>
      </c>
      <c r="H41" s="17">
        <f>SUM(H2:H37)</f>
        <v>-55149250</v>
      </c>
      <c r="N41" s="167">
        <v>5000000</v>
      </c>
      <c r="O41" s="6" t="s">
        <v>1275</v>
      </c>
    </row>
    <row r="42" spans="1:18" ht="15.75" thickTop="1" x14ac:dyDescent="0.25">
      <c r="A42">
        <v>40</v>
      </c>
      <c r="C42" t="s">
        <v>33</v>
      </c>
      <c r="D42" t="s">
        <v>136</v>
      </c>
      <c r="N42" s="167">
        <v>5255000</v>
      </c>
      <c r="O42" s="6" t="s">
        <v>1367</v>
      </c>
    </row>
    <row r="43" spans="1:18" x14ac:dyDescent="0.25">
      <c r="N43" s="167">
        <v>5000000</v>
      </c>
      <c r="O43" s="6" t="s">
        <v>1489</v>
      </c>
    </row>
    <row r="44" spans="1:18" x14ac:dyDescent="0.25">
      <c r="N44" s="167">
        <v>5000000</v>
      </c>
      <c r="O44" s="6" t="s">
        <v>66</v>
      </c>
    </row>
    <row r="45" spans="1:18" x14ac:dyDescent="0.25">
      <c r="N45" s="167"/>
      <c r="O45" s="6" t="s">
        <v>363</v>
      </c>
    </row>
    <row r="46" spans="1:18" x14ac:dyDescent="0.25">
      <c r="A46" s="6" t="s">
        <v>0</v>
      </c>
      <c r="B46" s="6" t="s">
        <v>1814</v>
      </c>
      <c r="C46" s="6" t="s">
        <v>1811</v>
      </c>
      <c r="D46" s="6" t="s">
        <v>1812</v>
      </c>
      <c r="E46" s="6"/>
      <c r="F46" s="6"/>
      <c r="G46" s="6" t="s">
        <v>1586</v>
      </c>
      <c r="H46" s="6" t="s">
        <v>1813</v>
      </c>
      <c r="K46" s="6" t="s">
        <v>113</v>
      </c>
      <c r="N46" s="167"/>
      <c r="O46" s="6"/>
    </row>
    <row r="47" spans="1:18" x14ac:dyDescent="0.25">
      <c r="A47" s="6">
        <v>1</v>
      </c>
      <c r="B47" s="6" t="s">
        <v>48</v>
      </c>
      <c r="C47" s="167">
        <v>10000000</v>
      </c>
      <c r="D47" s="6">
        <v>5</v>
      </c>
      <c r="E47" s="6"/>
      <c r="F47" s="6"/>
      <c r="G47" s="167">
        <f>D47*C47</f>
        <v>50000000</v>
      </c>
      <c r="H47" s="6" t="s">
        <v>28</v>
      </c>
      <c r="K47" s="6"/>
      <c r="N47" s="167">
        <f>SUM(N39:N44)</f>
        <v>38255000</v>
      </c>
      <c r="O47" s="6" t="s">
        <v>1219</v>
      </c>
    </row>
    <row r="48" spans="1:18" x14ac:dyDescent="0.25">
      <c r="A48" s="6">
        <v>2</v>
      </c>
      <c r="B48" s="6" t="s">
        <v>109</v>
      </c>
      <c r="C48" s="167">
        <v>10000000</v>
      </c>
      <c r="D48" s="6">
        <v>1</v>
      </c>
      <c r="E48" s="6"/>
      <c r="F48" s="6"/>
      <c r="G48" s="167">
        <f t="shared" ref="G48:G81" si="4">D48*C48</f>
        <v>10000000</v>
      </c>
      <c r="H48" s="6"/>
      <c r="K48" s="6"/>
    </row>
    <row r="49" spans="1:15" x14ac:dyDescent="0.25">
      <c r="A49" s="6">
        <v>3</v>
      </c>
      <c r="B49" s="6" t="s">
        <v>1821</v>
      </c>
      <c r="C49" s="167">
        <v>10000000</v>
      </c>
      <c r="D49" s="6">
        <v>1</v>
      </c>
      <c r="E49" s="6"/>
      <c r="F49" s="6"/>
      <c r="G49" s="167">
        <f t="shared" si="4"/>
        <v>10000000</v>
      </c>
      <c r="H49" s="6"/>
      <c r="K49" s="6"/>
    </row>
    <row r="50" spans="1:15" x14ac:dyDescent="0.25">
      <c r="A50" s="6">
        <v>4</v>
      </c>
      <c r="B50" s="6" t="s">
        <v>111</v>
      </c>
      <c r="C50" s="167">
        <v>0</v>
      </c>
      <c r="D50" s="6">
        <v>1</v>
      </c>
      <c r="E50" s="6"/>
      <c r="F50" s="6"/>
      <c r="G50" s="167">
        <f t="shared" si="4"/>
        <v>0</v>
      </c>
      <c r="H50" s="6"/>
      <c r="K50" s="6"/>
    </row>
    <row r="51" spans="1:15" x14ac:dyDescent="0.25">
      <c r="A51" s="6">
        <v>5</v>
      </c>
      <c r="B51" s="6" t="s">
        <v>1802</v>
      </c>
      <c r="C51" s="167">
        <v>3000000</v>
      </c>
      <c r="D51" s="6">
        <v>1</v>
      </c>
      <c r="E51" s="6"/>
      <c r="F51" s="6"/>
      <c r="G51" s="167">
        <f t="shared" si="4"/>
        <v>3000000</v>
      </c>
      <c r="H51" s="6"/>
      <c r="K51" s="6"/>
    </row>
    <row r="52" spans="1:15" x14ac:dyDescent="0.25">
      <c r="A52" s="6">
        <v>6</v>
      </c>
      <c r="B52" s="6" t="s">
        <v>31</v>
      </c>
      <c r="C52" s="167">
        <v>3000000</v>
      </c>
      <c r="D52" s="6">
        <v>12</v>
      </c>
      <c r="E52" s="6"/>
      <c r="F52" s="6"/>
      <c r="G52" s="167">
        <f t="shared" si="4"/>
        <v>36000000</v>
      </c>
      <c r="H52" s="6"/>
      <c r="K52" s="6" t="s">
        <v>1826</v>
      </c>
      <c r="N52" s="6" t="s">
        <v>1590</v>
      </c>
      <c r="O52" s="6"/>
    </row>
    <row r="53" spans="1:15" x14ac:dyDescent="0.25">
      <c r="A53" s="6">
        <v>7</v>
      </c>
      <c r="B53" s="6" t="s">
        <v>1837</v>
      </c>
      <c r="C53" s="167">
        <v>15000000</v>
      </c>
      <c r="D53" s="6">
        <v>1</v>
      </c>
      <c r="E53" s="6"/>
      <c r="F53" s="6"/>
      <c r="G53" s="167">
        <f t="shared" si="4"/>
        <v>15000000</v>
      </c>
      <c r="H53" s="6"/>
      <c r="K53" s="6"/>
      <c r="N53" s="167">
        <f>N32</f>
        <v>-26105750</v>
      </c>
      <c r="O53" s="6" t="s">
        <v>1213</v>
      </c>
    </row>
    <row r="54" spans="1:15" x14ac:dyDescent="0.25">
      <c r="A54" s="6">
        <v>8</v>
      </c>
      <c r="B54" s="6" t="s">
        <v>1838</v>
      </c>
      <c r="C54" s="167">
        <v>15000000</v>
      </c>
      <c r="D54" s="6">
        <v>1</v>
      </c>
      <c r="E54" s="6"/>
      <c r="F54" s="6"/>
      <c r="G54" s="167">
        <f t="shared" si="4"/>
        <v>15000000</v>
      </c>
      <c r="H54" s="6"/>
      <c r="K54" s="6" t="s">
        <v>1839</v>
      </c>
      <c r="N54" s="167">
        <v>16000000</v>
      </c>
      <c r="O54" s="6" t="s">
        <v>1776</v>
      </c>
    </row>
    <row r="55" spans="1:15" x14ac:dyDescent="0.25">
      <c r="A55" s="6">
        <v>9</v>
      </c>
      <c r="B55" s="6" t="s">
        <v>1840</v>
      </c>
      <c r="C55" s="167">
        <v>7000000</v>
      </c>
      <c r="D55" s="6">
        <v>1</v>
      </c>
      <c r="E55" s="6"/>
      <c r="F55" s="6"/>
      <c r="G55" s="167">
        <f t="shared" si="4"/>
        <v>7000000</v>
      </c>
      <c r="H55" s="6"/>
      <c r="K55" s="6"/>
      <c r="N55" s="167">
        <v>30000000</v>
      </c>
      <c r="O55" s="6" t="s">
        <v>1365</v>
      </c>
    </row>
    <row r="56" spans="1:15" x14ac:dyDescent="0.25">
      <c r="A56" s="6">
        <v>10</v>
      </c>
      <c r="B56" s="6" t="s">
        <v>1841</v>
      </c>
      <c r="C56" s="167">
        <v>18000000</v>
      </c>
      <c r="D56" s="6">
        <v>1</v>
      </c>
      <c r="E56" s="6"/>
      <c r="F56" s="6"/>
      <c r="G56" s="167">
        <f t="shared" si="4"/>
        <v>18000000</v>
      </c>
      <c r="H56" s="6"/>
      <c r="I56" s="148"/>
      <c r="J56" s="148"/>
      <c r="K56" s="6"/>
      <c r="N56" s="167">
        <v>10000000</v>
      </c>
      <c r="O56" s="6" t="s">
        <v>1366</v>
      </c>
    </row>
    <row r="57" spans="1:15" x14ac:dyDescent="0.25">
      <c r="A57" s="6">
        <v>11</v>
      </c>
      <c r="B57" s="6" t="s">
        <v>8</v>
      </c>
      <c r="C57" s="167">
        <v>60000000</v>
      </c>
      <c r="D57" s="6">
        <v>1</v>
      </c>
      <c r="E57" s="6"/>
      <c r="F57" s="6"/>
      <c r="G57" s="167">
        <f t="shared" si="4"/>
        <v>60000000</v>
      </c>
      <c r="H57" s="6"/>
      <c r="I57" s="148"/>
      <c r="J57" s="148"/>
      <c r="K57" s="6"/>
      <c r="N57" s="167">
        <v>7000000</v>
      </c>
      <c r="O57" s="6" t="s">
        <v>1380</v>
      </c>
    </row>
    <row r="58" spans="1:15" x14ac:dyDescent="0.25">
      <c r="A58" s="6">
        <v>12</v>
      </c>
      <c r="B58" s="6" t="s">
        <v>1862</v>
      </c>
      <c r="C58" s="167">
        <v>500000000</v>
      </c>
      <c r="D58" s="6">
        <v>1</v>
      </c>
      <c r="E58" s="6"/>
      <c r="F58" s="6"/>
      <c r="G58" s="167">
        <f t="shared" si="4"/>
        <v>500000000</v>
      </c>
      <c r="H58" s="6"/>
      <c r="I58" s="148"/>
      <c r="J58" s="148"/>
      <c r="K58" s="6"/>
      <c r="N58" s="167">
        <f>N47</f>
        <v>38255000</v>
      </c>
      <c r="O58" s="6" t="s">
        <v>1386</v>
      </c>
    </row>
    <row r="59" spans="1:15" x14ac:dyDescent="0.25">
      <c r="A59" s="6">
        <v>13</v>
      </c>
      <c r="B59" s="6" t="s">
        <v>47</v>
      </c>
      <c r="C59" s="167">
        <v>30000000</v>
      </c>
      <c r="D59" s="6">
        <v>1</v>
      </c>
      <c r="E59" s="6"/>
      <c r="F59" s="6"/>
      <c r="G59" s="167">
        <f t="shared" si="4"/>
        <v>30000000</v>
      </c>
      <c r="H59" s="6"/>
      <c r="I59" s="148"/>
      <c r="J59" s="148"/>
      <c r="K59" s="6"/>
      <c r="N59" s="167">
        <v>11000000</v>
      </c>
      <c r="O59" s="6" t="s">
        <v>1390</v>
      </c>
    </row>
    <row r="60" spans="1:15" x14ac:dyDescent="0.25">
      <c r="A60" s="6">
        <v>14</v>
      </c>
      <c r="B60" s="6" t="s">
        <v>46</v>
      </c>
      <c r="C60" s="167">
        <v>1000000</v>
      </c>
      <c r="D60" s="6">
        <v>5</v>
      </c>
      <c r="E60" s="6"/>
      <c r="F60" s="6"/>
      <c r="G60" s="167">
        <f t="shared" si="4"/>
        <v>5000000</v>
      </c>
      <c r="H60" s="6"/>
      <c r="I60" s="148"/>
      <c r="J60" s="148"/>
      <c r="K60" s="6"/>
      <c r="N60" s="167">
        <v>4500000</v>
      </c>
      <c r="O60" s="6" t="s">
        <v>1445</v>
      </c>
    </row>
    <row r="61" spans="1:15" x14ac:dyDescent="0.25">
      <c r="A61" s="6">
        <v>15</v>
      </c>
      <c r="B61" s="6" t="s">
        <v>30</v>
      </c>
      <c r="C61" s="167">
        <v>1500000</v>
      </c>
      <c r="D61" s="6">
        <v>5</v>
      </c>
      <c r="E61" s="6"/>
      <c r="F61" s="6"/>
      <c r="G61" s="167">
        <f t="shared" si="4"/>
        <v>7500000</v>
      </c>
      <c r="H61" s="6"/>
      <c r="I61" s="148"/>
      <c r="J61" s="148"/>
      <c r="K61" s="6"/>
      <c r="N61" s="167">
        <v>9000000</v>
      </c>
      <c r="O61" s="6" t="s">
        <v>1770</v>
      </c>
    </row>
    <row r="62" spans="1:15" x14ac:dyDescent="0.25">
      <c r="A62" s="6">
        <v>16</v>
      </c>
      <c r="B62" s="6" t="s">
        <v>1863</v>
      </c>
      <c r="C62" s="167">
        <v>27000000</v>
      </c>
      <c r="D62" s="6">
        <v>5</v>
      </c>
      <c r="E62" s="6"/>
      <c r="F62" s="6"/>
      <c r="G62" s="167">
        <f t="shared" si="4"/>
        <v>135000000</v>
      </c>
      <c r="H62" s="6"/>
      <c r="I62" s="148"/>
      <c r="J62" s="148"/>
      <c r="K62" s="6"/>
      <c r="N62" s="167">
        <v>5000000</v>
      </c>
      <c r="O62" s="6" t="s">
        <v>66</v>
      </c>
    </row>
    <row r="63" spans="1:15" x14ac:dyDescent="0.25">
      <c r="A63" s="6">
        <v>17</v>
      </c>
      <c r="B63" s="6" t="s">
        <v>25</v>
      </c>
      <c r="C63" s="167">
        <v>6500000</v>
      </c>
      <c r="D63" s="6">
        <v>5</v>
      </c>
      <c r="E63" s="6"/>
      <c r="F63" s="6"/>
      <c r="G63" s="167">
        <f t="shared" si="4"/>
        <v>32500000</v>
      </c>
      <c r="H63" s="6"/>
      <c r="I63" s="148"/>
      <c r="J63" s="148"/>
      <c r="K63" s="6"/>
      <c r="N63" s="167" t="s">
        <v>363</v>
      </c>
      <c r="O63" s="6"/>
    </row>
    <row r="64" spans="1:15" x14ac:dyDescent="0.25">
      <c r="A64" s="6">
        <v>18</v>
      </c>
      <c r="B64" s="189" t="s">
        <v>13</v>
      </c>
      <c r="C64" s="167">
        <f>آسانسور!L24</f>
        <v>89600000</v>
      </c>
      <c r="D64" s="6">
        <v>1</v>
      </c>
      <c r="E64" s="6"/>
      <c r="F64" s="6"/>
      <c r="G64" s="167">
        <f t="shared" si="4"/>
        <v>89600000</v>
      </c>
      <c r="H64" s="6"/>
      <c r="I64" s="148"/>
      <c r="J64" s="148"/>
      <c r="K64" s="6"/>
      <c r="N64" s="6"/>
      <c r="O64" s="6"/>
    </row>
    <row r="65" spans="1:15" x14ac:dyDescent="0.25">
      <c r="A65" s="6">
        <v>19</v>
      </c>
      <c r="B65" s="189" t="s">
        <v>11</v>
      </c>
      <c r="C65" s="167">
        <f>'پکیج و رادیاتور'!R20</f>
        <v>41000000</v>
      </c>
      <c r="D65" s="6">
        <v>1</v>
      </c>
      <c r="E65" s="6"/>
      <c r="F65" s="6"/>
      <c r="G65" s="167">
        <f t="shared" si="4"/>
        <v>41000000</v>
      </c>
      <c r="H65" s="6"/>
      <c r="I65" s="148"/>
      <c r="J65" s="148"/>
      <c r="K65" s="6"/>
      <c r="N65" s="167">
        <f>SUM(N53:N60)</f>
        <v>90649250</v>
      </c>
      <c r="O65" s="6" t="s">
        <v>1387</v>
      </c>
    </row>
    <row r="66" spans="1:15" x14ac:dyDescent="0.25">
      <c r="A66" s="6">
        <v>20</v>
      </c>
      <c r="B66" s="6" t="s">
        <v>42</v>
      </c>
      <c r="C66" s="167">
        <v>23000000</v>
      </c>
      <c r="D66" s="6">
        <v>5</v>
      </c>
      <c r="E66" s="6"/>
      <c r="F66" s="6"/>
      <c r="G66" s="167">
        <f t="shared" si="4"/>
        <v>115000000</v>
      </c>
      <c r="H66" s="6"/>
      <c r="I66" s="148"/>
      <c r="J66" s="148"/>
      <c r="K66" s="6"/>
    </row>
    <row r="67" spans="1:15" x14ac:dyDescent="0.25">
      <c r="A67" s="6">
        <v>21</v>
      </c>
      <c r="B67" s="6" t="s">
        <v>1864</v>
      </c>
      <c r="C67" s="167">
        <v>10000000</v>
      </c>
      <c r="D67" s="6">
        <v>5</v>
      </c>
      <c r="E67" s="6"/>
      <c r="F67" s="6"/>
      <c r="G67" s="167">
        <f t="shared" si="4"/>
        <v>50000000</v>
      </c>
      <c r="H67" s="6"/>
      <c r="I67" s="148"/>
      <c r="J67" s="148"/>
      <c r="K67" s="6"/>
    </row>
    <row r="68" spans="1:15" x14ac:dyDescent="0.25">
      <c r="A68" s="6">
        <v>22</v>
      </c>
      <c r="B68" s="6" t="s">
        <v>29</v>
      </c>
      <c r="C68" s="167">
        <v>1500000</v>
      </c>
      <c r="D68" s="6">
        <v>5</v>
      </c>
      <c r="E68" s="6"/>
      <c r="F68" s="6"/>
      <c r="G68" s="167">
        <f t="shared" si="4"/>
        <v>7500000</v>
      </c>
      <c r="H68" s="6"/>
      <c r="I68" s="148"/>
      <c r="J68" s="148"/>
      <c r="K68" s="6"/>
    </row>
    <row r="69" spans="1:15" x14ac:dyDescent="0.25">
      <c r="A69" s="6">
        <v>23</v>
      </c>
      <c r="B69" s="6" t="s">
        <v>1865</v>
      </c>
      <c r="C69" s="167">
        <v>5000000</v>
      </c>
      <c r="D69" s="6">
        <v>1</v>
      </c>
      <c r="E69" s="6"/>
      <c r="F69" s="6"/>
      <c r="G69" s="167">
        <f t="shared" si="4"/>
        <v>5000000</v>
      </c>
      <c r="H69" s="6"/>
      <c r="I69" s="148"/>
      <c r="J69" s="148"/>
      <c r="K69" s="6"/>
    </row>
    <row r="70" spans="1:15" x14ac:dyDescent="0.25">
      <c r="A70" s="6">
        <v>24</v>
      </c>
      <c r="B70" s="6" t="s">
        <v>1866</v>
      </c>
      <c r="C70" s="167">
        <v>10000000</v>
      </c>
      <c r="D70" s="6">
        <v>1</v>
      </c>
      <c r="E70" s="6"/>
      <c r="F70" s="6"/>
      <c r="G70" s="167">
        <f t="shared" si="4"/>
        <v>10000000</v>
      </c>
      <c r="H70" s="6"/>
      <c r="I70" s="148"/>
      <c r="J70" s="148"/>
      <c r="K70" s="6"/>
    </row>
    <row r="71" spans="1:15" x14ac:dyDescent="0.25">
      <c r="A71" s="6">
        <v>25</v>
      </c>
      <c r="B71" s="6" t="s">
        <v>1867</v>
      </c>
      <c r="C71" s="167">
        <v>20000000</v>
      </c>
      <c r="D71" s="6">
        <v>1</v>
      </c>
      <c r="E71" s="6"/>
      <c r="F71" s="6"/>
      <c r="G71" s="167">
        <f t="shared" si="4"/>
        <v>20000000</v>
      </c>
      <c r="H71" s="6"/>
      <c r="I71" s="148"/>
      <c r="J71" s="148"/>
      <c r="K71" s="6"/>
    </row>
    <row r="72" spans="1:15" x14ac:dyDescent="0.25">
      <c r="A72" s="6">
        <v>26</v>
      </c>
      <c r="B72" s="6" t="s">
        <v>41</v>
      </c>
      <c r="C72" s="167">
        <v>6000000</v>
      </c>
      <c r="D72" s="6">
        <v>5</v>
      </c>
      <c r="E72" s="6"/>
      <c r="F72" s="6"/>
      <c r="G72" s="167">
        <f t="shared" si="4"/>
        <v>30000000</v>
      </c>
      <c r="H72" s="6"/>
      <c r="I72" s="148"/>
      <c r="J72" s="148"/>
      <c r="K72" s="6"/>
    </row>
    <row r="73" spans="1:15" x14ac:dyDescent="0.25">
      <c r="A73" s="6">
        <v>27</v>
      </c>
      <c r="B73" s="6" t="s">
        <v>20</v>
      </c>
      <c r="C73" s="167">
        <v>90000000</v>
      </c>
      <c r="D73" s="6">
        <v>1</v>
      </c>
      <c r="E73" s="6"/>
      <c r="F73" s="6"/>
      <c r="G73" s="167">
        <f t="shared" si="4"/>
        <v>90000000</v>
      </c>
      <c r="H73" s="6"/>
      <c r="I73" s="148"/>
      <c r="J73" s="148"/>
      <c r="K73" s="6"/>
    </row>
    <row r="74" spans="1:15" x14ac:dyDescent="0.25">
      <c r="A74" s="6">
        <v>28</v>
      </c>
      <c r="B74" s="6" t="s">
        <v>9</v>
      </c>
      <c r="C74" s="167">
        <v>12000000</v>
      </c>
      <c r="D74" s="6">
        <v>1</v>
      </c>
      <c r="E74" s="6"/>
      <c r="F74" s="6"/>
      <c r="G74" s="167">
        <f t="shared" si="4"/>
        <v>12000000</v>
      </c>
      <c r="H74" s="6"/>
      <c r="I74" s="148"/>
      <c r="J74" s="148"/>
      <c r="K74" s="6"/>
    </row>
    <row r="75" spans="1:15" x14ac:dyDescent="0.25">
      <c r="A75" s="6">
        <v>29</v>
      </c>
      <c r="B75" s="6" t="s">
        <v>14</v>
      </c>
      <c r="C75" s="167">
        <v>15000000</v>
      </c>
      <c r="D75" s="6">
        <v>1</v>
      </c>
      <c r="E75" s="6"/>
      <c r="F75" s="6"/>
      <c r="G75" s="167">
        <f t="shared" si="4"/>
        <v>15000000</v>
      </c>
      <c r="H75" s="6"/>
      <c r="I75" s="148"/>
      <c r="J75" s="148"/>
      <c r="K75" s="6"/>
    </row>
    <row r="76" spans="1:15" x14ac:dyDescent="0.25">
      <c r="A76" s="6">
        <v>30</v>
      </c>
      <c r="B76" s="6" t="s">
        <v>1868</v>
      </c>
      <c r="C76" s="167">
        <v>5000000</v>
      </c>
      <c r="D76" s="6">
        <v>1</v>
      </c>
      <c r="E76" s="6"/>
      <c r="F76" s="6"/>
      <c r="G76" s="167">
        <f t="shared" si="4"/>
        <v>5000000</v>
      </c>
      <c r="H76" s="6"/>
      <c r="I76" s="148"/>
      <c r="J76" s="148"/>
      <c r="K76" s="6"/>
    </row>
    <row r="77" spans="1:15" x14ac:dyDescent="0.25">
      <c r="A77" s="6">
        <v>31</v>
      </c>
      <c r="B77" s="6" t="s">
        <v>7</v>
      </c>
      <c r="C77" s="167">
        <v>525000000</v>
      </c>
      <c r="D77" s="6">
        <v>1</v>
      </c>
      <c r="E77" s="6"/>
      <c r="F77" s="6"/>
      <c r="G77" s="167">
        <f t="shared" si="4"/>
        <v>525000000</v>
      </c>
      <c r="H77" s="6"/>
      <c r="I77" s="148"/>
      <c r="J77" s="148"/>
      <c r="K77" s="6"/>
    </row>
    <row r="78" spans="1:15" x14ac:dyDescent="0.25">
      <c r="A78" s="6">
        <v>32</v>
      </c>
      <c r="B78" s="6" t="s">
        <v>1869</v>
      </c>
      <c r="C78" s="167">
        <v>320000000</v>
      </c>
      <c r="D78" s="6">
        <v>1</v>
      </c>
      <c r="E78" s="6"/>
      <c r="F78" s="6"/>
      <c r="G78" s="167">
        <f t="shared" si="4"/>
        <v>320000000</v>
      </c>
      <c r="H78" s="6"/>
      <c r="I78" s="148"/>
      <c r="J78" s="148"/>
      <c r="K78" s="6"/>
    </row>
    <row r="79" spans="1:15" x14ac:dyDescent="0.25">
      <c r="A79" s="6">
        <v>33</v>
      </c>
      <c r="B79" s="6" t="s">
        <v>1870</v>
      </c>
      <c r="C79" s="167">
        <v>50000000</v>
      </c>
      <c r="D79" s="6">
        <v>1</v>
      </c>
      <c r="E79" s="6"/>
      <c r="F79" s="6"/>
      <c r="G79" s="167">
        <f t="shared" si="4"/>
        <v>50000000</v>
      </c>
      <c r="H79" s="6"/>
      <c r="I79" s="148"/>
      <c r="J79" s="148"/>
      <c r="K79" s="6"/>
    </row>
    <row r="80" spans="1:15" x14ac:dyDescent="0.25">
      <c r="A80" s="6">
        <v>34</v>
      </c>
      <c r="B80" s="6"/>
      <c r="C80" s="167"/>
      <c r="D80" s="6"/>
      <c r="E80" s="6"/>
      <c r="F80" s="6"/>
      <c r="G80" s="167"/>
      <c r="H80" s="6"/>
      <c r="I80" s="148"/>
      <c r="J80" s="148"/>
      <c r="K80" s="6"/>
      <c r="L80" s="148"/>
    </row>
    <row r="81" spans="1:12" x14ac:dyDescent="0.25">
      <c r="A81" s="6">
        <v>35</v>
      </c>
      <c r="B81" s="6"/>
      <c r="C81" s="167"/>
      <c r="D81" s="6"/>
      <c r="E81" s="6"/>
      <c r="F81" s="6"/>
      <c r="G81" s="167">
        <f t="shared" si="4"/>
        <v>0</v>
      </c>
      <c r="H81" s="6"/>
      <c r="K81" s="6"/>
      <c r="L81" s="148"/>
    </row>
    <row r="82" spans="1:12" x14ac:dyDescent="0.25">
      <c r="A82" s="6">
        <v>36</v>
      </c>
      <c r="B82" s="6" t="s">
        <v>1387</v>
      </c>
      <c r="C82" s="167"/>
      <c r="D82" s="6"/>
      <c r="E82" s="6"/>
      <c r="F82" s="6"/>
      <c r="G82" s="167">
        <f>SUM(G47:G81)</f>
        <v>2319100000</v>
      </c>
      <c r="H82" s="6"/>
      <c r="K82" s="6"/>
      <c r="L82" s="148"/>
    </row>
    <row r="83" spans="1:12" x14ac:dyDescent="0.25">
      <c r="L83" s="148"/>
    </row>
    <row r="84" spans="1:12" x14ac:dyDescent="0.25">
      <c r="L84" s="148"/>
    </row>
    <row r="86" spans="1:12" x14ac:dyDescent="0.25">
      <c r="A86" s="6" t="s">
        <v>1815</v>
      </c>
      <c r="B86" s="6" t="s">
        <v>990</v>
      </c>
      <c r="C86" s="6" t="s">
        <v>1816</v>
      </c>
      <c r="D86" s="181" t="s">
        <v>991</v>
      </c>
      <c r="E86" s="6"/>
      <c r="F86" s="6"/>
      <c r="G86" s="6" t="s">
        <v>1819</v>
      </c>
    </row>
    <row r="87" spans="1:12" x14ac:dyDescent="0.25">
      <c r="A87" s="6">
        <v>1</v>
      </c>
      <c r="B87" s="6" t="s">
        <v>1817</v>
      </c>
      <c r="C87" s="6" t="s">
        <v>1818</v>
      </c>
      <c r="D87" s="182" t="s">
        <v>1820</v>
      </c>
      <c r="E87" s="6"/>
      <c r="F87" s="6"/>
      <c r="G87" s="6"/>
    </row>
    <row r="88" spans="1:12" x14ac:dyDescent="0.25">
      <c r="A88" s="6">
        <v>2</v>
      </c>
      <c r="B88" s="6" t="s">
        <v>1822</v>
      </c>
      <c r="C88" s="6" t="s">
        <v>31</v>
      </c>
      <c r="D88" s="182" t="s">
        <v>1823</v>
      </c>
      <c r="E88" s="6"/>
      <c r="F88" s="6"/>
      <c r="G88" s="6"/>
      <c r="H88" s="148"/>
    </row>
    <row r="89" spans="1:12" x14ac:dyDescent="0.25">
      <c r="A89" s="6">
        <v>3</v>
      </c>
      <c r="B89" s="6" t="s">
        <v>1824</v>
      </c>
      <c r="C89" s="6" t="s">
        <v>31</v>
      </c>
      <c r="D89" s="182" t="s">
        <v>1825</v>
      </c>
      <c r="E89" s="6"/>
      <c r="F89" s="6"/>
      <c r="G89" s="6"/>
    </row>
    <row r="90" spans="1:12" x14ac:dyDescent="0.25">
      <c r="A90" s="6"/>
      <c r="B90" s="6" t="s">
        <v>1827</v>
      </c>
      <c r="C90" s="6" t="s">
        <v>1828</v>
      </c>
      <c r="D90" s="182" t="s">
        <v>1836</v>
      </c>
      <c r="E90" s="6"/>
      <c r="F90" s="6"/>
      <c r="G90" s="6"/>
      <c r="L90" t="s">
        <v>363</v>
      </c>
    </row>
    <row r="91" spans="1:12" x14ac:dyDescent="0.25">
      <c r="A91" s="6"/>
      <c r="B91" s="6" t="s">
        <v>1830</v>
      </c>
      <c r="C91" s="6"/>
      <c r="D91" s="182" t="s">
        <v>1829</v>
      </c>
      <c r="E91" s="6"/>
      <c r="F91" s="6"/>
      <c r="G91" s="6"/>
    </row>
    <row r="92" spans="1:12" x14ac:dyDescent="0.25">
      <c r="A92" s="6"/>
      <c r="B92" s="6" t="s">
        <v>1831</v>
      </c>
      <c r="C92" s="6" t="s">
        <v>363</v>
      </c>
      <c r="D92" s="182" t="s">
        <v>1835</v>
      </c>
      <c r="E92" s="6"/>
      <c r="F92" s="6"/>
      <c r="G92" s="6"/>
    </row>
    <row r="93" spans="1:12" x14ac:dyDescent="0.25">
      <c r="A93" s="6"/>
      <c r="B93" s="6" t="s">
        <v>1832</v>
      </c>
      <c r="C93" s="6" t="s">
        <v>1834</v>
      </c>
      <c r="D93" s="182" t="s">
        <v>1833</v>
      </c>
      <c r="E93" s="6"/>
      <c r="F93" s="6"/>
      <c r="G93" s="6"/>
      <c r="L93" s="179"/>
    </row>
    <row r="94" spans="1:12" x14ac:dyDescent="0.25">
      <c r="A94" s="6"/>
      <c r="B94" s="6" t="s">
        <v>1842</v>
      </c>
      <c r="C94" s="6" t="s">
        <v>1843</v>
      </c>
      <c r="D94" s="179">
        <v>9122271483</v>
      </c>
      <c r="E94" s="6"/>
      <c r="F94" s="6"/>
      <c r="G94" s="6"/>
      <c r="L94" s="179"/>
    </row>
    <row r="95" spans="1:12" x14ac:dyDescent="0.25">
      <c r="A95" s="6"/>
      <c r="B95" s="6" t="s">
        <v>1844</v>
      </c>
      <c r="C95" s="6" t="s">
        <v>1845</v>
      </c>
      <c r="D95" s="182" t="s">
        <v>1846</v>
      </c>
      <c r="E95" s="6"/>
      <c r="F95" s="6"/>
      <c r="G95" s="6"/>
      <c r="L95" s="155"/>
    </row>
    <row r="96" spans="1:12" x14ac:dyDescent="0.25">
      <c r="A96" s="6"/>
      <c r="B96" s="6" t="s">
        <v>1847</v>
      </c>
      <c r="C96" s="6" t="s">
        <v>537</v>
      </c>
      <c r="D96" s="182" t="s">
        <v>1848</v>
      </c>
      <c r="E96" s="6"/>
      <c r="F96" s="6"/>
      <c r="G96" s="6"/>
      <c r="L96" s="155"/>
    </row>
    <row r="97" spans="1:15" x14ac:dyDescent="0.25">
      <c r="A97" s="6"/>
      <c r="B97" s="6" t="s">
        <v>1849</v>
      </c>
      <c r="C97" s="6" t="s">
        <v>1850</v>
      </c>
      <c r="D97" s="182" t="s">
        <v>1851</v>
      </c>
      <c r="E97" s="6"/>
      <c r="F97" s="6"/>
      <c r="G97" s="6"/>
      <c r="L97" s="155"/>
    </row>
    <row r="98" spans="1:15" x14ac:dyDescent="0.25">
      <c r="A98" s="6"/>
      <c r="B98" s="6" t="s">
        <v>1852</v>
      </c>
      <c r="C98" s="6" t="s">
        <v>1850</v>
      </c>
      <c r="D98" s="182" t="s">
        <v>1853</v>
      </c>
      <c r="E98" s="6"/>
      <c r="F98" s="6"/>
      <c r="G98" s="6"/>
      <c r="L98" s="155"/>
    </row>
    <row r="99" spans="1:15" x14ac:dyDescent="0.25">
      <c r="A99" s="6"/>
      <c r="B99" s="6" t="s">
        <v>1855</v>
      </c>
      <c r="C99" s="6" t="s">
        <v>1854</v>
      </c>
      <c r="D99" s="182" t="s">
        <v>1856</v>
      </c>
      <c r="E99" s="6"/>
      <c r="F99" s="6"/>
      <c r="G99" s="6"/>
      <c r="L99" s="155"/>
    </row>
    <row r="100" spans="1:15" x14ac:dyDescent="0.25">
      <c r="A100" s="6"/>
      <c r="B100" s="6" t="s">
        <v>1857</v>
      </c>
      <c r="C100" s="6" t="s">
        <v>1858</v>
      </c>
      <c r="D100" s="182" t="s">
        <v>1859</v>
      </c>
      <c r="E100" s="6"/>
      <c r="F100" s="6"/>
      <c r="G100" s="6"/>
      <c r="O100" s="116"/>
    </row>
    <row r="101" spans="1:15" x14ac:dyDescent="0.25">
      <c r="A101" s="6"/>
      <c r="B101" s="6" t="s">
        <v>1860</v>
      </c>
      <c r="C101" s="6" t="s">
        <v>69</v>
      </c>
      <c r="D101" s="182" t="s">
        <v>1861</v>
      </c>
      <c r="E101" s="6"/>
      <c r="F101" s="6"/>
      <c r="G101" s="6"/>
      <c r="O101" s="116"/>
    </row>
    <row r="102" spans="1:15" x14ac:dyDescent="0.25">
      <c r="A102" s="6"/>
      <c r="B102" s="6"/>
      <c r="C102" s="6"/>
      <c r="D102" s="182"/>
      <c r="E102" s="6"/>
      <c r="F102" s="6"/>
      <c r="G102" s="6"/>
      <c r="O102" s="116"/>
    </row>
    <row r="103" spans="1:15" x14ac:dyDescent="0.25">
      <c r="A103" s="6"/>
      <c r="B103" s="6"/>
      <c r="C103" s="6"/>
      <c r="D103" s="182"/>
      <c r="E103" s="6"/>
      <c r="F103" s="6"/>
      <c r="G103" s="6"/>
      <c r="O103" s="116"/>
    </row>
    <row r="104" spans="1:15" x14ac:dyDescent="0.25">
      <c r="O104" s="116"/>
    </row>
    <row r="105" spans="1:15" x14ac:dyDescent="0.25">
      <c r="O105" s="116"/>
    </row>
    <row r="106" spans="1:15" x14ac:dyDescent="0.25">
      <c r="O106" s="116"/>
    </row>
    <row r="107" spans="1:15" x14ac:dyDescent="0.25">
      <c r="O107" s="116"/>
    </row>
    <row r="108" spans="1:15" x14ac:dyDescent="0.25">
      <c r="O108" s="116"/>
    </row>
    <row r="109" spans="1:15" x14ac:dyDescent="0.25">
      <c r="O109" s="116"/>
    </row>
    <row r="110" spans="1:15" x14ac:dyDescent="0.25">
      <c r="O110" s="116"/>
    </row>
    <row r="111" spans="1:15" x14ac:dyDescent="0.25">
      <c r="O111" s="116"/>
    </row>
    <row r="112" spans="1:15" x14ac:dyDescent="0.25">
      <c r="O112" s="116"/>
    </row>
    <row r="113" spans="15:15" x14ac:dyDescent="0.25">
      <c r="O113" s="116"/>
    </row>
    <row r="114" spans="15:15" x14ac:dyDescent="0.25">
      <c r="O114" s="116"/>
    </row>
    <row r="115" spans="15:15" x14ac:dyDescent="0.25">
      <c r="O115" s="116"/>
    </row>
    <row r="116" spans="15:15" x14ac:dyDescent="0.25">
      <c r="O116" s="116"/>
    </row>
    <row r="117" spans="15:15" x14ac:dyDescent="0.25">
      <c r="O117" s="116"/>
    </row>
    <row r="118" spans="15:15" x14ac:dyDescent="0.25">
      <c r="O118" s="116"/>
    </row>
  </sheetData>
  <conditionalFormatting sqref="C39:C41 C29:C36 C2:C27">
    <cfRule type="cellIs" dxfId="127" priority="3" operator="lessThan">
      <formula>0</formula>
    </cfRule>
  </conditionalFormatting>
  <conditionalFormatting sqref="C37">
    <cfRule type="cellIs" dxfId="126" priority="2" operator="lessThan">
      <formula>0</formula>
    </cfRule>
  </conditionalFormatting>
  <conditionalFormatting sqref="D3">
    <cfRule type="cellIs" dxfId="125" priority="1" operator="lessThan">
      <formula>0</formula>
    </cfRule>
  </conditionalFormatting>
  <pageMargins left="0.7" right="0.7" top="0.75" bottom="0.75" header="0.3" footer="0.3"/>
  <pageSetup orientation="portrait" horizontalDpi="4294967293" verticalDpi="1200" r:id="rId1"/>
  <ignoredErrors>
    <ignoredError sqref="D87:D90 D9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rightToLeft="1" workbookViewId="0">
      <selection activeCell="D3" sqref="D3"/>
    </sheetView>
  </sheetViews>
  <sheetFormatPr defaultRowHeight="15" x14ac:dyDescent="0.25"/>
  <cols>
    <col min="1" max="1" width="8" customWidth="1"/>
    <col min="2" max="2" width="16.5703125" customWidth="1"/>
    <col min="4" max="4" width="40.140625" bestFit="1" customWidth="1"/>
    <col min="6" max="6" width="40.28515625" customWidth="1"/>
    <col min="11" max="11" width="15.28515625" customWidth="1"/>
  </cols>
  <sheetData>
    <row r="1" spans="1:8" x14ac:dyDescent="0.25">
      <c r="A1" s="184" t="s">
        <v>31</v>
      </c>
      <c r="B1" s="184"/>
    </row>
    <row r="2" spans="1:8" x14ac:dyDescent="0.25">
      <c r="A2" t="s">
        <v>0</v>
      </c>
      <c r="B2" t="s">
        <v>577</v>
      </c>
      <c r="C2" t="s">
        <v>581</v>
      </c>
      <c r="D2" t="s">
        <v>113</v>
      </c>
    </row>
    <row r="3" spans="1:8" x14ac:dyDescent="0.25">
      <c r="A3">
        <v>1</v>
      </c>
      <c r="B3" s="5">
        <v>50000</v>
      </c>
      <c r="C3" t="s">
        <v>582</v>
      </c>
      <c r="D3" t="s">
        <v>583</v>
      </c>
    </row>
    <row r="4" spans="1:8" x14ac:dyDescent="0.25">
      <c r="A4">
        <v>2</v>
      </c>
      <c r="B4" s="5">
        <v>100000</v>
      </c>
      <c r="C4" t="s">
        <v>586</v>
      </c>
      <c r="D4" t="s">
        <v>587</v>
      </c>
    </row>
    <row r="5" spans="1:8" x14ac:dyDescent="0.25">
      <c r="A5">
        <v>3</v>
      </c>
      <c r="B5" s="5">
        <v>30000</v>
      </c>
      <c r="C5" t="s">
        <v>599</v>
      </c>
      <c r="D5" t="s">
        <v>600</v>
      </c>
    </row>
    <row r="6" spans="1:8" x14ac:dyDescent="0.25">
      <c r="A6">
        <v>4</v>
      </c>
      <c r="B6" s="5">
        <v>10000</v>
      </c>
      <c r="C6" t="s">
        <v>609</v>
      </c>
      <c r="D6" t="s">
        <v>610</v>
      </c>
    </row>
    <row r="7" spans="1:8" x14ac:dyDescent="0.25">
      <c r="A7">
        <v>5</v>
      </c>
      <c r="B7" s="5">
        <v>50000</v>
      </c>
      <c r="C7" t="s">
        <v>580</v>
      </c>
      <c r="D7" t="s">
        <v>670</v>
      </c>
    </row>
    <row r="8" spans="1:8" x14ac:dyDescent="0.25">
      <c r="A8">
        <v>6</v>
      </c>
      <c r="B8" s="5">
        <v>600000</v>
      </c>
      <c r="C8" t="s">
        <v>678</v>
      </c>
      <c r="D8" t="s">
        <v>679</v>
      </c>
      <c r="H8" s="148"/>
    </row>
    <row r="9" spans="1:8" x14ac:dyDescent="0.25">
      <c r="A9">
        <v>7</v>
      </c>
      <c r="B9" s="5">
        <v>50000</v>
      </c>
      <c r="C9" t="s">
        <v>702</v>
      </c>
      <c r="D9" t="s">
        <v>703</v>
      </c>
      <c r="H9" s="148"/>
    </row>
    <row r="10" spans="1:8" x14ac:dyDescent="0.25">
      <c r="A10">
        <v>8</v>
      </c>
      <c r="B10" s="5">
        <v>100000</v>
      </c>
      <c r="C10" t="s">
        <v>720</v>
      </c>
      <c r="D10" t="s">
        <v>721</v>
      </c>
    </row>
    <row r="11" spans="1:8" x14ac:dyDescent="0.25">
      <c r="A11">
        <v>9</v>
      </c>
      <c r="B11" s="5">
        <v>100000</v>
      </c>
      <c r="C11" t="s">
        <v>723</v>
      </c>
      <c r="D11" t="s">
        <v>724</v>
      </c>
    </row>
    <row r="12" spans="1:8" x14ac:dyDescent="0.25">
      <c r="A12">
        <v>10</v>
      </c>
      <c r="B12" s="5">
        <v>300000</v>
      </c>
      <c r="C12" t="s">
        <v>740</v>
      </c>
      <c r="D12" t="s">
        <v>741</v>
      </c>
    </row>
    <row r="13" spans="1:8" x14ac:dyDescent="0.25">
      <c r="A13">
        <v>11</v>
      </c>
      <c r="B13" s="5">
        <v>50000</v>
      </c>
      <c r="C13" t="s">
        <v>848</v>
      </c>
      <c r="D13" t="s">
        <v>849</v>
      </c>
    </row>
    <row r="14" spans="1:8" x14ac:dyDescent="0.25">
      <c r="A14">
        <v>12</v>
      </c>
      <c r="B14" s="5">
        <v>50000</v>
      </c>
      <c r="C14" t="s">
        <v>875</v>
      </c>
      <c r="D14" t="s">
        <v>878</v>
      </c>
    </row>
    <row r="15" spans="1:8" x14ac:dyDescent="0.25">
      <c r="A15">
        <v>13</v>
      </c>
      <c r="B15" s="5">
        <v>1010000</v>
      </c>
      <c r="C15" t="s">
        <v>889</v>
      </c>
      <c r="D15" t="s">
        <v>890</v>
      </c>
    </row>
    <row r="16" spans="1:8" x14ac:dyDescent="0.25">
      <c r="A16">
        <v>14</v>
      </c>
      <c r="B16" s="5">
        <v>50000</v>
      </c>
      <c r="C16" t="s">
        <v>902</v>
      </c>
      <c r="D16" t="s">
        <v>903</v>
      </c>
    </row>
    <row r="17" spans="1:4" x14ac:dyDescent="0.25">
      <c r="A17">
        <v>15</v>
      </c>
      <c r="B17" s="5">
        <v>1000000</v>
      </c>
      <c r="C17" t="s">
        <v>954</v>
      </c>
      <c r="D17" t="s">
        <v>955</v>
      </c>
    </row>
    <row r="18" spans="1:4" x14ac:dyDescent="0.25">
      <c r="A18">
        <v>16</v>
      </c>
      <c r="B18" s="5">
        <v>50000</v>
      </c>
      <c r="C18" t="s">
        <v>971</v>
      </c>
      <c r="D18" t="s">
        <v>834</v>
      </c>
    </row>
    <row r="19" spans="1:4" x14ac:dyDescent="0.25">
      <c r="A19">
        <v>17</v>
      </c>
      <c r="B19" s="5">
        <v>50000</v>
      </c>
      <c r="C19" t="s">
        <v>983</v>
      </c>
      <c r="D19" t="s">
        <v>985</v>
      </c>
    </row>
    <row r="20" spans="1:4" x14ac:dyDescent="0.25">
      <c r="A20">
        <v>18</v>
      </c>
      <c r="B20" s="5">
        <v>50000</v>
      </c>
      <c r="C20" t="s">
        <v>1004</v>
      </c>
      <c r="D20" t="s">
        <v>855</v>
      </c>
    </row>
    <row r="21" spans="1:4" x14ac:dyDescent="0.25">
      <c r="A21">
        <v>19</v>
      </c>
      <c r="B21" s="5">
        <v>50000</v>
      </c>
      <c r="C21" t="s">
        <v>1021</v>
      </c>
      <c r="D21" t="s">
        <v>858</v>
      </c>
    </row>
    <row r="22" spans="1:4" x14ac:dyDescent="0.25">
      <c r="A22">
        <v>20</v>
      </c>
      <c r="B22" s="5">
        <v>100000</v>
      </c>
      <c r="C22" t="s">
        <v>1048</v>
      </c>
      <c r="D22" t="s">
        <v>1049</v>
      </c>
    </row>
    <row r="23" spans="1:4" x14ac:dyDescent="0.25">
      <c r="A23">
        <v>21</v>
      </c>
      <c r="B23" s="5">
        <v>50000</v>
      </c>
      <c r="C23" t="s">
        <v>1087</v>
      </c>
      <c r="D23" t="s">
        <v>556</v>
      </c>
    </row>
    <row r="24" spans="1:4" x14ac:dyDescent="0.25">
      <c r="A24">
        <v>22</v>
      </c>
      <c r="B24" s="5">
        <v>50000</v>
      </c>
      <c r="C24" t="s">
        <v>1096</v>
      </c>
      <c r="D24" t="s">
        <v>1097</v>
      </c>
    </row>
    <row r="25" spans="1:4" x14ac:dyDescent="0.25">
      <c r="A25">
        <v>23</v>
      </c>
      <c r="B25" s="5">
        <v>250000</v>
      </c>
      <c r="C25" t="s">
        <v>1115</v>
      </c>
      <c r="D25" t="s">
        <v>1116</v>
      </c>
    </row>
    <row r="26" spans="1:4" x14ac:dyDescent="0.25">
      <c r="A26">
        <v>24</v>
      </c>
      <c r="B26" s="5">
        <v>100000</v>
      </c>
      <c r="C26" t="s">
        <v>1126</v>
      </c>
      <c r="D26" t="s">
        <v>1127</v>
      </c>
    </row>
    <row r="27" spans="1:4" x14ac:dyDescent="0.25">
      <c r="A27">
        <v>25</v>
      </c>
      <c r="B27" s="5">
        <v>1000000</v>
      </c>
      <c r="C27" t="s">
        <v>1154</v>
      </c>
      <c r="D27" t="s">
        <v>1155</v>
      </c>
    </row>
    <row r="28" spans="1:4" x14ac:dyDescent="0.25">
      <c r="A28">
        <v>26</v>
      </c>
      <c r="B28" s="5">
        <v>50000</v>
      </c>
      <c r="C28" t="s">
        <v>1161</v>
      </c>
      <c r="D28" t="s">
        <v>1163</v>
      </c>
    </row>
    <row r="29" spans="1:4" x14ac:dyDescent="0.25">
      <c r="A29">
        <v>27</v>
      </c>
      <c r="B29" s="5">
        <v>50000</v>
      </c>
      <c r="C29" t="s">
        <v>1171</v>
      </c>
      <c r="D29" t="s">
        <v>1172</v>
      </c>
    </row>
    <row r="30" spans="1:4" x14ac:dyDescent="0.25">
      <c r="A30">
        <v>28</v>
      </c>
      <c r="B30" s="5">
        <v>500000</v>
      </c>
      <c r="C30" t="s">
        <v>1177</v>
      </c>
      <c r="D30" t="s">
        <v>1178</v>
      </c>
    </row>
    <row r="31" spans="1:4" x14ac:dyDescent="0.25">
      <c r="A31">
        <v>29</v>
      </c>
      <c r="B31" s="5">
        <v>400000</v>
      </c>
      <c r="C31" t="s">
        <v>1255</v>
      </c>
      <c r="D31" t="s">
        <v>999</v>
      </c>
    </row>
    <row r="32" spans="1:4" x14ac:dyDescent="0.25">
      <c r="A32">
        <v>30</v>
      </c>
      <c r="B32" s="5">
        <v>40000</v>
      </c>
      <c r="C32" t="s">
        <v>1283</v>
      </c>
      <c r="D32" t="s">
        <v>1285</v>
      </c>
    </row>
    <row r="33" spans="1:6" x14ac:dyDescent="0.25">
      <c r="A33">
        <v>31</v>
      </c>
      <c r="B33" s="5">
        <v>200000</v>
      </c>
      <c r="C33" t="s">
        <v>1288</v>
      </c>
      <c r="D33" t="s">
        <v>1289</v>
      </c>
    </row>
    <row r="34" spans="1:6" x14ac:dyDescent="0.25">
      <c r="A34">
        <v>32</v>
      </c>
      <c r="B34" s="5">
        <v>100000</v>
      </c>
      <c r="C34" t="s">
        <v>1293</v>
      </c>
      <c r="D34" t="s">
        <v>1294</v>
      </c>
    </row>
    <row r="35" spans="1:6" x14ac:dyDescent="0.25">
      <c r="A35">
        <v>33</v>
      </c>
      <c r="B35" s="5">
        <v>-500000</v>
      </c>
      <c r="C35" t="s">
        <v>1297</v>
      </c>
      <c r="D35" t="s">
        <v>1299</v>
      </c>
    </row>
    <row r="36" spans="1:6" x14ac:dyDescent="0.25">
      <c r="A36">
        <v>34</v>
      </c>
      <c r="B36" s="5">
        <v>20000</v>
      </c>
      <c r="C36" t="s">
        <v>1303</v>
      </c>
      <c r="D36" t="s">
        <v>1304</v>
      </c>
      <c r="F36" s="148"/>
    </row>
    <row r="37" spans="1:6" x14ac:dyDescent="0.25">
      <c r="A37">
        <v>35</v>
      </c>
      <c r="B37" s="5">
        <v>100000</v>
      </c>
      <c r="C37" t="s">
        <v>1320</v>
      </c>
      <c r="D37" t="s">
        <v>1321</v>
      </c>
      <c r="F37" s="148"/>
    </row>
    <row r="38" spans="1:6" x14ac:dyDescent="0.25">
      <c r="A38">
        <v>36</v>
      </c>
      <c r="B38" s="5">
        <v>100000</v>
      </c>
      <c r="C38" t="s">
        <v>1391</v>
      </c>
      <c r="D38" t="s">
        <v>1392</v>
      </c>
    </row>
    <row r="39" spans="1:6" x14ac:dyDescent="0.25">
      <c r="A39">
        <v>37</v>
      </c>
      <c r="B39" s="5">
        <v>50000</v>
      </c>
      <c r="C39" t="s">
        <v>1402</v>
      </c>
      <c r="D39" t="s">
        <v>1403</v>
      </c>
    </row>
    <row r="40" spans="1:6" x14ac:dyDescent="0.25">
      <c r="A40">
        <v>38</v>
      </c>
      <c r="B40" s="5">
        <v>50000</v>
      </c>
      <c r="C40" t="s">
        <v>1422</v>
      </c>
      <c r="D40" t="s">
        <v>1424</v>
      </c>
    </row>
    <row r="41" spans="1:6" x14ac:dyDescent="0.25">
      <c r="A41">
        <v>39</v>
      </c>
      <c r="B41" s="5">
        <v>50000</v>
      </c>
      <c r="C41" t="s">
        <v>1430</v>
      </c>
      <c r="D41" t="s">
        <v>1431</v>
      </c>
    </row>
    <row r="42" spans="1:6" x14ac:dyDescent="0.25">
      <c r="A42">
        <v>40</v>
      </c>
      <c r="B42" s="5">
        <v>370000</v>
      </c>
      <c r="C42" t="s">
        <v>1447</v>
      </c>
      <c r="D42" t="s">
        <v>1450</v>
      </c>
    </row>
    <row r="43" spans="1:6" x14ac:dyDescent="0.25">
      <c r="A43">
        <v>41</v>
      </c>
      <c r="B43" s="5">
        <v>50000</v>
      </c>
      <c r="C43" t="s">
        <v>1446</v>
      </c>
      <c r="D43" t="s">
        <v>1453</v>
      </c>
    </row>
    <row r="44" spans="1:6" x14ac:dyDescent="0.25">
      <c r="A44">
        <v>42</v>
      </c>
      <c r="B44" s="5">
        <v>-950000</v>
      </c>
      <c r="C44" t="s">
        <v>1459</v>
      </c>
      <c r="D44" t="s">
        <v>1460</v>
      </c>
    </row>
    <row r="45" spans="1:6" x14ac:dyDescent="0.25">
      <c r="A45">
        <v>43</v>
      </c>
      <c r="B45" s="5">
        <v>100000</v>
      </c>
      <c r="C45" t="s">
        <v>1493</v>
      </c>
      <c r="D45" t="s">
        <v>1498</v>
      </c>
    </row>
    <row r="46" spans="1:6" x14ac:dyDescent="0.25">
      <c r="A46">
        <v>44</v>
      </c>
      <c r="B46" s="5">
        <v>100000</v>
      </c>
      <c r="C46" t="s">
        <v>1508</v>
      </c>
      <c r="D46" t="s">
        <v>1509</v>
      </c>
    </row>
    <row r="47" spans="1:6" x14ac:dyDescent="0.25">
      <c r="A47">
        <v>45</v>
      </c>
      <c r="B47" s="5">
        <v>100000</v>
      </c>
      <c r="C47" t="s">
        <v>1524</v>
      </c>
      <c r="D47" t="s">
        <v>1525</v>
      </c>
    </row>
    <row r="48" spans="1:6" x14ac:dyDescent="0.25">
      <c r="A48">
        <v>46</v>
      </c>
      <c r="B48" s="151">
        <v>20000</v>
      </c>
      <c r="C48" s="148" t="s">
        <v>1539</v>
      </c>
      <c r="D48" s="148" t="s">
        <v>999</v>
      </c>
    </row>
    <row r="49" spans="1:4" x14ac:dyDescent="0.25">
      <c r="A49">
        <v>47</v>
      </c>
      <c r="B49" s="151">
        <v>50000</v>
      </c>
      <c r="C49" s="148" t="s">
        <v>1541</v>
      </c>
      <c r="D49" s="148" t="s">
        <v>1543</v>
      </c>
    </row>
    <row r="50" spans="1:4" x14ac:dyDescent="0.25">
      <c r="A50">
        <v>48</v>
      </c>
      <c r="B50" s="151">
        <v>200000</v>
      </c>
      <c r="C50" s="148" t="s">
        <v>1553</v>
      </c>
      <c r="D50" s="148" t="s">
        <v>1009</v>
      </c>
    </row>
    <row r="51" spans="1:4" x14ac:dyDescent="0.25">
      <c r="A51" s="148">
        <v>49</v>
      </c>
      <c r="B51" s="151">
        <v>25000</v>
      </c>
      <c r="C51" s="148" t="s">
        <v>1559</v>
      </c>
      <c r="D51" s="148" t="s">
        <v>1560</v>
      </c>
    </row>
    <row r="52" spans="1:4" x14ac:dyDescent="0.25">
      <c r="A52" s="148">
        <v>50</v>
      </c>
      <c r="B52" s="151">
        <v>100000</v>
      </c>
      <c r="C52" s="148" t="s">
        <v>929</v>
      </c>
      <c r="D52" s="148" t="s">
        <v>1563</v>
      </c>
    </row>
    <row r="53" spans="1:4" x14ac:dyDescent="0.25">
      <c r="A53" s="148">
        <v>51</v>
      </c>
      <c r="B53" s="151">
        <v>100000</v>
      </c>
      <c r="C53" s="148" t="s">
        <v>1610</v>
      </c>
      <c r="D53" s="148" t="s">
        <v>1613</v>
      </c>
    </row>
    <row r="54" spans="1:4" x14ac:dyDescent="0.25">
      <c r="A54" s="148">
        <v>52</v>
      </c>
      <c r="B54" s="151">
        <v>175000</v>
      </c>
      <c r="C54" s="148" t="s">
        <v>1617</v>
      </c>
      <c r="D54" s="148" t="s">
        <v>1618</v>
      </c>
    </row>
    <row r="55" spans="1:4" x14ac:dyDescent="0.25">
      <c r="A55" s="148">
        <v>53</v>
      </c>
      <c r="B55" s="151">
        <v>50000</v>
      </c>
      <c r="C55" s="148" t="s">
        <v>1621</v>
      </c>
      <c r="D55" s="148" t="s">
        <v>1623</v>
      </c>
    </row>
    <row r="56" spans="1:4" x14ac:dyDescent="0.25">
      <c r="A56" s="148">
        <v>54</v>
      </c>
      <c r="B56" s="151">
        <v>100000</v>
      </c>
      <c r="C56" s="148" t="s">
        <v>1645</v>
      </c>
      <c r="D56" s="148" t="s">
        <v>1646</v>
      </c>
    </row>
    <row r="57" spans="1:4" x14ac:dyDescent="0.25">
      <c r="A57" s="148">
        <v>55</v>
      </c>
      <c r="B57" s="151">
        <v>1500000</v>
      </c>
      <c r="C57" s="148" t="s">
        <v>1666</v>
      </c>
      <c r="D57" s="148" t="s">
        <v>1667</v>
      </c>
    </row>
    <row r="58" spans="1:4" x14ac:dyDescent="0.25">
      <c r="A58" s="148">
        <v>56</v>
      </c>
      <c r="B58" s="151">
        <v>100000</v>
      </c>
      <c r="C58" s="148" t="s">
        <v>1665</v>
      </c>
      <c r="D58" s="148" t="s">
        <v>958</v>
      </c>
    </row>
    <row r="59" spans="1:4" x14ac:dyDescent="0.25">
      <c r="A59" s="148">
        <v>57</v>
      </c>
      <c r="B59" s="151">
        <v>50000</v>
      </c>
      <c r="C59" s="148" t="s">
        <v>1677</v>
      </c>
      <c r="D59" s="148" t="s">
        <v>1678</v>
      </c>
    </row>
    <row r="60" spans="1:4" x14ac:dyDescent="0.25">
      <c r="A60" s="148">
        <v>58</v>
      </c>
      <c r="B60" s="5">
        <v>100000</v>
      </c>
      <c r="C60" t="s">
        <v>1698</v>
      </c>
      <c r="D60" t="s">
        <v>1070</v>
      </c>
    </row>
    <row r="61" spans="1:4" x14ac:dyDescent="0.25">
      <c r="A61" s="148">
        <v>59</v>
      </c>
      <c r="B61" s="151">
        <v>100000</v>
      </c>
      <c r="C61" s="148" t="s">
        <v>1710</v>
      </c>
      <c r="D61" s="148" t="s">
        <v>1711</v>
      </c>
    </row>
    <row r="62" spans="1:4" x14ac:dyDescent="0.25">
      <c r="A62" s="148">
        <v>60</v>
      </c>
      <c r="B62" s="151">
        <v>25000</v>
      </c>
      <c r="C62" s="148" t="s">
        <v>1716</v>
      </c>
      <c r="D62" s="148" t="s">
        <v>1717</v>
      </c>
    </row>
    <row r="63" spans="1:4" x14ac:dyDescent="0.25">
      <c r="A63" s="148">
        <v>61</v>
      </c>
      <c r="B63" s="151">
        <v>75000</v>
      </c>
      <c r="C63" s="148" t="s">
        <v>1726</v>
      </c>
      <c r="D63" s="148" t="s">
        <v>1727</v>
      </c>
    </row>
    <row r="64" spans="1:4" x14ac:dyDescent="0.25">
      <c r="A64" s="148">
        <v>62</v>
      </c>
      <c r="B64" s="151">
        <v>100000</v>
      </c>
      <c r="C64" s="148" t="s">
        <v>1735</v>
      </c>
      <c r="D64" s="148" t="s">
        <v>1740</v>
      </c>
    </row>
    <row r="65" spans="1:4" x14ac:dyDescent="0.25">
      <c r="A65" s="148">
        <v>63</v>
      </c>
      <c r="B65" s="151">
        <v>50000</v>
      </c>
      <c r="C65" s="148" t="s">
        <v>1760</v>
      </c>
      <c r="D65" s="148" t="s">
        <v>1761</v>
      </c>
    </row>
    <row r="66" spans="1:4" x14ac:dyDescent="0.25">
      <c r="A66" s="148">
        <v>64</v>
      </c>
      <c r="B66" s="151">
        <v>500000</v>
      </c>
      <c r="C66" s="148" t="s">
        <v>1778</v>
      </c>
      <c r="D66" s="148" t="s">
        <v>1779</v>
      </c>
    </row>
    <row r="67" spans="1:4" x14ac:dyDescent="0.25">
      <c r="A67" s="148">
        <v>65</v>
      </c>
      <c r="B67" s="151">
        <v>500000</v>
      </c>
      <c r="C67" s="148" t="s">
        <v>1782</v>
      </c>
      <c r="D67" s="148" t="s">
        <v>1786</v>
      </c>
    </row>
    <row r="68" spans="1:4" x14ac:dyDescent="0.25">
      <c r="A68" s="148">
        <v>66</v>
      </c>
      <c r="B68" s="151">
        <v>200000</v>
      </c>
      <c r="C68" s="148" t="s">
        <v>1789</v>
      </c>
      <c r="D68" s="148" t="s">
        <v>1790</v>
      </c>
    </row>
    <row r="69" spans="1:4" x14ac:dyDescent="0.25">
      <c r="A69" s="148">
        <v>67</v>
      </c>
      <c r="B69" s="151">
        <v>50000</v>
      </c>
      <c r="C69" s="148" t="s">
        <v>1797</v>
      </c>
      <c r="D69" s="148" t="s">
        <v>1798</v>
      </c>
    </row>
    <row r="70" spans="1:4" x14ac:dyDescent="0.25">
      <c r="A70" s="148">
        <v>68</v>
      </c>
      <c r="B70" s="151">
        <v>50000</v>
      </c>
      <c r="C70" s="148" t="s">
        <v>1806</v>
      </c>
      <c r="D70" s="148" t="s">
        <v>1807</v>
      </c>
    </row>
    <row r="71" spans="1:4" x14ac:dyDescent="0.25">
      <c r="A71" s="148">
        <v>69</v>
      </c>
      <c r="B71" s="151">
        <v>600000</v>
      </c>
      <c r="C71" s="148" t="s">
        <v>1809</v>
      </c>
      <c r="D71" s="148" t="s">
        <v>1810</v>
      </c>
    </row>
    <row r="72" spans="1:4" x14ac:dyDescent="0.25">
      <c r="A72" s="148">
        <v>70</v>
      </c>
      <c r="B72" s="151"/>
      <c r="C72" s="148"/>
      <c r="D72" s="148"/>
    </row>
    <row r="73" spans="1:4" x14ac:dyDescent="0.25">
      <c r="A73" s="148">
        <v>71</v>
      </c>
      <c r="B73" s="151" t="s">
        <v>363</v>
      </c>
      <c r="C73" s="148"/>
      <c r="D73" s="148"/>
    </row>
    <row r="74" spans="1:4" x14ac:dyDescent="0.25">
      <c r="A74" s="148">
        <v>72</v>
      </c>
      <c r="B74" s="151"/>
      <c r="C74" s="148"/>
      <c r="D74" s="148"/>
    </row>
    <row r="75" spans="1:4" x14ac:dyDescent="0.25">
      <c r="A75" s="148">
        <v>73</v>
      </c>
      <c r="B75" s="5" t="s">
        <v>363</v>
      </c>
      <c r="D75" t="s">
        <v>363</v>
      </c>
    </row>
    <row r="76" spans="1:4" x14ac:dyDescent="0.25">
      <c r="A76" s="148">
        <v>74</v>
      </c>
      <c r="B76" s="5"/>
    </row>
    <row r="77" spans="1:4" x14ac:dyDescent="0.25">
      <c r="B77" s="5">
        <f>SUM(B3:B76)</f>
        <v>11100000</v>
      </c>
    </row>
    <row r="78" spans="1:4" x14ac:dyDescent="0.25">
      <c r="B78" t="s">
        <v>33</v>
      </c>
    </row>
  </sheetData>
  <mergeCells count="1">
    <mergeCell ref="A1:B1"/>
  </mergeCells>
  <conditionalFormatting sqref="B3:B77">
    <cfRule type="cellIs" dxfId="73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rightToLeft="1" zoomScaleNormal="100" workbookViewId="0">
      <selection activeCell="H34" sqref="H34"/>
    </sheetView>
  </sheetViews>
  <sheetFormatPr defaultRowHeight="15" x14ac:dyDescent="0.25"/>
  <cols>
    <col min="2" max="2" width="32.42578125" bestFit="1" customWidth="1"/>
    <col min="3" max="3" width="17.140625" customWidth="1"/>
    <col min="4" max="4" width="11.42578125" customWidth="1"/>
    <col min="5" max="5" width="24.7109375" customWidth="1"/>
    <col min="6" max="6" width="12.5703125" customWidth="1"/>
    <col min="8" max="8" width="14.42578125" bestFit="1" customWidth="1"/>
    <col min="10" max="10" width="13.140625" bestFit="1" customWidth="1"/>
    <col min="11" max="11" width="39.140625" bestFit="1" customWidth="1"/>
    <col min="12" max="12" width="26.28515625" customWidth="1"/>
    <col min="13" max="13" width="59" bestFit="1" customWidth="1"/>
    <col min="15" max="15" width="33.85546875" bestFit="1" customWidth="1"/>
  </cols>
  <sheetData>
    <row r="1" spans="1:12" x14ac:dyDescent="0.25">
      <c r="A1" s="6" t="s">
        <v>37</v>
      </c>
      <c r="B1" s="6"/>
      <c r="C1" s="6"/>
      <c r="D1" s="6"/>
      <c r="E1" s="6"/>
      <c r="F1" s="6"/>
      <c r="H1" s="75" t="s">
        <v>750</v>
      </c>
      <c r="K1" s="6" t="s">
        <v>497</v>
      </c>
    </row>
    <row r="2" spans="1:12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  <c r="K2" s="6" t="s">
        <v>823</v>
      </c>
    </row>
    <row r="3" spans="1:12" x14ac:dyDescent="0.25">
      <c r="A3" s="6">
        <v>1</v>
      </c>
      <c r="B3" s="6" t="s">
        <v>361</v>
      </c>
      <c r="C3" s="94">
        <v>4100000</v>
      </c>
      <c r="D3" s="6" t="s">
        <v>288</v>
      </c>
      <c r="E3" s="5">
        <v>18000000</v>
      </c>
      <c r="F3" s="6" t="s">
        <v>751</v>
      </c>
      <c r="H3" s="75" t="s">
        <v>752</v>
      </c>
      <c r="K3" s="6" t="s">
        <v>680</v>
      </c>
    </row>
    <row r="4" spans="1:12" x14ac:dyDescent="0.25">
      <c r="A4" s="6">
        <v>2</v>
      </c>
      <c r="B4" s="6" t="s">
        <v>362</v>
      </c>
      <c r="C4" s="104">
        <v>1080000</v>
      </c>
      <c r="D4" s="6" t="s">
        <v>288</v>
      </c>
      <c r="E4" s="6"/>
      <c r="F4" s="6" t="s">
        <v>751</v>
      </c>
      <c r="H4" s="75" t="s">
        <v>762</v>
      </c>
      <c r="K4" s="6" t="s">
        <v>792</v>
      </c>
    </row>
    <row r="5" spans="1:12" x14ac:dyDescent="0.25">
      <c r="A5" s="6">
        <v>3</v>
      </c>
      <c r="B5" s="6" t="s">
        <v>673</v>
      </c>
      <c r="C5" s="94">
        <v>140000</v>
      </c>
      <c r="D5" s="6" t="s">
        <v>674</v>
      </c>
      <c r="E5" s="6"/>
      <c r="F5" s="6" t="s">
        <v>751</v>
      </c>
      <c r="K5" s="6" t="s">
        <v>793</v>
      </c>
    </row>
    <row r="6" spans="1:12" x14ac:dyDescent="0.25">
      <c r="A6" s="6">
        <v>4</v>
      </c>
      <c r="B6" s="6" t="s">
        <v>675</v>
      </c>
      <c r="C6" s="94">
        <v>50000</v>
      </c>
      <c r="D6" s="6" t="s">
        <v>674</v>
      </c>
      <c r="E6" s="6"/>
      <c r="F6" s="6" t="s">
        <v>751</v>
      </c>
      <c r="K6" s="6" t="s">
        <v>794</v>
      </c>
    </row>
    <row r="7" spans="1:12" x14ac:dyDescent="0.25">
      <c r="A7" s="6">
        <v>5</v>
      </c>
      <c r="B7" s="6" t="s">
        <v>676</v>
      </c>
      <c r="C7" s="183">
        <v>1240000</v>
      </c>
      <c r="D7" s="6" t="s">
        <v>674</v>
      </c>
      <c r="E7" s="6"/>
      <c r="F7" s="6" t="s">
        <v>751</v>
      </c>
      <c r="K7" s="6" t="s">
        <v>795</v>
      </c>
    </row>
    <row r="8" spans="1:12" x14ac:dyDescent="0.25">
      <c r="A8" s="6">
        <v>6</v>
      </c>
      <c r="B8" s="6" t="s">
        <v>767</v>
      </c>
      <c r="C8" s="183">
        <v>40000</v>
      </c>
      <c r="D8" s="6" t="s">
        <v>674</v>
      </c>
      <c r="E8" s="6"/>
      <c r="F8" s="6" t="s">
        <v>750</v>
      </c>
      <c r="K8" s="6" t="s">
        <v>796</v>
      </c>
    </row>
    <row r="9" spans="1:12" x14ac:dyDescent="0.25">
      <c r="A9" s="6">
        <v>7</v>
      </c>
      <c r="B9" s="6" t="s">
        <v>818</v>
      </c>
      <c r="C9" s="183">
        <v>107000</v>
      </c>
      <c r="D9" s="6" t="s">
        <v>787</v>
      </c>
      <c r="E9" s="6" t="s">
        <v>819</v>
      </c>
      <c r="F9" s="6" t="s">
        <v>751</v>
      </c>
      <c r="K9" s="6" t="s">
        <v>797</v>
      </c>
    </row>
    <row r="10" spans="1:12" x14ac:dyDescent="0.25">
      <c r="A10" s="6">
        <v>8</v>
      </c>
      <c r="B10" s="6" t="s">
        <v>821</v>
      </c>
      <c r="C10" s="106">
        <v>1000000</v>
      </c>
      <c r="D10" s="6" t="s">
        <v>822</v>
      </c>
      <c r="E10" s="6" t="s">
        <v>716</v>
      </c>
      <c r="F10" s="6" t="s">
        <v>752</v>
      </c>
      <c r="K10" s="6" t="s">
        <v>682</v>
      </c>
    </row>
    <row r="11" spans="1:12" x14ac:dyDescent="0.25">
      <c r="A11" s="6">
        <v>9</v>
      </c>
      <c r="B11" s="6" t="s">
        <v>830</v>
      </c>
      <c r="C11" s="183">
        <v>50000</v>
      </c>
      <c r="D11" s="6" t="s">
        <v>829</v>
      </c>
      <c r="E11" s="6"/>
      <c r="F11" s="6" t="s">
        <v>751</v>
      </c>
      <c r="K11" s="6" t="s">
        <v>683</v>
      </c>
    </row>
    <row r="12" spans="1:12" x14ac:dyDescent="0.25">
      <c r="A12" s="6">
        <v>10</v>
      </c>
      <c r="B12" s="6" t="s">
        <v>362</v>
      </c>
      <c r="C12" s="104">
        <v>99000</v>
      </c>
      <c r="D12" s="6" t="s">
        <v>871</v>
      </c>
      <c r="E12" s="6"/>
      <c r="F12" s="6" t="s">
        <v>751</v>
      </c>
    </row>
    <row r="13" spans="1:12" x14ac:dyDescent="0.25">
      <c r="A13" s="6">
        <v>11</v>
      </c>
      <c r="B13" s="6" t="s">
        <v>872</v>
      </c>
      <c r="C13" s="183">
        <v>158000</v>
      </c>
      <c r="D13" s="6" t="s">
        <v>871</v>
      </c>
      <c r="E13" s="6"/>
      <c r="F13" s="6" t="s">
        <v>751</v>
      </c>
      <c r="J13" t="s">
        <v>1406</v>
      </c>
    </row>
    <row r="14" spans="1:12" x14ac:dyDescent="0.25">
      <c r="A14" s="6">
        <v>12</v>
      </c>
      <c r="B14" s="6" t="s">
        <v>944</v>
      </c>
      <c r="C14" s="183">
        <v>20000</v>
      </c>
      <c r="D14" s="6" t="s">
        <v>940</v>
      </c>
      <c r="E14" s="6"/>
      <c r="F14" s="6" t="s">
        <v>762</v>
      </c>
      <c r="J14" t="s">
        <v>0</v>
      </c>
      <c r="K14" t="s">
        <v>1407</v>
      </c>
      <c r="L14" t="s">
        <v>1408</v>
      </c>
    </row>
    <row r="15" spans="1:12" ht="30" x14ac:dyDescent="0.25">
      <c r="A15" s="6">
        <v>13</v>
      </c>
      <c r="B15" s="6" t="s">
        <v>948</v>
      </c>
      <c r="C15" s="106">
        <v>252000</v>
      </c>
      <c r="D15" s="6" t="s">
        <v>946</v>
      </c>
      <c r="E15" s="88" t="s">
        <v>949</v>
      </c>
      <c r="F15" s="6" t="s">
        <v>751</v>
      </c>
      <c r="J15">
        <v>1</v>
      </c>
      <c r="K15" t="s">
        <v>1409</v>
      </c>
      <c r="L15">
        <v>50</v>
      </c>
    </row>
    <row r="16" spans="1:12" x14ac:dyDescent="0.25">
      <c r="A16" s="6">
        <v>14</v>
      </c>
      <c r="B16" s="6" t="s">
        <v>980</v>
      </c>
      <c r="C16" s="104">
        <v>520000</v>
      </c>
      <c r="D16" s="6" t="s">
        <v>978</v>
      </c>
      <c r="E16" s="6"/>
      <c r="F16" s="6" t="s">
        <v>751</v>
      </c>
      <c r="J16">
        <v>2</v>
      </c>
      <c r="K16" t="s">
        <v>1410</v>
      </c>
      <c r="L16">
        <v>25</v>
      </c>
    </row>
    <row r="17" spans="1:12" x14ac:dyDescent="0.25">
      <c r="A17" s="6">
        <v>15</v>
      </c>
      <c r="B17" s="6" t="s">
        <v>821</v>
      </c>
      <c r="C17" s="106">
        <v>1000000</v>
      </c>
      <c r="D17" s="6" t="s">
        <v>1040</v>
      </c>
      <c r="E17" s="6" t="s">
        <v>693</v>
      </c>
      <c r="F17" s="6" t="s">
        <v>752</v>
      </c>
      <c r="J17">
        <v>3</v>
      </c>
      <c r="K17" t="s">
        <v>1411</v>
      </c>
      <c r="L17">
        <v>30</v>
      </c>
    </row>
    <row r="18" spans="1:12" x14ac:dyDescent="0.25">
      <c r="A18" s="6">
        <v>16</v>
      </c>
      <c r="B18" s="6" t="s">
        <v>1166</v>
      </c>
      <c r="C18" s="183">
        <v>20000</v>
      </c>
      <c r="D18" s="6" t="s">
        <v>1164</v>
      </c>
      <c r="E18" s="6"/>
      <c r="F18" s="6" t="s">
        <v>751</v>
      </c>
      <c r="J18">
        <v>4</v>
      </c>
      <c r="K18" t="s">
        <v>1412</v>
      </c>
      <c r="L18">
        <v>10</v>
      </c>
    </row>
    <row r="19" spans="1:12" x14ac:dyDescent="0.25">
      <c r="A19" s="6">
        <v>17</v>
      </c>
      <c r="B19" s="6" t="s">
        <v>821</v>
      </c>
      <c r="C19" s="106">
        <v>1000000</v>
      </c>
      <c r="D19" s="6" t="s">
        <v>1262</v>
      </c>
      <c r="E19" s="57" t="s">
        <v>709</v>
      </c>
      <c r="F19" s="6" t="s">
        <v>752</v>
      </c>
      <c r="J19">
        <v>5</v>
      </c>
      <c r="K19" t="s">
        <v>1413</v>
      </c>
      <c r="L19">
        <v>25</v>
      </c>
    </row>
    <row r="20" spans="1:12" x14ac:dyDescent="0.25">
      <c r="A20" s="6">
        <v>18</v>
      </c>
      <c r="B20" s="6" t="s">
        <v>1264</v>
      </c>
      <c r="C20" s="183">
        <v>50000</v>
      </c>
      <c r="D20" s="6" t="s">
        <v>1262</v>
      </c>
      <c r="E20" s="6"/>
      <c r="F20" s="6" t="s">
        <v>751</v>
      </c>
      <c r="J20">
        <v>6</v>
      </c>
      <c r="K20" t="s">
        <v>1414</v>
      </c>
      <c r="L20">
        <v>25</v>
      </c>
    </row>
    <row r="21" spans="1:12" x14ac:dyDescent="0.25">
      <c r="A21" s="6">
        <v>19</v>
      </c>
      <c r="B21" s="6" t="s">
        <v>1335</v>
      </c>
      <c r="C21" s="183">
        <v>16000</v>
      </c>
      <c r="D21" s="6" t="s">
        <v>1336</v>
      </c>
      <c r="E21" s="6"/>
      <c r="F21" s="6" t="s">
        <v>751</v>
      </c>
      <c r="J21">
        <v>7</v>
      </c>
      <c r="K21" t="s">
        <v>1415</v>
      </c>
      <c r="L21">
        <v>120</v>
      </c>
    </row>
    <row r="22" spans="1:12" x14ac:dyDescent="0.25">
      <c r="A22" s="6">
        <v>20</v>
      </c>
      <c r="B22" s="6" t="s">
        <v>1401</v>
      </c>
      <c r="C22" s="104">
        <v>150000</v>
      </c>
      <c r="D22" s="6" t="s">
        <v>1397</v>
      </c>
      <c r="E22" s="6"/>
      <c r="F22" s="6" t="s">
        <v>751</v>
      </c>
      <c r="J22">
        <v>8</v>
      </c>
      <c r="K22" t="s">
        <v>1416</v>
      </c>
      <c r="L22">
        <v>5</v>
      </c>
    </row>
    <row r="23" spans="1:12" x14ac:dyDescent="0.25">
      <c r="A23" s="6">
        <v>21</v>
      </c>
      <c r="B23" s="6" t="s">
        <v>1405</v>
      </c>
      <c r="C23" s="183">
        <v>50000</v>
      </c>
      <c r="D23" s="6" t="s">
        <v>1402</v>
      </c>
      <c r="E23" s="6"/>
      <c r="F23" s="6" t="s">
        <v>751</v>
      </c>
      <c r="J23">
        <v>9</v>
      </c>
      <c r="K23" t="s">
        <v>1417</v>
      </c>
      <c r="L23">
        <v>5</v>
      </c>
    </row>
    <row r="24" spans="1:12" x14ac:dyDescent="0.25">
      <c r="A24" s="6">
        <v>22</v>
      </c>
      <c r="B24" s="6" t="s">
        <v>1437</v>
      </c>
      <c r="C24" s="104">
        <v>604500</v>
      </c>
      <c r="D24" s="6" t="s">
        <v>1435</v>
      </c>
      <c r="E24" s="6" t="s">
        <v>1438</v>
      </c>
      <c r="F24" s="6" t="s">
        <v>751</v>
      </c>
      <c r="J24">
        <v>10</v>
      </c>
      <c r="K24" t="s">
        <v>1418</v>
      </c>
      <c r="L24">
        <v>5</v>
      </c>
    </row>
    <row r="25" spans="1:12" x14ac:dyDescent="0.25">
      <c r="A25" s="6">
        <v>23</v>
      </c>
      <c r="B25" s="6" t="s">
        <v>1458</v>
      </c>
      <c r="C25" s="104">
        <v>107000</v>
      </c>
      <c r="D25" s="6" t="s">
        <v>1456</v>
      </c>
      <c r="E25" s="6"/>
      <c r="F25" s="6" t="s">
        <v>751</v>
      </c>
      <c r="J25">
        <v>11</v>
      </c>
    </row>
    <row r="26" spans="1:12" x14ac:dyDescent="0.25">
      <c r="A26" s="6">
        <v>24</v>
      </c>
      <c r="B26" s="6" t="s">
        <v>821</v>
      </c>
      <c r="C26" s="106">
        <v>200000</v>
      </c>
      <c r="D26" s="6" t="s">
        <v>1530</v>
      </c>
      <c r="E26" s="57" t="s">
        <v>1531</v>
      </c>
      <c r="F26" s="6" t="s">
        <v>752</v>
      </c>
      <c r="J26">
        <v>12</v>
      </c>
    </row>
    <row r="27" spans="1:12" x14ac:dyDescent="0.25">
      <c r="A27" s="6">
        <v>25</v>
      </c>
      <c r="B27" s="6" t="s">
        <v>1549</v>
      </c>
      <c r="C27" s="183">
        <v>15000</v>
      </c>
      <c r="D27" s="6" t="s">
        <v>1547</v>
      </c>
      <c r="E27" s="6"/>
      <c r="F27" s="6" t="s">
        <v>751</v>
      </c>
    </row>
    <row r="28" spans="1:12" x14ac:dyDescent="0.25">
      <c r="A28" s="6">
        <v>26</v>
      </c>
      <c r="B28" s="6" t="s">
        <v>821</v>
      </c>
      <c r="C28" s="106">
        <v>800000</v>
      </c>
      <c r="D28" s="6" t="s">
        <v>1340</v>
      </c>
      <c r="E28" s="21" t="s">
        <v>1570</v>
      </c>
      <c r="F28" s="6" t="s">
        <v>752</v>
      </c>
    </row>
    <row r="29" spans="1:12" x14ac:dyDescent="0.25">
      <c r="A29" s="6">
        <v>27</v>
      </c>
      <c r="B29" s="6" t="s">
        <v>1718</v>
      </c>
      <c r="C29" s="94">
        <v>210000</v>
      </c>
      <c r="D29" s="6" t="s">
        <v>1716</v>
      </c>
      <c r="E29" s="6"/>
      <c r="F29" s="6" t="s">
        <v>751</v>
      </c>
    </row>
    <row r="30" spans="1:12" x14ac:dyDescent="0.25">
      <c r="A30" s="6">
        <v>28</v>
      </c>
      <c r="B30" s="6" t="s">
        <v>1728</v>
      </c>
      <c r="C30" s="183">
        <v>426000</v>
      </c>
      <c r="D30" s="6" t="s">
        <v>1724</v>
      </c>
      <c r="E30" s="6"/>
      <c r="F30" s="6" t="s">
        <v>751</v>
      </c>
    </row>
    <row r="31" spans="1:12" x14ac:dyDescent="0.25">
      <c r="A31" s="6">
        <v>29</v>
      </c>
      <c r="B31" s="6" t="s">
        <v>1737</v>
      </c>
      <c r="C31" s="94">
        <v>70000</v>
      </c>
      <c r="D31" s="6" t="s">
        <v>1735</v>
      </c>
      <c r="E31" s="6"/>
      <c r="F31" s="6" t="s">
        <v>751</v>
      </c>
    </row>
    <row r="32" spans="1:12" x14ac:dyDescent="0.25">
      <c r="A32" s="6">
        <v>30</v>
      </c>
      <c r="B32" s="6" t="s">
        <v>1756</v>
      </c>
      <c r="C32" s="183">
        <v>150000</v>
      </c>
      <c r="D32" s="6" t="s">
        <v>1751</v>
      </c>
      <c r="E32" s="6"/>
      <c r="F32" s="6" t="s">
        <v>751</v>
      </c>
    </row>
    <row r="33" spans="1:8" x14ac:dyDescent="0.25">
      <c r="A33" s="6">
        <v>31</v>
      </c>
      <c r="B33" s="6" t="s">
        <v>1762</v>
      </c>
      <c r="C33" s="94">
        <v>114000</v>
      </c>
      <c r="D33" s="6" t="s">
        <v>1760</v>
      </c>
      <c r="E33" s="6"/>
      <c r="F33" s="6" t="s">
        <v>751</v>
      </c>
    </row>
    <row r="34" spans="1:8" x14ac:dyDescent="0.25">
      <c r="A34" s="6">
        <v>32</v>
      </c>
      <c r="B34" s="6" t="s">
        <v>1763</v>
      </c>
      <c r="C34" s="104">
        <v>3000000</v>
      </c>
      <c r="D34" s="6" t="s">
        <v>1760</v>
      </c>
      <c r="E34" s="6"/>
      <c r="F34" s="6" t="s">
        <v>751</v>
      </c>
    </row>
    <row r="35" spans="1:8" x14ac:dyDescent="0.25">
      <c r="A35" s="6">
        <v>33</v>
      </c>
      <c r="B35" s="6" t="s">
        <v>1794</v>
      </c>
      <c r="C35" s="104">
        <v>480000</v>
      </c>
      <c r="D35" s="6" t="s">
        <v>1792</v>
      </c>
      <c r="E35" s="6"/>
      <c r="F35" s="6" t="s">
        <v>751</v>
      </c>
    </row>
    <row r="36" spans="1:8" x14ac:dyDescent="0.25">
      <c r="A36" s="6">
        <v>34</v>
      </c>
      <c r="B36" s="6" t="s">
        <v>1794</v>
      </c>
      <c r="C36" s="151">
        <v>165000</v>
      </c>
      <c r="D36" s="6" t="s">
        <v>1796</v>
      </c>
      <c r="E36" s="6"/>
      <c r="F36" s="6" t="s">
        <v>751</v>
      </c>
    </row>
    <row r="37" spans="1:8" x14ac:dyDescent="0.25">
      <c r="A37" s="6">
        <v>35</v>
      </c>
      <c r="B37" s="6" t="s">
        <v>363</v>
      </c>
      <c r="C37" s="5"/>
      <c r="D37" s="6"/>
      <c r="E37" s="6"/>
      <c r="F37" s="6"/>
      <c r="H37" t="s">
        <v>363</v>
      </c>
    </row>
    <row r="38" spans="1:8" x14ac:dyDescent="0.25">
      <c r="A38" s="6">
        <v>36</v>
      </c>
      <c r="B38" s="6"/>
      <c r="C38" s="5"/>
      <c r="D38" s="6"/>
      <c r="E38" s="6"/>
      <c r="F38" s="6"/>
    </row>
    <row r="39" spans="1:8" x14ac:dyDescent="0.25">
      <c r="A39" s="6">
        <v>37</v>
      </c>
      <c r="B39" s="6" t="s">
        <v>33</v>
      </c>
      <c r="C39" s="5">
        <f>SUM(C2:C37)</f>
        <v>17483500</v>
      </c>
      <c r="D39" s="6"/>
      <c r="E39" s="6"/>
      <c r="F39" s="6"/>
    </row>
    <row r="40" spans="1:8" x14ac:dyDescent="0.25">
      <c r="A40" s="6">
        <v>38</v>
      </c>
      <c r="B40" s="75" t="s">
        <v>763</v>
      </c>
      <c r="C40" s="5">
        <f>SUMIF($F$3:$F$37,H1,$C$3:$C$37)</f>
        <v>40000</v>
      </c>
      <c r="D40" s="6"/>
      <c r="E40" s="6"/>
      <c r="F40" s="6"/>
    </row>
    <row r="41" spans="1:8" x14ac:dyDescent="0.25">
      <c r="A41" s="6">
        <v>39</v>
      </c>
      <c r="B41" s="75" t="s">
        <v>764</v>
      </c>
      <c r="C41" s="5">
        <f>SUMIF($F$3:$F$37,H2,$C$3:$C$37)</f>
        <v>13423500</v>
      </c>
      <c r="D41" s="6"/>
      <c r="E41" s="6"/>
      <c r="F41" s="6"/>
    </row>
    <row r="42" spans="1:8" x14ac:dyDescent="0.25">
      <c r="B42" s="75" t="s">
        <v>765</v>
      </c>
      <c r="C42" s="5">
        <f>SUMIF($F$3:$F$37,H3,$C$3:$C$37)</f>
        <v>4000000</v>
      </c>
      <c r="D42" s="6"/>
      <c r="E42" s="6"/>
      <c r="F42" s="6"/>
    </row>
    <row r="43" spans="1:8" x14ac:dyDescent="0.25">
      <c r="B43" s="75" t="s">
        <v>766</v>
      </c>
      <c r="C43" s="5">
        <f>SUMIF($F$3:$F$37,H4,$C$3:$C$37)</f>
        <v>20000</v>
      </c>
      <c r="D43" s="6"/>
      <c r="E43" s="6"/>
      <c r="F43" s="6"/>
    </row>
    <row r="44" spans="1:8" x14ac:dyDescent="0.25">
      <c r="C44" t="s">
        <v>363</v>
      </c>
    </row>
    <row r="45" spans="1:8" x14ac:dyDescent="0.25">
      <c r="C45" t="s">
        <v>363</v>
      </c>
    </row>
  </sheetData>
  <conditionalFormatting sqref="C3:C15 C17:C39">
    <cfRule type="cellIs" dxfId="72" priority="4" operator="lessThan">
      <formula>0</formula>
    </cfRule>
  </conditionalFormatting>
  <conditionalFormatting sqref="E3">
    <cfRule type="cellIs" dxfId="71" priority="3" operator="lessThan">
      <formula>0</formula>
    </cfRule>
  </conditionalFormatting>
  <conditionalFormatting sqref="C40:C43">
    <cfRule type="cellIs" dxfId="70" priority="2" operator="lessThan">
      <formula>0</formula>
    </cfRule>
  </conditionalFormatting>
  <conditionalFormatting sqref="C16">
    <cfRule type="cellIs" dxfId="69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rightToLeft="1" workbookViewId="0">
      <selection activeCell="J14" sqref="J14"/>
    </sheetView>
  </sheetViews>
  <sheetFormatPr defaultRowHeight="15" x14ac:dyDescent="0.25"/>
  <cols>
    <col min="1" max="1" width="5.85546875" customWidth="1"/>
    <col min="2" max="2" width="28" customWidth="1"/>
    <col min="3" max="3" width="25.42578125" customWidth="1"/>
    <col min="4" max="4" width="10.7109375" customWidth="1"/>
    <col min="5" max="5" width="20.85546875" customWidth="1"/>
    <col min="6" max="6" width="11.85546875" bestFit="1" customWidth="1"/>
    <col min="7" max="7" width="17" bestFit="1" customWidth="1"/>
    <col min="8" max="8" width="11.85546875" bestFit="1" customWidth="1"/>
    <col min="10" max="10" width="43.42578125" bestFit="1" customWidth="1"/>
    <col min="11" max="11" width="25.5703125" bestFit="1" customWidth="1"/>
  </cols>
  <sheetData>
    <row r="1" spans="1:11" ht="21" x14ac:dyDescent="0.35">
      <c r="A1" s="186" t="s">
        <v>8</v>
      </c>
      <c r="B1" s="186"/>
      <c r="C1" s="72"/>
      <c r="D1" s="72"/>
      <c r="E1" s="72"/>
      <c r="F1" s="72"/>
      <c r="G1" s="72"/>
      <c r="H1" s="72" t="s">
        <v>750</v>
      </c>
      <c r="I1" s="72"/>
      <c r="J1" s="72" t="s">
        <v>497</v>
      </c>
      <c r="K1" s="72" t="s">
        <v>499</v>
      </c>
    </row>
    <row r="2" spans="1:11" ht="34.5" customHeight="1" x14ac:dyDescent="0.25">
      <c r="A2" s="75" t="s">
        <v>0</v>
      </c>
      <c r="B2" s="75" t="s">
        <v>3</v>
      </c>
      <c r="C2" s="75" t="s">
        <v>4</v>
      </c>
      <c r="D2" s="75" t="s">
        <v>5</v>
      </c>
      <c r="E2" s="75" t="s">
        <v>113</v>
      </c>
      <c r="F2" s="75"/>
      <c r="G2" s="72"/>
      <c r="H2" s="72" t="s">
        <v>751</v>
      </c>
      <c r="I2" s="72"/>
      <c r="J2" s="79" t="s">
        <v>547</v>
      </c>
      <c r="K2" s="72" t="s">
        <v>630</v>
      </c>
    </row>
    <row r="3" spans="1:11" ht="39.75" customHeight="1" x14ac:dyDescent="0.25">
      <c r="A3" s="75">
        <v>1</v>
      </c>
      <c r="B3" s="75" t="s">
        <v>341</v>
      </c>
      <c r="C3" s="5">
        <v>372000</v>
      </c>
      <c r="D3" s="75" t="s">
        <v>343</v>
      </c>
      <c r="E3" s="5">
        <v>21414000</v>
      </c>
      <c r="F3" s="5" t="s">
        <v>751</v>
      </c>
      <c r="G3" s="72"/>
      <c r="H3" s="72" t="s">
        <v>752</v>
      </c>
      <c r="I3" s="72"/>
      <c r="J3" s="79" t="s">
        <v>502</v>
      </c>
      <c r="K3" s="72" t="s">
        <v>629</v>
      </c>
    </row>
    <row r="4" spans="1:11" ht="27.75" customHeight="1" x14ac:dyDescent="0.25">
      <c r="A4" s="75">
        <v>2</v>
      </c>
      <c r="B4" s="75" t="s">
        <v>342</v>
      </c>
      <c r="C4" s="5">
        <v>80000</v>
      </c>
      <c r="D4" s="75" t="s">
        <v>343</v>
      </c>
      <c r="E4" s="75"/>
      <c r="F4" s="5" t="s">
        <v>750</v>
      </c>
      <c r="G4" s="72"/>
      <c r="H4" s="72" t="s">
        <v>762</v>
      </c>
      <c r="I4" s="72"/>
      <c r="J4" s="79" t="s">
        <v>503</v>
      </c>
      <c r="K4" s="72" t="s">
        <v>537</v>
      </c>
    </row>
    <row r="5" spans="1:11" x14ac:dyDescent="0.25">
      <c r="A5" s="75">
        <v>3</v>
      </c>
      <c r="B5" s="80" t="s">
        <v>387</v>
      </c>
      <c r="C5" s="5">
        <v>390000</v>
      </c>
      <c r="D5" s="80" t="s">
        <v>388</v>
      </c>
      <c r="E5" s="75"/>
      <c r="F5" s="5" t="s">
        <v>751</v>
      </c>
      <c r="G5" s="72"/>
      <c r="H5" s="72"/>
      <c r="I5" s="72"/>
      <c r="J5" s="72" t="s">
        <v>504</v>
      </c>
      <c r="K5" s="72" t="s">
        <v>638</v>
      </c>
    </row>
    <row r="6" spans="1:11" ht="42" customHeight="1" x14ac:dyDescent="0.25">
      <c r="A6" s="75">
        <v>4</v>
      </c>
      <c r="B6" s="75" t="s">
        <v>342</v>
      </c>
      <c r="C6" s="5">
        <v>80000</v>
      </c>
      <c r="D6" s="80" t="s">
        <v>388</v>
      </c>
      <c r="E6" s="75"/>
      <c r="F6" s="75" t="s">
        <v>750</v>
      </c>
      <c r="G6" s="72"/>
      <c r="H6" s="72"/>
      <c r="I6" s="72"/>
      <c r="J6" s="79" t="s">
        <v>646</v>
      </c>
      <c r="K6" s="72"/>
    </row>
    <row r="7" spans="1:11" x14ac:dyDescent="0.25">
      <c r="A7" s="75">
        <v>5</v>
      </c>
      <c r="B7" s="75" t="s">
        <v>438</v>
      </c>
      <c r="C7" s="5">
        <v>360000</v>
      </c>
      <c r="D7" s="75" t="s">
        <v>434</v>
      </c>
      <c r="E7" s="75"/>
      <c r="F7" s="75" t="s">
        <v>751</v>
      </c>
      <c r="G7" s="72"/>
      <c r="H7" s="72"/>
      <c r="I7" s="72"/>
    </row>
    <row r="8" spans="1:11" x14ac:dyDescent="0.25">
      <c r="A8" s="75">
        <v>6</v>
      </c>
      <c r="B8" s="75" t="s">
        <v>342</v>
      </c>
      <c r="C8" s="5">
        <v>80000</v>
      </c>
      <c r="D8" s="75" t="s">
        <v>434</v>
      </c>
      <c r="E8" s="75"/>
      <c r="F8" s="75" t="s">
        <v>750</v>
      </c>
      <c r="G8" s="72"/>
      <c r="H8" s="72"/>
      <c r="I8" s="72"/>
    </row>
    <row r="9" spans="1:11" x14ac:dyDescent="0.25">
      <c r="A9" s="75">
        <v>7</v>
      </c>
      <c r="B9" s="75" t="s">
        <v>436</v>
      </c>
      <c r="C9" s="5">
        <v>300000</v>
      </c>
      <c r="D9" s="75" t="s">
        <v>434</v>
      </c>
      <c r="E9" s="75"/>
      <c r="F9" s="75" t="s">
        <v>751</v>
      </c>
      <c r="G9" s="72"/>
      <c r="H9" s="72"/>
      <c r="I9" s="72"/>
    </row>
    <row r="10" spans="1:11" x14ac:dyDescent="0.25">
      <c r="A10" s="75">
        <v>8</v>
      </c>
      <c r="B10" s="75" t="s">
        <v>754</v>
      </c>
      <c r="C10" s="5">
        <v>15000</v>
      </c>
      <c r="D10" s="75" t="s">
        <v>434</v>
      </c>
      <c r="E10" s="75"/>
      <c r="F10" s="75" t="s">
        <v>750</v>
      </c>
      <c r="G10" s="72"/>
      <c r="H10" s="72"/>
      <c r="I10" s="72"/>
    </row>
    <row r="11" spans="1:11" x14ac:dyDescent="0.25">
      <c r="A11" s="75">
        <v>9</v>
      </c>
      <c r="B11" s="75" t="s">
        <v>402</v>
      </c>
      <c r="C11" s="5">
        <v>30000</v>
      </c>
      <c r="D11" s="75" t="s">
        <v>434</v>
      </c>
      <c r="E11" s="75"/>
      <c r="F11" s="75" t="s">
        <v>751</v>
      </c>
      <c r="G11" s="72"/>
      <c r="H11" s="72"/>
      <c r="I11" s="72"/>
    </row>
    <row r="12" spans="1:11" x14ac:dyDescent="0.25">
      <c r="A12" s="75">
        <v>10</v>
      </c>
      <c r="B12" s="75" t="s">
        <v>755</v>
      </c>
      <c r="C12" s="5">
        <v>55000</v>
      </c>
      <c r="D12" s="75"/>
      <c r="E12" s="75"/>
      <c r="F12" s="75" t="s">
        <v>750</v>
      </c>
      <c r="G12" s="72"/>
      <c r="H12" s="72"/>
      <c r="I12" s="72"/>
    </row>
    <row r="13" spans="1:11" x14ac:dyDescent="0.25">
      <c r="A13" s="75">
        <v>11</v>
      </c>
      <c r="B13" s="80" t="s">
        <v>456</v>
      </c>
      <c r="C13" s="5">
        <v>360000</v>
      </c>
      <c r="D13" s="80" t="s">
        <v>457</v>
      </c>
      <c r="E13" s="75"/>
      <c r="F13" s="75" t="s">
        <v>751</v>
      </c>
      <c r="G13" s="72"/>
      <c r="H13" s="72"/>
      <c r="I13" s="72"/>
    </row>
    <row r="14" spans="1:11" x14ac:dyDescent="0.25">
      <c r="A14" s="75">
        <v>12</v>
      </c>
      <c r="B14" s="80" t="s">
        <v>756</v>
      </c>
      <c r="C14" s="5">
        <v>80000</v>
      </c>
      <c r="D14" s="80"/>
      <c r="E14" s="75"/>
      <c r="F14" s="75" t="s">
        <v>750</v>
      </c>
      <c r="G14" s="72"/>
      <c r="H14" s="72"/>
      <c r="I14" s="72"/>
    </row>
    <row r="15" spans="1:11" x14ac:dyDescent="0.25">
      <c r="A15" s="75">
        <v>13</v>
      </c>
      <c r="B15" s="80" t="s">
        <v>462</v>
      </c>
      <c r="C15" s="5">
        <v>895000</v>
      </c>
      <c r="D15" s="80" t="s">
        <v>461</v>
      </c>
      <c r="E15" s="75"/>
      <c r="F15" s="75" t="s">
        <v>751</v>
      </c>
      <c r="G15" s="72"/>
      <c r="H15" s="72"/>
      <c r="I15" s="72"/>
    </row>
    <row r="16" spans="1:11" x14ac:dyDescent="0.25">
      <c r="A16" s="75">
        <v>14</v>
      </c>
      <c r="B16" s="80" t="s">
        <v>756</v>
      </c>
      <c r="C16" s="5">
        <v>160000</v>
      </c>
      <c r="D16" s="80"/>
      <c r="E16" s="75"/>
      <c r="F16" s="75" t="s">
        <v>750</v>
      </c>
      <c r="G16" s="72"/>
      <c r="H16" s="72"/>
      <c r="I16" s="72"/>
    </row>
    <row r="17" spans="1:10" x14ac:dyDescent="0.25">
      <c r="A17" s="75">
        <v>15</v>
      </c>
      <c r="B17" s="80" t="s">
        <v>463</v>
      </c>
      <c r="C17" s="5">
        <v>75000</v>
      </c>
      <c r="D17" s="80" t="s">
        <v>461</v>
      </c>
      <c r="E17" s="75"/>
      <c r="F17" s="75" t="s">
        <v>751</v>
      </c>
      <c r="G17" s="72"/>
      <c r="H17" s="72"/>
      <c r="I17" s="72"/>
    </row>
    <row r="18" spans="1:10" x14ac:dyDescent="0.25">
      <c r="A18" s="75">
        <v>16</v>
      </c>
      <c r="B18" s="80" t="s">
        <v>755</v>
      </c>
      <c r="C18" s="5">
        <v>105000</v>
      </c>
      <c r="D18" s="80"/>
      <c r="E18" s="75"/>
      <c r="F18" s="75" t="s">
        <v>750</v>
      </c>
      <c r="G18" s="72"/>
      <c r="H18" s="72"/>
      <c r="I18" s="72"/>
    </row>
    <row r="19" spans="1:10" x14ac:dyDescent="0.25">
      <c r="A19" s="75">
        <v>17</v>
      </c>
      <c r="B19" s="80" t="s">
        <v>466</v>
      </c>
      <c r="C19" s="5">
        <v>810000</v>
      </c>
      <c r="D19" s="80" t="s">
        <v>467</v>
      </c>
      <c r="E19" s="75"/>
      <c r="F19" s="75" t="s">
        <v>751</v>
      </c>
      <c r="G19" s="72"/>
      <c r="H19" s="72"/>
      <c r="I19" s="72"/>
    </row>
    <row r="20" spans="1:10" x14ac:dyDescent="0.25">
      <c r="A20" s="75">
        <v>18</v>
      </c>
      <c r="B20" s="80" t="s">
        <v>756</v>
      </c>
      <c r="C20" s="5">
        <v>160000</v>
      </c>
      <c r="D20" s="80"/>
      <c r="E20" s="75"/>
      <c r="F20" s="75" t="s">
        <v>750</v>
      </c>
      <c r="G20" s="77"/>
      <c r="H20" s="72"/>
      <c r="I20" s="72"/>
    </row>
    <row r="21" spans="1:10" x14ac:dyDescent="0.25">
      <c r="A21" s="75">
        <v>19</v>
      </c>
      <c r="B21" s="80" t="s">
        <v>507</v>
      </c>
      <c r="C21" s="8">
        <v>15500</v>
      </c>
      <c r="D21" s="80" t="s">
        <v>508</v>
      </c>
      <c r="E21" s="75"/>
      <c r="F21" s="75" t="s">
        <v>762</v>
      </c>
      <c r="G21" s="77"/>
      <c r="H21" s="76" t="s">
        <v>363</v>
      </c>
      <c r="I21" s="20"/>
      <c r="J21" s="40"/>
    </row>
    <row r="22" spans="1:10" x14ac:dyDescent="0.25">
      <c r="A22" s="75">
        <v>20</v>
      </c>
      <c r="B22" s="80" t="s">
        <v>513</v>
      </c>
      <c r="C22" s="8">
        <v>1090000</v>
      </c>
      <c r="D22" s="80" t="s">
        <v>512</v>
      </c>
      <c r="E22" s="75"/>
      <c r="F22" s="75" t="s">
        <v>751</v>
      </c>
      <c r="G22" s="72"/>
      <c r="H22" s="77"/>
      <c r="I22" s="20"/>
      <c r="J22" s="40"/>
    </row>
    <row r="23" spans="1:10" x14ac:dyDescent="0.25">
      <c r="A23" s="75">
        <v>21</v>
      </c>
      <c r="B23" s="80" t="s">
        <v>756</v>
      </c>
      <c r="C23" s="8">
        <v>240000</v>
      </c>
      <c r="D23" s="80"/>
      <c r="E23" s="75"/>
      <c r="F23" s="75" t="s">
        <v>750</v>
      </c>
      <c r="G23" s="72"/>
      <c r="H23" s="72"/>
      <c r="I23" s="72"/>
    </row>
    <row r="24" spans="1:10" x14ac:dyDescent="0.25">
      <c r="A24" s="75">
        <v>22</v>
      </c>
      <c r="B24" s="81" t="s">
        <v>477</v>
      </c>
      <c r="C24" s="8">
        <v>2500000</v>
      </c>
      <c r="D24" s="80" t="s">
        <v>520</v>
      </c>
      <c r="E24" s="75"/>
      <c r="F24" s="75" t="s">
        <v>752</v>
      </c>
      <c r="G24" s="72"/>
      <c r="H24" s="72"/>
      <c r="I24" s="72"/>
    </row>
    <row r="25" spans="1:10" x14ac:dyDescent="0.25">
      <c r="A25" s="75">
        <v>23</v>
      </c>
      <c r="B25" s="80" t="s">
        <v>528</v>
      </c>
      <c r="C25" s="8">
        <v>7000</v>
      </c>
      <c r="D25" s="80" t="s">
        <v>529</v>
      </c>
      <c r="E25" s="80"/>
      <c r="F25" s="8" t="s">
        <v>762</v>
      </c>
      <c r="G25" s="72"/>
      <c r="H25" s="72"/>
      <c r="I25" s="72"/>
    </row>
    <row r="26" spans="1:10" x14ac:dyDescent="0.25">
      <c r="A26" s="75">
        <v>24</v>
      </c>
      <c r="B26" s="80" t="s">
        <v>531</v>
      </c>
      <c r="C26" s="8">
        <v>209000</v>
      </c>
      <c r="D26" s="80" t="s">
        <v>532</v>
      </c>
      <c r="E26" s="80"/>
      <c r="F26" s="8" t="s">
        <v>751</v>
      </c>
      <c r="G26" s="72"/>
      <c r="H26" s="72"/>
      <c r="I26" s="72"/>
    </row>
    <row r="27" spans="1:10" x14ac:dyDescent="0.25">
      <c r="A27" s="75">
        <v>25</v>
      </c>
      <c r="B27" s="80" t="s">
        <v>757</v>
      </c>
      <c r="C27" s="8">
        <v>15000</v>
      </c>
      <c r="D27" s="80"/>
      <c r="E27" s="80"/>
      <c r="F27" s="8" t="s">
        <v>750</v>
      </c>
      <c r="G27" s="72"/>
      <c r="H27" s="72"/>
      <c r="I27" s="72"/>
    </row>
    <row r="28" spans="1:10" x14ac:dyDescent="0.25">
      <c r="A28" s="75">
        <v>26</v>
      </c>
      <c r="B28" s="81" t="s">
        <v>477</v>
      </c>
      <c r="C28" s="8">
        <v>400000</v>
      </c>
      <c r="D28" s="80" t="s">
        <v>535</v>
      </c>
      <c r="E28" s="75" t="s">
        <v>758</v>
      </c>
      <c r="F28" s="75" t="s">
        <v>752</v>
      </c>
      <c r="G28" s="72"/>
      <c r="H28" s="72"/>
      <c r="I28" s="72"/>
    </row>
    <row r="29" spans="1:10" x14ac:dyDescent="0.25">
      <c r="A29" s="75">
        <v>27</v>
      </c>
      <c r="B29" s="80" t="s">
        <v>536</v>
      </c>
      <c r="C29" s="8">
        <v>1210000</v>
      </c>
      <c r="D29" s="80" t="s">
        <v>535</v>
      </c>
      <c r="E29" s="75"/>
      <c r="F29" s="75" t="s">
        <v>751</v>
      </c>
      <c r="G29" s="72"/>
      <c r="H29" s="72"/>
      <c r="I29" s="72"/>
    </row>
    <row r="30" spans="1:10" x14ac:dyDescent="0.25">
      <c r="A30" s="75">
        <v>28</v>
      </c>
      <c r="B30" s="80" t="s">
        <v>756</v>
      </c>
      <c r="C30" s="8">
        <v>160000</v>
      </c>
      <c r="D30" s="80"/>
      <c r="E30" s="75"/>
      <c r="F30" s="75" t="s">
        <v>750</v>
      </c>
      <c r="G30" s="72"/>
      <c r="H30" s="72"/>
      <c r="I30" s="72"/>
    </row>
    <row r="31" spans="1:10" x14ac:dyDescent="0.25">
      <c r="A31" s="75">
        <v>29</v>
      </c>
      <c r="B31" s="80" t="s">
        <v>542</v>
      </c>
      <c r="C31" s="8">
        <v>805000</v>
      </c>
      <c r="D31" s="80" t="s">
        <v>541</v>
      </c>
      <c r="E31" s="75"/>
      <c r="F31" s="5" t="s">
        <v>751</v>
      </c>
      <c r="G31" s="72"/>
      <c r="H31" s="72"/>
      <c r="I31" s="72"/>
    </row>
    <row r="32" spans="1:10" x14ac:dyDescent="0.25">
      <c r="A32" s="75">
        <v>30</v>
      </c>
      <c r="B32" s="80" t="s">
        <v>756</v>
      </c>
      <c r="C32" s="8">
        <v>160000</v>
      </c>
      <c r="D32" s="80"/>
      <c r="E32" s="75"/>
      <c r="F32" s="5" t="s">
        <v>750</v>
      </c>
      <c r="G32" s="72"/>
      <c r="H32" s="72"/>
      <c r="I32" s="72"/>
    </row>
    <row r="33" spans="1:9" x14ac:dyDescent="0.25">
      <c r="A33" s="75">
        <v>31</v>
      </c>
      <c r="B33" s="81" t="s">
        <v>477</v>
      </c>
      <c r="C33" s="8">
        <v>900000</v>
      </c>
      <c r="D33" s="80" t="s">
        <v>545</v>
      </c>
      <c r="E33" s="75" t="s">
        <v>759</v>
      </c>
      <c r="F33" s="82" t="s">
        <v>752</v>
      </c>
      <c r="G33" s="72"/>
      <c r="H33" s="72"/>
      <c r="I33" s="72"/>
    </row>
    <row r="34" spans="1:9" x14ac:dyDescent="0.25">
      <c r="A34" s="75">
        <v>32</v>
      </c>
      <c r="B34" s="81" t="s">
        <v>477</v>
      </c>
      <c r="C34" s="8">
        <v>100000</v>
      </c>
      <c r="D34" s="80" t="s">
        <v>555</v>
      </c>
      <c r="E34" s="75" t="s">
        <v>556</v>
      </c>
      <c r="F34" s="82" t="s">
        <v>752</v>
      </c>
      <c r="G34" s="72"/>
      <c r="H34" s="72"/>
      <c r="I34" s="72"/>
    </row>
    <row r="35" spans="1:9" x14ac:dyDescent="0.25">
      <c r="A35" s="75">
        <v>33</v>
      </c>
      <c r="B35" s="81" t="s">
        <v>477</v>
      </c>
      <c r="C35" s="8">
        <v>150000</v>
      </c>
      <c r="D35" s="80" t="s">
        <v>560</v>
      </c>
      <c r="E35" s="75"/>
      <c r="F35" s="75" t="s">
        <v>752</v>
      </c>
      <c r="G35" s="72"/>
      <c r="H35" s="72"/>
      <c r="I35" s="72"/>
    </row>
    <row r="36" spans="1:9" x14ac:dyDescent="0.25">
      <c r="A36" s="75">
        <v>34</v>
      </c>
      <c r="B36" s="81" t="s">
        <v>477</v>
      </c>
      <c r="C36" s="8">
        <v>370000</v>
      </c>
      <c r="D36" s="80" t="s">
        <v>563</v>
      </c>
      <c r="E36" s="75" t="s">
        <v>564</v>
      </c>
      <c r="F36" s="75" t="s">
        <v>752</v>
      </c>
      <c r="G36" s="72"/>
      <c r="H36" s="72"/>
      <c r="I36" s="72"/>
    </row>
    <row r="37" spans="1:9" x14ac:dyDescent="0.25">
      <c r="A37" s="75">
        <v>35</v>
      </c>
      <c r="B37" s="83" t="s">
        <v>569</v>
      </c>
      <c r="C37" s="8">
        <v>323000</v>
      </c>
      <c r="D37" s="80" t="s">
        <v>570</v>
      </c>
      <c r="E37" s="75"/>
      <c r="F37" s="75" t="s">
        <v>751</v>
      </c>
      <c r="G37" s="72"/>
      <c r="H37" s="72"/>
      <c r="I37" s="72"/>
    </row>
    <row r="38" spans="1:9" x14ac:dyDescent="0.25">
      <c r="A38" s="75">
        <v>36</v>
      </c>
      <c r="B38" s="83" t="s">
        <v>753</v>
      </c>
      <c r="C38" s="8">
        <v>15000</v>
      </c>
      <c r="D38" s="80"/>
      <c r="E38" s="75"/>
      <c r="F38" s="75" t="s">
        <v>750</v>
      </c>
      <c r="G38" s="72"/>
      <c r="H38" s="72"/>
      <c r="I38" s="72"/>
    </row>
    <row r="39" spans="1:9" x14ac:dyDescent="0.25">
      <c r="A39" s="75">
        <v>37</v>
      </c>
      <c r="B39" s="81" t="s">
        <v>477</v>
      </c>
      <c r="C39" s="8">
        <v>130000</v>
      </c>
      <c r="D39" s="80" t="s">
        <v>570</v>
      </c>
      <c r="E39" s="75">
        <v>4550000</v>
      </c>
      <c r="F39" s="75" t="s">
        <v>752</v>
      </c>
      <c r="G39" s="72"/>
      <c r="H39" s="72"/>
      <c r="I39" s="72"/>
    </row>
    <row r="40" spans="1:9" x14ac:dyDescent="0.25">
      <c r="A40" s="75">
        <v>38</v>
      </c>
      <c r="B40" s="83" t="s">
        <v>617</v>
      </c>
      <c r="C40" s="8">
        <v>60000</v>
      </c>
      <c r="D40" s="80" t="s">
        <v>616</v>
      </c>
      <c r="E40" s="75"/>
      <c r="F40" s="75" t="s">
        <v>751</v>
      </c>
      <c r="G40" s="72"/>
      <c r="H40" s="72"/>
      <c r="I40" s="72"/>
    </row>
    <row r="41" spans="1:9" x14ac:dyDescent="0.25">
      <c r="A41" s="75">
        <v>39</v>
      </c>
      <c r="B41" s="83" t="s">
        <v>760</v>
      </c>
      <c r="C41" s="8">
        <v>90000</v>
      </c>
      <c r="D41" s="80"/>
      <c r="E41" s="75"/>
      <c r="F41" s="75" t="s">
        <v>750</v>
      </c>
      <c r="G41" s="72"/>
      <c r="H41" s="72"/>
      <c r="I41" s="72"/>
    </row>
    <row r="42" spans="1:9" x14ac:dyDescent="0.25">
      <c r="A42" s="75">
        <v>40</v>
      </c>
      <c r="B42" s="81" t="s">
        <v>477</v>
      </c>
      <c r="C42" s="8">
        <v>30000</v>
      </c>
      <c r="D42" s="80" t="s">
        <v>663</v>
      </c>
      <c r="E42" s="75" t="s">
        <v>664</v>
      </c>
      <c r="F42" s="75" t="s">
        <v>752</v>
      </c>
      <c r="G42" s="72"/>
      <c r="H42" s="72"/>
      <c r="I42" s="72"/>
    </row>
    <row r="43" spans="1:9" x14ac:dyDescent="0.25">
      <c r="A43" s="75">
        <v>41</v>
      </c>
      <c r="B43" s="83" t="s">
        <v>669</v>
      </c>
      <c r="C43" s="8">
        <v>360000</v>
      </c>
      <c r="D43" s="80" t="s">
        <v>580</v>
      </c>
      <c r="E43" s="75"/>
      <c r="F43" s="75" t="s">
        <v>751</v>
      </c>
      <c r="G43" s="72"/>
      <c r="H43" s="72"/>
      <c r="I43" s="72"/>
    </row>
    <row r="44" spans="1:9" x14ac:dyDescent="0.25">
      <c r="A44" s="75">
        <v>42</v>
      </c>
      <c r="B44" s="83" t="s">
        <v>761</v>
      </c>
      <c r="C44" s="8">
        <v>80000</v>
      </c>
      <c r="D44" s="80"/>
      <c r="E44" s="75"/>
      <c r="F44" s="75" t="s">
        <v>750</v>
      </c>
      <c r="G44" s="72"/>
      <c r="H44" s="72"/>
      <c r="I44" s="72"/>
    </row>
    <row r="45" spans="1:9" x14ac:dyDescent="0.25">
      <c r="A45" s="75">
        <v>43</v>
      </c>
      <c r="B45" s="83" t="s">
        <v>687</v>
      </c>
      <c r="C45" s="8">
        <v>200000</v>
      </c>
      <c r="D45" s="80" t="s">
        <v>688</v>
      </c>
      <c r="E45" s="75"/>
      <c r="F45" s="75" t="s">
        <v>752</v>
      </c>
      <c r="G45" s="72"/>
      <c r="H45" s="72"/>
      <c r="I45" s="72"/>
    </row>
    <row r="46" spans="1:9" x14ac:dyDescent="0.25">
      <c r="A46" s="75">
        <v>44</v>
      </c>
      <c r="B46" s="83" t="s">
        <v>689</v>
      </c>
      <c r="C46" s="8">
        <v>370000</v>
      </c>
      <c r="D46" s="80" t="s">
        <v>690</v>
      </c>
      <c r="E46" s="75"/>
      <c r="F46" s="75" t="s">
        <v>751</v>
      </c>
      <c r="G46" s="72"/>
      <c r="H46" s="72"/>
      <c r="I46" s="72"/>
    </row>
    <row r="47" spans="1:9" x14ac:dyDescent="0.25">
      <c r="A47" s="75">
        <v>45</v>
      </c>
      <c r="B47" s="83" t="s">
        <v>761</v>
      </c>
      <c r="C47" s="8">
        <v>15000</v>
      </c>
      <c r="D47" s="80"/>
      <c r="E47" s="75"/>
      <c r="F47" s="75" t="s">
        <v>750</v>
      </c>
      <c r="G47" s="72"/>
      <c r="H47" s="72"/>
      <c r="I47" s="72"/>
    </row>
    <row r="48" spans="1:9" x14ac:dyDescent="0.25">
      <c r="A48" s="75">
        <v>46</v>
      </c>
      <c r="B48" s="83" t="s">
        <v>687</v>
      </c>
      <c r="C48" s="8">
        <v>100000</v>
      </c>
      <c r="D48" s="80" t="s">
        <v>707</v>
      </c>
      <c r="E48" s="75" t="s">
        <v>708</v>
      </c>
      <c r="F48" s="75" t="s">
        <v>752</v>
      </c>
      <c r="G48" s="72"/>
      <c r="H48" s="72"/>
      <c r="I48" s="72"/>
    </row>
    <row r="49" spans="1:9" x14ac:dyDescent="0.25">
      <c r="A49" s="75">
        <v>47</v>
      </c>
      <c r="B49" s="83" t="s">
        <v>715</v>
      </c>
      <c r="C49" s="8">
        <v>700000</v>
      </c>
      <c r="D49" s="80" t="s">
        <v>713</v>
      </c>
      <c r="E49" s="75" t="s">
        <v>716</v>
      </c>
      <c r="F49" s="75" t="s">
        <v>752</v>
      </c>
      <c r="G49" s="72"/>
      <c r="H49" s="72"/>
      <c r="I49" s="72"/>
    </row>
    <row r="50" spans="1:9" x14ac:dyDescent="0.25">
      <c r="A50" s="75">
        <v>48</v>
      </c>
      <c r="B50" s="83" t="s">
        <v>669</v>
      </c>
      <c r="C50" s="8">
        <v>360000</v>
      </c>
      <c r="D50" s="80" t="s">
        <v>717</v>
      </c>
      <c r="E50" s="75"/>
      <c r="F50" s="75" t="s">
        <v>751</v>
      </c>
      <c r="G50" s="72"/>
      <c r="H50" s="72"/>
      <c r="I50" s="72"/>
    </row>
    <row r="51" spans="1:9" x14ac:dyDescent="0.25">
      <c r="A51" s="75">
        <v>49</v>
      </c>
      <c r="B51" s="83" t="s">
        <v>761</v>
      </c>
      <c r="C51" s="8">
        <v>80000</v>
      </c>
      <c r="D51" s="80"/>
      <c r="E51" s="75"/>
      <c r="F51" s="75" t="s">
        <v>750</v>
      </c>
      <c r="G51" s="72"/>
      <c r="H51" s="72"/>
      <c r="I51" s="72"/>
    </row>
    <row r="52" spans="1:9" x14ac:dyDescent="0.25">
      <c r="A52" s="75">
        <v>50</v>
      </c>
      <c r="B52" s="83" t="s">
        <v>727</v>
      </c>
      <c r="C52" s="8">
        <v>370000</v>
      </c>
      <c r="D52" s="80" t="s">
        <v>726</v>
      </c>
      <c r="E52" s="75"/>
      <c r="F52" s="75" t="s">
        <v>751</v>
      </c>
      <c r="G52" s="72"/>
      <c r="H52" s="72"/>
      <c r="I52" s="72"/>
    </row>
    <row r="53" spans="1:9" x14ac:dyDescent="0.25">
      <c r="A53" s="75">
        <v>51</v>
      </c>
      <c r="B53" s="83" t="s">
        <v>761</v>
      </c>
      <c r="C53" s="8">
        <v>15000</v>
      </c>
      <c r="D53" s="80"/>
      <c r="E53" s="75"/>
      <c r="F53" s="75" t="s">
        <v>750</v>
      </c>
      <c r="G53" s="72"/>
      <c r="H53" s="72"/>
      <c r="I53" s="72"/>
    </row>
    <row r="54" spans="1:9" x14ac:dyDescent="0.25">
      <c r="A54" s="75">
        <v>52</v>
      </c>
      <c r="B54" s="83" t="s">
        <v>687</v>
      </c>
      <c r="C54" s="8">
        <v>1000000</v>
      </c>
      <c r="D54" s="84" t="s">
        <v>735</v>
      </c>
      <c r="E54" s="75" t="s">
        <v>693</v>
      </c>
      <c r="F54" s="75" t="s">
        <v>752</v>
      </c>
      <c r="G54" s="72"/>
      <c r="H54" s="72"/>
      <c r="I54" s="72"/>
    </row>
    <row r="55" spans="1:9" x14ac:dyDescent="0.25">
      <c r="A55" s="75">
        <v>53</v>
      </c>
      <c r="B55" s="83" t="s">
        <v>687</v>
      </c>
      <c r="C55" s="8">
        <v>200000</v>
      </c>
      <c r="D55" s="80" t="s">
        <v>737</v>
      </c>
      <c r="E55" s="75" t="s">
        <v>739</v>
      </c>
      <c r="F55" s="75" t="s">
        <v>752</v>
      </c>
      <c r="G55" s="72"/>
      <c r="H55" s="72"/>
      <c r="I55" s="72"/>
    </row>
    <row r="56" spans="1:9" x14ac:dyDescent="0.25">
      <c r="A56" s="75">
        <v>54</v>
      </c>
      <c r="B56" s="83" t="s">
        <v>774</v>
      </c>
      <c r="C56" s="8">
        <v>40000</v>
      </c>
      <c r="D56" s="80" t="s">
        <v>775</v>
      </c>
      <c r="E56" s="75"/>
      <c r="F56" s="75" t="s">
        <v>750</v>
      </c>
      <c r="G56" s="72"/>
      <c r="H56" s="72"/>
      <c r="I56" s="72"/>
    </row>
    <row r="57" spans="1:9" x14ac:dyDescent="0.25">
      <c r="A57" s="75">
        <v>55</v>
      </c>
      <c r="B57" s="83" t="s">
        <v>820</v>
      </c>
      <c r="C57" s="8">
        <v>27500</v>
      </c>
      <c r="D57" s="80" t="s">
        <v>787</v>
      </c>
      <c r="E57" s="75"/>
      <c r="F57" s="75" t="s">
        <v>751</v>
      </c>
      <c r="G57" s="72"/>
      <c r="H57" s="72"/>
      <c r="I57" s="72"/>
    </row>
    <row r="58" spans="1:9" x14ac:dyDescent="0.25">
      <c r="A58" s="75">
        <v>56</v>
      </c>
      <c r="B58" s="83" t="s">
        <v>837</v>
      </c>
      <c r="C58" s="8">
        <v>462000</v>
      </c>
      <c r="D58" s="80" t="s">
        <v>832</v>
      </c>
      <c r="E58" s="75"/>
      <c r="F58" s="75" t="s">
        <v>751</v>
      </c>
      <c r="G58" s="72"/>
      <c r="H58" s="72"/>
      <c r="I58" s="72"/>
    </row>
    <row r="59" spans="1:9" x14ac:dyDescent="0.25">
      <c r="A59" s="75">
        <v>57</v>
      </c>
      <c r="B59" s="83" t="s">
        <v>913</v>
      </c>
      <c r="C59" s="8">
        <v>38000</v>
      </c>
      <c r="D59" s="80" t="s">
        <v>911</v>
      </c>
      <c r="E59" s="75"/>
      <c r="F59" s="75" t="s">
        <v>751</v>
      </c>
      <c r="G59" s="72"/>
      <c r="H59" s="72"/>
      <c r="I59" s="72"/>
    </row>
    <row r="60" spans="1:9" x14ac:dyDescent="0.25">
      <c r="A60" s="75">
        <v>58</v>
      </c>
      <c r="B60" s="83" t="s">
        <v>925</v>
      </c>
      <c r="C60" s="8">
        <v>11000</v>
      </c>
      <c r="D60" s="80" t="s">
        <v>921</v>
      </c>
      <c r="E60" s="75"/>
      <c r="F60" s="75" t="s">
        <v>751</v>
      </c>
      <c r="G60" s="72"/>
      <c r="H60" s="72"/>
      <c r="I60" s="72"/>
    </row>
    <row r="61" spans="1:9" x14ac:dyDescent="0.25">
      <c r="A61" s="75">
        <v>59</v>
      </c>
      <c r="B61" s="83" t="s">
        <v>943</v>
      </c>
      <c r="C61" s="8">
        <v>51000</v>
      </c>
      <c r="D61" s="80" t="s">
        <v>940</v>
      </c>
      <c r="E61" s="75"/>
      <c r="F61" s="75" t="s">
        <v>751</v>
      </c>
      <c r="G61" s="72"/>
      <c r="H61" s="72"/>
      <c r="I61" s="72"/>
    </row>
    <row r="62" spans="1:9" x14ac:dyDescent="0.25">
      <c r="A62" s="75">
        <v>60</v>
      </c>
      <c r="B62" s="83" t="s">
        <v>925</v>
      </c>
      <c r="C62" s="8">
        <v>70000</v>
      </c>
      <c r="D62" s="80" t="s">
        <v>1004</v>
      </c>
      <c r="E62" s="75"/>
      <c r="F62" s="75" t="s">
        <v>751</v>
      </c>
      <c r="G62" s="72"/>
      <c r="H62" s="72"/>
      <c r="I62" s="72"/>
    </row>
    <row r="63" spans="1:9" x14ac:dyDescent="0.25">
      <c r="A63" s="75">
        <v>61</v>
      </c>
      <c r="B63" s="83" t="s">
        <v>1038</v>
      </c>
      <c r="C63" s="8">
        <v>240000</v>
      </c>
      <c r="D63" s="80" t="s">
        <v>1034</v>
      </c>
      <c r="E63" s="75"/>
      <c r="F63" s="75" t="s">
        <v>751</v>
      </c>
      <c r="G63" s="72"/>
      <c r="H63" s="72"/>
      <c r="I63" s="72"/>
    </row>
    <row r="64" spans="1:9" x14ac:dyDescent="0.25">
      <c r="A64" s="75">
        <v>62</v>
      </c>
      <c r="B64" s="83" t="s">
        <v>1136</v>
      </c>
      <c r="C64" s="8">
        <v>45000</v>
      </c>
      <c r="D64" s="80" t="s">
        <v>1134</v>
      </c>
      <c r="E64" s="75"/>
      <c r="F64" s="75" t="s">
        <v>762</v>
      </c>
      <c r="G64" s="72"/>
      <c r="H64" s="72"/>
      <c r="I64" s="72"/>
    </row>
    <row r="65" spans="1:9" x14ac:dyDescent="0.25">
      <c r="A65" s="75">
        <v>63</v>
      </c>
      <c r="B65" s="83" t="s">
        <v>1552</v>
      </c>
      <c r="C65" s="8">
        <v>2330000</v>
      </c>
      <c r="D65" s="80" t="s">
        <v>1553</v>
      </c>
      <c r="E65" s="75"/>
      <c r="F65" s="75" t="s">
        <v>752</v>
      </c>
      <c r="G65" s="72"/>
      <c r="H65" s="72"/>
      <c r="I65" s="72"/>
    </row>
    <row r="66" spans="1:9" x14ac:dyDescent="0.25">
      <c r="A66" s="75">
        <v>64</v>
      </c>
      <c r="B66" s="83" t="s">
        <v>1598</v>
      </c>
      <c r="C66" s="8">
        <v>528000</v>
      </c>
      <c r="D66" s="80" t="s">
        <v>1595</v>
      </c>
      <c r="E66" s="75"/>
      <c r="F66" s="75" t="s">
        <v>751</v>
      </c>
      <c r="G66" s="72"/>
      <c r="H66" s="72"/>
      <c r="I66" s="72"/>
    </row>
    <row r="67" spans="1:9" x14ac:dyDescent="0.25">
      <c r="A67" s="75">
        <v>65</v>
      </c>
      <c r="B67" s="83" t="s">
        <v>1620</v>
      </c>
      <c r="C67" s="8">
        <v>300000</v>
      </c>
      <c r="D67" s="80" t="s">
        <v>1617</v>
      </c>
      <c r="E67" s="75"/>
      <c r="F67" s="75" t="s">
        <v>752</v>
      </c>
      <c r="G67" s="72"/>
      <c r="H67" s="72"/>
      <c r="I67" s="72"/>
    </row>
    <row r="68" spans="1:9" x14ac:dyDescent="0.25">
      <c r="A68" s="75">
        <v>66</v>
      </c>
      <c r="B68" s="83" t="s">
        <v>1637</v>
      </c>
      <c r="C68" s="8">
        <v>35000</v>
      </c>
      <c r="D68" s="80" t="s">
        <v>1144</v>
      </c>
      <c r="E68" s="75"/>
      <c r="F68" s="75" t="s">
        <v>751</v>
      </c>
      <c r="G68" s="72"/>
      <c r="H68" s="72"/>
      <c r="I68" s="72"/>
    </row>
    <row r="69" spans="1:9" x14ac:dyDescent="0.25">
      <c r="A69" s="75">
        <v>67</v>
      </c>
      <c r="B69" s="83" t="s">
        <v>363</v>
      </c>
      <c r="C69" s="8"/>
      <c r="D69" s="80"/>
      <c r="E69" s="75"/>
      <c r="F69" s="75"/>
      <c r="G69" s="72"/>
      <c r="H69" s="72"/>
      <c r="I69" s="72"/>
    </row>
    <row r="70" spans="1:9" x14ac:dyDescent="0.25">
      <c r="A70" s="75">
        <v>68</v>
      </c>
      <c r="B70" s="83"/>
      <c r="C70" s="8"/>
      <c r="D70" s="80"/>
      <c r="E70" s="75"/>
      <c r="F70" s="75"/>
      <c r="G70" s="72"/>
      <c r="H70" s="72"/>
      <c r="I70" s="72"/>
    </row>
    <row r="71" spans="1:9" x14ac:dyDescent="0.25">
      <c r="A71" s="72"/>
      <c r="B71" s="78" t="s">
        <v>363</v>
      </c>
      <c r="C71" s="47"/>
      <c r="D71" s="77"/>
      <c r="E71" s="72"/>
      <c r="F71" s="72"/>
      <c r="G71" s="72"/>
      <c r="H71" s="72"/>
      <c r="I71" s="72"/>
    </row>
    <row r="72" spans="1:9" x14ac:dyDescent="0.25">
      <c r="A72" s="72"/>
      <c r="B72" s="78"/>
      <c r="C72" s="47"/>
      <c r="D72" s="77"/>
      <c r="E72" s="72"/>
      <c r="F72" s="72"/>
      <c r="G72" s="72"/>
      <c r="H72" s="72"/>
      <c r="I72" s="72"/>
    </row>
    <row r="73" spans="1:9" x14ac:dyDescent="0.25">
      <c r="A73" s="72"/>
      <c r="B73" s="78"/>
      <c r="C73" s="47"/>
      <c r="D73" s="77"/>
      <c r="E73" s="72"/>
      <c r="F73" s="72"/>
      <c r="G73" s="72"/>
      <c r="H73" s="72"/>
      <c r="I73" s="72"/>
    </row>
    <row r="74" spans="1:9" ht="15.75" thickBot="1" x14ac:dyDescent="0.3">
      <c r="A74" s="72"/>
      <c r="B74" s="72"/>
      <c r="C74" s="72"/>
      <c r="D74" s="72" t="s">
        <v>363</v>
      </c>
      <c r="E74" s="72"/>
      <c r="F74" s="72"/>
      <c r="G74" s="72"/>
      <c r="H74" s="72"/>
      <c r="I74" s="72"/>
    </row>
    <row r="75" spans="1:9" ht="16.5" thickTop="1" thickBot="1" x14ac:dyDescent="0.3">
      <c r="A75" s="72"/>
      <c r="B75" s="72" t="s">
        <v>33</v>
      </c>
      <c r="C75" s="3">
        <f>SUM(C3:C74)</f>
        <v>21414000</v>
      </c>
      <c r="D75" s="72"/>
      <c r="E75" s="72"/>
      <c r="F75" s="72"/>
      <c r="G75" s="72"/>
      <c r="H75" s="72"/>
      <c r="I75" s="72"/>
    </row>
    <row r="76" spans="1:9" ht="16.5" thickTop="1" thickBot="1" x14ac:dyDescent="0.3">
      <c r="A76" s="72"/>
      <c r="B76" s="72" t="s">
        <v>763</v>
      </c>
      <c r="C76" s="3">
        <f>SUMIF($F$3:$F$74,H1,$C$3:$C$74)</f>
        <v>1725000</v>
      </c>
      <c r="D76" s="72"/>
      <c r="E76" s="72"/>
      <c r="F76" s="72"/>
      <c r="G76" s="72"/>
      <c r="H76" s="72"/>
      <c r="I76" s="72"/>
    </row>
    <row r="77" spans="1:9" ht="16.5" thickTop="1" thickBot="1" x14ac:dyDescent="0.3">
      <c r="A77" s="72"/>
      <c r="B77" s="72" t="s">
        <v>764</v>
      </c>
      <c r="C77" s="3">
        <f>SUMIF($F$3:$F$74,H2,$C$3:$C$74)</f>
        <v>10211500</v>
      </c>
      <c r="D77" s="72"/>
      <c r="E77" s="72"/>
      <c r="F77" s="72"/>
      <c r="G77" s="72"/>
      <c r="H77" s="72"/>
      <c r="I77" s="72"/>
    </row>
    <row r="78" spans="1:9" ht="16.5" thickTop="1" thickBot="1" x14ac:dyDescent="0.3">
      <c r="A78" s="72"/>
      <c r="B78" s="72" t="s">
        <v>765</v>
      </c>
      <c r="C78" s="3">
        <f>SUMIF($F$3:$F$74,H3,$C$3:$C$74)</f>
        <v>9410000</v>
      </c>
      <c r="D78" s="72"/>
      <c r="E78" s="72"/>
      <c r="F78" s="72"/>
    </row>
    <row r="79" spans="1:9" ht="16.5" thickTop="1" thickBot="1" x14ac:dyDescent="0.3">
      <c r="A79" s="72"/>
      <c r="B79" s="72" t="s">
        <v>766</v>
      </c>
      <c r="C79" s="3">
        <f>SUMIF($F$3:$F$74,H4,$C$3:$C$74)</f>
        <v>67500</v>
      </c>
      <c r="D79" s="72"/>
      <c r="E79" s="72"/>
      <c r="F79" s="72"/>
    </row>
    <row r="80" spans="1:9" ht="15.75" thickTop="1" x14ac:dyDescent="0.25">
      <c r="A80" s="72"/>
      <c r="B80" s="72"/>
      <c r="C80" s="72" t="s">
        <v>363</v>
      </c>
      <c r="D80" s="72"/>
      <c r="E80" s="72"/>
      <c r="F80" s="72"/>
    </row>
    <row r="81" spans="1:6" x14ac:dyDescent="0.25">
      <c r="A81" s="72"/>
      <c r="B81" s="72"/>
      <c r="C81" s="72"/>
      <c r="D81" s="72"/>
      <c r="E81" s="72"/>
      <c r="F81" s="72"/>
    </row>
    <row r="82" spans="1:6" x14ac:dyDescent="0.25">
      <c r="A82" s="72"/>
      <c r="B82" s="72"/>
      <c r="C82" s="72"/>
      <c r="D82" s="72"/>
      <c r="E82" s="72"/>
      <c r="F82" s="72"/>
    </row>
    <row r="83" spans="1:6" x14ac:dyDescent="0.25">
      <c r="A83" s="72"/>
      <c r="B83" s="72"/>
      <c r="C83" s="72"/>
      <c r="D83" s="72"/>
      <c r="E83" s="72"/>
      <c r="F83" s="72"/>
    </row>
    <row r="84" spans="1:6" x14ac:dyDescent="0.25">
      <c r="B84" s="72"/>
      <c r="C84" s="72"/>
      <c r="D84" s="72"/>
      <c r="E84" s="72"/>
      <c r="F84" s="72"/>
    </row>
    <row r="85" spans="1:6" x14ac:dyDescent="0.25">
      <c r="D85" s="72"/>
      <c r="E85" s="72"/>
      <c r="F85" s="72"/>
    </row>
    <row r="86" spans="1:6" x14ac:dyDescent="0.25">
      <c r="D86" s="72"/>
      <c r="E86" s="72"/>
      <c r="F86" s="72"/>
    </row>
    <row r="87" spans="1:6" x14ac:dyDescent="0.25">
      <c r="D87" s="72"/>
      <c r="E87" s="72"/>
      <c r="F87" s="72"/>
    </row>
    <row r="88" spans="1:6" x14ac:dyDescent="0.25">
      <c r="D88" s="72"/>
      <c r="E88" s="72"/>
      <c r="F88" s="72"/>
    </row>
    <row r="89" spans="1:6" x14ac:dyDescent="0.25">
      <c r="D89" s="72"/>
      <c r="E89" s="72"/>
      <c r="F89" s="72"/>
    </row>
    <row r="90" spans="1:6" x14ac:dyDescent="0.25">
      <c r="D90" s="72"/>
      <c r="E90" s="72"/>
      <c r="F90" s="72"/>
    </row>
  </sheetData>
  <autoFilter ref="F1:F90"/>
  <mergeCells count="1">
    <mergeCell ref="A1:B1"/>
  </mergeCells>
  <conditionalFormatting sqref="C75 C3:C6 I21:I22 F3:F5 F25:F27 F31:F34 C8:C73">
    <cfRule type="cellIs" dxfId="68" priority="11" operator="lessThan">
      <formula>0</formula>
    </cfRule>
  </conditionalFormatting>
  <conditionalFormatting sqref="C3:C4">
    <cfRule type="cellIs" dxfId="67" priority="8" operator="lessThan">
      <formula>0</formula>
    </cfRule>
  </conditionalFormatting>
  <conditionalFormatting sqref="C6">
    <cfRule type="cellIs" dxfId="66" priority="7" operator="lessThan">
      <formula>0</formula>
    </cfRule>
  </conditionalFormatting>
  <conditionalFormatting sqref="C7">
    <cfRule type="cellIs" dxfId="65" priority="6" operator="lessThan">
      <formula>0</formula>
    </cfRule>
  </conditionalFormatting>
  <conditionalFormatting sqref="E3">
    <cfRule type="cellIs" dxfId="64" priority="2" operator="lessThan">
      <formula>0</formula>
    </cfRule>
  </conditionalFormatting>
  <conditionalFormatting sqref="C76:C79">
    <cfRule type="cellIs" dxfId="63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rightToLeft="1" topLeftCell="A4" workbookViewId="0">
      <selection activeCell="C340" sqref="C340"/>
    </sheetView>
  </sheetViews>
  <sheetFormatPr defaultRowHeight="15" x14ac:dyDescent="0.25"/>
  <cols>
    <col min="1" max="1" width="11" bestFit="1" customWidth="1"/>
    <col min="2" max="2" width="41" bestFit="1" customWidth="1"/>
    <col min="3" max="3" width="27.28515625" bestFit="1" customWidth="1"/>
    <col min="4" max="4" width="10.7109375" bestFit="1" customWidth="1"/>
    <col min="5" max="5" width="39" customWidth="1"/>
    <col min="6" max="6" width="14.42578125" bestFit="1" customWidth="1"/>
    <col min="8" max="8" width="14.42578125" bestFit="1" customWidth="1"/>
    <col min="9" max="9" width="9.7109375" bestFit="1" customWidth="1"/>
    <col min="10" max="10" width="13.28515625" customWidth="1"/>
    <col min="11" max="11" width="44.5703125" customWidth="1"/>
  </cols>
  <sheetData>
    <row r="1" spans="1:11" x14ac:dyDescent="0.25">
      <c r="A1" t="s">
        <v>44</v>
      </c>
      <c r="H1" s="72" t="s">
        <v>750</v>
      </c>
      <c r="J1" t="s">
        <v>499</v>
      </c>
      <c r="K1" t="s">
        <v>497</v>
      </c>
    </row>
    <row r="2" spans="1:11" ht="24" customHeight="1" x14ac:dyDescent="0.25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66" t="s">
        <v>635</v>
      </c>
      <c r="K2" t="s">
        <v>843</v>
      </c>
    </row>
    <row r="3" spans="1:11" ht="27.75" customHeight="1" thickBot="1" x14ac:dyDescent="0.3">
      <c r="A3">
        <v>1</v>
      </c>
      <c r="B3" s="6" t="s">
        <v>437</v>
      </c>
      <c r="C3" s="20">
        <v>400000</v>
      </c>
      <c r="D3" s="6" t="s">
        <v>434</v>
      </c>
      <c r="E3">
        <v>162000000</v>
      </c>
      <c r="F3" t="s">
        <v>752</v>
      </c>
      <c r="H3" s="72" t="s">
        <v>752</v>
      </c>
      <c r="J3" s="66" t="s">
        <v>642</v>
      </c>
    </row>
    <row r="4" spans="1:11" ht="30.75" customHeight="1" thickTop="1" thickBot="1" x14ac:dyDescent="0.3">
      <c r="A4">
        <v>2</v>
      </c>
      <c r="B4" s="40" t="s">
        <v>437</v>
      </c>
      <c r="C4" s="3">
        <v>200000</v>
      </c>
      <c r="D4" s="40" t="s">
        <v>467</v>
      </c>
      <c r="F4" t="s">
        <v>752</v>
      </c>
      <c r="H4" s="72" t="s">
        <v>762</v>
      </c>
      <c r="J4" s="66" t="s">
        <v>840</v>
      </c>
    </row>
    <row r="5" spans="1:11" ht="19.5" customHeight="1" thickTop="1" thickBot="1" x14ac:dyDescent="0.3">
      <c r="A5">
        <v>3</v>
      </c>
      <c r="B5" s="40" t="s">
        <v>437</v>
      </c>
      <c r="C5" s="3">
        <v>600000</v>
      </c>
      <c r="D5" s="40" t="s">
        <v>671</v>
      </c>
      <c r="F5" t="s">
        <v>752</v>
      </c>
      <c r="J5" s="66" t="s">
        <v>841</v>
      </c>
    </row>
    <row r="6" spans="1:11" ht="31.5" thickTop="1" thickBot="1" x14ac:dyDescent="0.3">
      <c r="A6">
        <v>4</v>
      </c>
      <c r="B6" s="40" t="s">
        <v>696</v>
      </c>
      <c r="C6" s="3">
        <v>72000</v>
      </c>
      <c r="D6" s="40" t="s">
        <v>695</v>
      </c>
      <c r="F6" t="s">
        <v>751</v>
      </c>
      <c r="J6" s="66" t="s">
        <v>989</v>
      </c>
    </row>
    <row r="7" spans="1:11" ht="16.5" thickTop="1" thickBot="1" x14ac:dyDescent="0.3">
      <c r="A7">
        <v>5</v>
      </c>
      <c r="B7" s="40" t="s">
        <v>286</v>
      </c>
      <c r="C7" s="3">
        <v>10000</v>
      </c>
      <c r="D7" s="40" t="s">
        <v>704</v>
      </c>
      <c r="F7" t="s">
        <v>752</v>
      </c>
    </row>
    <row r="8" spans="1:11" ht="16.5" thickTop="1" thickBot="1" x14ac:dyDescent="0.3">
      <c r="A8">
        <v>6</v>
      </c>
      <c r="B8" s="40" t="s">
        <v>712</v>
      </c>
      <c r="C8" s="3">
        <v>300000</v>
      </c>
      <c r="D8" s="40" t="s">
        <v>713</v>
      </c>
      <c r="F8" t="s">
        <v>751</v>
      </c>
    </row>
    <row r="9" spans="1:11" ht="16.5" thickTop="1" thickBot="1" x14ac:dyDescent="0.3">
      <c r="A9">
        <v>7</v>
      </c>
      <c r="B9" s="40" t="s">
        <v>768</v>
      </c>
      <c r="C9" s="3">
        <v>15000</v>
      </c>
      <c r="D9" s="40" t="s">
        <v>713</v>
      </c>
      <c r="F9" t="s">
        <v>750</v>
      </c>
    </row>
    <row r="10" spans="1:11" ht="16.5" thickTop="1" thickBot="1" x14ac:dyDescent="0.3">
      <c r="A10">
        <v>8</v>
      </c>
      <c r="B10" s="40" t="s">
        <v>718</v>
      </c>
      <c r="C10" s="3">
        <v>42000</v>
      </c>
      <c r="D10" s="40" t="s">
        <v>717</v>
      </c>
      <c r="F10" t="s">
        <v>762</v>
      </c>
    </row>
    <row r="11" spans="1:11" ht="16.5" thickTop="1" thickBot="1" x14ac:dyDescent="0.3">
      <c r="A11">
        <v>9</v>
      </c>
      <c r="B11" s="40" t="s">
        <v>712</v>
      </c>
      <c r="C11" s="3">
        <v>325000</v>
      </c>
      <c r="D11" s="40" t="s">
        <v>729</v>
      </c>
      <c r="F11" t="s">
        <v>751</v>
      </c>
    </row>
    <row r="12" spans="1:11" ht="16.5" thickTop="1" thickBot="1" x14ac:dyDescent="0.3">
      <c r="A12">
        <v>10</v>
      </c>
      <c r="B12" s="40" t="s">
        <v>768</v>
      </c>
      <c r="C12" s="3">
        <v>15000</v>
      </c>
      <c r="D12" s="40" t="s">
        <v>729</v>
      </c>
      <c r="F12" t="s">
        <v>750</v>
      </c>
    </row>
    <row r="13" spans="1:11" ht="16.5" thickTop="1" thickBot="1" x14ac:dyDescent="0.3">
      <c r="A13">
        <v>11</v>
      </c>
      <c r="B13" s="40" t="s">
        <v>742</v>
      </c>
      <c r="C13" s="3">
        <v>1200000</v>
      </c>
      <c r="D13" s="40" t="s">
        <v>743</v>
      </c>
      <c r="F13" t="s">
        <v>750</v>
      </c>
    </row>
    <row r="14" spans="1:11" ht="16.5" thickTop="1" thickBot="1" x14ac:dyDescent="0.3">
      <c r="A14">
        <v>12</v>
      </c>
      <c r="B14" s="40" t="s">
        <v>744</v>
      </c>
      <c r="C14" s="3">
        <v>200000</v>
      </c>
      <c r="D14" s="40" t="s">
        <v>743</v>
      </c>
      <c r="F14" t="s">
        <v>752</v>
      </c>
    </row>
    <row r="15" spans="1:11" ht="68.25" customHeight="1" thickTop="1" thickBot="1" x14ac:dyDescent="0.3">
      <c r="A15">
        <v>13</v>
      </c>
      <c r="B15" s="40" t="s">
        <v>745</v>
      </c>
      <c r="C15" s="3">
        <v>5500000</v>
      </c>
      <c r="D15" s="40" t="s">
        <v>743</v>
      </c>
      <c r="E15" s="66" t="s">
        <v>839</v>
      </c>
      <c r="F15" t="s">
        <v>751</v>
      </c>
    </row>
    <row r="16" spans="1:11" ht="16.5" thickTop="1" thickBot="1" x14ac:dyDescent="0.3">
      <c r="A16">
        <v>14</v>
      </c>
      <c r="B16" s="40" t="s">
        <v>782</v>
      </c>
      <c r="C16" s="3">
        <v>300000</v>
      </c>
      <c r="D16" s="40" t="s">
        <v>779</v>
      </c>
      <c r="F16" t="s">
        <v>752</v>
      </c>
    </row>
    <row r="17" spans="1:6" ht="16.5" thickTop="1" thickBot="1" x14ac:dyDescent="0.3">
      <c r="A17">
        <v>15</v>
      </c>
      <c r="B17" s="40" t="s">
        <v>696</v>
      </c>
      <c r="C17" s="3">
        <v>19000</v>
      </c>
      <c r="D17" s="40" t="s">
        <v>784</v>
      </c>
      <c r="F17" t="s">
        <v>751</v>
      </c>
    </row>
    <row r="18" spans="1:6" ht="16.5" thickTop="1" thickBot="1" x14ac:dyDescent="0.3">
      <c r="A18">
        <v>16</v>
      </c>
      <c r="B18" s="40" t="s">
        <v>824</v>
      </c>
      <c r="C18" s="3">
        <v>1700000</v>
      </c>
      <c r="D18" s="40" t="s">
        <v>825</v>
      </c>
      <c r="F18" t="s">
        <v>751</v>
      </c>
    </row>
    <row r="19" spans="1:6" ht="16.5" thickTop="1" thickBot="1" x14ac:dyDescent="0.3">
      <c r="A19">
        <v>17</v>
      </c>
      <c r="B19" s="40" t="s">
        <v>198</v>
      </c>
      <c r="C19" s="3">
        <v>50000</v>
      </c>
      <c r="D19" s="40" t="s">
        <v>825</v>
      </c>
      <c r="F19" t="s">
        <v>752</v>
      </c>
    </row>
    <row r="20" spans="1:6" ht="50.25" customHeight="1" thickTop="1" thickBot="1" x14ac:dyDescent="0.3">
      <c r="A20">
        <v>18</v>
      </c>
      <c r="B20" s="40" t="s">
        <v>828</v>
      </c>
      <c r="C20" s="3">
        <v>740000</v>
      </c>
      <c r="D20" s="40" t="s">
        <v>829</v>
      </c>
      <c r="E20" s="66" t="s">
        <v>905</v>
      </c>
      <c r="F20" t="s">
        <v>750</v>
      </c>
    </row>
    <row r="21" spans="1:6" ht="16.5" thickTop="1" thickBot="1" x14ac:dyDescent="0.3">
      <c r="A21">
        <v>19</v>
      </c>
      <c r="B21" s="40" t="s">
        <v>835</v>
      </c>
      <c r="C21" s="3">
        <v>80000</v>
      </c>
      <c r="D21" s="40" t="s">
        <v>832</v>
      </c>
      <c r="F21" t="s">
        <v>751</v>
      </c>
    </row>
    <row r="22" spans="1:6" ht="16.5" thickTop="1" thickBot="1" x14ac:dyDescent="0.3">
      <c r="A22">
        <v>20</v>
      </c>
      <c r="B22" s="40" t="s">
        <v>836</v>
      </c>
      <c r="C22" s="3">
        <v>870000</v>
      </c>
      <c r="D22" s="40" t="s">
        <v>832</v>
      </c>
      <c r="F22" t="s">
        <v>751</v>
      </c>
    </row>
    <row r="23" spans="1:6" ht="16.5" thickTop="1" thickBot="1" x14ac:dyDescent="0.3">
      <c r="A23">
        <v>21</v>
      </c>
      <c r="B23" s="40" t="s">
        <v>850</v>
      </c>
      <c r="C23" s="3">
        <v>100000</v>
      </c>
      <c r="D23" s="40" t="s">
        <v>848</v>
      </c>
      <c r="E23" t="s">
        <v>851</v>
      </c>
      <c r="F23" t="s">
        <v>752</v>
      </c>
    </row>
    <row r="24" spans="1:6" ht="16.5" thickTop="1" thickBot="1" x14ac:dyDescent="0.3">
      <c r="A24">
        <v>22</v>
      </c>
      <c r="B24" s="40" t="s">
        <v>859</v>
      </c>
      <c r="C24" s="3">
        <v>200000</v>
      </c>
      <c r="D24" s="40" t="s">
        <v>860</v>
      </c>
      <c r="E24" t="s">
        <v>708</v>
      </c>
      <c r="F24" t="s">
        <v>752</v>
      </c>
    </row>
    <row r="25" spans="1:6" ht="16.5" thickTop="1" thickBot="1" x14ac:dyDescent="0.3">
      <c r="A25">
        <v>23</v>
      </c>
      <c r="B25" s="40" t="s">
        <v>861</v>
      </c>
      <c r="C25" s="3">
        <v>170000</v>
      </c>
      <c r="D25" s="40" t="s">
        <v>860</v>
      </c>
      <c r="F25" t="s">
        <v>762</v>
      </c>
    </row>
    <row r="26" spans="1:6" ht="16.5" thickTop="1" thickBot="1" x14ac:dyDescent="0.3">
      <c r="A26">
        <v>24</v>
      </c>
      <c r="B26" s="40" t="s">
        <v>865</v>
      </c>
      <c r="C26" s="3">
        <v>850000</v>
      </c>
      <c r="D26" s="40" t="s">
        <v>864</v>
      </c>
      <c r="E26" s="115" t="s">
        <v>866</v>
      </c>
      <c r="F26" t="s">
        <v>752</v>
      </c>
    </row>
    <row r="27" spans="1:6" ht="16.5" thickTop="1" thickBot="1" x14ac:dyDescent="0.3">
      <c r="A27">
        <v>25</v>
      </c>
      <c r="B27" s="40" t="s">
        <v>868</v>
      </c>
      <c r="C27" s="3">
        <v>500000</v>
      </c>
      <c r="D27" s="40" t="s">
        <v>869</v>
      </c>
      <c r="E27" t="s">
        <v>870</v>
      </c>
      <c r="F27" t="s">
        <v>751</v>
      </c>
    </row>
    <row r="28" spans="1:6" ht="16.5" thickTop="1" thickBot="1" x14ac:dyDescent="0.3">
      <c r="A28">
        <v>26</v>
      </c>
      <c r="B28" s="40" t="s">
        <v>859</v>
      </c>
      <c r="C28" s="3">
        <v>200000</v>
      </c>
      <c r="D28" s="40" t="s">
        <v>889</v>
      </c>
      <c r="E28" t="s">
        <v>732</v>
      </c>
      <c r="F28" t="s">
        <v>752</v>
      </c>
    </row>
    <row r="29" spans="1:6" ht="16.5" thickTop="1" thickBot="1" x14ac:dyDescent="0.3">
      <c r="A29">
        <v>27</v>
      </c>
      <c r="B29" s="40" t="s">
        <v>859</v>
      </c>
      <c r="C29" s="3">
        <v>1500000</v>
      </c>
      <c r="D29" s="40" t="s">
        <v>898</v>
      </c>
      <c r="E29" t="s">
        <v>693</v>
      </c>
      <c r="F29" t="s">
        <v>752</v>
      </c>
    </row>
    <row r="30" spans="1:6" ht="16.5" thickTop="1" thickBot="1" x14ac:dyDescent="0.3">
      <c r="A30">
        <v>28</v>
      </c>
      <c r="B30" s="40" t="s">
        <v>859</v>
      </c>
      <c r="C30" s="3">
        <v>100000</v>
      </c>
      <c r="D30" s="40" t="s">
        <v>911</v>
      </c>
      <c r="E30" t="s">
        <v>914</v>
      </c>
      <c r="F30" t="s">
        <v>752</v>
      </c>
    </row>
    <row r="31" spans="1:6" ht="16.5" thickTop="1" thickBot="1" x14ac:dyDescent="0.3">
      <c r="A31">
        <v>29</v>
      </c>
      <c r="B31" s="40" t="s">
        <v>859</v>
      </c>
      <c r="C31" s="3">
        <v>200000</v>
      </c>
      <c r="D31" s="40" t="s">
        <v>918</v>
      </c>
      <c r="E31" t="s">
        <v>920</v>
      </c>
      <c r="F31" t="s">
        <v>752</v>
      </c>
    </row>
    <row r="32" spans="1:6" ht="16.5" thickTop="1" thickBot="1" x14ac:dyDescent="0.3">
      <c r="A32">
        <v>30</v>
      </c>
      <c r="B32" s="40" t="s">
        <v>859</v>
      </c>
      <c r="C32" s="3">
        <v>100000</v>
      </c>
      <c r="D32" s="40" t="s">
        <v>921</v>
      </c>
      <c r="E32" t="s">
        <v>922</v>
      </c>
      <c r="F32" t="s">
        <v>752</v>
      </c>
    </row>
    <row r="33" spans="1:6" ht="61.5" thickTop="1" thickBot="1" x14ac:dyDescent="0.3">
      <c r="A33">
        <v>31</v>
      </c>
      <c r="B33" s="40" t="s">
        <v>923</v>
      </c>
      <c r="C33" s="3">
        <v>1000000</v>
      </c>
      <c r="D33" s="40" t="s">
        <v>921</v>
      </c>
      <c r="E33" s="66" t="s">
        <v>924</v>
      </c>
      <c r="F33" t="s">
        <v>751</v>
      </c>
    </row>
    <row r="34" spans="1:6" ht="16.5" thickTop="1" thickBot="1" x14ac:dyDescent="0.3">
      <c r="A34">
        <v>32</v>
      </c>
      <c r="B34" s="40" t="s">
        <v>930</v>
      </c>
      <c r="C34" s="3">
        <v>850000</v>
      </c>
      <c r="D34" s="40" t="s">
        <v>921</v>
      </c>
      <c r="E34" s="66"/>
      <c r="F34" t="s">
        <v>750</v>
      </c>
    </row>
    <row r="35" spans="1:6" ht="16.5" thickTop="1" thickBot="1" x14ac:dyDescent="0.3">
      <c r="A35">
        <v>33</v>
      </c>
      <c r="B35" s="40" t="s">
        <v>931</v>
      </c>
      <c r="C35" s="3">
        <v>180000</v>
      </c>
      <c r="D35" s="40" t="s">
        <v>921</v>
      </c>
      <c r="E35" s="66"/>
      <c r="F35" t="s">
        <v>752</v>
      </c>
    </row>
    <row r="36" spans="1:6" ht="16.5" thickTop="1" thickBot="1" x14ac:dyDescent="0.3">
      <c r="A36">
        <v>34</v>
      </c>
      <c r="B36" s="40" t="s">
        <v>859</v>
      </c>
      <c r="C36" s="3">
        <v>1000000</v>
      </c>
      <c r="D36" s="40" t="s">
        <v>933</v>
      </c>
      <c r="E36" s="66" t="s">
        <v>934</v>
      </c>
      <c r="F36" t="s">
        <v>752</v>
      </c>
    </row>
    <row r="37" spans="1:6" ht="16.5" thickTop="1" thickBot="1" x14ac:dyDescent="0.3">
      <c r="A37">
        <v>35</v>
      </c>
      <c r="B37" s="40" t="s">
        <v>936</v>
      </c>
      <c r="C37" s="3">
        <v>8400000</v>
      </c>
      <c r="D37" s="40" t="s">
        <v>933</v>
      </c>
      <c r="E37" s="66" t="s">
        <v>937</v>
      </c>
      <c r="F37" t="s">
        <v>751</v>
      </c>
    </row>
    <row r="38" spans="1:6" ht="16.5" thickTop="1" thickBot="1" x14ac:dyDescent="0.3">
      <c r="A38">
        <v>36</v>
      </c>
      <c r="B38" s="40" t="s">
        <v>859</v>
      </c>
      <c r="C38" s="3">
        <v>100000</v>
      </c>
      <c r="D38" s="40" t="s">
        <v>938</v>
      </c>
      <c r="E38" s="66" t="s">
        <v>939</v>
      </c>
      <c r="F38" t="s">
        <v>752</v>
      </c>
    </row>
    <row r="39" spans="1:6" ht="16.5" thickTop="1" thickBot="1" x14ac:dyDescent="0.3">
      <c r="A39">
        <v>37</v>
      </c>
      <c r="B39" s="40" t="s">
        <v>945</v>
      </c>
      <c r="C39" s="3">
        <v>1000000</v>
      </c>
      <c r="D39" s="40" t="s">
        <v>946</v>
      </c>
      <c r="E39" s="66" t="s">
        <v>947</v>
      </c>
      <c r="F39" t="s">
        <v>752</v>
      </c>
    </row>
    <row r="40" spans="1:6" ht="16.5" thickTop="1" thickBot="1" x14ac:dyDescent="0.3">
      <c r="A40">
        <v>38</v>
      </c>
      <c r="B40" s="40" t="s">
        <v>950</v>
      </c>
      <c r="C40" s="3">
        <v>65000</v>
      </c>
      <c r="D40" s="40" t="s">
        <v>946</v>
      </c>
      <c r="E40" s="66"/>
      <c r="F40" t="s">
        <v>762</v>
      </c>
    </row>
    <row r="41" spans="1:6" ht="16.5" thickTop="1" thickBot="1" x14ac:dyDescent="0.3">
      <c r="A41">
        <v>39</v>
      </c>
      <c r="B41" s="40" t="s">
        <v>945</v>
      </c>
      <c r="C41" s="3">
        <v>50000</v>
      </c>
      <c r="D41" s="40" t="s">
        <v>926</v>
      </c>
      <c r="E41" s="66" t="s">
        <v>951</v>
      </c>
      <c r="F41" t="s">
        <v>752</v>
      </c>
    </row>
    <row r="42" spans="1:6" ht="16.5" thickTop="1" thickBot="1" x14ac:dyDescent="0.3">
      <c r="A42">
        <v>40</v>
      </c>
      <c r="B42" s="40" t="s">
        <v>952</v>
      </c>
      <c r="C42" s="3">
        <v>1150000</v>
      </c>
      <c r="D42" s="40" t="s">
        <v>926</v>
      </c>
      <c r="E42" s="66" t="s">
        <v>965</v>
      </c>
      <c r="F42" t="s">
        <v>751</v>
      </c>
    </row>
    <row r="43" spans="1:6" ht="16.5" thickTop="1" thickBot="1" x14ac:dyDescent="0.3">
      <c r="A43">
        <v>41</v>
      </c>
      <c r="B43" s="40" t="s">
        <v>945</v>
      </c>
      <c r="C43" s="3">
        <v>150000</v>
      </c>
      <c r="D43" s="40" t="s">
        <v>954</v>
      </c>
      <c r="E43" s="66" t="s">
        <v>893</v>
      </c>
      <c r="F43" t="s">
        <v>752</v>
      </c>
    </row>
    <row r="44" spans="1:6" ht="16.5" thickTop="1" thickBot="1" x14ac:dyDescent="0.3">
      <c r="A44">
        <v>42</v>
      </c>
      <c r="B44" s="40" t="s">
        <v>956</v>
      </c>
      <c r="C44" s="3">
        <v>220000</v>
      </c>
      <c r="D44" s="40" t="s">
        <v>957</v>
      </c>
      <c r="E44" s="66"/>
      <c r="F44" t="s">
        <v>750</v>
      </c>
    </row>
    <row r="45" spans="1:6" ht="16.5" thickTop="1" thickBot="1" x14ac:dyDescent="0.3">
      <c r="A45">
        <v>43</v>
      </c>
      <c r="B45" s="40" t="s">
        <v>962</v>
      </c>
      <c r="C45" s="3">
        <v>148000</v>
      </c>
      <c r="D45" s="40" t="s">
        <v>960</v>
      </c>
      <c r="E45" s="66"/>
      <c r="F45" t="s">
        <v>751</v>
      </c>
    </row>
    <row r="46" spans="1:6" ht="16.5" thickTop="1" thickBot="1" x14ac:dyDescent="0.3">
      <c r="A46">
        <v>44</v>
      </c>
      <c r="B46" s="40" t="s">
        <v>963</v>
      </c>
      <c r="C46" s="3">
        <v>2050000</v>
      </c>
      <c r="D46" s="40" t="s">
        <v>964</v>
      </c>
      <c r="E46" s="66"/>
      <c r="F46" t="s">
        <v>751</v>
      </c>
    </row>
    <row r="47" spans="1:6" ht="16.5" thickTop="1" thickBot="1" x14ac:dyDescent="0.3">
      <c r="A47">
        <v>45</v>
      </c>
      <c r="B47" s="40" t="s">
        <v>966</v>
      </c>
      <c r="C47" s="3">
        <v>20000</v>
      </c>
      <c r="D47" s="40" t="s">
        <v>964</v>
      </c>
      <c r="E47" s="66"/>
      <c r="F47" t="s">
        <v>762</v>
      </c>
    </row>
    <row r="48" spans="1:6" ht="16.5" thickTop="1" thickBot="1" x14ac:dyDescent="0.3">
      <c r="A48">
        <v>46</v>
      </c>
      <c r="B48" s="40" t="s">
        <v>968</v>
      </c>
      <c r="C48" s="3">
        <v>621000</v>
      </c>
      <c r="D48" s="40" t="s">
        <v>964</v>
      </c>
      <c r="E48" s="66"/>
      <c r="F48" t="s">
        <v>762</v>
      </c>
    </row>
    <row r="49" spans="1:6" ht="16.5" thickTop="1" thickBot="1" x14ac:dyDescent="0.3">
      <c r="A49">
        <v>47</v>
      </c>
      <c r="B49" s="40" t="s">
        <v>945</v>
      </c>
      <c r="C49" s="3">
        <v>100000</v>
      </c>
      <c r="D49" s="40" t="s">
        <v>969</v>
      </c>
      <c r="E49" s="66" t="s">
        <v>970</v>
      </c>
      <c r="F49" t="s">
        <v>752</v>
      </c>
    </row>
    <row r="50" spans="1:6" ht="16.5" thickTop="1" thickBot="1" x14ac:dyDescent="0.3">
      <c r="A50">
        <v>48</v>
      </c>
      <c r="B50" s="40" t="s">
        <v>945</v>
      </c>
      <c r="C50" s="3">
        <v>120000</v>
      </c>
      <c r="D50" s="40" t="s">
        <v>971</v>
      </c>
      <c r="E50" s="66" t="s">
        <v>972</v>
      </c>
      <c r="F50" t="s">
        <v>752</v>
      </c>
    </row>
    <row r="51" spans="1:6" ht="16.5" thickTop="1" thickBot="1" x14ac:dyDescent="0.3">
      <c r="A51">
        <v>49</v>
      </c>
      <c r="B51" s="40" t="s">
        <v>973</v>
      </c>
      <c r="C51" s="3">
        <v>16000</v>
      </c>
      <c r="D51" s="40" t="s">
        <v>971</v>
      </c>
      <c r="E51" s="66"/>
      <c r="F51" t="s">
        <v>762</v>
      </c>
    </row>
    <row r="52" spans="1:6" ht="16.5" thickTop="1" thickBot="1" x14ac:dyDescent="0.3">
      <c r="A52">
        <v>50</v>
      </c>
      <c r="B52" s="40" t="s">
        <v>974</v>
      </c>
      <c r="C52" s="3">
        <v>248000</v>
      </c>
      <c r="D52" s="40" t="s">
        <v>975</v>
      </c>
      <c r="F52" t="s">
        <v>751</v>
      </c>
    </row>
    <row r="53" spans="1:6" ht="16.5" thickTop="1" thickBot="1" x14ac:dyDescent="0.3">
      <c r="A53">
        <v>51</v>
      </c>
      <c r="B53" s="40" t="s">
        <v>945</v>
      </c>
      <c r="C53" s="3">
        <v>100000</v>
      </c>
      <c r="D53" s="40" t="s">
        <v>975</v>
      </c>
      <c r="E53" t="s">
        <v>976</v>
      </c>
      <c r="F53" t="s">
        <v>752</v>
      </c>
    </row>
    <row r="54" spans="1:6" ht="16.5" thickTop="1" thickBot="1" x14ac:dyDescent="0.3">
      <c r="A54">
        <v>52</v>
      </c>
      <c r="B54" s="40" t="s">
        <v>945</v>
      </c>
      <c r="C54" s="3">
        <v>150000</v>
      </c>
      <c r="D54" s="40" t="s">
        <v>983</v>
      </c>
      <c r="E54" s="66" t="s">
        <v>984</v>
      </c>
      <c r="F54" t="s">
        <v>752</v>
      </c>
    </row>
    <row r="55" spans="1:6" ht="16.5" thickTop="1" thickBot="1" x14ac:dyDescent="0.3">
      <c r="A55">
        <v>53</v>
      </c>
      <c r="B55" s="40" t="s">
        <v>286</v>
      </c>
      <c r="C55" s="3">
        <v>35000</v>
      </c>
      <c r="D55" s="40" t="s">
        <v>986</v>
      </c>
      <c r="F55" t="s">
        <v>752</v>
      </c>
    </row>
    <row r="56" spans="1:6" ht="16.5" thickTop="1" thickBot="1" x14ac:dyDescent="0.3">
      <c r="A56">
        <v>54</v>
      </c>
      <c r="B56" s="40" t="s">
        <v>945</v>
      </c>
      <c r="C56" s="3">
        <v>1000000</v>
      </c>
      <c r="D56" s="40" t="s">
        <v>987</v>
      </c>
      <c r="E56" t="s">
        <v>988</v>
      </c>
      <c r="F56" t="s">
        <v>752</v>
      </c>
    </row>
    <row r="57" spans="1:6" ht="16.5" thickTop="1" thickBot="1" x14ac:dyDescent="0.3">
      <c r="A57">
        <v>55</v>
      </c>
      <c r="B57" s="40" t="s">
        <v>859</v>
      </c>
      <c r="C57" s="3">
        <v>130000</v>
      </c>
      <c r="D57" s="40" t="s">
        <v>998</v>
      </c>
      <c r="E57" t="s">
        <v>999</v>
      </c>
      <c r="F57" t="s">
        <v>752</v>
      </c>
    </row>
    <row r="58" spans="1:6" ht="16.5" thickTop="1" thickBot="1" x14ac:dyDescent="0.3">
      <c r="A58">
        <v>56</v>
      </c>
      <c r="B58" s="40" t="s">
        <v>859</v>
      </c>
      <c r="C58" s="3">
        <v>100000</v>
      </c>
      <c r="D58" s="40" t="s">
        <v>1000</v>
      </c>
      <c r="E58" t="s">
        <v>1001</v>
      </c>
      <c r="F58" t="s">
        <v>752</v>
      </c>
    </row>
    <row r="59" spans="1:6" ht="16.5" thickTop="1" thickBot="1" x14ac:dyDescent="0.3">
      <c r="A59">
        <v>57</v>
      </c>
      <c r="B59" s="40" t="s">
        <v>1002</v>
      </c>
      <c r="C59" s="3">
        <v>500000</v>
      </c>
      <c r="D59" s="40" t="s">
        <v>1000</v>
      </c>
      <c r="E59" t="s">
        <v>732</v>
      </c>
      <c r="F59" t="s">
        <v>752</v>
      </c>
    </row>
    <row r="60" spans="1:6" ht="16.5" thickTop="1" thickBot="1" x14ac:dyDescent="0.3">
      <c r="A60">
        <v>58</v>
      </c>
      <c r="B60" s="40" t="s">
        <v>1003</v>
      </c>
      <c r="C60" s="3">
        <v>450000</v>
      </c>
      <c r="D60" s="40" t="s">
        <v>1004</v>
      </c>
      <c r="E60" t="s">
        <v>1013</v>
      </c>
      <c r="F60" t="s">
        <v>752</v>
      </c>
    </row>
    <row r="61" spans="1:6" ht="16.5" thickTop="1" thickBot="1" x14ac:dyDescent="0.3">
      <c r="A61">
        <v>59</v>
      </c>
      <c r="B61" s="40" t="s">
        <v>1006</v>
      </c>
      <c r="C61" s="3">
        <v>2200000</v>
      </c>
      <c r="D61" s="40" t="s">
        <v>997</v>
      </c>
      <c r="F61" t="s">
        <v>751</v>
      </c>
    </row>
    <row r="62" spans="1:6" ht="16.5" thickTop="1" thickBot="1" x14ac:dyDescent="0.3">
      <c r="A62">
        <v>60</v>
      </c>
      <c r="B62" s="40" t="s">
        <v>859</v>
      </c>
      <c r="C62" s="3">
        <v>50000</v>
      </c>
      <c r="D62" s="40" t="s">
        <v>997</v>
      </c>
      <c r="E62" t="s">
        <v>1008</v>
      </c>
      <c r="F62" t="s">
        <v>752</v>
      </c>
    </row>
    <row r="63" spans="1:6" ht="16.5" thickTop="1" thickBot="1" x14ac:dyDescent="0.3">
      <c r="A63">
        <v>61</v>
      </c>
      <c r="B63" s="40" t="s">
        <v>859</v>
      </c>
      <c r="C63" s="3">
        <v>100000</v>
      </c>
      <c r="D63" s="40" t="s">
        <v>1007</v>
      </c>
      <c r="E63" t="s">
        <v>1009</v>
      </c>
      <c r="F63" t="s">
        <v>752</v>
      </c>
    </row>
    <row r="64" spans="1:6" ht="16.5" thickTop="1" thickBot="1" x14ac:dyDescent="0.3">
      <c r="A64">
        <v>62</v>
      </c>
      <c r="B64" s="40" t="s">
        <v>1003</v>
      </c>
      <c r="C64" s="3">
        <v>200000</v>
      </c>
      <c r="D64" s="40" t="s">
        <v>1011</v>
      </c>
      <c r="E64" t="s">
        <v>1012</v>
      </c>
      <c r="F64" t="s">
        <v>752</v>
      </c>
    </row>
    <row r="65" spans="1:6" ht="16.5" thickTop="1" thickBot="1" x14ac:dyDescent="0.3">
      <c r="A65">
        <v>63</v>
      </c>
      <c r="B65" s="40" t="s">
        <v>859</v>
      </c>
      <c r="C65" s="3">
        <v>1000000</v>
      </c>
      <c r="D65" s="40" t="s">
        <v>1011</v>
      </c>
      <c r="E65" t="s">
        <v>1014</v>
      </c>
      <c r="F65" t="s">
        <v>752</v>
      </c>
    </row>
    <row r="66" spans="1:6" ht="16.5" thickTop="1" thickBot="1" x14ac:dyDescent="0.3">
      <c r="A66">
        <v>64</v>
      </c>
      <c r="B66" s="40" t="s">
        <v>859</v>
      </c>
      <c r="C66" s="3">
        <v>200000</v>
      </c>
      <c r="D66" s="40" t="s">
        <v>1015</v>
      </c>
      <c r="E66" t="s">
        <v>1016</v>
      </c>
      <c r="F66" t="s">
        <v>752</v>
      </c>
    </row>
    <row r="67" spans="1:6" ht="16.5" thickTop="1" thickBot="1" x14ac:dyDescent="0.3">
      <c r="A67">
        <v>65</v>
      </c>
      <c r="B67" s="40" t="s">
        <v>1018</v>
      </c>
      <c r="C67" s="3">
        <v>60000</v>
      </c>
      <c r="D67" s="40" t="s">
        <v>1015</v>
      </c>
      <c r="F67" t="s">
        <v>762</v>
      </c>
    </row>
    <row r="68" spans="1:6" ht="16.5" thickTop="1" thickBot="1" x14ac:dyDescent="0.3">
      <c r="A68">
        <v>66</v>
      </c>
      <c r="B68" s="40" t="s">
        <v>1019</v>
      </c>
      <c r="C68" s="3">
        <v>375000</v>
      </c>
      <c r="D68" s="40" t="s">
        <v>1015</v>
      </c>
      <c r="F68" t="s">
        <v>751</v>
      </c>
    </row>
    <row r="69" spans="1:6" ht="16.5" thickTop="1" thickBot="1" x14ac:dyDescent="0.3">
      <c r="A69">
        <v>67</v>
      </c>
      <c r="B69" s="40" t="s">
        <v>1020</v>
      </c>
      <c r="C69" s="3">
        <v>50000</v>
      </c>
      <c r="D69" s="40" t="s">
        <v>1021</v>
      </c>
      <c r="F69" t="s">
        <v>752</v>
      </c>
    </row>
    <row r="70" spans="1:6" ht="16.5" thickTop="1" thickBot="1" x14ac:dyDescent="0.3">
      <c r="A70">
        <v>68</v>
      </c>
      <c r="B70" s="40" t="s">
        <v>1003</v>
      </c>
      <c r="C70" s="3">
        <v>150000</v>
      </c>
      <c r="D70" s="40" t="s">
        <v>1022</v>
      </c>
      <c r="E70" t="s">
        <v>734</v>
      </c>
      <c r="F70" t="s">
        <v>752</v>
      </c>
    </row>
    <row r="71" spans="1:6" ht="16.5" thickTop="1" thickBot="1" x14ac:dyDescent="0.3">
      <c r="A71">
        <v>69</v>
      </c>
      <c r="B71" s="40" t="s">
        <v>1025</v>
      </c>
      <c r="C71" s="3">
        <v>195000</v>
      </c>
      <c r="D71" s="40" t="s">
        <v>1026</v>
      </c>
      <c r="F71" t="s">
        <v>750</v>
      </c>
    </row>
    <row r="72" spans="1:6" ht="16.5" thickTop="1" thickBot="1" x14ac:dyDescent="0.3">
      <c r="A72">
        <v>70</v>
      </c>
      <c r="B72" s="40" t="s">
        <v>1003</v>
      </c>
      <c r="C72" s="3">
        <v>100000</v>
      </c>
      <c r="D72" s="40" t="s">
        <v>995</v>
      </c>
      <c r="E72" t="s">
        <v>1027</v>
      </c>
      <c r="F72" t="s">
        <v>752</v>
      </c>
    </row>
    <row r="73" spans="1:6" ht="16.5" thickTop="1" thickBot="1" x14ac:dyDescent="0.3">
      <c r="A73">
        <v>71</v>
      </c>
      <c r="B73" s="40" t="s">
        <v>1028</v>
      </c>
      <c r="C73" s="3">
        <v>255000</v>
      </c>
      <c r="D73" s="40" t="s">
        <v>995</v>
      </c>
      <c r="E73" t="s">
        <v>1029</v>
      </c>
      <c r="F73" t="s">
        <v>752</v>
      </c>
    </row>
    <row r="74" spans="1:6" ht="31.5" thickTop="1" thickBot="1" x14ac:dyDescent="0.3">
      <c r="A74">
        <v>72</v>
      </c>
      <c r="B74" s="40" t="s">
        <v>930</v>
      </c>
      <c r="C74" s="3">
        <v>1050000</v>
      </c>
      <c r="D74" s="40" t="s">
        <v>995</v>
      </c>
      <c r="E74" s="66" t="s">
        <v>1058</v>
      </c>
      <c r="F74" t="s">
        <v>750</v>
      </c>
    </row>
    <row r="75" spans="1:6" ht="16.5" thickTop="1" thickBot="1" x14ac:dyDescent="0.3">
      <c r="A75">
        <v>73</v>
      </c>
      <c r="B75" s="40" t="s">
        <v>859</v>
      </c>
      <c r="C75" s="3">
        <v>200000</v>
      </c>
      <c r="D75" s="40" t="s">
        <v>1034</v>
      </c>
      <c r="E75" t="s">
        <v>1036</v>
      </c>
      <c r="F75" t="s">
        <v>752</v>
      </c>
    </row>
    <row r="76" spans="1:6" ht="16.5" thickTop="1" thickBot="1" x14ac:dyDescent="0.3">
      <c r="A76">
        <v>74</v>
      </c>
      <c r="B76" s="40" t="s">
        <v>1003</v>
      </c>
      <c r="C76" s="3">
        <v>200000</v>
      </c>
      <c r="D76" s="40" t="s">
        <v>1034</v>
      </c>
      <c r="E76" t="s">
        <v>1037</v>
      </c>
      <c r="F76" t="s">
        <v>752</v>
      </c>
    </row>
    <row r="77" spans="1:6" ht="16.5" thickTop="1" thickBot="1" x14ac:dyDescent="0.3">
      <c r="A77">
        <v>75</v>
      </c>
      <c r="B77" s="40" t="s">
        <v>1039</v>
      </c>
      <c r="C77" s="3">
        <v>90000</v>
      </c>
      <c r="D77" s="40" t="s">
        <v>1034</v>
      </c>
      <c r="F77" t="s">
        <v>762</v>
      </c>
    </row>
    <row r="78" spans="1:6" ht="16.5" thickTop="1" thickBot="1" x14ac:dyDescent="0.3">
      <c r="A78">
        <v>76</v>
      </c>
      <c r="B78" s="40" t="s">
        <v>1041</v>
      </c>
      <c r="C78" s="3">
        <v>60000</v>
      </c>
      <c r="D78" s="40" t="s">
        <v>1040</v>
      </c>
      <c r="F78" t="s">
        <v>762</v>
      </c>
    </row>
    <row r="79" spans="1:6" ht="16.5" thickTop="1" thickBot="1" x14ac:dyDescent="0.3">
      <c r="A79">
        <v>77</v>
      </c>
      <c r="B79" s="40" t="s">
        <v>1042</v>
      </c>
      <c r="C79" s="3">
        <v>565000</v>
      </c>
      <c r="D79" s="40" t="s">
        <v>1040</v>
      </c>
      <c r="F79" t="s">
        <v>751</v>
      </c>
    </row>
    <row r="80" spans="1:6" ht="16.5" thickTop="1" thickBot="1" x14ac:dyDescent="0.3">
      <c r="A80">
        <v>78</v>
      </c>
      <c r="B80" s="40" t="s">
        <v>1002</v>
      </c>
      <c r="C80" s="3">
        <v>1000000</v>
      </c>
      <c r="D80" s="40" t="s">
        <v>1040</v>
      </c>
      <c r="E80" t="s">
        <v>1043</v>
      </c>
      <c r="F80" t="s">
        <v>752</v>
      </c>
    </row>
    <row r="81" spans="1:6" ht="16.5" thickTop="1" thickBot="1" x14ac:dyDescent="0.3">
      <c r="A81">
        <v>79</v>
      </c>
      <c r="B81" s="40" t="s">
        <v>1044</v>
      </c>
      <c r="C81" s="3">
        <v>70000</v>
      </c>
      <c r="D81" s="40" t="s">
        <v>1040</v>
      </c>
      <c r="F81" t="s">
        <v>752</v>
      </c>
    </row>
    <row r="82" spans="1:6" ht="16.5" thickTop="1" thickBot="1" x14ac:dyDescent="0.3">
      <c r="A82">
        <v>80</v>
      </c>
      <c r="B82" s="40" t="s">
        <v>1003</v>
      </c>
      <c r="C82" s="3">
        <v>200000</v>
      </c>
      <c r="D82" s="40" t="s">
        <v>1045</v>
      </c>
      <c r="E82" t="s">
        <v>1024</v>
      </c>
      <c r="F82" t="s">
        <v>752</v>
      </c>
    </row>
    <row r="83" spans="1:6" ht="16.5" thickTop="1" thickBot="1" x14ac:dyDescent="0.3">
      <c r="A83">
        <v>81</v>
      </c>
      <c r="B83" s="40" t="s">
        <v>1050</v>
      </c>
      <c r="C83" s="3">
        <v>100000</v>
      </c>
      <c r="D83" s="40" t="s">
        <v>1048</v>
      </c>
      <c r="E83" t="s">
        <v>1051</v>
      </c>
      <c r="F83" t="s">
        <v>752</v>
      </c>
    </row>
    <row r="84" spans="1:6" ht="16.5" thickTop="1" thickBot="1" x14ac:dyDescent="0.3">
      <c r="A84">
        <v>82</v>
      </c>
      <c r="B84" s="40" t="s">
        <v>859</v>
      </c>
      <c r="C84" s="3">
        <v>150000</v>
      </c>
      <c r="D84" s="40" t="s">
        <v>1048</v>
      </c>
      <c r="E84" t="s">
        <v>1052</v>
      </c>
      <c r="F84" t="s">
        <v>752</v>
      </c>
    </row>
    <row r="85" spans="1:6" ht="46.5" thickTop="1" thickBot="1" x14ac:dyDescent="0.3">
      <c r="A85">
        <v>83</v>
      </c>
      <c r="B85" s="40" t="s">
        <v>1053</v>
      </c>
      <c r="C85" s="3">
        <v>750000</v>
      </c>
      <c r="D85" s="40" t="s">
        <v>1054</v>
      </c>
      <c r="E85" s="66" t="s">
        <v>1059</v>
      </c>
      <c r="F85" t="s">
        <v>750</v>
      </c>
    </row>
    <row r="86" spans="1:6" ht="16.5" thickTop="1" thickBot="1" x14ac:dyDescent="0.3">
      <c r="A86">
        <v>84</v>
      </c>
      <c r="B86" s="40" t="s">
        <v>1056</v>
      </c>
      <c r="C86" s="3">
        <v>240000</v>
      </c>
      <c r="D86" s="40" t="s">
        <v>1057</v>
      </c>
      <c r="E86" t="s">
        <v>1055</v>
      </c>
      <c r="F86" t="s">
        <v>752</v>
      </c>
    </row>
    <row r="87" spans="1:6" ht="16.5" thickTop="1" thickBot="1" x14ac:dyDescent="0.3">
      <c r="A87">
        <v>85</v>
      </c>
      <c r="B87" s="40" t="s">
        <v>859</v>
      </c>
      <c r="C87" s="3">
        <v>380000</v>
      </c>
      <c r="D87" s="40" t="s">
        <v>1057</v>
      </c>
      <c r="E87" t="s">
        <v>1060</v>
      </c>
      <c r="F87" t="s">
        <v>752</v>
      </c>
    </row>
    <row r="88" spans="1:6" ht="16.5" thickTop="1" thickBot="1" x14ac:dyDescent="0.3">
      <c r="A88">
        <v>86</v>
      </c>
      <c r="B88" s="40" t="s">
        <v>1003</v>
      </c>
      <c r="C88" s="3">
        <v>375000</v>
      </c>
      <c r="D88" s="40" t="s">
        <v>1057</v>
      </c>
      <c r="E88" t="s">
        <v>1061</v>
      </c>
      <c r="F88" t="s">
        <v>752</v>
      </c>
    </row>
    <row r="89" spans="1:6" ht="16.5" thickTop="1" thickBot="1" x14ac:dyDescent="0.3">
      <c r="A89">
        <v>87</v>
      </c>
      <c r="B89" s="40" t="s">
        <v>1019</v>
      </c>
      <c r="C89" s="3">
        <v>375000</v>
      </c>
      <c r="D89" s="40" t="s">
        <v>1047</v>
      </c>
      <c r="F89" t="s">
        <v>751</v>
      </c>
    </row>
    <row r="90" spans="1:6" ht="16.5" thickTop="1" thickBot="1" x14ac:dyDescent="0.3">
      <c r="A90">
        <v>88</v>
      </c>
      <c r="B90" s="40" t="s">
        <v>1063</v>
      </c>
      <c r="C90" s="3">
        <v>150000</v>
      </c>
      <c r="D90" s="40" t="s">
        <v>1047</v>
      </c>
      <c r="E90" t="s">
        <v>1055</v>
      </c>
      <c r="F90" t="s">
        <v>750</v>
      </c>
    </row>
    <row r="91" spans="1:6" ht="16.5" thickTop="1" thickBot="1" x14ac:dyDescent="0.3">
      <c r="A91">
        <v>89</v>
      </c>
      <c r="B91" s="40" t="s">
        <v>1066</v>
      </c>
      <c r="C91" s="3">
        <v>50000</v>
      </c>
      <c r="D91" s="40" t="s">
        <v>1064</v>
      </c>
      <c r="F91" t="s">
        <v>752</v>
      </c>
    </row>
    <row r="92" spans="1:6" ht="16.5" thickTop="1" thickBot="1" x14ac:dyDescent="0.3">
      <c r="A92">
        <v>90</v>
      </c>
      <c r="B92" s="40" t="s">
        <v>1003</v>
      </c>
      <c r="C92" s="3">
        <v>125000</v>
      </c>
      <c r="D92" s="40" t="s">
        <v>1064</v>
      </c>
      <c r="E92" t="s">
        <v>1067</v>
      </c>
      <c r="F92" t="s">
        <v>752</v>
      </c>
    </row>
    <row r="93" spans="1:6" ht="16.5" thickTop="1" thickBot="1" x14ac:dyDescent="0.3">
      <c r="A93">
        <v>91</v>
      </c>
      <c r="B93" s="40" t="s">
        <v>859</v>
      </c>
      <c r="C93" s="3">
        <v>120000</v>
      </c>
      <c r="D93" s="40" t="s">
        <v>1069</v>
      </c>
      <c r="E93" t="s">
        <v>1070</v>
      </c>
      <c r="F93" t="s">
        <v>752</v>
      </c>
    </row>
    <row r="94" spans="1:6" ht="16.5" thickTop="1" thickBot="1" x14ac:dyDescent="0.3">
      <c r="A94">
        <v>92</v>
      </c>
      <c r="B94" s="40" t="s">
        <v>1071</v>
      </c>
      <c r="C94" s="3">
        <v>100000</v>
      </c>
      <c r="D94" s="40" t="s">
        <v>1069</v>
      </c>
      <c r="F94" t="s">
        <v>762</v>
      </c>
    </row>
    <row r="95" spans="1:6" ht="16.5" thickTop="1" thickBot="1" x14ac:dyDescent="0.3">
      <c r="A95">
        <v>93</v>
      </c>
      <c r="B95" s="40" t="s">
        <v>1072</v>
      </c>
      <c r="C95" s="3">
        <v>400000</v>
      </c>
      <c r="D95" s="40" t="s">
        <v>1069</v>
      </c>
      <c r="F95" t="s">
        <v>751</v>
      </c>
    </row>
    <row r="96" spans="1:6" ht="16.5" thickTop="1" thickBot="1" x14ac:dyDescent="0.3">
      <c r="A96">
        <v>94</v>
      </c>
      <c r="B96" s="40" t="s">
        <v>286</v>
      </c>
      <c r="C96" s="3">
        <v>35000</v>
      </c>
      <c r="D96" s="40" t="s">
        <v>1069</v>
      </c>
      <c r="F96" t="s">
        <v>752</v>
      </c>
    </row>
    <row r="97" spans="1:6" ht="16.5" thickTop="1" thickBot="1" x14ac:dyDescent="0.3">
      <c r="A97">
        <v>95</v>
      </c>
      <c r="B97" s="40" t="s">
        <v>286</v>
      </c>
      <c r="C97" s="3">
        <v>35000</v>
      </c>
      <c r="D97" s="40" t="s">
        <v>1073</v>
      </c>
      <c r="F97" t="s">
        <v>752</v>
      </c>
    </row>
    <row r="98" spans="1:6" ht="16.5" thickTop="1" thickBot="1" x14ac:dyDescent="0.3">
      <c r="A98">
        <v>96</v>
      </c>
      <c r="B98" s="40" t="s">
        <v>1075</v>
      </c>
      <c r="C98" s="3">
        <v>20000</v>
      </c>
      <c r="D98" s="40" t="s">
        <v>1073</v>
      </c>
      <c r="F98" t="s">
        <v>762</v>
      </c>
    </row>
    <row r="99" spans="1:6" ht="16.5" thickTop="1" thickBot="1" x14ac:dyDescent="0.3">
      <c r="A99">
        <v>97</v>
      </c>
      <c r="B99" s="40" t="s">
        <v>1077</v>
      </c>
      <c r="C99" s="3">
        <v>700000</v>
      </c>
      <c r="D99" s="40" t="s">
        <v>1076</v>
      </c>
      <c r="F99" t="s">
        <v>752</v>
      </c>
    </row>
    <row r="100" spans="1:6" ht="16.5" thickTop="1" thickBot="1" x14ac:dyDescent="0.3">
      <c r="A100">
        <v>98</v>
      </c>
      <c r="B100" s="40" t="s">
        <v>1078</v>
      </c>
      <c r="C100" s="3">
        <v>80000</v>
      </c>
      <c r="D100" s="40" t="s">
        <v>1076</v>
      </c>
      <c r="F100" t="s">
        <v>750</v>
      </c>
    </row>
    <row r="101" spans="1:6" ht="16.5" thickTop="1" thickBot="1" x14ac:dyDescent="0.3">
      <c r="A101">
        <v>99</v>
      </c>
      <c r="B101" s="40" t="s">
        <v>1003</v>
      </c>
      <c r="C101" s="3">
        <v>10000</v>
      </c>
      <c r="D101" s="40" t="s">
        <v>1076</v>
      </c>
      <c r="E101" t="s">
        <v>1079</v>
      </c>
      <c r="F101" t="s">
        <v>752</v>
      </c>
    </row>
    <row r="102" spans="1:6" ht="16.5" thickTop="1" thickBot="1" x14ac:dyDescent="0.3">
      <c r="A102">
        <v>100</v>
      </c>
      <c r="B102" s="40" t="s">
        <v>1080</v>
      </c>
      <c r="C102" s="3">
        <v>850000</v>
      </c>
      <c r="D102" s="40" t="s">
        <v>1076</v>
      </c>
      <c r="F102" t="s">
        <v>751</v>
      </c>
    </row>
    <row r="103" spans="1:6" ht="16.5" thickTop="1" thickBot="1" x14ac:dyDescent="0.3">
      <c r="A103">
        <v>101</v>
      </c>
      <c r="B103" s="40" t="s">
        <v>1003</v>
      </c>
      <c r="C103" s="3">
        <v>40000</v>
      </c>
      <c r="D103" s="40" t="s">
        <v>1081</v>
      </c>
      <c r="E103" t="s">
        <v>1082</v>
      </c>
      <c r="F103" t="s">
        <v>752</v>
      </c>
    </row>
    <row r="104" spans="1:6" ht="16.5" thickTop="1" thickBot="1" x14ac:dyDescent="0.3">
      <c r="A104">
        <v>102</v>
      </c>
      <c r="B104" s="40" t="s">
        <v>1002</v>
      </c>
      <c r="C104" s="3">
        <v>100000</v>
      </c>
      <c r="D104" s="40" t="s">
        <v>1083</v>
      </c>
      <c r="E104" t="s">
        <v>1085</v>
      </c>
      <c r="F104" t="s">
        <v>752</v>
      </c>
    </row>
    <row r="105" spans="1:6" ht="16.5" thickTop="1" thickBot="1" x14ac:dyDescent="0.3">
      <c r="A105">
        <v>103</v>
      </c>
      <c r="B105" s="40" t="s">
        <v>1003</v>
      </c>
      <c r="C105" s="3">
        <v>100000</v>
      </c>
      <c r="D105" s="40" t="s">
        <v>1083</v>
      </c>
      <c r="E105" t="s">
        <v>1086</v>
      </c>
      <c r="F105" t="s">
        <v>752</v>
      </c>
    </row>
    <row r="106" spans="1:6" ht="16.5" thickTop="1" thickBot="1" x14ac:dyDescent="0.3">
      <c r="A106">
        <v>104</v>
      </c>
      <c r="B106" s="40" t="s">
        <v>727</v>
      </c>
      <c r="C106" s="3">
        <v>375000</v>
      </c>
      <c r="D106" s="40" t="s">
        <v>1087</v>
      </c>
      <c r="F106" t="s">
        <v>751</v>
      </c>
    </row>
    <row r="107" spans="1:6" ht="16.5" thickTop="1" thickBot="1" x14ac:dyDescent="0.3">
      <c r="A107">
        <v>105</v>
      </c>
      <c r="B107" s="40" t="s">
        <v>1088</v>
      </c>
      <c r="C107" s="3">
        <v>100000</v>
      </c>
      <c r="D107" s="40" t="s">
        <v>1087</v>
      </c>
      <c r="F107" t="s">
        <v>752</v>
      </c>
    </row>
    <row r="108" spans="1:6" ht="16.5" thickTop="1" thickBot="1" x14ac:dyDescent="0.3">
      <c r="A108">
        <v>106</v>
      </c>
      <c r="B108" s="40" t="s">
        <v>859</v>
      </c>
      <c r="C108" s="3">
        <v>1000000</v>
      </c>
      <c r="D108" s="40" t="s">
        <v>1090</v>
      </c>
      <c r="E108" t="s">
        <v>1092</v>
      </c>
      <c r="F108" t="s">
        <v>752</v>
      </c>
    </row>
    <row r="109" spans="1:6" ht="16.5" thickTop="1" thickBot="1" x14ac:dyDescent="0.3">
      <c r="A109">
        <v>107</v>
      </c>
      <c r="B109" s="40" t="s">
        <v>859</v>
      </c>
      <c r="C109" s="3">
        <v>100000</v>
      </c>
      <c r="D109" s="40" t="s">
        <v>1093</v>
      </c>
      <c r="E109" t="s">
        <v>1094</v>
      </c>
      <c r="F109" t="s">
        <v>752</v>
      </c>
    </row>
    <row r="110" spans="1:6" ht="16.5" thickTop="1" thickBot="1" x14ac:dyDescent="0.3">
      <c r="A110">
        <v>108</v>
      </c>
      <c r="B110" s="40" t="s">
        <v>1003</v>
      </c>
      <c r="C110" s="3">
        <v>150000</v>
      </c>
      <c r="D110" s="40" t="s">
        <v>1093</v>
      </c>
      <c r="E110" t="s">
        <v>914</v>
      </c>
      <c r="F110" t="s">
        <v>752</v>
      </c>
    </row>
    <row r="111" spans="1:6" ht="16.5" thickTop="1" thickBot="1" x14ac:dyDescent="0.3">
      <c r="A111">
        <v>109</v>
      </c>
      <c r="B111" s="40" t="s">
        <v>1025</v>
      </c>
      <c r="C111" s="3">
        <v>90000</v>
      </c>
      <c r="D111" s="40" t="s">
        <v>1095</v>
      </c>
      <c r="F111" t="s">
        <v>750</v>
      </c>
    </row>
    <row r="112" spans="1:6" ht="16.5" thickTop="1" thickBot="1" x14ac:dyDescent="0.3">
      <c r="A112">
        <v>110</v>
      </c>
      <c r="B112" s="40" t="s">
        <v>277</v>
      </c>
      <c r="C112" s="3">
        <v>90000</v>
      </c>
      <c r="D112" s="40" t="s">
        <v>1095</v>
      </c>
      <c r="F112" t="s">
        <v>751</v>
      </c>
    </row>
    <row r="113" spans="1:6" ht="16.5" thickTop="1" thickBot="1" x14ac:dyDescent="0.3">
      <c r="A113">
        <v>111</v>
      </c>
      <c r="B113" s="40" t="s">
        <v>286</v>
      </c>
      <c r="C113" s="3">
        <v>40000</v>
      </c>
      <c r="D113" s="40" t="s">
        <v>1095</v>
      </c>
      <c r="F113" t="s">
        <v>752</v>
      </c>
    </row>
    <row r="114" spans="1:6" ht="16.5" thickTop="1" thickBot="1" x14ac:dyDescent="0.3">
      <c r="A114">
        <v>112</v>
      </c>
      <c r="B114" s="40" t="s">
        <v>1099</v>
      </c>
      <c r="C114" s="3">
        <v>350000</v>
      </c>
      <c r="D114" s="40" t="s">
        <v>1096</v>
      </c>
      <c r="E114" s="115" t="s">
        <v>1100</v>
      </c>
      <c r="F114" t="s">
        <v>762</v>
      </c>
    </row>
    <row r="115" spans="1:6" ht="16.5" thickTop="1" thickBot="1" x14ac:dyDescent="0.3">
      <c r="A115">
        <v>113</v>
      </c>
      <c r="B115" s="40" t="s">
        <v>1099</v>
      </c>
      <c r="C115" s="3">
        <v>450000</v>
      </c>
      <c r="D115" s="40" t="s">
        <v>1101</v>
      </c>
      <c r="E115" s="115" t="s">
        <v>1102</v>
      </c>
      <c r="F115" t="s">
        <v>762</v>
      </c>
    </row>
    <row r="116" spans="1:6" ht="16.5" thickTop="1" thickBot="1" x14ac:dyDescent="0.3">
      <c r="A116">
        <v>114</v>
      </c>
      <c r="B116" s="40" t="s">
        <v>859</v>
      </c>
      <c r="C116" s="3">
        <v>1000000</v>
      </c>
      <c r="D116" s="40" t="s">
        <v>1101</v>
      </c>
      <c r="E116" t="s">
        <v>1103</v>
      </c>
      <c r="F116" t="s">
        <v>752</v>
      </c>
    </row>
    <row r="117" spans="1:6" ht="16.5" thickTop="1" thickBot="1" x14ac:dyDescent="0.3">
      <c r="A117">
        <v>115</v>
      </c>
      <c r="B117" s="40" t="s">
        <v>859</v>
      </c>
      <c r="C117" s="3">
        <v>100000</v>
      </c>
      <c r="D117" s="40" t="s">
        <v>1107</v>
      </c>
      <c r="E117" t="s">
        <v>1108</v>
      </c>
      <c r="F117" t="s">
        <v>752</v>
      </c>
    </row>
    <row r="118" spans="1:6" ht="16.5" thickTop="1" thickBot="1" x14ac:dyDescent="0.3">
      <c r="A118">
        <v>116</v>
      </c>
      <c r="B118" s="40" t="s">
        <v>1003</v>
      </c>
      <c r="C118" s="3">
        <v>100000</v>
      </c>
      <c r="D118" s="40" t="s">
        <v>1107</v>
      </c>
      <c r="E118" t="s">
        <v>1109</v>
      </c>
      <c r="F118" t="s">
        <v>752</v>
      </c>
    </row>
    <row r="119" spans="1:6" ht="16.5" thickTop="1" thickBot="1" x14ac:dyDescent="0.3">
      <c r="A119">
        <v>117</v>
      </c>
      <c r="B119" s="40" t="s">
        <v>1002</v>
      </c>
      <c r="C119" s="3">
        <v>250000</v>
      </c>
      <c r="D119" s="40" t="s">
        <v>1110</v>
      </c>
      <c r="E119" t="s">
        <v>1111</v>
      </c>
      <c r="F119" t="s">
        <v>752</v>
      </c>
    </row>
    <row r="120" spans="1:6" ht="16.5" thickTop="1" thickBot="1" x14ac:dyDescent="0.3">
      <c r="A120">
        <v>118</v>
      </c>
      <c r="B120" s="40" t="s">
        <v>286</v>
      </c>
      <c r="C120" s="3">
        <v>35000</v>
      </c>
      <c r="D120" s="40" t="s">
        <v>1110</v>
      </c>
      <c r="F120" t="s">
        <v>752</v>
      </c>
    </row>
    <row r="121" spans="1:6" ht="16.5" thickTop="1" thickBot="1" x14ac:dyDescent="0.3">
      <c r="A121">
        <v>119</v>
      </c>
      <c r="B121" s="40" t="s">
        <v>1113</v>
      </c>
      <c r="C121" s="3">
        <v>480000</v>
      </c>
      <c r="D121" s="40" t="s">
        <v>1110</v>
      </c>
      <c r="F121" t="s">
        <v>751</v>
      </c>
    </row>
    <row r="122" spans="1:6" ht="16.5" thickTop="1" thickBot="1" x14ac:dyDescent="0.3">
      <c r="A122">
        <v>120</v>
      </c>
      <c r="B122" s="40" t="s">
        <v>1003</v>
      </c>
      <c r="C122" s="3">
        <v>1200000</v>
      </c>
      <c r="D122" s="40" t="s">
        <v>1114</v>
      </c>
      <c r="E122" t="s">
        <v>934</v>
      </c>
      <c r="F122" t="s">
        <v>752</v>
      </c>
    </row>
    <row r="123" spans="1:6" ht="16.5" thickTop="1" thickBot="1" x14ac:dyDescent="0.3">
      <c r="A123">
        <v>121</v>
      </c>
      <c r="B123" s="40" t="s">
        <v>286</v>
      </c>
      <c r="C123" s="3">
        <v>35000</v>
      </c>
      <c r="D123" s="40" t="s">
        <v>1114</v>
      </c>
      <c r="F123" t="s">
        <v>752</v>
      </c>
    </row>
    <row r="124" spans="1:6" ht="16.5" thickTop="1" thickBot="1" x14ac:dyDescent="0.3">
      <c r="A124">
        <v>122</v>
      </c>
      <c r="B124" s="40" t="s">
        <v>1002</v>
      </c>
      <c r="C124" s="3">
        <v>100000</v>
      </c>
      <c r="D124" s="40" t="s">
        <v>1115</v>
      </c>
      <c r="E124" t="s">
        <v>1117</v>
      </c>
      <c r="F124" t="s">
        <v>752</v>
      </c>
    </row>
    <row r="125" spans="1:6" ht="16.5" thickTop="1" thickBot="1" x14ac:dyDescent="0.3">
      <c r="A125">
        <v>123</v>
      </c>
      <c r="B125" s="40" t="s">
        <v>1118</v>
      </c>
      <c r="C125" s="3">
        <v>50000</v>
      </c>
      <c r="D125" s="40" t="s">
        <v>1119</v>
      </c>
      <c r="F125" t="s">
        <v>762</v>
      </c>
    </row>
    <row r="126" spans="1:6" ht="16.5" thickTop="1" thickBot="1" x14ac:dyDescent="0.3">
      <c r="A126">
        <v>124</v>
      </c>
      <c r="B126" s="40" t="s">
        <v>1120</v>
      </c>
      <c r="C126" s="3">
        <v>30000</v>
      </c>
      <c r="D126" s="40" t="s">
        <v>1119</v>
      </c>
      <c r="F126" t="s">
        <v>762</v>
      </c>
    </row>
    <row r="127" spans="1:6" ht="16.5" thickTop="1" thickBot="1" x14ac:dyDescent="0.3">
      <c r="A127">
        <v>125</v>
      </c>
      <c r="B127" s="40" t="s">
        <v>1003</v>
      </c>
      <c r="C127" s="36">
        <v>1000000</v>
      </c>
      <c r="D127" s="40" t="s">
        <v>1119</v>
      </c>
      <c r="E127" t="s">
        <v>1121</v>
      </c>
      <c r="F127" t="s">
        <v>752</v>
      </c>
    </row>
    <row r="128" spans="1:6" ht="16.5" thickTop="1" thickBot="1" x14ac:dyDescent="0.3">
      <c r="A128">
        <v>126</v>
      </c>
      <c r="B128" s="40" t="s">
        <v>859</v>
      </c>
      <c r="C128" s="3">
        <v>400000</v>
      </c>
      <c r="D128" s="40" t="s">
        <v>1122</v>
      </c>
      <c r="E128" s="31" t="s">
        <v>1123</v>
      </c>
      <c r="F128" t="s">
        <v>752</v>
      </c>
    </row>
    <row r="129" spans="1:6" ht="16.5" thickTop="1" thickBot="1" x14ac:dyDescent="0.3">
      <c r="A129">
        <v>127</v>
      </c>
      <c r="B129" s="40" t="s">
        <v>1003</v>
      </c>
      <c r="C129" s="3">
        <v>150000</v>
      </c>
      <c r="D129" s="40" t="s">
        <v>1126</v>
      </c>
      <c r="E129" t="s">
        <v>951</v>
      </c>
      <c r="F129" t="s">
        <v>752</v>
      </c>
    </row>
    <row r="130" spans="1:6" ht="16.5" thickTop="1" thickBot="1" x14ac:dyDescent="0.3">
      <c r="A130">
        <v>128</v>
      </c>
      <c r="B130" s="40" t="s">
        <v>1128</v>
      </c>
      <c r="C130" s="3">
        <v>30000</v>
      </c>
      <c r="D130" s="40" t="s">
        <v>1126</v>
      </c>
      <c r="F130" t="s">
        <v>762</v>
      </c>
    </row>
    <row r="131" spans="1:6" ht="16.5" thickTop="1" thickBot="1" x14ac:dyDescent="0.3">
      <c r="A131">
        <v>129</v>
      </c>
      <c r="B131" s="40" t="s">
        <v>1131</v>
      </c>
      <c r="C131" s="3">
        <v>1000000</v>
      </c>
      <c r="D131" s="40" t="s">
        <v>1129</v>
      </c>
      <c r="E131" t="s">
        <v>716</v>
      </c>
      <c r="F131" t="s">
        <v>751</v>
      </c>
    </row>
    <row r="132" spans="1:6" ht="16.5" thickTop="1" thickBot="1" x14ac:dyDescent="0.3">
      <c r="A132">
        <v>130</v>
      </c>
      <c r="B132" s="40" t="s">
        <v>1002</v>
      </c>
      <c r="C132" s="3">
        <v>100000</v>
      </c>
      <c r="D132" s="40" t="s">
        <v>1137</v>
      </c>
      <c r="E132" t="s">
        <v>1138</v>
      </c>
      <c r="F132" t="s">
        <v>752</v>
      </c>
    </row>
    <row r="133" spans="1:6" ht="16.5" thickTop="1" thickBot="1" x14ac:dyDescent="0.3">
      <c r="A133">
        <v>131</v>
      </c>
      <c r="B133" s="40" t="s">
        <v>1003</v>
      </c>
      <c r="C133" s="3">
        <v>150000</v>
      </c>
      <c r="D133" s="40" t="s">
        <v>1139</v>
      </c>
      <c r="E133" t="s">
        <v>893</v>
      </c>
      <c r="F133" t="s">
        <v>752</v>
      </c>
    </row>
    <row r="134" spans="1:6" ht="16.5" thickTop="1" thickBot="1" x14ac:dyDescent="0.3">
      <c r="A134">
        <v>132</v>
      </c>
      <c r="B134" s="40" t="s">
        <v>930</v>
      </c>
      <c r="C134" s="3">
        <v>870000</v>
      </c>
      <c r="D134" s="40" t="s">
        <v>1140</v>
      </c>
      <c r="F134" t="s">
        <v>750</v>
      </c>
    </row>
    <row r="135" spans="1:6" ht="16.5" thickTop="1" thickBot="1" x14ac:dyDescent="0.3">
      <c r="A135">
        <v>133</v>
      </c>
      <c r="B135" s="40" t="s">
        <v>931</v>
      </c>
      <c r="C135" s="3">
        <v>200000</v>
      </c>
      <c r="D135" s="40" t="s">
        <v>1140</v>
      </c>
      <c r="F135" t="s">
        <v>752</v>
      </c>
    </row>
    <row r="136" spans="1:6" ht="16.5" thickTop="1" thickBot="1" x14ac:dyDescent="0.3">
      <c r="A136">
        <v>134</v>
      </c>
      <c r="B136" s="40" t="s">
        <v>1141</v>
      </c>
      <c r="C136" s="3">
        <v>3120000</v>
      </c>
      <c r="D136" s="40" t="s">
        <v>1140</v>
      </c>
      <c r="E136" t="s">
        <v>1142</v>
      </c>
      <c r="F136" t="s">
        <v>751</v>
      </c>
    </row>
    <row r="137" spans="1:6" ht="31.5" thickTop="1" thickBot="1" x14ac:dyDescent="0.3">
      <c r="A137">
        <v>135</v>
      </c>
      <c r="B137" s="40" t="s">
        <v>1145</v>
      </c>
      <c r="C137" s="3">
        <v>2700000</v>
      </c>
      <c r="D137" s="40" t="s">
        <v>1140</v>
      </c>
      <c r="E137" s="66" t="s">
        <v>1146</v>
      </c>
      <c r="F137" t="s">
        <v>751</v>
      </c>
    </row>
    <row r="138" spans="1:6" ht="16.5" thickTop="1" thickBot="1" x14ac:dyDescent="0.3">
      <c r="A138">
        <v>136</v>
      </c>
      <c r="B138" s="40" t="s">
        <v>286</v>
      </c>
      <c r="C138" s="3">
        <v>35000</v>
      </c>
      <c r="D138" s="40" t="s">
        <v>1147</v>
      </c>
      <c r="F138" t="s">
        <v>752</v>
      </c>
    </row>
    <row r="139" spans="1:6" ht="16.5" thickTop="1" thickBot="1" x14ac:dyDescent="0.3">
      <c r="A139">
        <v>137</v>
      </c>
      <c r="B139" s="40" t="s">
        <v>1003</v>
      </c>
      <c r="C139" s="3">
        <v>150000</v>
      </c>
      <c r="D139" s="40" t="s">
        <v>1150</v>
      </c>
      <c r="E139" t="s">
        <v>1151</v>
      </c>
      <c r="F139" t="s">
        <v>752</v>
      </c>
    </row>
    <row r="140" spans="1:6" ht="16.5" thickTop="1" thickBot="1" x14ac:dyDescent="0.3">
      <c r="A140">
        <v>138</v>
      </c>
      <c r="B140" s="40" t="s">
        <v>1153</v>
      </c>
      <c r="C140" s="3">
        <v>15000</v>
      </c>
      <c r="D140" s="40" t="s">
        <v>1150</v>
      </c>
      <c r="F140" t="s">
        <v>762</v>
      </c>
    </row>
    <row r="141" spans="1:6" ht="16.5" thickTop="1" thickBot="1" x14ac:dyDescent="0.3">
      <c r="A141">
        <v>139</v>
      </c>
      <c r="B141" s="40" t="s">
        <v>1002</v>
      </c>
      <c r="C141" s="3">
        <v>1600000</v>
      </c>
      <c r="D141" s="40" t="s">
        <v>1150</v>
      </c>
      <c r="E141" t="s">
        <v>858</v>
      </c>
      <c r="F141" t="s">
        <v>752</v>
      </c>
    </row>
    <row r="142" spans="1:6" ht="16.5" thickTop="1" thickBot="1" x14ac:dyDescent="0.3">
      <c r="A142">
        <v>140</v>
      </c>
      <c r="B142" s="40" t="s">
        <v>1003</v>
      </c>
      <c r="C142" s="3">
        <v>100000</v>
      </c>
      <c r="D142" s="40" t="s">
        <v>1156</v>
      </c>
      <c r="E142" t="s">
        <v>1157</v>
      </c>
      <c r="F142" t="s">
        <v>752</v>
      </c>
    </row>
    <row r="143" spans="1:6" ht="16.5" thickTop="1" thickBot="1" x14ac:dyDescent="0.3">
      <c r="A143">
        <v>141</v>
      </c>
      <c r="B143" s="40" t="s">
        <v>1003</v>
      </c>
      <c r="C143" s="3">
        <v>100000</v>
      </c>
      <c r="D143" s="40" t="s">
        <v>1161</v>
      </c>
      <c r="E143" t="s">
        <v>899</v>
      </c>
      <c r="F143" t="s">
        <v>752</v>
      </c>
    </row>
    <row r="144" spans="1:6" ht="16.5" thickTop="1" thickBot="1" x14ac:dyDescent="0.3">
      <c r="A144">
        <v>142</v>
      </c>
      <c r="B144" s="40" t="s">
        <v>286</v>
      </c>
      <c r="C144" s="3">
        <v>35000</v>
      </c>
      <c r="D144" s="40" t="s">
        <v>1161</v>
      </c>
      <c r="F144" t="s">
        <v>752</v>
      </c>
    </row>
    <row r="145" spans="1:6" ht="16.5" thickTop="1" thickBot="1" x14ac:dyDescent="0.3">
      <c r="A145">
        <v>143</v>
      </c>
      <c r="B145" s="40" t="s">
        <v>1003</v>
      </c>
      <c r="C145" s="3">
        <v>100000</v>
      </c>
      <c r="D145" s="40" t="s">
        <v>1164</v>
      </c>
      <c r="E145" s="52" t="s">
        <v>1165</v>
      </c>
      <c r="F145" t="s">
        <v>752</v>
      </c>
    </row>
    <row r="146" spans="1:6" ht="16.5" thickTop="1" thickBot="1" x14ac:dyDescent="0.3">
      <c r="A146">
        <v>144</v>
      </c>
      <c r="B146" s="40" t="s">
        <v>1002</v>
      </c>
      <c r="C146" s="3">
        <v>300000</v>
      </c>
      <c r="D146" s="40" t="s">
        <v>1168</v>
      </c>
      <c r="E146" t="s">
        <v>867</v>
      </c>
      <c r="F146" t="s">
        <v>752</v>
      </c>
    </row>
    <row r="147" spans="1:6" ht="16.5" thickTop="1" thickBot="1" x14ac:dyDescent="0.3">
      <c r="A147">
        <v>145</v>
      </c>
      <c r="B147" s="40" t="s">
        <v>1169</v>
      </c>
      <c r="C147" s="3">
        <v>80000</v>
      </c>
      <c r="D147" s="40" t="s">
        <v>1168</v>
      </c>
      <c r="F147" t="s">
        <v>762</v>
      </c>
    </row>
    <row r="148" spans="1:6" ht="16.5" thickTop="1" thickBot="1" x14ac:dyDescent="0.3">
      <c r="A148">
        <v>146</v>
      </c>
      <c r="B148" s="40" t="s">
        <v>1002</v>
      </c>
      <c r="C148" s="3">
        <v>20000</v>
      </c>
      <c r="D148" s="40" t="s">
        <v>1173</v>
      </c>
      <c r="E148" t="s">
        <v>1174</v>
      </c>
      <c r="F148" t="s">
        <v>752</v>
      </c>
    </row>
    <row r="149" spans="1:6" ht="16.5" thickTop="1" thickBot="1" x14ac:dyDescent="0.3">
      <c r="A149">
        <v>147</v>
      </c>
      <c r="B149" s="40" t="s">
        <v>1002</v>
      </c>
      <c r="C149" s="3">
        <v>130000</v>
      </c>
      <c r="D149" s="40" t="s">
        <v>1177</v>
      </c>
      <c r="E149" t="s">
        <v>1116</v>
      </c>
      <c r="F149" t="s">
        <v>752</v>
      </c>
    </row>
    <row r="150" spans="1:6" ht="16.5" thickTop="1" thickBot="1" x14ac:dyDescent="0.3">
      <c r="A150">
        <v>148</v>
      </c>
      <c r="B150" s="40" t="s">
        <v>286</v>
      </c>
      <c r="C150" s="3">
        <v>40000</v>
      </c>
      <c r="D150" s="40" t="s">
        <v>1110</v>
      </c>
      <c r="F150" t="s">
        <v>752</v>
      </c>
    </row>
    <row r="151" spans="1:6" ht="16.5" thickTop="1" thickBot="1" x14ac:dyDescent="0.3">
      <c r="A151">
        <v>149</v>
      </c>
      <c r="B151" s="40" t="s">
        <v>1179</v>
      </c>
      <c r="C151" s="3">
        <v>373000</v>
      </c>
      <c r="D151" s="40" t="s">
        <v>1180</v>
      </c>
      <c r="F151" t="s">
        <v>751</v>
      </c>
    </row>
    <row r="152" spans="1:6" ht="16.5" thickTop="1" thickBot="1" x14ac:dyDescent="0.3">
      <c r="A152">
        <v>150</v>
      </c>
      <c r="B152" s="40" t="s">
        <v>286</v>
      </c>
      <c r="C152" s="3">
        <v>40000</v>
      </c>
      <c r="D152" s="40" t="s">
        <v>1180</v>
      </c>
      <c r="F152" t="s">
        <v>752</v>
      </c>
    </row>
    <row r="153" spans="1:6" ht="16.5" thickTop="1" thickBot="1" x14ac:dyDescent="0.3">
      <c r="A153">
        <v>151</v>
      </c>
      <c r="B153" s="40" t="s">
        <v>1183</v>
      </c>
      <c r="C153" s="3">
        <v>80000</v>
      </c>
      <c r="D153" s="40" t="s">
        <v>1180</v>
      </c>
      <c r="F153" t="s">
        <v>750</v>
      </c>
    </row>
    <row r="154" spans="1:6" ht="16.5" thickTop="1" thickBot="1" x14ac:dyDescent="0.3">
      <c r="A154">
        <v>152</v>
      </c>
      <c r="B154" s="40" t="s">
        <v>1002</v>
      </c>
      <c r="C154" s="3">
        <v>100000</v>
      </c>
      <c r="D154" s="40" t="s">
        <v>1184</v>
      </c>
      <c r="E154" t="s">
        <v>1127</v>
      </c>
      <c r="F154" t="s">
        <v>752</v>
      </c>
    </row>
    <row r="155" spans="1:6" ht="16.5" thickTop="1" thickBot="1" x14ac:dyDescent="0.3">
      <c r="A155">
        <v>153</v>
      </c>
      <c r="B155" s="40" t="s">
        <v>1185</v>
      </c>
      <c r="C155" s="3">
        <v>263750</v>
      </c>
      <c r="D155" s="40" t="s">
        <v>1184</v>
      </c>
      <c r="F155" t="s">
        <v>751</v>
      </c>
    </row>
    <row r="156" spans="1:6" ht="16.5" thickTop="1" thickBot="1" x14ac:dyDescent="0.3">
      <c r="A156">
        <v>154</v>
      </c>
      <c r="B156" s="40" t="s">
        <v>1186</v>
      </c>
      <c r="C156" s="3">
        <v>403000</v>
      </c>
      <c r="D156" s="40" t="s">
        <v>1187</v>
      </c>
      <c r="F156" t="s">
        <v>751</v>
      </c>
    </row>
    <row r="157" spans="1:6" ht="16.5" thickTop="1" thickBot="1" x14ac:dyDescent="0.3">
      <c r="A157">
        <v>155</v>
      </c>
      <c r="B157" s="40" t="s">
        <v>298</v>
      </c>
      <c r="C157" s="3">
        <v>120000</v>
      </c>
      <c r="D157" s="40" t="s">
        <v>1187</v>
      </c>
      <c r="F157" t="s">
        <v>751</v>
      </c>
    </row>
    <row r="158" spans="1:6" ht="16.5" thickTop="1" thickBot="1" x14ac:dyDescent="0.3">
      <c r="A158">
        <v>156</v>
      </c>
      <c r="B158" s="40" t="s">
        <v>1196</v>
      </c>
      <c r="C158" s="3">
        <v>76000</v>
      </c>
      <c r="D158" s="40" t="s">
        <v>1195</v>
      </c>
      <c r="F158" t="s">
        <v>762</v>
      </c>
    </row>
    <row r="159" spans="1:6" ht="16.5" thickTop="1" thickBot="1" x14ac:dyDescent="0.3">
      <c r="A159">
        <v>157</v>
      </c>
      <c r="B159" s="40" t="s">
        <v>1002</v>
      </c>
      <c r="C159" s="3">
        <v>100000</v>
      </c>
      <c r="D159" s="40" t="s">
        <v>1200</v>
      </c>
      <c r="E159" s="31" t="s">
        <v>1121</v>
      </c>
      <c r="F159" t="s">
        <v>752</v>
      </c>
    </row>
    <row r="160" spans="1:6" ht="16.5" thickTop="1" thickBot="1" x14ac:dyDescent="0.3">
      <c r="A160">
        <v>158</v>
      </c>
      <c r="B160" s="40" t="s">
        <v>286</v>
      </c>
      <c r="C160" s="3">
        <v>35000</v>
      </c>
      <c r="D160" s="40" t="s">
        <v>1200</v>
      </c>
      <c r="F160" t="s">
        <v>752</v>
      </c>
    </row>
    <row r="161" spans="1:6" ht="16.5" thickTop="1" thickBot="1" x14ac:dyDescent="0.3">
      <c r="A161">
        <v>159</v>
      </c>
      <c r="B161" s="40" t="s">
        <v>1201</v>
      </c>
      <c r="C161" s="3">
        <v>30000</v>
      </c>
      <c r="D161" s="40" t="s">
        <v>1200</v>
      </c>
      <c r="F161" t="s">
        <v>752</v>
      </c>
    </row>
    <row r="162" spans="1:6" ht="16.5" thickTop="1" thickBot="1" x14ac:dyDescent="0.3">
      <c r="A162">
        <v>160</v>
      </c>
      <c r="B162" s="40" t="s">
        <v>1002</v>
      </c>
      <c r="C162" s="3">
        <v>500000</v>
      </c>
      <c r="D162" s="40" t="s">
        <v>1216</v>
      </c>
      <c r="E162" s="31" t="s">
        <v>1217</v>
      </c>
      <c r="F162" t="s">
        <v>752</v>
      </c>
    </row>
    <row r="163" spans="1:6" ht="16.5" thickTop="1" thickBot="1" x14ac:dyDescent="0.3">
      <c r="A163">
        <v>161</v>
      </c>
      <c r="B163" s="40" t="s">
        <v>1002</v>
      </c>
      <c r="C163" s="3">
        <v>200000</v>
      </c>
      <c r="D163" s="40" t="s">
        <v>1246</v>
      </c>
      <c r="E163" s="31" t="s">
        <v>904</v>
      </c>
      <c r="F163" t="s">
        <v>752</v>
      </c>
    </row>
    <row r="164" spans="1:6" ht="16.5" thickTop="1" thickBot="1" x14ac:dyDescent="0.3">
      <c r="A164">
        <v>162</v>
      </c>
      <c r="B164" s="40" t="s">
        <v>286</v>
      </c>
      <c r="C164" s="3">
        <v>40000</v>
      </c>
      <c r="D164" s="40" t="s">
        <v>1246</v>
      </c>
      <c r="F164" t="s">
        <v>752</v>
      </c>
    </row>
    <row r="165" spans="1:6" ht="16.5" thickTop="1" thickBot="1" x14ac:dyDescent="0.3">
      <c r="A165">
        <v>163</v>
      </c>
      <c r="B165" s="40" t="s">
        <v>1247</v>
      </c>
      <c r="C165" s="3">
        <v>80000</v>
      </c>
      <c r="D165" s="40" t="s">
        <v>1248</v>
      </c>
      <c r="F165" t="s">
        <v>750</v>
      </c>
    </row>
    <row r="166" spans="1:6" ht="16.5" thickTop="1" thickBot="1" x14ac:dyDescent="0.3">
      <c r="A166">
        <v>164</v>
      </c>
      <c r="B166" s="40" t="s">
        <v>1249</v>
      </c>
      <c r="C166" s="3">
        <v>320000</v>
      </c>
      <c r="D166" s="40" t="s">
        <v>1220</v>
      </c>
      <c r="F166" t="s">
        <v>751</v>
      </c>
    </row>
    <row r="167" spans="1:6" ht="16.5" thickTop="1" thickBot="1" x14ac:dyDescent="0.3">
      <c r="A167">
        <v>165</v>
      </c>
      <c r="B167" s="40" t="s">
        <v>859</v>
      </c>
      <c r="C167" s="3">
        <v>500000</v>
      </c>
      <c r="D167" s="40" t="s">
        <v>1255</v>
      </c>
      <c r="E167" s="153" t="s">
        <v>1256</v>
      </c>
      <c r="F167" t="s">
        <v>752</v>
      </c>
    </row>
    <row r="168" spans="1:6" ht="16.5" thickTop="1" thickBot="1" x14ac:dyDescent="0.3">
      <c r="A168">
        <v>166</v>
      </c>
      <c r="B168" s="40" t="s">
        <v>1257</v>
      </c>
      <c r="C168" s="3">
        <v>55000</v>
      </c>
      <c r="D168" s="40" t="s">
        <v>1255</v>
      </c>
      <c r="F168" t="s">
        <v>751</v>
      </c>
    </row>
    <row r="169" spans="1:6" ht="16.5" thickTop="1" thickBot="1" x14ac:dyDescent="0.3">
      <c r="A169">
        <v>167</v>
      </c>
      <c r="B169" s="40" t="s">
        <v>1258</v>
      </c>
      <c r="C169" s="3">
        <v>250000</v>
      </c>
      <c r="D169" s="40" t="s">
        <v>1255</v>
      </c>
      <c r="F169" t="s">
        <v>762</v>
      </c>
    </row>
    <row r="170" spans="1:6" ht="16.5" thickTop="1" thickBot="1" x14ac:dyDescent="0.3">
      <c r="A170">
        <v>168</v>
      </c>
      <c r="B170" s="40" t="s">
        <v>1259</v>
      </c>
      <c r="C170" s="3">
        <v>135000</v>
      </c>
      <c r="D170" s="40" t="s">
        <v>1255</v>
      </c>
      <c r="F170" t="s">
        <v>762</v>
      </c>
    </row>
    <row r="171" spans="1:6" ht="16.5" thickTop="1" thickBot="1" x14ac:dyDescent="0.3">
      <c r="A171">
        <v>169</v>
      </c>
      <c r="B171" s="40" t="s">
        <v>1002</v>
      </c>
      <c r="C171" s="3">
        <v>650000</v>
      </c>
      <c r="D171" s="40" t="s">
        <v>1262</v>
      </c>
      <c r="E171" t="s">
        <v>1263</v>
      </c>
      <c r="F171" t="s">
        <v>752</v>
      </c>
    </row>
    <row r="172" spans="1:6" ht="16.5" thickTop="1" thickBot="1" x14ac:dyDescent="0.3">
      <c r="A172">
        <v>170</v>
      </c>
      <c r="B172" s="40" t="s">
        <v>1265</v>
      </c>
      <c r="C172" s="3">
        <v>596000</v>
      </c>
      <c r="D172" s="40" t="s">
        <v>927</v>
      </c>
      <c r="F172" t="s">
        <v>751</v>
      </c>
    </row>
    <row r="173" spans="1:6" ht="16.5" thickTop="1" thickBot="1" x14ac:dyDescent="0.3">
      <c r="A173">
        <v>171</v>
      </c>
      <c r="B173" s="40" t="s">
        <v>1002</v>
      </c>
      <c r="C173" s="3">
        <v>100000</v>
      </c>
      <c r="D173" s="40" t="s">
        <v>927</v>
      </c>
      <c r="E173" s="31" t="s">
        <v>1266</v>
      </c>
      <c r="F173" t="s">
        <v>752</v>
      </c>
    </row>
    <row r="174" spans="1:6" ht="16.5" thickTop="1" thickBot="1" x14ac:dyDescent="0.3">
      <c r="A174">
        <v>172</v>
      </c>
      <c r="B174" s="40" t="s">
        <v>286</v>
      </c>
      <c r="C174" s="3">
        <v>40000</v>
      </c>
      <c r="D174" s="40" t="s">
        <v>927</v>
      </c>
      <c r="F174" t="s">
        <v>752</v>
      </c>
    </row>
    <row r="175" spans="1:6" ht="16.5" thickTop="1" thickBot="1" x14ac:dyDescent="0.3">
      <c r="A175">
        <v>173</v>
      </c>
      <c r="B175" s="40" t="s">
        <v>1267</v>
      </c>
      <c r="C175" s="3">
        <v>15000</v>
      </c>
      <c r="D175" s="40" t="s">
        <v>927</v>
      </c>
      <c r="F175" t="s">
        <v>762</v>
      </c>
    </row>
    <row r="176" spans="1:6" ht="16.5" thickTop="1" thickBot="1" x14ac:dyDescent="0.3">
      <c r="A176">
        <v>174</v>
      </c>
      <c r="B176" s="40" t="s">
        <v>1271</v>
      </c>
      <c r="C176" s="3">
        <v>11000000</v>
      </c>
      <c r="D176" s="40" t="s">
        <v>927</v>
      </c>
      <c r="F176" t="s">
        <v>751</v>
      </c>
    </row>
    <row r="177" spans="1:6" ht="16.5" thickTop="1" thickBot="1" x14ac:dyDescent="0.3">
      <c r="A177">
        <v>175</v>
      </c>
      <c r="B177" s="40" t="s">
        <v>1268</v>
      </c>
      <c r="C177" s="3">
        <v>1027000</v>
      </c>
      <c r="D177" s="40" t="s">
        <v>1269</v>
      </c>
      <c r="F177" t="s">
        <v>751</v>
      </c>
    </row>
    <row r="178" spans="1:6" ht="16.5" thickTop="1" thickBot="1" x14ac:dyDescent="0.3">
      <c r="A178">
        <v>176</v>
      </c>
      <c r="B178" s="40" t="s">
        <v>1002</v>
      </c>
      <c r="C178" s="3">
        <v>100000</v>
      </c>
      <c r="D178" s="40" t="s">
        <v>1280</v>
      </c>
      <c r="E178" s="31" t="s">
        <v>1281</v>
      </c>
      <c r="F178" t="s">
        <v>752</v>
      </c>
    </row>
    <row r="179" spans="1:6" ht="16.5" thickTop="1" thickBot="1" x14ac:dyDescent="0.3">
      <c r="A179">
        <v>177</v>
      </c>
      <c r="B179" s="40" t="s">
        <v>1295</v>
      </c>
      <c r="C179" s="3">
        <v>235000</v>
      </c>
      <c r="D179" s="40" t="s">
        <v>1293</v>
      </c>
      <c r="E179" t="s">
        <v>363</v>
      </c>
      <c r="F179" t="s">
        <v>751</v>
      </c>
    </row>
    <row r="180" spans="1:6" ht="16.5" thickTop="1" thickBot="1" x14ac:dyDescent="0.3">
      <c r="A180">
        <v>178</v>
      </c>
      <c r="B180" s="40" t="s">
        <v>1296</v>
      </c>
      <c r="C180" s="3">
        <v>345000</v>
      </c>
      <c r="D180" s="40" t="s">
        <v>1297</v>
      </c>
      <c r="F180" t="s">
        <v>751</v>
      </c>
    </row>
    <row r="181" spans="1:6" ht="16.5" thickTop="1" thickBot="1" x14ac:dyDescent="0.3">
      <c r="A181">
        <v>179</v>
      </c>
      <c r="B181" s="40" t="s">
        <v>1298</v>
      </c>
      <c r="C181" s="3">
        <v>97000</v>
      </c>
      <c r="D181" s="40" t="s">
        <v>1297</v>
      </c>
      <c r="F181" t="s">
        <v>751</v>
      </c>
    </row>
    <row r="182" spans="1:6" ht="16.5" thickTop="1" thickBot="1" x14ac:dyDescent="0.3">
      <c r="A182">
        <v>180</v>
      </c>
      <c r="B182" s="40" t="s">
        <v>1305</v>
      </c>
      <c r="C182" s="3">
        <v>16000</v>
      </c>
      <c r="D182" s="40" t="s">
        <v>1303</v>
      </c>
      <c r="F182" t="s">
        <v>762</v>
      </c>
    </row>
    <row r="183" spans="1:6" ht="16.5" thickTop="1" thickBot="1" x14ac:dyDescent="0.3">
      <c r="A183">
        <v>181</v>
      </c>
      <c r="B183" s="40" t="s">
        <v>1306</v>
      </c>
      <c r="C183" s="3">
        <v>217000</v>
      </c>
      <c r="D183" s="40" t="s">
        <v>1307</v>
      </c>
      <c r="F183" t="s">
        <v>751</v>
      </c>
    </row>
    <row r="184" spans="1:6" ht="16.5" thickTop="1" thickBot="1" x14ac:dyDescent="0.3">
      <c r="A184">
        <v>182</v>
      </c>
      <c r="B184" s="40" t="s">
        <v>1308</v>
      </c>
      <c r="C184" s="3">
        <v>85000</v>
      </c>
      <c r="D184" s="40" t="s">
        <v>1307</v>
      </c>
      <c r="F184" t="s">
        <v>750</v>
      </c>
    </row>
    <row r="185" spans="1:6" ht="16.5" thickTop="1" thickBot="1" x14ac:dyDescent="0.3">
      <c r="A185">
        <v>183</v>
      </c>
      <c r="B185" s="40" t="s">
        <v>1309</v>
      </c>
      <c r="C185" s="3">
        <v>60000</v>
      </c>
      <c r="D185" s="40" t="s">
        <v>1310</v>
      </c>
      <c r="F185" t="s">
        <v>751</v>
      </c>
    </row>
    <row r="186" spans="1:6" ht="16.5" thickTop="1" thickBot="1" x14ac:dyDescent="0.3">
      <c r="A186">
        <v>184</v>
      </c>
      <c r="B186" s="40" t="s">
        <v>1002</v>
      </c>
      <c r="C186" s="3">
        <v>200000</v>
      </c>
      <c r="D186" s="40" t="s">
        <v>1310</v>
      </c>
      <c r="E186" s="31" t="s">
        <v>909</v>
      </c>
      <c r="F186" t="s">
        <v>752</v>
      </c>
    </row>
    <row r="187" spans="1:6" ht="16.5" thickTop="1" thickBot="1" x14ac:dyDescent="0.3">
      <c r="A187">
        <v>185</v>
      </c>
      <c r="B187" s="40" t="s">
        <v>1375</v>
      </c>
      <c r="C187" s="3">
        <v>11000000</v>
      </c>
      <c r="D187" s="40" t="s">
        <v>1318</v>
      </c>
      <c r="F187" t="s">
        <v>751</v>
      </c>
    </row>
    <row r="188" spans="1:6" ht="16.5" thickTop="1" thickBot="1" x14ac:dyDescent="0.3">
      <c r="A188">
        <v>186</v>
      </c>
      <c r="B188" s="40" t="s">
        <v>1002</v>
      </c>
      <c r="C188" s="3">
        <v>5000000</v>
      </c>
      <c r="D188" s="40" t="s">
        <v>1322</v>
      </c>
      <c r="E188" s="31" t="s">
        <v>1326</v>
      </c>
      <c r="F188" t="s">
        <v>752</v>
      </c>
    </row>
    <row r="189" spans="1:6" ht="16.5" thickTop="1" thickBot="1" x14ac:dyDescent="0.3">
      <c r="A189">
        <v>187</v>
      </c>
      <c r="B189" s="40" t="s">
        <v>298</v>
      </c>
      <c r="C189" s="3">
        <v>90000</v>
      </c>
      <c r="D189" s="40" t="s">
        <v>1322</v>
      </c>
      <c r="E189" s="31"/>
      <c r="F189" t="s">
        <v>751</v>
      </c>
    </row>
    <row r="190" spans="1:6" ht="16.5" thickTop="1" thickBot="1" x14ac:dyDescent="0.3">
      <c r="A190">
        <v>188</v>
      </c>
      <c r="B190" s="40" t="s">
        <v>286</v>
      </c>
      <c r="C190" s="3">
        <v>40000</v>
      </c>
      <c r="D190" s="40" t="s">
        <v>1322</v>
      </c>
      <c r="E190" s="31"/>
      <c r="F190" t="s">
        <v>752</v>
      </c>
    </row>
    <row r="191" spans="1:6" ht="16.5" thickTop="1" thickBot="1" x14ac:dyDescent="0.3">
      <c r="A191">
        <v>189</v>
      </c>
      <c r="B191" s="40" t="s">
        <v>1099</v>
      </c>
      <c r="C191" s="3">
        <v>1000000</v>
      </c>
      <c r="D191" s="40" t="s">
        <v>1332</v>
      </c>
      <c r="E191" s="115" t="s">
        <v>1333</v>
      </c>
      <c r="F191" t="s">
        <v>762</v>
      </c>
    </row>
    <row r="192" spans="1:6" ht="16.5" thickTop="1" thickBot="1" x14ac:dyDescent="0.3">
      <c r="A192">
        <v>190</v>
      </c>
      <c r="B192" s="40" t="s">
        <v>1002</v>
      </c>
      <c r="C192" s="3">
        <v>150000</v>
      </c>
      <c r="D192" s="40" t="s">
        <v>1332</v>
      </c>
      <c r="E192" s="31" t="s">
        <v>1334</v>
      </c>
      <c r="F192" s="40" t="s">
        <v>752</v>
      </c>
    </row>
    <row r="193" spans="1:6" ht="16.5" thickTop="1" thickBot="1" x14ac:dyDescent="0.3">
      <c r="A193">
        <v>191</v>
      </c>
      <c r="B193" s="40" t="s">
        <v>286</v>
      </c>
      <c r="C193" s="3">
        <v>120000</v>
      </c>
      <c r="D193" s="40" t="s">
        <v>1336</v>
      </c>
      <c r="E193" s="31"/>
      <c r="F193" t="s">
        <v>752</v>
      </c>
    </row>
    <row r="194" spans="1:6" ht="16.5" thickTop="1" thickBot="1" x14ac:dyDescent="0.3">
      <c r="A194">
        <v>192</v>
      </c>
      <c r="B194" s="40" t="s">
        <v>1002</v>
      </c>
      <c r="C194" s="3">
        <v>50000</v>
      </c>
      <c r="D194" s="40" t="s">
        <v>1343</v>
      </c>
      <c r="E194" s="31" t="s">
        <v>1345</v>
      </c>
      <c r="F194" t="s">
        <v>752</v>
      </c>
    </row>
    <row r="195" spans="1:6" ht="16.5" thickTop="1" thickBot="1" x14ac:dyDescent="0.3">
      <c r="A195">
        <v>193</v>
      </c>
      <c r="B195" s="40" t="s">
        <v>1099</v>
      </c>
      <c r="C195" s="3">
        <v>1000000</v>
      </c>
      <c r="D195" s="40" t="s">
        <v>1343</v>
      </c>
      <c r="E195" s="115" t="s">
        <v>1346</v>
      </c>
      <c r="F195" t="s">
        <v>762</v>
      </c>
    </row>
    <row r="196" spans="1:6" ht="16.5" thickTop="1" thickBot="1" x14ac:dyDescent="0.3">
      <c r="A196">
        <v>194</v>
      </c>
      <c r="B196" s="40" t="s">
        <v>930</v>
      </c>
      <c r="C196" s="3">
        <v>800000</v>
      </c>
      <c r="D196" s="40" t="s">
        <v>1373</v>
      </c>
      <c r="E196" s="31"/>
      <c r="F196" t="s">
        <v>750</v>
      </c>
    </row>
    <row r="197" spans="1:6" ht="16.5" thickTop="1" thickBot="1" x14ac:dyDescent="0.3">
      <c r="A197">
        <v>195</v>
      </c>
      <c r="B197" s="40" t="s">
        <v>744</v>
      </c>
      <c r="C197" s="3">
        <v>120000</v>
      </c>
      <c r="D197" s="40" t="s">
        <v>1373</v>
      </c>
      <c r="E197" s="31"/>
      <c r="F197" t="s">
        <v>752</v>
      </c>
    </row>
    <row r="198" spans="1:6" ht="16.5" thickTop="1" thickBot="1" x14ac:dyDescent="0.3">
      <c r="A198">
        <v>196</v>
      </c>
      <c r="B198" s="40" t="s">
        <v>1378</v>
      </c>
      <c r="C198" s="3">
        <v>3600000</v>
      </c>
      <c r="D198" s="40" t="s">
        <v>1373</v>
      </c>
      <c r="E198" s="31" t="s">
        <v>1379</v>
      </c>
      <c r="F198" t="s">
        <v>751</v>
      </c>
    </row>
    <row r="199" spans="1:6" ht="16.5" thickTop="1" thickBot="1" x14ac:dyDescent="0.3">
      <c r="A199">
        <v>197</v>
      </c>
      <c r="B199" s="40" t="s">
        <v>1002</v>
      </c>
      <c r="C199" s="3">
        <v>50000</v>
      </c>
      <c r="D199" s="40" t="s">
        <v>1402</v>
      </c>
      <c r="E199" s="31" t="s">
        <v>1404</v>
      </c>
      <c r="F199" t="s">
        <v>752</v>
      </c>
    </row>
    <row r="200" spans="1:6" ht="16.5" thickTop="1" thickBot="1" x14ac:dyDescent="0.3">
      <c r="A200">
        <v>198</v>
      </c>
      <c r="B200" s="40" t="s">
        <v>1427</v>
      </c>
      <c r="C200" s="3">
        <v>100000</v>
      </c>
      <c r="D200" s="40" t="s">
        <v>1426</v>
      </c>
      <c r="E200" s="31"/>
      <c r="F200" t="s">
        <v>751</v>
      </c>
    </row>
    <row r="201" spans="1:6" ht="16.5" thickTop="1" thickBot="1" x14ac:dyDescent="0.3">
      <c r="A201">
        <v>199</v>
      </c>
      <c r="B201" s="40" t="s">
        <v>1428</v>
      </c>
      <c r="C201" s="3">
        <v>35000</v>
      </c>
      <c r="D201" s="40" t="s">
        <v>1429</v>
      </c>
      <c r="E201" s="31"/>
      <c r="F201" t="s">
        <v>762</v>
      </c>
    </row>
    <row r="202" spans="1:6" ht="16.5" thickTop="1" thickBot="1" x14ac:dyDescent="0.3">
      <c r="A202">
        <v>200</v>
      </c>
      <c r="B202" s="40" t="s">
        <v>1002</v>
      </c>
      <c r="C202" s="3">
        <v>500000</v>
      </c>
      <c r="D202" s="40" t="s">
        <v>1430</v>
      </c>
      <c r="E202" s="31" t="s">
        <v>1432</v>
      </c>
      <c r="F202" t="s">
        <v>752</v>
      </c>
    </row>
    <row r="203" spans="1:6" ht="16.5" thickTop="1" thickBot="1" x14ac:dyDescent="0.3">
      <c r="A203">
        <v>201</v>
      </c>
      <c r="B203" s="40" t="s">
        <v>1434</v>
      </c>
      <c r="C203" s="3">
        <v>60000</v>
      </c>
      <c r="D203" s="40" t="s">
        <v>1435</v>
      </c>
      <c r="E203" s="31"/>
      <c r="F203" t="s">
        <v>751</v>
      </c>
    </row>
    <row r="204" spans="1:6" ht="16.5" thickTop="1" thickBot="1" x14ac:dyDescent="0.3">
      <c r="A204">
        <v>202</v>
      </c>
      <c r="B204" s="40" t="s">
        <v>1436</v>
      </c>
      <c r="C204" s="3">
        <v>50000</v>
      </c>
      <c r="D204" s="40" t="s">
        <v>1435</v>
      </c>
      <c r="E204" s="31"/>
      <c r="F204" t="s">
        <v>762</v>
      </c>
    </row>
    <row r="205" spans="1:6" ht="16.5" thickTop="1" thickBot="1" x14ac:dyDescent="0.3">
      <c r="A205">
        <v>203</v>
      </c>
      <c r="B205" s="40" t="s">
        <v>1439</v>
      </c>
      <c r="C205" s="3">
        <v>46000</v>
      </c>
      <c r="D205" s="40" t="s">
        <v>1440</v>
      </c>
      <c r="E205" s="31"/>
      <c r="F205" t="s">
        <v>751</v>
      </c>
    </row>
    <row r="206" spans="1:6" ht="16.5" thickTop="1" thickBot="1" x14ac:dyDescent="0.3">
      <c r="A206">
        <v>204</v>
      </c>
      <c r="B206" s="40" t="s">
        <v>1444</v>
      </c>
      <c r="C206" s="3">
        <v>255000</v>
      </c>
      <c r="D206" s="40" t="s">
        <v>1441</v>
      </c>
      <c r="E206" s="31"/>
      <c r="F206" t="s">
        <v>762</v>
      </c>
    </row>
    <row r="207" spans="1:6" ht="16.5" thickTop="1" thickBot="1" x14ac:dyDescent="0.3">
      <c r="A207">
        <v>205</v>
      </c>
      <c r="B207" s="40" t="s">
        <v>1002</v>
      </c>
      <c r="C207" s="3">
        <v>100000</v>
      </c>
      <c r="D207" s="40" t="s">
        <v>1451</v>
      </c>
      <c r="E207" s="153" t="s">
        <v>1452</v>
      </c>
      <c r="F207" t="s">
        <v>752</v>
      </c>
    </row>
    <row r="208" spans="1:6" ht="16.5" thickTop="1" thickBot="1" x14ac:dyDescent="0.3">
      <c r="A208">
        <v>206</v>
      </c>
      <c r="B208" s="40" t="s">
        <v>1454</v>
      </c>
      <c r="C208" s="3">
        <v>80000</v>
      </c>
      <c r="D208" s="40" t="s">
        <v>1446</v>
      </c>
      <c r="E208" s="31"/>
      <c r="F208" t="s">
        <v>762</v>
      </c>
    </row>
    <row r="209" spans="1:7" ht="16.5" thickTop="1" thickBot="1" x14ac:dyDescent="0.3">
      <c r="A209">
        <v>207</v>
      </c>
      <c r="B209" s="40" t="s">
        <v>1455</v>
      </c>
      <c r="C209" s="3">
        <v>75000</v>
      </c>
      <c r="D209" s="40" t="s">
        <v>1456</v>
      </c>
      <c r="E209" s="31"/>
      <c r="F209" t="s">
        <v>762</v>
      </c>
    </row>
    <row r="210" spans="1:7" ht="16.5" thickTop="1" thickBot="1" x14ac:dyDescent="0.3">
      <c r="A210">
        <v>208</v>
      </c>
      <c r="B210" s="154" t="s">
        <v>1500</v>
      </c>
      <c r="C210" s="3">
        <v>20000</v>
      </c>
      <c r="D210" s="154" t="s">
        <v>1501</v>
      </c>
      <c r="E210" s="31"/>
      <c r="F210" t="s">
        <v>752</v>
      </c>
    </row>
    <row r="211" spans="1:7" ht="16.5" thickTop="1" thickBot="1" x14ac:dyDescent="0.3">
      <c r="A211">
        <v>209</v>
      </c>
      <c r="B211" s="40" t="s">
        <v>1099</v>
      </c>
      <c r="C211" s="3">
        <v>400000</v>
      </c>
      <c r="D211" s="154" t="s">
        <v>1501</v>
      </c>
      <c r="E211" s="158" t="s">
        <v>1503</v>
      </c>
      <c r="F211" t="s">
        <v>762</v>
      </c>
    </row>
    <row r="212" spans="1:7" ht="16.5" thickTop="1" thickBot="1" x14ac:dyDescent="0.3">
      <c r="A212">
        <v>210</v>
      </c>
      <c r="B212" s="40" t="s">
        <v>1381</v>
      </c>
      <c r="C212" s="3">
        <v>7500000</v>
      </c>
      <c r="D212" s="40" t="s">
        <v>928</v>
      </c>
      <c r="E212" s="31"/>
      <c r="F212" t="s">
        <v>751</v>
      </c>
    </row>
    <row r="213" spans="1:7" ht="16.5" thickTop="1" thickBot="1" x14ac:dyDescent="0.3">
      <c r="A213">
        <v>211</v>
      </c>
      <c r="B213" s="154" t="s">
        <v>1019</v>
      </c>
      <c r="C213" s="149">
        <v>360000</v>
      </c>
      <c r="D213" s="154" t="s">
        <v>1514</v>
      </c>
      <c r="E213" s="153"/>
      <c r="F213" s="148" t="s">
        <v>751</v>
      </c>
      <c r="G213" s="148"/>
    </row>
    <row r="214" spans="1:7" ht="16.5" thickTop="1" thickBot="1" x14ac:dyDescent="0.3">
      <c r="A214">
        <v>212</v>
      </c>
      <c r="B214" s="154" t="s">
        <v>1002</v>
      </c>
      <c r="C214" s="149">
        <v>100000</v>
      </c>
      <c r="D214" s="154" t="s">
        <v>1514</v>
      </c>
      <c r="E214" s="153" t="s">
        <v>1515</v>
      </c>
      <c r="F214" s="148" t="s">
        <v>752</v>
      </c>
      <c r="G214" s="148"/>
    </row>
    <row r="215" spans="1:7" ht="16.5" thickTop="1" thickBot="1" x14ac:dyDescent="0.3">
      <c r="A215">
        <v>213</v>
      </c>
      <c r="B215" s="154" t="s">
        <v>1002</v>
      </c>
      <c r="C215" s="149">
        <v>75000</v>
      </c>
      <c r="D215" s="154" t="s">
        <v>1520</v>
      </c>
      <c r="E215" s="153" t="s">
        <v>1521</v>
      </c>
      <c r="F215" s="148" t="s">
        <v>752</v>
      </c>
      <c r="G215" s="148"/>
    </row>
    <row r="216" spans="1:7" ht="16.5" thickTop="1" thickBot="1" x14ac:dyDescent="0.3">
      <c r="A216">
        <v>214</v>
      </c>
      <c r="B216" s="154" t="s">
        <v>1002</v>
      </c>
      <c r="C216" s="149">
        <v>1000000</v>
      </c>
      <c r="D216" s="154" t="s">
        <v>1526</v>
      </c>
      <c r="E216" s="153" t="s">
        <v>1527</v>
      </c>
      <c r="F216" s="148" t="s">
        <v>752</v>
      </c>
      <c r="G216" s="148"/>
    </row>
    <row r="217" spans="1:7" ht="16.5" thickTop="1" thickBot="1" x14ac:dyDescent="0.3">
      <c r="A217">
        <v>215</v>
      </c>
      <c r="B217" s="154" t="s">
        <v>1528</v>
      </c>
      <c r="C217" s="149">
        <v>30000</v>
      </c>
      <c r="D217" s="154" t="s">
        <v>1529</v>
      </c>
      <c r="E217" s="153"/>
      <c r="F217" s="148" t="s">
        <v>762</v>
      </c>
      <c r="G217" s="148"/>
    </row>
    <row r="218" spans="1:7" ht="16.5" thickTop="1" thickBot="1" x14ac:dyDescent="0.3">
      <c r="A218">
        <v>216</v>
      </c>
      <c r="B218" s="154" t="s">
        <v>859</v>
      </c>
      <c r="C218" s="149">
        <v>100000</v>
      </c>
      <c r="D218" s="154" t="s">
        <v>1532</v>
      </c>
      <c r="E218" s="153" t="s">
        <v>1535</v>
      </c>
      <c r="F218" s="148" t="s">
        <v>752</v>
      </c>
      <c r="G218" s="148"/>
    </row>
    <row r="219" spans="1:7" ht="16.5" thickTop="1" thickBot="1" x14ac:dyDescent="0.3">
      <c r="A219">
        <v>217</v>
      </c>
      <c r="B219" s="154" t="s">
        <v>859</v>
      </c>
      <c r="C219" s="149">
        <v>250000</v>
      </c>
      <c r="D219" s="154" t="s">
        <v>1532</v>
      </c>
      <c r="E219" s="153" t="s">
        <v>1536</v>
      </c>
      <c r="F219" s="154" t="s">
        <v>752</v>
      </c>
    </row>
    <row r="220" spans="1:7" ht="16.5" thickTop="1" thickBot="1" x14ac:dyDescent="0.3">
      <c r="A220">
        <v>218</v>
      </c>
      <c r="B220" s="154" t="s">
        <v>286</v>
      </c>
      <c r="C220" s="149">
        <v>35000</v>
      </c>
      <c r="D220" s="154" t="s">
        <v>1538</v>
      </c>
      <c r="E220" s="153"/>
      <c r="F220" s="154" t="s">
        <v>752</v>
      </c>
      <c r="G220" s="148"/>
    </row>
    <row r="221" spans="1:7" ht="16.5" thickTop="1" thickBot="1" x14ac:dyDescent="0.3">
      <c r="A221">
        <v>219</v>
      </c>
      <c r="B221" s="154" t="s">
        <v>859</v>
      </c>
      <c r="C221" s="149">
        <v>500000</v>
      </c>
      <c r="D221" s="154" t="s">
        <v>1541</v>
      </c>
      <c r="E221" s="153" t="s">
        <v>1542</v>
      </c>
      <c r="F221" s="154" t="s">
        <v>752</v>
      </c>
      <c r="G221" s="148"/>
    </row>
    <row r="222" spans="1:7" ht="16.5" thickTop="1" thickBot="1" x14ac:dyDescent="0.3">
      <c r="A222">
        <v>220</v>
      </c>
      <c r="B222" s="154" t="s">
        <v>286</v>
      </c>
      <c r="C222" s="149">
        <v>40000</v>
      </c>
      <c r="D222" s="154" t="s">
        <v>1541</v>
      </c>
      <c r="E222" s="153"/>
      <c r="F222" s="154" t="s">
        <v>752</v>
      </c>
      <c r="G222" s="148"/>
    </row>
    <row r="223" spans="1:7" ht="16.5" thickTop="1" thickBot="1" x14ac:dyDescent="0.3">
      <c r="A223">
        <v>221</v>
      </c>
      <c r="B223" s="154" t="s">
        <v>297</v>
      </c>
      <c r="C223" s="149">
        <v>7500</v>
      </c>
      <c r="D223" s="154" t="s">
        <v>1541</v>
      </c>
      <c r="E223" s="153"/>
      <c r="F223" s="154" t="s">
        <v>762</v>
      </c>
    </row>
    <row r="224" spans="1:7" ht="16.5" thickTop="1" thickBot="1" x14ac:dyDescent="0.3">
      <c r="A224">
        <v>222</v>
      </c>
      <c r="B224" s="154" t="s">
        <v>286</v>
      </c>
      <c r="C224" s="149">
        <v>40000</v>
      </c>
      <c r="D224" s="154" t="s">
        <v>1544</v>
      </c>
      <c r="E224" s="153"/>
      <c r="F224" s="154" t="s">
        <v>752</v>
      </c>
    </row>
    <row r="225" spans="1:6" ht="16.5" thickTop="1" thickBot="1" x14ac:dyDescent="0.3">
      <c r="A225" s="148">
        <v>223</v>
      </c>
      <c r="B225" s="154" t="s">
        <v>1002</v>
      </c>
      <c r="C225" s="149">
        <v>50000</v>
      </c>
      <c r="D225" s="154" t="s">
        <v>1555</v>
      </c>
      <c r="E225" s="153" t="s">
        <v>1566</v>
      </c>
      <c r="F225" s="154" t="s">
        <v>752</v>
      </c>
    </row>
    <row r="226" spans="1:6" ht="16.5" thickTop="1" thickBot="1" x14ac:dyDescent="0.3">
      <c r="A226" s="148">
        <v>224</v>
      </c>
      <c r="B226" s="40" t="s">
        <v>1382</v>
      </c>
      <c r="C226" s="3">
        <v>7500000</v>
      </c>
      <c r="D226" s="40" t="s">
        <v>929</v>
      </c>
      <c r="E226" s="31"/>
      <c r="F226" t="s">
        <v>751</v>
      </c>
    </row>
    <row r="227" spans="1:6" ht="16.5" thickTop="1" thickBot="1" x14ac:dyDescent="0.3">
      <c r="A227" s="148">
        <v>225</v>
      </c>
      <c r="B227" s="154" t="s">
        <v>1002</v>
      </c>
      <c r="C227" s="149">
        <v>150000</v>
      </c>
      <c r="D227" s="154" t="s">
        <v>1564</v>
      </c>
      <c r="E227" s="153" t="s">
        <v>1567</v>
      </c>
      <c r="F227" s="154" t="s">
        <v>752</v>
      </c>
    </row>
    <row r="228" spans="1:6" ht="16.5" thickTop="1" thickBot="1" x14ac:dyDescent="0.3">
      <c r="A228" s="148">
        <v>226</v>
      </c>
      <c r="B228" s="154" t="s">
        <v>1002</v>
      </c>
      <c r="C228" s="149">
        <v>100000</v>
      </c>
      <c r="D228" s="154" t="s">
        <v>1340</v>
      </c>
      <c r="E228" s="153" t="s">
        <v>1569</v>
      </c>
      <c r="F228" s="154" t="s">
        <v>752</v>
      </c>
    </row>
    <row r="229" spans="1:6" ht="16.5" thickTop="1" thickBot="1" x14ac:dyDescent="0.3">
      <c r="A229" s="148">
        <v>227</v>
      </c>
      <c r="B229" s="154" t="s">
        <v>1077</v>
      </c>
      <c r="C229" s="149">
        <v>60000</v>
      </c>
      <c r="D229" s="154" t="s">
        <v>1592</v>
      </c>
      <c r="E229" s="153"/>
      <c r="F229" s="148" t="s">
        <v>752</v>
      </c>
    </row>
    <row r="230" spans="1:6" ht="16.5" thickTop="1" thickBot="1" x14ac:dyDescent="0.3">
      <c r="A230" s="148">
        <v>228</v>
      </c>
      <c r="B230" s="154" t="s">
        <v>1593</v>
      </c>
      <c r="C230" s="149">
        <v>175000</v>
      </c>
      <c r="D230" s="154" t="s">
        <v>1592</v>
      </c>
      <c r="E230" s="153"/>
      <c r="F230" s="148" t="s">
        <v>750</v>
      </c>
    </row>
    <row r="231" spans="1:6" ht="16.5" thickTop="1" thickBot="1" x14ac:dyDescent="0.3">
      <c r="A231" s="148">
        <v>229</v>
      </c>
      <c r="B231" s="154" t="s">
        <v>1002</v>
      </c>
      <c r="C231" s="149">
        <v>2000000</v>
      </c>
      <c r="D231" s="154" t="s">
        <v>1595</v>
      </c>
      <c r="E231" s="153" t="s">
        <v>1596</v>
      </c>
      <c r="F231" s="148" t="s">
        <v>752</v>
      </c>
    </row>
    <row r="232" spans="1:6" ht="15.75" thickTop="1" x14ac:dyDescent="0.25">
      <c r="A232" s="148">
        <v>230</v>
      </c>
      <c r="B232" s="154" t="s">
        <v>1597</v>
      </c>
      <c r="C232" s="20">
        <v>190000</v>
      </c>
      <c r="D232" s="154" t="s">
        <v>1595</v>
      </c>
      <c r="E232" s="153"/>
      <c r="F232" s="148" t="s">
        <v>751</v>
      </c>
    </row>
    <row r="233" spans="1:6" x14ac:dyDescent="0.25">
      <c r="A233" s="148">
        <v>231</v>
      </c>
      <c r="B233" s="154" t="s">
        <v>1077</v>
      </c>
      <c r="C233" s="20">
        <v>75000</v>
      </c>
      <c r="D233" s="154" t="s">
        <v>1595</v>
      </c>
      <c r="E233" s="153"/>
      <c r="F233" s="148" t="s">
        <v>752</v>
      </c>
    </row>
    <row r="234" spans="1:6" x14ac:dyDescent="0.25">
      <c r="A234" s="148">
        <v>232</v>
      </c>
      <c r="B234" s="154" t="s">
        <v>1603</v>
      </c>
      <c r="C234" s="20">
        <v>760000</v>
      </c>
      <c r="D234" s="154" t="s">
        <v>1604</v>
      </c>
      <c r="E234" s="153"/>
      <c r="F234" s="148" t="s">
        <v>751</v>
      </c>
    </row>
    <row r="235" spans="1:6" x14ac:dyDescent="0.25">
      <c r="A235" s="148">
        <v>233</v>
      </c>
      <c r="B235" s="154" t="s">
        <v>1602</v>
      </c>
      <c r="C235" s="20">
        <v>35000</v>
      </c>
      <c r="D235" s="154" t="s">
        <v>1604</v>
      </c>
      <c r="E235" s="153"/>
      <c r="F235" s="148" t="s">
        <v>752</v>
      </c>
    </row>
    <row r="236" spans="1:6" x14ac:dyDescent="0.25">
      <c r="A236" s="148">
        <v>234</v>
      </c>
      <c r="B236" s="154" t="s">
        <v>1605</v>
      </c>
      <c r="C236" s="20">
        <v>70000</v>
      </c>
      <c r="D236" s="154" t="s">
        <v>1604</v>
      </c>
      <c r="E236" s="153"/>
      <c r="F236" s="148" t="s">
        <v>750</v>
      </c>
    </row>
    <row r="237" spans="1:6" x14ac:dyDescent="0.25">
      <c r="A237" s="148">
        <v>235</v>
      </c>
      <c r="B237" s="154" t="s">
        <v>1606</v>
      </c>
      <c r="C237" s="20">
        <v>8000</v>
      </c>
      <c r="D237" s="154" t="s">
        <v>1604</v>
      </c>
      <c r="E237" s="153"/>
      <c r="F237" s="148" t="s">
        <v>762</v>
      </c>
    </row>
    <row r="238" spans="1:6" x14ac:dyDescent="0.25">
      <c r="A238" s="148">
        <v>236</v>
      </c>
      <c r="B238" s="154" t="s">
        <v>1002</v>
      </c>
      <c r="C238" s="20">
        <v>200000</v>
      </c>
      <c r="D238" s="154" t="s">
        <v>1610</v>
      </c>
      <c r="E238" s="153" t="s">
        <v>1612</v>
      </c>
      <c r="F238" s="154" t="s">
        <v>752</v>
      </c>
    </row>
    <row r="239" spans="1:6" x14ac:dyDescent="0.25">
      <c r="A239" s="148">
        <v>237</v>
      </c>
      <c r="B239" s="154" t="s">
        <v>1619</v>
      </c>
      <c r="C239" s="20">
        <v>80000</v>
      </c>
      <c r="D239" s="154" t="s">
        <v>1617</v>
      </c>
      <c r="E239" s="153"/>
      <c r="F239" s="148" t="s">
        <v>762</v>
      </c>
    </row>
    <row r="240" spans="1:6" x14ac:dyDescent="0.25">
      <c r="A240" s="148">
        <v>238</v>
      </c>
      <c r="B240" s="154" t="s">
        <v>1002</v>
      </c>
      <c r="C240" s="20">
        <v>250000</v>
      </c>
      <c r="D240" s="154" t="s">
        <v>1621</v>
      </c>
      <c r="E240" s="153" t="s">
        <v>1622</v>
      </c>
      <c r="F240" s="154" t="s">
        <v>752</v>
      </c>
    </row>
    <row r="241" spans="1:11" x14ac:dyDescent="0.25">
      <c r="A241" s="148">
        <v>239</v>
      </c>
      <c r="B241" s="154" t="s">
        <v>1625</v>
      </c>
      <c r="C241" s="20">
        <v>75000</v>
      </c>
      <c r="D241" s="154" t="s">
        <v>1621</v>
      </c>
      <c r="E241" s="153"/>
      <c r="F241" s="148" t="s">
        <v>752</v>
      </c>
    </row>
    <row r="242" spans="1:11" x14ac:dyDescent="0.25">
      <c r="A242" s="148">
        <v>240</v>
      </c>
      <c r="B242" s="154" t="s">
        <v>1002</v>
      </c>
      <c r="C242" s="20">
        <v>28000</v>
      </c>
      <c r="D242" s="154" t="s">
        <v>1628</v>
      </c>
      <c r="E242" s="153" t="s">
        <v>1630</v>
      </c>
      <c r="F242" s="154" t="s">
        <v>752</v>
      </c>
    </row>
    <row r="243" spans="1:11" x14ac:dyDescent="0.25">
      <c r="A243" s="148">
        <v>241</v>
      </c>
      <c r="B243" s="154" t="s">
        <v>1631</v>
      </c>
      <c r="C243" s="20">
        <v>20000</v>
      </c>
      <c r="D243" s="154" t="s">
        <v>1628</v>
      </c>
      <c r="E243" s="153"/>
      <c r="F243" s="154" t="s">
        <v>752</v>
      </c>
    </row>
    <row r="244" spans="1:11" x14ac:dyDescent="0.25">
      <c r="A244" s="148">
        <v>242</v>
      </c>
      <c r="B244" s="154" t="s">
        <v>1632</v>
      </c>
      <c r="C244" s="20">
        <v>220000</v>
      </c>
      <c r="D244" s="154" t="s">
        <v>1633</v>
      </c>
      <c r="E244" s="153"/>
      <c r="F244" s="154" t="s">
        <v>751</v>
      </c>
    </row>
    <row r="245" spans="1:11" x14ac:dyDescent="0.25">
      <c r="A245" s="148">
        <v>243</v>
      </c>
      <c r="B245" s="154" t="s">
        <v>286</v>
      </c>
      <c r="C245" s="20">
        <v>35000</v>
      </c>
      <c r="D245" s="154" t="s">
        <v>1633</v>
      </c>
      <c r="E245" s="153"/>
      <c r="F245" s="154" t="s">
        <v>752</v>
      </c>
    </row>
    <row r="246" spans="1:11" x14ac:dyDescent="0.25">
      <c r="A246" s="148">
        <v>244</v>
      </c>
      <c r="B246" s="154" t="s">
        <v>1002</v>
      </c>
      <c r="C246" s="20">
        <v>300000</v>
      </c>
      <c r="D246" s="154" t="s">
        <v>1633</v>
      </c>
      <c r="E246" s="153" t="s">
        <v>1634</v>
      </c>
      <c r="F246" s="154" t="s">
        <v>752</v>
      </c>
    </row>
    <row r="247" spans="1:11" x14ac:dyDescent="0.25">
      <c r="A247" s="148">
        <v>245</v>
      </c>
      <c r="B247" s="154" t="s">
        <v>286</v>
      </c>
      <c r="C247" s="20">
        <v>35000</v>
      </c>
      <c r="D247" s="154" t="s">
        <v>1635</v>
      </c>
      <c r="E247" s="153"/>
      <c r="F247" s="154" t="s">
        <v>752</v>
      </c>
    </row>
    <row r="248" spans="1:11" x14ac:dyDescent="0.25">
      <c r="A248" s="148">
        <v>246</v>
      </c>
      <c r="B248" s="154" t="s">
        <v>286</v>
      </c>
      <c r="C248" s="20">
        <v>35000</v>
      </c>
      <c r="D248" s="154" t="s">
        <v>1144</v>
      </c>
      <c r="E248" s="153"/>
      <c r="F248" s="154" t="s">
        <v>752</v>
      </c>
    </row>
    <row r="249" spans="1:11" ht="15.75" thickBot="1" x14ac:dyDescent="0.3">
      <c r="A249" s="148">
        <v>247</v>
      </c>
      <c r="B249" s="154" t="s">
        <v>1002</v>
      </c>
      <c r="C249" s="20">
        <v>100000</v>
      </c>
      <c r="D249" s="154" t="s">
        <v>1144</v>
      </c>
      <c r="E249" s="153" t="s">
        <v>1638</v>
      </c>
      <c r="F249" s="154" t="s">
        <v>752</v>
      </c>
    </row>
    <row r="250" spans="1:11" ht="16.5" thickTop="1" thickBot="1" x14ac:dyDescent="0.3">
      <c r="A250" s="148">
        <v>248</v>
      </c>
      <c r="B250" s="40" t="s">
        <v>1383</v>
      </c>
      <c r="C250" s="3">
        <v>7000000</v>
      </c>
      <c r="D250" s="40" t="s">
        <v>1144</v>
      </c>
      <c r="E250" s="31"/>
      <c r="F250" t="s">
        <v>751</v>
      </c>
    </row>
    <row r="251" spans="1:11" ht="15.75" thickTop="1" x14ac:dyDescent="0.25">
      <c r="A251" s="148">
        <v>249</v>
      </c>
      <c r="B251" s="154" t="s">
        <v>286</v>
      </c>
      <c r="C251" s="47">
        <v>35000</v>
      </c>
      <c r="D251" s="154" t="s">
        <v>1639</v>
      </c>
      <c r="E251" s="148"/>
      <c r="F251" s="148" t="s">
        <v>752</v>
      </c>
      <c r="G251" s="154" t="s">
        <v>363</v>
      </c>
      <c r="H251" s="20"/>
      <c r="I251" s="154"/>
      <c r="J251" s="153"/>
      <c r="K251" s="148"/>
    </row>
    <row r="252" spans="1:11" x14ac:dyDescent="0.25">
      <c r="A252" s="148">
        <v>250</v>
      </c>
      <c r="B252" s="154" t="s">
        <v>1605</v>
      </c>
      <c r="C252" s="47">
        <v>70000</v>
      </c>
      <c r="D252" s="154" t="s">
        <v>1639</v>
      </c>
      <c r="E252" s="148"/>
      <c r="F252" s="148" t="s">
        <v>750</v>
      </c>
      <c r="G252" s="154"/>
      <c r="H252" s="20"/>
      <c r="I252" s="154"/>
      <c r="J252" s="153"/>
      <c r="K252" s="148"/>
    </row>
    <row r="253" spans="1:11" x14ac:dyDescent="0.25">
      <c r="A253" s="148">
        <v>251</v>
      </c>
      <c r="B253" s="154" t="s">
        <v>1002</v>
      </c>
      <c r="C253" s="47">
        <v>100000</v>
      </c>
      <c r="D253" s="154" t="s">
        <v>1648</v>
      </c>
      <c r="E253" s="148" t="s">
        <v>1651</v>
      </c>
      <c r="F253" s="148" t="s">
        <v>752</v>
      </c>
      <c r="G253" s="154"/>
      <c r="H253" s="20"/>
      <c r="I253" s="154"/>
      <c r="J253" s="153"/>
      <c r="K253" s="148"/>
    </row>
    <row r="254" spans="1:11" x14ac:dyDescent="0.25">
      <c r="A254" s="148">
        <v>252</v>
      </c>
      <c r="B254" s="154" t="s">
        <v>1002</v>
      </c>
      <c r="C254" s="47">
        <v>100000</v>
      </c>
      <c r="D254" s="154" t="s">
        <v>1611</v>
      </c>
      <c r="E254" s="148" t="s">
        <v>1652</v>
      </c>
      <c r="F254" s="148" t="s">
        <v>752</v>
      </c>
      <c r="G254" s="154"/>
      <c r="H254" s="20"/>
      <c r="I254" s="154"/>
      <c r="J254" s="153"/>
      <c r="K254" s="148"/>
    </row>
    <row r="255" spans="1:11" x14ac:dyDescent="0.25">
      <c r="A255" s="148">
        <v>253</v>
      </c>
      <c r="B255" s="154" t="s">
        <v>1653</v>
      </c>
      <c r="C255" s="47">
        <v>36000</v>
      </c>
      <c r="D255" s="154" t="s">
        <v>1611</v>
      </c>
      <c r="E255" s="148"/>
      <c r="F255" s="148" t="s">
        <v>762</v>
      </c>
      <c r="G255" s="154"/>
      <c r="H255" s="20"/>
      <c r="I255" s="154"/>
      <c r="J255" s="153"/>
      <c r="K255" s="154"/>
    </row>
    <row r="256" spans="1:11" x14ac:dyDescent="0.25">
      <c r="A256" s="148">
        <v>254</v>
      </c>
      <c r="B256" s="154" t="s">
        <v>1654</v>
      </c>
      <c r="C256" s="47">
        <v>130000</v>
      </c>
      <c r="D256" s="154" t="s">
        <v>1611</v>
      </c>
      <c r="E256" s="148"/>
      <c r="F256" s="148" t="s">
        <v>751</v>
      </c>
      <c r="G256" s="154" t="s">
        <v>363</v>
      </c>
      <c r="H256" s="20"/>
      <c r="I256" s="154"/>
      <c r="J256" s="153"/>
      <c r="K256" s="154"/>
    </row>
    <row r="257" spans="1:10" x14ac:dyDescent="0.25">
      <c r="A257" s="148">
        <v>255</v>
      </c>
      <c r="B257" s="154" t="s">
        <v>1077</v>
      </c>
      <c r="C257" s="47">
        <v>70000</v>
      </c>
      <c r="D257" s="154" t="s">
        <v>1661</v>
      </c>
      <c r="E257" s="148"/>
      <c r="F257" s="148" t="s">
        <v>752</v>
      </c>
      <c r="J257" t="s">
        <v>363</v>
      </c>
    </row>
    <row r="258" spans="1:10" x14ac:dyDescent="0.25">
      <c r="A258" s="148">
        <v>256</v>
      </c>
      <c r="B258" s="154" t="s">
        <v>1002</v>
      </c>
      <c r="C258" s="47">
        <v>2000000</v>
      </c>
      <c r="D258" s="154" t="s">
        <v>1666</v>
      </c>
      <c r="E258" s="148" t="s">
        <v>1668</v>
      </c>
      <c r="F258" s="148" t="s">
        <v>752</v>
      </c>
    </row>
    <row r="259" spans="1:10" x14ac:dyDescent="0.25">
      <c r="A259" s="148">
        <v>257</v>
      </c>
      <c r="B259" s="154" t="s">
        <v>1002</v>
      </c>
      <c r="C259" s="47">
        <v>200000</v>
      </c>
      <c r="D259" s="154" t="s">
        <v>1666</v>
      </c>
      <c r="E259" s="148" t="s">
        <v>1670</v>
      </c>
      <c r="F259" s="148" t="s">
        <v>752</v>
      </c>
    </row>
    <row r="260" spans="1:10" x14ac:dyDescent="0.25">
      <c r="A260" s="148">
        <v>258</v>
      </c>
      <c r="B260" s="154" t="s">
        <v>298</v>
      </c>
      <c r="C260" s="47">
        <v>100000</v>
      </c>
      <c r="D260" s="154" t="s">
        <v>1674</v>
      </c>
      <c r="E260" s="148"/>
      <c r="F260" s="148" t="s">
        <v>751</v>
      </c>
    </row>
    <row r="261" spans="1:10" x14ac:dyDescent="0.25">
      <c r="A261" s="148">
        <v>259</v>
      </c>
      <c r="B261" s="154" t="s">
        <v>1002</v>
      </c>
      <c r="C261" s="47">
        <v>150000</v>
      </c>
      <c r="D261" s="154" t="s">
        <v>1674</v>
      </c>
      <c r="E261" s="148" t="s">
        <v>1675</v>
      </c>
      <c r="F261" s="148" t="s">
        <v>752</v>
      </c>
    </row>
    <row r="262" spans="1:10" x14ac:dyDescent="0.25">
      <c r="A262" s="148">
        <v>260</v>
      </c>
      <c r="B262" s="148" t="s">
        <v>1676</v>
      </c>
      <c r="C262" s="47">
        <v>105000</v>
      </c>
      <c r="D262" s="154" t="s">
        <v>1674</v>
      </c>
      <c r="E262" s="148"/>
      <c r="F262" s="148" t="s">
        <v>752</v>
      </c>
    </row>
    <row r="263" spans="1:10" x14ac:dyDescent="0.25">
      <c r="A263" s="148">
        <v>261</v>
      </c>
      <c r="B263" s="148" t="s">
        <v>1002</v>
      </c>
      <c r="C263" s="47">
        <v>200000</v>
      </c>
      <c r="D263" s="154" t="s">
        <v>1682</v>
      </c>
      <c r="E263" s="153" t="s">
        <v>1684</v>
      </c>
      <c r="F263" s="148" t="s">
        <v>752</v>
      </c>
    </row>
    <row r="264" spans="1:10" x14ac:dyDescent="0.25">
      <c r="A264" s="148">
        <v>262</v>
      </c>
      <c r="B264" s="148" t="s">
        <v>1685</v>
      </c>
      <c r="C264" s="47">
        <v>85000</v>
      </c>
      <c r="D264" s="154" t="s">
        <v>1682</v>
      </c>
      <c r="E264" s="148"/>
      <c r="F264" s="148" t="s">
        <v>762</v>
      </c>
    </row>
    <row r="265" spans="1:10" x14ac:dyDescent="0.25">
      <c r="A265" s="148">
        <v>263</v>
      </c>
      <c r="B265" s="148" t="s">
        <v>1002</v>
      </c>
      <c r="C265" s="47">
        <v>100000</v>
      </c>
      <c r="D265" s="154" t="s">
        <v>1696</v>
      </c>
      <c r="E265" s="148" t="s">
        <v>1534</v>
      </c>
      <c r="F265" s="148" t="s">
        <v>752</v>
      </c>
    </row>
    <row r="266" spans="1:10" x14ac:dyDescent="0.25">
      <c r="A266" s="148">
        <v>264</v>
      </c>
      <c r="B266" s="148" t="s">
        <v>1002</v>
      </c>
      <c r="C266" s="47">
        <v>200000</v>
      </c>
      <c r="D266" s="154" t="s">
        <v>1697</v>
      </c>
      <c r="E266" s="148" t="s">
        <v>1540</v>
      </c>
      <c r="F266" s="148" t="s">
        <v>752</v>
      </c>
    </row>
    <row r="267" spans="1:10" x14ac:dyDescent="0.25">
      <c r="A267" s="148">
        <v>265</v>
      </c>
      <c r="B267" s="148" t="s">
        <v>1699</v>
      </c>
      <c r="C267" s="47">
        <v>50000</v>
      </c>
      <c r="D267" s="154" t="s">
        <v>1698</v>
      </c>
      <c r="E267" s="148"/>
      <c r="F267" s="148" t="s">
        <v>762</v>
      </c>
    </row>
    <row r="268" spans="1:10" x14ac:dyDescent="0.25">
      <c r="A268" s="148">
        <v>266</v>
      </c>
      <c r="B268" s="148" t="s">
        <v>1700</v>
      </c>
      <c r="C268" s="47">
        <v>400000</v>
      </c>
      <c r="D268" s="154" t="s">
        <v>1701</v>
      </c>
      <c r="E268" s="148"/>
      <c r="F268" s="148" t="s">
        <v>751</v>
      </c>
    </row>
    <row r="269" spans="1:10" x14ac:dyDescent="0.25">
      <c r="A269" s="148">
        <v>267</v>
      </c>
      <c r="B269" s="148" t="s">
        <v>1002</v>
      </c>
      <c r="C269" s="47">
        <v>125000</v>
      </c>
      <c r="D269" s="154" t="s">
        <v>1704</v>
      </c>
      <c r="E269" s="148" t="s">
        <v>1705</v>
      </c>
      <c r="F269" s="148" t="s">
        <v>752</v>
      </c>
    </row>
    <row r="270" spans="1:10" x14ac:dyDescent="0.25">
      <c r="A270" s="148">
        <v>268</v>
      </c>
      <c r="B270" s="148" t="s">
        <v>1706</v>
      </c>
      <c r="C270" s="47">
        <v>44000</v>
      </c>
      <c r="D270" s="154" t="s">
        <v>1707</v>
      </c>
      <c r="E270" s="148"/>
      <c r="F270" s="148" t="s">
        <v>762</v>
      </c>
    </row>
    <row r="271" spans="1:10" x14ac:dyDescent="0.25">
      <c r="A271" s="148">
        <v>269</v>
      </c>
      <c r="B271" s="148" t="s">
        <v>1002</v>
      </c>
      <c r="C271" s="47">
        <v>300000</v>
      </c>
      <c r="D271" s="154" t="s">
        <v>1708</v>
      </c>
      <c r="E271" s="148" t="s">
        <v>1709</v>
      </c>
      <c r="F271" s="148" t="s">
        <v>752</v>
      </c>
    </row>
    <row r="272" spans="1:10" x14ac:dyDescent="0.25">
      <c r="A272" s="148">
        <v>270</v>
      </c>
      <c r="B272" s="148" t="s">
        <v>1002</v>
      </c>
      <c r="C272" s="47">
        <v>200000</v>
      </c>
      <c r="D272" s="154" t="s">
        <v>1712</v>
      </c>
      <c r="E272" s="153" t="s">
        <v>1713</v>
      </c>
      <c r="F272" s="148" t="s">
        <v>752</v>
      </c>
    </row>
    <row r="273" spans="1:6" x14ac:dyDescent="0.25">
      <c r="A273" s="148">
        <v>271</v>
      </c>
      <c r="B273" s="148" t="s">
        <v>859</v>
      </c>
      <c r="C273" s="47">
        <v>100000</v>
      </c>
      <c r="D273" s="154" t="s">
        <v>1712</v>
      </c>
      <c r="E273" s="52" t="s">
        <v>1714</v>
      </c>
      <c r="F273" s="148" t="s">
        <v>752</v>
      </c>
    </row>
    <row r="274" spans="1:6" x14ac:dyDescent="0.25">
      <c r="A274" s="148">
        <v>272</v>
      </c>
      <c r="B274" s="148" t="s">
        <v>1715</v>
      </c>
      <c r="C274" s="47">
        <v>80000</v>
      </c>
      <c r="D274" s="154" t="s">
        <v>1716</v>
      </c>
      <c r="E274" s="148"/>
      <c r="F274" s="148" t="s">
        <v>751</v>
      </c>
    </row>
    <row r="275" spans="1:6" x14ac:dyDescent="0.25">
      <c r="A275" s="148">
        <v>273</v>
      </c>
      <c r="B275" s="148" t="s">
        <v>1002</v>
      </c>
      <c r="C275" s="47">
        <v>1500000</v>
      </c>
      <c r="D275" s="154" t="s">
        <v>1719</v>
      </c>
      <c r="E275" s="148" t="s">
        <v>1720</v>
      </c>
      <c r="F275" s="148" t="s">
        <v>752</v>
      </c>
    </row>
    <row r="276" spans="1:6" x14ac:dyDescent="0.25">
      <c r="A276" s="148">
        <v>274</v>
      </c>
      <c r="B276" s="148" t="s">
        <v>1721</v>
      </c>
      <c r="C276" s="47">
        <v>260000</v>
      </c>
      <c r="D276" s="154" t="s">
        <v>510</v>
      </c>
      <c r="E276" s="148"/>
      <c r="F276" s="148" t="s">
        <v>752</v>
      </c>
    </row>
    <row r="277" spans="1:6" x14ac:dyDescent="0.25">
      <c r="A277" s="148">
        <v>275</v>
      </c>
      <c r="B277" s="148" t="s">
        <v>1495</v>
      </c>
      <c r="C277" s="47">
        <v>60000</v>
      </c>
      <c r="D277" s="154" t="s">
        <v>1719</v>
      </c>
      <c r="E277" s="148"/>
      <c r="F277" s="148" t="s">
        <v>762</v>
      </c>
    </row>
    <row r="278" spans="1:6" x14ac:dyDescent="0.25">
      <c r="A278" s="148">
        <v>276</v>
      </c>
      <c r="B278" s="148" t="s">
        <v>1002</v>
      </c>
      <c r="C278" s="47">
        <v>125000</v>
      </c>
      <c r="D278" s="154" t="s">
        <v>1719</v>
      </c>
      <c r="E278" s="148" t="s">
        <v>1722</v>
      </c>
      <c r="F278" s="148" t="s">
        <v>752</v>
      </c>
    </row>
    <row r="279" spans="1:6" x14ac:dyDescent="0.25">
      <c r="A279" s="148">
        <v>277</v>
      </c>
      <c r="B279" s="148" t="s">
        <v>1729</v>
      </c>
      <c r="C279" s="47">
        <v>50000</v>
      </c>
      <c r="D279" s="154" t="s">
        <v>1730</v>
      </c>
      <c r="E279" s="148"/>
      <c r="F279" s="148" t="s">
        <v>751</v>
      </c>
    </row>
    <row r="280" spans="1:6" x14ac:dyDescent="0.25">
      <c r="A280" s="148">
        <v>278</v>
      </c>
      <c r="B280" s="148" t="s">
        <v>1732</v>
      </c>
      <c r="C280" s="47">
        <v>200000</v>
      </c>
      <c r="D280" s="154" t="s">
        <v>1730</v>
      </c>
      <c r="E280" s="148"/>
      <c r="F280" s="148" t="s">
        <v>751</v>
      </c>
    </row>
    <row r="281" spans="1:6" x14ac:dyDescent="0.25">
      <c r="A281" s="148">
        <v>279</v>
      </c>
      <c r="B281" s="148" t="s">
        <v>1649</v>
      </c>
      <c r="C281" s="47">
        <v>1230000</v>
      </c>
      <c r="D281" s="154" t="s">
        <v>1733</v>
      </c>
      <c r="E281" s="148" t="s">
        <v>363</v>
      </c>
      <c r="F281" s="148" t="s">
        <v>751</v>
      </c>
    </row>
    <row r="282" spans="1:6" x14ac:dyDescent="0.25">
      <c r="A282" s="148">
        <v>280</v>
      </c>
      <c r="B282" s="148" t="s">
        <v>1734</v>
      </c>
      <c r="C282" s="47">
        <v>371000</v>
      </c>
      <c r="D282" s="154" t="s">
        <v>1733</v>
      </c>
      <c r="E282" s="148"/>
      <c r="F282" s="148" t="s">
        <v>762</v>
      </c>
    </row>
    <row r="283" spans="1:6" x14ac:dyDescent="0.25">
      <c r="A283" s="148">
        <v>281</v>
      </c>
      <c r="B283" s="148" t="s">
        <v>1002</v>
      </c>
      <c r="C283" s="47">
        <v>400000</v>
      </c>
      <c r="D283" s="154" t="s">
        <v>1735</v>
      </c>
      <c r="E283" s="148" t="s">
        <v>1736</v>
      </c>
      <c r="F283" s="148" t="s">
        <v>752</v>
      </c>
    </row>
    <row r="284" spans="1:6" x14ac:dyDescent="0.25">
      <c r="A284" s="148">
        <v>282</v>
      </c>
      <c r="B284" s="148" t="s">
        <v>1721</v>
      </c>
      <c r="C284" s="47">
        <v>100000</v>
      </c>
      <c r="D284" s="154" t="s">
        <v>1735</v>
      </c>
      <c r="E284" s="148" t="s">
        <v>1738</v>
      </c>
      <c r="F284" s="148" t="s">
        <v>752</v>
      </c>
    </row>
    <row r="285" spans="1:6" x14ac:dyDescent="0.25">
      <c r="A285" s="148">
        <v>283</v>
      </c>
      <c r="B285" s="148" t="s">
        <v>1002</v>
      </c>
      <c r="C285" s="47">
        <v>1000000</v>
      </c>
      <c r="D285" s="154" t="s">
        <v>1742</v>
      </c>
      <c r="E285" s="148" t="s">
        <v>1743</v>
      </c>
      <c r="F285" s="148" t="s">
        <v>752</v>
      </c>
    </row>
    <row r="286" spans="1:6" x14ac:dyDescent="0.25">
      <c r="A286" s="148">
        <v>284</v>
      </c>
      <c r="B286" s="148" t="s">
        <v>1002</v>
      </c>
      <c r="C286" s="47">
        <v>50000</v>
      </c>
      <c r="D286" s="154" t="s">
        <v>1745</v>
      </c>
      <c r="E286" s="148" t="s">
        <v>1746</v>
      </c>
      <c r="F286" s="148" t="s">
        <v>752</v>
      </c>
    </row>
    <row r="287" spans="1:6" x14ac:dyDescent="0.25">
      <c r="A287" s="148">
        <v>285</v>
      </c>
      <c r="B287" s="148" t="s">
        <v>1002</v>
      </c>
      <c r="C287" s="47">
        <v>50000</v>
      </c>
      <c r="D287" s="154" t="s">
        <v>1745</v>
      </c>
      <c r="E287" s="148" t="s">
        <v>1749</v>
      </c>
      <c r="F287" s="148" t="s">
        <v>752</v>
      </c>
    </row>
    <row r="288" spans="1:6" x14ac:dyDescent="0.25">
      <c r="A288" s="148">
        <v>286</v>
      </c>
      <c r="B288" s="148" t="s">
        <v>1399</v>
      </c>
      <c r="C288" s="47">
        <v>80000</v>
      </c>
      <c r="D288" s="154" t="s">
        <v>1745</v>
      </c>
      <c r="E288" s="148"/>
      <c r="F288" s="148" t="s">
        <v>750</v>
      </c>
    </row>
    <row r="289" spans="1:6" x14ac:dyDescent="0.25">
      <c r="A289" s="148">
        <v>287</v>
      </c>
      <c r="B289" s="148" t="s">
        <v>286</v>
      </c>
      <c r="C289" s="47">
        <v>35000</v>
      </c>
      <c r="D289" s="154" t="s">
        <v>1745</v>
      </c>
      <c r="E289" s="148"/>
      <c r="F289" s="148" t="s">
        <v>752</v>
      </c>
    </row>
    <row r="290" spans="1:6" x14ac:dyDescent="0.25">
      <c r="A290" s="148">
        <v>288</v>
      </c>
      <c r="B290" s="148" t="s">
        <v>1002</v>
      </c>
      <c r="C290" s="47">
        <v>100000</v>
      </c>
      <c r="D290" s="154" t="s">
        <v>1759</v>
      </c>
      <c r="E290" s="148" t="s">
        <v>1565</v>
      </c>
      <c r="F290" s="148" t="s">
        <v>752</v>
      </c>
    </row>
    <row r="291" spans="1:6" x14ac:dyDescent="0.25">
      <c r="A291" s="148">
        <v>289</v>
      </c>
      <c r="B291" s="148" t="s">
        <v>1002</v>
      </c>
      <c r="C291" s="47">
        <v>100000</v>
      </c>
      <c r="D291" s="154" t="s">
        <v>1760</v>
      </c>
      <c r="E291" s="52" t="s">
        <v>1780</v>
      </c>
      <c r="F291" s="148" t="s">
        <v>752</v>
      </c>
    </row>
    <row r="292" spans="1:6" x14ac:dyDescent="0.25">
      <c r="A292" s="148">
        <v>290</v>
      </c>
      <c r="B292" s="148" t="s">
        <v>1002</v>
      </c>
      <c r="C292" s="47">
        <v>650000</v>
      </c>
      <c r="D292" s="154" t="s">
        <v>1782</v>
      </c>
      <c r="E292" s="148" t="s">
        <v>1659</v>
      </c>
      <c r="F292" s="148" t="s">
        <v>752</v>
      </c>
    </row>
    <row r="293" spans="1:6" x14ac:dyDescent="0.25">
      <c r="A293" s="148">
        <v>291</v>
      </c>
      <c r="B293" s="148" t="s">
        <v>1002</v>
      </c>
      <c r="C293" s="47">
        <v>600000</v>
      </c>
      <c r="D293" s="154" t="s">
        <v>1782</v>
      </c>
      <c r="E293" s="148" t="s">
        <v>1785</v>
      </c>
      <c r="F293" s="148" t="s">
        <v>752</v>
      </c>
    </row>
    <row r="294" spans="1:6" x14ac:dyDescent="0.25">
      <c r="A294" s="148">
        <v>292</v>
      </c>
      <c r="B294" s="148" t="s">
        <v>1002</v>
      </c>
      <c r="C294" s="47">
        <v>300000</v>
      </c>
      <c r="D294" s="154" t="s">
        <v>1782</v>
      </c>
      <c r="E294" s="148" t="s">
        <v>1787</v>
      </c>
      <c r="F294" s="148" t="s">
        <v>752</v>
      </c>
    </row>
    <row r="295" spans="1:6" x14ac:dyDescent="0.25">
      <c r="A295" s="148">
        <v>293</v>
      </c>
      <c r="B295" s="148" t="s">
        <v>1795</v>
      </c>
      <c r="C295" s="47">
        <v>375000</v>
      </c>
      <c r="D295" s="154" t="s">
        <v>1792</v>
      </c>
      <c r="E295" s="148" t="s">
        <v>363</v>
      </c>
      <c r="F295" s="148" t="s">
        <v>751</v>
      </c>
    </row>
    <row r="296" spans="1:6" x14ac:dyDescent="0.25">
      <c r="A296" s="148">
        <v>294</v>
      </c>
      <c r="B296" s="148" t="s">
        <v>1605</v>
      </c>
      <c r="C296" s="47">
        <v>80000</v>
      </c>
      <c r="D296" s="154" t="s">
        <v>1796</v>
      </c>
      <c r="E296" s="148"/>
      <c r="F296" s="148" t="s">
        <v>750</v>
      </c>
    </row>
    <row r="297" spans="1:6" x14ac:dyDescent="0.25">
      <c r="A297" s="148">
        <v>295</v>
      </c>
      <c r="B297" s="148" t="s">
        <v>1803</v>
      </c>
      <c r="C297" s="47">
        <v>30000</v>
      </c>
      <c r="D297" s="154" t="s">
        <v>1801</v>
      </c>
      <c r="E297" s="148"/>
      <c r="F297" s="148" t="s">
        <v>751</v>
      </c>
    </row>
    <row r="298" spans="1:6" x14ac:dyDescent="0.25">
      <c r="A298" s="148">
        <v>296</v>
      </c>
      <c r="B298" s="148"/>
      <c r="C298" s="47"/>
      <c r="D298" s="154"/>
      <c r="E298" s="148"/>
      <c r="F298" s="148"/>
    </row>
    <row r="299" spans="1:6" x14ac:dyDescent="0.25">
      <c r="A299" s="148">
        <v>297</v>
      </c>
      <c r="B299" s="148"/>
      <c r="C299" s="47" t="s">
        <v>363</v>
      </c>
      <c r="D299" s="154"/>
      <c r="E299" s="148"/>
      <c r="F299" s="148"/>
    </row>
    <row r="300" spans="1:6" x14ac:dyDescent="0.25">
      <c r="A300" s="148">
        <v>298</v>
      </c>
      <c r="B300" s="148"/>
      <c r="C300" s="148"/>
      <c r="D300" s="148"/>
      <c r="E300" s="148"/>
      <c r="F300" s="148"/>
    </row>
    <row r="301" spans="1:6" ht="15.75" thickBot="1" x14ac:dyDescent="0.3">
      <c r="A301" s="148">
        <v>299</v>
      </c>
      <c r="B301" s="148"/>
      <c r="C301" s="148"/>
      <c r="D301" s="148"/>
      <c r="E301" s="148"/>
      <c r="F301" s="148"/>
    </row>
    <row r="302" spans="1:6" ht="16.5" thickTop="1" thickBot="1" x14ac:dyDescent="0.3">
      <c r="A302" s="148">
        <v>300</v>
      </c>
      <c r="B302" s="40" t="s">
        <v>1384</v>
      </c>
      <c r="C302" s="3">
        <v>3000000</v>
      </c>
      <c r="D302" s="40" t="s">
        <v>1376</v>
      </c>
      <c r="E302" s="31"/>
      <c r="F302" t="s">
        <v>751</v>
      </c>
    </row>
    <row r="303" spans="1:6" ht="16.5" thickTop="1" thickBot="1" x14ac:dyDescent="0.3">
      <c r="A303" s="148">
        <v>301</v>
      </c>
      <c r="B303" s="40" t="s">
        <v>1385</v>
      </c>
      <c r="C303" s="3">
        <v>4000000</v>
      </c>
      <c r="D303" s="40" t="s">
        <v>695</v>
      </c>
      <c r="E303" s="31"/>
      <c r="F303" t="s">
        <v>751</v>
      </c>
    </row>
    <row r="304" spans="1:6" ht="16.5" thickTop="1" thickBot="1" x14ac:dyDescent="0.3">
      <c r="A304" s="148">
        <v>302</v>
      </c>
      <c r="B304" s="40"/>
      <c r="C304" s="3"/>
      <c r="D304" s="40"/>
      <c r="E304" s="31"/>
    </row>
    <row r="305" spans="2:5" ht="16.5" thickTop="1" thickBot="1" x14ac:dyDescent="0.3">
      <c r="B305" s="40" t="s">
        <v>363</v>
      </c>
      <c r="C305" s="3"/>
      <c r="D305" s="40"/>
      <c r="E305" s="31" t="s">
        <v>363</v>
      </c>
    </row>
    <row r="306" spans="2:5" ht="16.5" thickTop="1" thickBot="1" x14ac:dyDescent="0.3">
      <c r="B306" s="40"/>
      <c r="C306" s="3"/>
      <c r="D306" s="40"/>
      <c r="E306" s="31"/>
    </row>
    <row r="307" spans="2:5" ht="16.5" thickTop="1" thickBot="1" x14ac:dyDescent="0.3">
      <c r="B307" s="40"/>
      <c r="C307" s="3"/>
      <c r="D307" s="40"/>
      <c r="E307" s="31" t="s">
        <v>363</v>
      </c>
    </row>
    <row r="308" spans="2:5" ht="16.5" thickTop="1" thickBot="1" x14ac:dyDescent="0.3">
      <c r="C308" s="3"/>
      <c r="E308" t="s">
        <v>363</v>
      </c>
    </row>
    <row r="309" spans="2:5" ht="16.5" thickTop="1" thickBot="1" x14ac:dyDescent="0.3">
      <c r="B309" t="s">
        <v>33</v>
      </c>
      <c r="C309" s="3">
        <f>SUM(C2:C308)</f>
        <v>161255250</v>
      </c>
    </row>
    <row r="310" spans="2:5" ht="15.75" thickTop="1" x14ac:dyDescent="0.25">
      <c r="B310" s="72" t="s">
        <v>763</v>
      </c>
      <c r="C310" s="20">
        <f>SUMIF($F$3:$F$308,H1,$C$3:$C$308)</f>
        <v>7745000</v>
      </c>
    </row>
    <row r="311" spans="2:5" x14ac:dyDescent="0.25">
      <c r="B311" s="72" t="s">
        <v>764</v>
      </c>
      <c r="C311" s="20">
        <f>SUMIF($F$3:$F$308,H2,$C$3:$C$308)</f>
        <v>98024750</v>
      </c>
    </row>
    <row r="312" spans="2:5" x14ac:dyDescent="0.25">
      <c r="B312" s="72" t="s">
        <v>765</v>
      </c>
      <c r="C312" s="20">
        <f>SUMIF($F$3:$F$308,H3,$C$3:$C$308)</f>
        <v>49058000</v>
      </c>
    </row>
    <row r="313" spans="2:5" x14ac:dyDescent="0.25">
      <c r="B313" s="72" t="s">
        <v>766</v>
      </c>
      <c r="C313" s="20">
        <f>SUMIF($F$3:$F$308,H4,$C$3:$C$308)</f>
        <v>6427500</v>
      </c>
    </row>
    <row r="315" spans="2:5" x14ac:dyDescent="0.25">
      <c r="B315" s="111" t="s">
        <v>1188</v>
      </c>
      <c r="C315" t="s">
        <v>1311</v>
      </c>
      <c r="E315" t="s">
        <v>363</v>
      </c>
    </row>
    <row r="317" spans="2:5" x14ac:dyDescent="0.25">
      <c r="B317" s="119" t="s">
        <v>1337</v>
      </c>
      <c r="C317" s="20">
        <v>1000000</v>
      </c>
    </row>
    <row r="318" spans="2:5" x14ac:dyDescent="0.25">
      <c r="B318" s="123" t="s">
        <v>1349</v>
      </c>
      <c r="C318" s="20">
        <v>12900000</v>
      </c>
    </row>
    <row r="319" spans="2:5" x14ac:dyDescent="0.25">
      <c r="B319" s="123" t="s">
        <v>1350</v>
      </c>
      <c r="C319" s="20">
        <v>5150000</v>
      </c>
    </row>
    <row r="320" spans="2:5" x14ac:dyDescent="0.25">
      <c r="B320" s="85" t="s">
        <v>1351</v>
      </c>
      <c r="C320" s="20">
        <v>23350000</v>
      </c>
    </row>
    <row r="321" spans="2:4" x14ac:dyDescent="0.25">
      <c r="B321" s="123" t="s">
        <v>1356</v>
      </c>
      <c r="C321" s="20">
        <f>SUM(C317:C320)</f>
        <v>42400000</v>
      </c>
    </row>
    <row r="322" spans="2:4" x14ac:dyDescent="0.25">
      <c r="B322" s="123"/>
      <c r="C322" s="20"/>
    </row>
    <row r="323" spans="2:4" x14ac:dyDescent="0.25">
      <c r="B323" s="123"/>
      <c r="C323" s="20"/>
    </row>
    <row r="324" spans="2:4" x14ac:dyDescent="0.25">
      <c r="B324" s="123" t="s">
        <v>363</v>
      </c>
      <c r="C324" s="20"/>
    </row>
    <row r="325" spans="2:4" x14ac:dyDescent="0.25">
      <c r="B325" s="123" t="s">
        <v>1352</v>
      </c>
      <c r="C325" s="20">
        <v>5300000</v>
      </c>
    </row>
    <row r="326" spans="2:4" x14ac:dyDescent="0.25">
      <c r="B326" s="123" t="s">
        <v>1353</v>
      </c>
      <c r="C326" s="20">
        <v>27500000</v>
      </c>
    </row>
    <row r="327" spans="2:4" x14ac:dyDescent="0.25">
      <c r="B327" s="123" t="s">
        <v>1354</v>
      </c>
      <c r="C327" s="20">
        <v>10000000</v>
      </c>
    </row>
    <row r="328" spans="2:4" x14ac:dyDescent="0.25">
      <c r="B328" s="123" t="s">
        <v>1355</v>
      </c>
      <c r="C328" s="20">
        <v>2500000</v>
      </c>
    </row>
    <row r="329" spans="2:4" x14ac:dyDescent="0.25">
      <c r="B329" s="123" t="s">
        <v>1357</v>
      </c>
      <c r="C329" s="20">
        <f>SUM(C325:C328)</f>
        <v>45300000</v>
      </c>
    </row>
    <row r="330" spans="2:4" ht="26.25" x14ac:dyDescent="0.25">
      <c r="B330" s="123" t="s">
        <v>1358</v>
      </c>
      <c r="C330" s="174">
        <f>C329-C321</f>
        <v>2900000</v>
      </c>
    </row>
    <row r="331" spans="2:4" ht="21" x14ac:dyDescent="0.25">
      <c r="B331" s="123"/>
      <c r="C331" s="173"/>
    </row>
    <row r="332" spans="2:4" x14ac:dyDescent="0.25">
      <c r="B332" s="123"/>
      <c r="C332" s="20"/>
      <c r="D332" t="s">
        <v>363</v>
      </c>
    </row>
    <row r="333" spans="2:4" x14ac:dyDescent="0.25">
      <c r="B333" s="123" t="s">
        <v>1359</v>
      </c>
      <c r="C333" s="20">
        <v>7000000</v>
      </c>
      <c r="D333" t="s">
        <v>1689</v>
      </c>
    </row>
    <row r="334" spans="2:4" x14ac:dyDescent="0.25">
      <c r="B334" s="123" t="s">
        <v>1360</v>
      </c>
      <c r="C334">
        <v>0</v>
      </c>
    </row>
    <row r="335" spans="2:4" x14ac:dyDescent="0.25">
      <c r="B335" s="123" t="s">
        <v>1361</v>
      </c>
      <c r="C335" s="17">
        <f>SUM(C331:C334)</f>
        <v>7000000</v>
      </c>
    </row>
    <row r="340" spans="2:3" x14ac:dyDescent="0.25">
      <c r="B340" s="117" t="s">
        <v>1312</v>
      </c>
      <c r="C340">
        <v>27500000</v>
      </c>
    </row>
    <row r="341" spans="2:3" x14ac:dyDescent="0.25">
      <c r="B341" s="117" t="s">
        <v>1313</v>
      </c>
      <c r="C341" t="s">
        <v>1314</v>
      </c>
    </row>
  </sheetData>
  <conditionalFormatting sqref="C317:C332 C302:C313 H251:H256 C4:C299">
    <cfRule type="cellIs" dxfId="62" priority="4" operator="lessThan">
      <formula>0</formula>
    </cfRule>
  </conditionalFormatting>
  <conditionalFormatting sqref="C3">
    <cfRule type="cellIs" dxfId="61" priority="3" operator="lessThan">
      <formula>0</formula>
    </cfRule>
  </conditionalFormatting>
  <conditionalFormatting sqref="C333">
    <cfRule type="cellIs" dxfId="60" priority="1" operator="lessThan">
      <formula>0</formula>
    </cfRule>
  </conditionalFormatting>
  <dataValidations count="1">
    <dataValidation type="list" allowBlank="1" showInputMessage="1" showErrorMessage="1" sqref="K251:K256 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sqref="A1:B1"/>
    </sheetView>
  </sheetViews>
  <sheetFormatPr defaultRowHeight="15" x14ac:dyDescent="0.25"/>
  <cols>
    <col min="1" max="1" width="6" customWidth="1"/>
    <col min="2" max="2" width="28.140625" bestFit="1" customWidth="1"/>
    <col min="3" max="3" width="14.140625" bestFit="1" customWidth="1"/>
    <col min="4" max="4" width="11" customWidth="1"/>
    <col min="5" max="5" width="39.85546875" customWidth="1"/>
    <col min="6" max="6" width="11.85546875" bestFit="1" customWidth="1"/>
    <col min="8" max="8" width="14.42578125" bestFit="1" customWidth="1"/>
  </cols>
  <sheetData>
    <row r="1" spans="1:8" x14ac:dyDescent="0.25">
      <c r="A1" s="184" t="s">
        <v>47</v>
      </c>
      <c r="B1" s="184"/>
      <c r="H1" s="75" t="s">
        <v>750</v>
      </c>
    </row>
    <row r="2" spans="1:8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</row>
    <row r="3" spans="1:8" x14ac:dyDescent="0.25">
      <c r="A3" s="6">
        <v>1</v>
      </c>
      <c r="B3" s="6" t="s">
        <v>778</v>
      </c>
      <c r="C3" s="5">
        <v>420000</v>
      </c>
      <c r="D3" s="6" t="s">
        <v>777</v>
      </c>
      <c r="E3" s="6">
        <v>9324000</v>
      </c>
      <c r="F3" s="6" t="s">
        <v>752</v>
      </c>
      <c r="H3" s="75" t="s">
        <v>752</v>
      </c>
    </row>
    <row r="4" spans="1:8" x14ac:dyDescent="0.25">
      <c r="A4" s="6">
        <v>2</v>
      </c>
      <c r="B4" s="6" t="s">
        <v>1370</v>
      </c>
      <c r="C4" s="5">
        <v>7600000</v>
      </c>
      <c r="D4" s="6" t="s">
        <v>1371</v>
      </c>
      <c r="E4" s="6"/>
      <c r="F4" s="6" t="s">
        <v>751</v>
      </c>
      <c r="H4" s="75" t="s">
        <v>762</v>
      </c>
    </row>
    <row r="5" spans="1:8" x14ac:dyDescent="0.25">
      <c r="A5" s="6">
        <v>3</v>
      </c>
      <c r="B5" s="6" t="s">
        <v>1372</v>
      </c>
      <c r="C5" s="5">
        <v>560000</v>
      </c>
      <c r="D5" s="6" t="s">
        <v>1373</v>
      </c>
      <c r="E5" s="6"/>
      <c r="F5" s="6" t="s">
        <v>750</v>
      </c>
    </row>
    <row r="6" spans="1:8" x14ac:dyDescent="0.25">
      <c r="A6" s="6">
        <v>4</v>
      </c>
      <c r="B6" s="6" t="s">
        <v>1374</v>
      </c>
      <c r="C6" s="5">
        <v>120000</v>
      </c>
      <c r="D6" s="6" t="s">
        <v>1373</v>
      </c>
      <c r="E6" s="6"/>
      <c r="F6" s="6" t="s">
        <v>752</v>
      </c>
    </row>
    <row r="7" spans="1:8" x14ac:dyDescent="0.25">
      <c r="A7" s="6">
        <v>5</v>
      </c>
      <c r="B7" s="6" t="s">
        <v>1557</v>
      </c>
      <c r="C7" s="5">
        <v>5000</v>
      </c>
      <c r="D7" s="6" t="s">
        <v>1555</v>
      </c>
      <c r="E7" s="6"/>
      <c r="F7" s="6" t="s">
        <v>762</v>
      </c>
    </row>
    <row r="8" spans="1:8" x14ac:dyDescent="0.25">
      <c r="A8" s="6">
        <v>6</v>
      </c>
      <c r="B8" s="6" t="s">
        <v>1558</v>
      </c>
      <c r="C8" s="5">
        <v>53000</v>
      </c>
      <c r="D8" s="6" t="s">
        <v>1555</v>
      </c>
      <c r="E8" s="6"/>
      <c r="F8" s="6" t="s">
        <v>751</v>
      </c>
    </row>
    <row r="9" spans="1:8" x14ac:dyDescent="0.25">
      <c r="A9" s="6">
        <v>7</v>
      </c>
      <c r="B9" s="6" t="s">
        <v>1594</v>
      </c>
      <c r="C9" s="5">
        <v>16000</v>
      </c>
      <c r="D9" s="6" t="s">
        <v>1592</v>
      </c>
      <c r="E9" s="6"/>
      <c r="F9" s="6" t="s">
        <v>751</v>
      </c>
    </row>
    <row r="10" spans="1:8" x14ac:dyDescent="0.25">
      <c r="A10" s="6">
        <v>8</v>
      </c>
      <c r="B10" s="6" t="s">
        <v>1741</v>
      </c>
      <c r="C10" s="5">
        <v>250000</v>
      </c>
      <c r="D10" s="6" t="s">
        <v>1735</v>
      </c>
      <c r="E10" s="6"/>
      <c r="F10" s="6" t="s">
        <v>751</v>
      </c>
    </row>
    <row r="11" spans="1:8" x14ac:dyDescent="0.25">
      <c r="A11" s="6">
        <v>9</v>
      </c>
      <c r="B11" s="6" t="s">
        <v>1741</v>
      </c>
      <c r="C11" s="5">
        <v>300000</v>
      </c>
      <c r="D11" s="6" t="s">
        <v>1745</v>
      </c>
      <c r="E11" s="6" t="s">
        <v>1748</v>
      </c>
      <c r="F11" s="6" t="s">
        <v>751</v>
      </c>
    </row>
    <row r="12" spans="1:8" x14ac:dyDescent="0.25">
      <c r="A12" s="6">
        <v>10</v>
      </c>
      <c r="B12" s="6"/>
      <c r="C12" s="5">
        <f t="shared" ref="C12:C15" si="0">F12*E12</f>
        <v>0</v>
      </c>
      <c r="D12" s="6"/>
      <c r="E12" s="6"/>
      <c r="F12" s="6"/>
    </row>
    <row r="13" spans="1:8" x14ac:dyDescent="0.25">
      <c r="A13" s="6">
        <v>11</v>
      </c>
      <c r="B13" s="6"/>
      <c r="C13" s="5">
        <f t="shared" si="0"/>
        <v>0</v>
      </c>
      <c r="D13" s="6"/>
      <c r="E13" s="6"/>
      <c r="F13" s="6"/>
    </row>
    <row r="14" spans="1:8" x14ac:dyDescent="0.25">
      <c r="A14" s="6">
        <v>12</v>
      </c>
      <c r="B14" s="6"/>
      <c r="C14" s="5">
        <f t="shared" si="0"/>
        <v>0</v>
      </c>
      <c r="D14" s="6"/>
      <c r="E14" s="6"/>
      <c r="F14" s="6"/>
    </row>
    <row r="15" spans="1:8" x14ac:dyDescent="0.25">
      <c r="A15" s="6">
        <v>13</v>
      </c>
      <c r="B15" s="6"/>
      <c r="C15" s="5">
        <f t="shared" si="0"/>
        <v>0</v>
      </c>
      <c r="D15" s="6"/>
      <c r="E15" s="6"/>
      <c r="F15" s="6"/>
    </row>
    <row r="16" spans="1:8" x14ac:dyDescent="0.25">
      <c r="A16" s="6">
        <v>14</v>
      </c>
      <c r="B16" s="6"/>
      <c r="C16" s="5"/>
      <c r="D16" s="6"/>
      <c r="E16" s="6"/>
      <c r="F16" s="6"/>
    </row>
    <row r="17" spans="1:6" x14ac:dyDescent="0.25">
      <c r="A17" s="6"/>
      <c r="B17" s="6"/>
      <c r="C17" s="5"/>
      <c r="D17" s="6"/>
      <c r="E17" s="6"/>
      <c r="F17" s="6"/>
    </row>
    <row r="18" spans="1:6" ht="15.75" thickBot="1" x14ac:dyDescent="0.3">
      <c r="C18" s="87"/>
    </row>
    <row r="19" spans="1:6" ht="16.5" thickTop="1" thickBot="1" x14ac:dyDescent="0.3">
      <c r="B19" t="s">
        <v>33</v>
      </c>
      <c r="C19" s="3">
        <f>SUM(C2:C16)</f>
        <v>9324000</v>
      </c>
    </row>
    <row r="20" spans="1:6" ht="16.5" thickTop="1" thickBot="1" x14ac:dyDescent="0.3">
      <c r="B20" s="72" t="s">
        <v>763</v>
      </c>
      <c r="C20" s="3">
        <f ca="1">SUMIF($F$3:$F$17,H1,$C$3:$C$15)</f>
        <v>560000</v>
      </c>
    </row>
    <row r="21" spans="1:6" ht="16.5" thickTop="1" thickBot="1" x14ac:dyDescent="0.3">
      <c r="B21" s="72" t="s">
        <v>764</v>
      </c>
      <c r="C21" s="3">
        <f t="shared" ref="C21:C23" ca="1" si="1">SUMIF($F$3:$F$17,H2,$C$3:$C$15)</f>
        <v>8219000</v>
      </c>
    </row>
    <row r="22" spans="1:6" ht="16.5" thickTop="1" thickBot="1" x14ac:dyDescent="0.3">
      <c r="B22" s="72" t="s">
        <v>765</v>
      </c>
      <c r="C22" s="3">
        <f t="shared" ca="1" si="1"/>
        <v>540000</v>
      </c>
    </row>
    <row r="23" spans="1:6" ht="16.5" thickTop="1" thickBot="1" x14ac:dyDescent="0.3">
      <c r="B23" s="72" t="s">
        <v>766</v>
      </c>
      <c r="C23" s="3">
        <f t="shared" ca="1" si="1"/>
        <v>5000</v>
      </c>
    </row>
    <row r="24" spans="1:6" ht="15.75" thickTop="1" x14ac:dyDescent="0.25"/>
    <row r="26" spans="1:6" x14ac:dyDescent="0.25">
      <c r="C26" t="s">
        <v>363</v>
      </c>
    </row>
  </sheetData>
  <mergeCells count="1">
    <mergeCell ref="A1:B1"/>
  </mergeCells>
  <conditionalFormatting sqref="C3:C19">
    <cfRule type="cellIs" dxfId="59" priority="2" operator="lessThan">
      <formula>0</formula>
    </cfRule>
  </conditionalFormatting>
  <conditionalFormatting sqref="C20:C23">
    <cfRule type="cellIs" dxfId="58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activeCell="C20" sqref="C20"/>
    </sheetView>
  </sheetViews>
  <sheetFormatPr defaultRowHeight="15" x14ac:dyDescent="0.25"/>
  <cols>
    <col min="1" max="1" width="11.42578125" bestFit="1" customWidth="1"/>
    <col min="2" max="2" width="24.42578125" customWidth="1"/>
    <col min="3" max="3" width="15.140625" bestFit="1" customWidth="1"/>
    <col min="6" max="6" width="11.85546875" customWidth="1"/>
    <col min="8" max="8" width="15.140625" customWidth="1"/>
    <col min="13" max="13" width="89.28515625" customWidth="1"/>
  </cols>
  <sheetData>
    <row r="1" spans="1:13" x14ac:dyDescent="0.25">
      <c r="A1" t="s">
        <v>46</v>
      </c>
      <c r="H1" s="72" t="s">
        <v>750</v>
      </c>
      <c r="M1" t="s">
        <v>497</v>
      </c>
    </row>
    <row r="2" spans="1:13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M2" s="79" t="s">
        <v>802</v>
      </c>
    </row>
    <row r="3" spans="1:13" ht="16.5" thickTop="1" thickBot="1" x14ac:dyDescent="0.3">
      <c r="A3">
        <v>1</v>
      </c>
      <c r="B3" t="s">
        <v>1395</v>
      </c>
      <c r="C3" s="3">
        <v>50000</v>
      </c>
      <c r="D3" s="6" t="s">
        <v>1394</v>
      </c>
      <c r="E3">
        <v>2000000</v>
      </c>
      <c r="F3" t="s">
        <v>751</v>
      </c>
      <c r="H3" s="72" t="s">
        <v>752</v>
      </c>
      <c r="M3" t="s">
        <v>803</v>
      </c>
    </row>
    <row r="4" spans="1:13" ht="31.5" thickTop="1" thickBot="1" x14ac:dyDescent="0.3">
      <c r="A4">
        <v>2</v>
      </c>
      <c r="B4" t="s">
        <v>1510</v>
      </c>
      <c r="C4" s="3">
        <v>200000</v>
      </c>
      <c r="D4" t="s">
        <v>1511</v>
      </c>
      <c r="F4" t="s">
        <v>751</v>
      </c>
      <c r="H4" s="72" t="s">
        <v>762</v>
      </c>
      <c r="M4" s="66" t="s">
        <v>804</v>
      </c>
    </row>
    <row r="5" spans="1:13" ht="16.5" thickTop="1" thickBot="1" x14ac:dyDescent="0.3">
      <c r="A5">
        <v>3</v>
      </c>
      <c r="B5" t="s">
        <v>1522</v>
      </c>
      <c r="C5" s="3">
        <v>1300000</v>
      </c>
      <c r="D5" t="s">
        <v>1520</v>
      </c>
      <c r="F5" t="s">
        <v>751</v>
      </c>
      <c r="M5" t="s">
        <v>805</v>
      </c>
    </row>
    <row r="6" spans="1:13" ht="16.5" thickTop="1" thickBot="1" x14ac:dyDescent="0.3">
      <c r="C6" s="3"/>
      <c r="M6" t="s">
        <v>806</v>
      </c>
    </row>
    <row r="7" spans="1:13" ht="16.5" thickTop="1" thickBot="1" x14ac:dyDescent="0.3">
      <c r="C7" s="3"/>
      <c r="M7" t="s">
        <v>807</v>
      </c>
    </row>
    <row r="8" spans="1:13" ht="16.5" thickTop="1" thickBot="1" x14ac:dyDescent="0.3">
      <c r="C8" s="3"/>
    </row>
    <row r="9" spans="1:13" ht="16.5" thickTop="1" thickBot="1" x14ac:dyDescent="0.3">
      <c r="C9" s="3"/>
    </row>
    <row r="10" spans="1:13" ht="16.5" thickTop="1" thickBot="1" x14ac:dyDescent="0.3">
      <c r="C10" s="3"/>
    </row>
    <row r="11" spans="1:13" ht="16.5" thickTop="1" thickBot="1" x14ac:dyDescent="0.3">
      <c r="C11" s="3"/>
    </row>
    <row r="12" spans="1:13" ht="16.5" thickTop="1" thickBot="1" x14ac:dyDescent="0.3">
      <c r="C12" s="3"/>
    </row>
    <row r="13" spans="1:13" ht="16.5" thickTop="1" thickBot="1" x14ac:dyDescent="0.3">
      <c r="C13" s="3"/>
    </row>
    <row r="14" spans="1:13" ht="16.5" thickTop="1" thickBot="1" x14ac:dyDescent="0.3">
      <c r="C14" s="3"/>
    </row>
    <row r="15" spans="1:13" ht="16.5" thickTop="1" thickBot="1" x14ac:dyDescent="0.3">
      <c r="C15" s="3"/>
    </row>
    <row r="16" spans="1:13" ht="16.5" thickTop="1" thickBot="1" x14ac:dyDescent="0.3">
      <c r="C16" s="3"/>
    </row>
    <row r="17" spans="2:5" ht="16.5" thickTop="1" thickBot="1" x14ac:dyDescent="0.3">
      <c r="C17" s="3"/>
    </row>
    <row r="18" spans="2:5" ht="16.5" thickTop="1" thickBot="1" x14ac:dyDescent="0.3">
      <c r="C18" s="3"/>
    </row>
    <row r="19" spans="2:5" ht="16.5" thickTop="1" thickBot="1" x14ac:dyDescent="0.3">
      <c r="B19" t="s">
        <v>33</v>
      </c>
      <c r="C19" s="3">
        <f>SUM(C2:C16)</f>
        <v>1550000</v>
      </c>
    </row>
    <row r="20" spans="2:5" ht="15.75" thickTop="1" x14ac:dyDescent="0.25">
      <c r="B20" s="72" t="s">
        <v>763</v>
      </c>
      <c r="C20">
        <f ca="1">SUMIF($F$3:$F$17,H1,$C$3:$C$15)</f>
        <v>0</v>
      </c>
    </row>
    <row r="21" spans="2:5" x14ac:dyDescent="0.25">
      <c r="B21" s="72" t="s">
        <v>764</v>
      </c>
      <c r="C21">
        <f t="shared" ref="C21:C23" ca="1" si="0">SUMIF($F$3:$F$17,H2,$C$3:$C$15)</f>
        <v>1550000</v>
      </c>
    </row>
    <row r="22" spans="2:5" x14ac:dyDescent="0.25">
      <c r="B22" s="72" t="s">
        <v>765</v>
      </c>
      <c r="C22">
        <f t="shared" ca="1" si="0"/>
        <v>0</v>
      </c>
    </row>
    <row r="23" spans="2:5" x14ac:dyDescent="0.25">
      <c r="B23" s="72" t="s">
        <v>766</v>
      </c>
      <c r="C23">
        <f t="shared" ca="1" si="0"/>
        <v>0</v>
      </c>
    </row>
    <row r="24" spans="2:5" x14ac:dyDescent="0.25">
      <c r="E24" t="s">
        <v>363</v>
      </c>
    </row>
  </sheetData>
  <conditionalFormatting sqref="C3:C19">
    <cfRule type="cellIs" dxfId="57" priority="1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workbookViewId="0">
      <selection activeCell="F9" sqref="F9"/>
    </sheetView>
  </sheetViews>
  <sheetFormatPr defaultRowHeight="15" x14ac:dyDescent="0.25"/>
  <cols>
    <col min="2" max="2" width="25.5703125" customWidth="1"/>
    <col min="3" max="3" width="15.140625" bestFit="1" customWidth="1"/>
    <col min="8" max="8" width="11.85546875" bestFit="1" customWidth="1"/>
    <col min="10" max="10" width="21.42578125" customWidth="1"/>
    <col min="11" max="11" width="27.7109375" bestFit="1" customWidth="1"/>
  </cols>
  <sheetData>
    <row r="1" spans="1:11" x14ac:dyDescent="0.25">
      <c r="A1" t="s">
        <v>49</v>
      </c>
      <c r="H1" s="72" t="s">
        <v>750</v>
      </c>
      <c r="J1" t="s">
        <v>499</v>
      </c>
      <c r="K1" t="s">
        <v>497</v>
      </c>
    </row>
    <row r="2" spans="1:11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K2" t="s">
        <v>838</v>
      </c>
    </row>
    <row r="3" spans="1:11" ht="16.5" thickTop="1" thickBot="1" x14ac:dyDescent="0.3">
      <c r="A3">
        <v>1</v>
      </c>
      <c r="B3" t="s">
        <v>1545</v>
      </c>
      <c r="C3" s="3">
        <v>2500000</v>
      </c>
      <c r="D3" s="6" t="s">
        <v>87</v>
      </c>
      <c r="E3">
        <v>2500000</v>
      </c>
      <c r="F3" t="s">
        <v>751</v>
      </c>
      <c r="H3" s="72" t="s">
        <v>752</v>
      </c>
    </row>
    <row r="4" spans="1:11" ht="16.5" thickTop="1" thickBot="1" x14ac:dyDescent="0.3">
      <c r="A4">
        <v>2</v>
      </c>
      <c r="C4" s="3"/>
      <c r="H4" s="72" t="s">
        <v>762</v>
      </c>
    </row>
    <row r="5" spans="1:11" ht="16.5" thickTop="1" thickBot="1" x14ac:dyDescent="0.3">
      <c r="A5">
        <v>3</v>
      </c>
      <c r="C5" s="3"/>
    </row>
    <row r="6" spans="1:11" ht="16.5" thickTop="1" thickBot="1" x14ac:dyDescent="0.3">
      <c r="A6">
        <v>4</v>
      </c>
      <c r="C6" s="3"/>
    </row>
    <row r="7" spans="1:11" ht="16.5" thickTop="1" thickBot="1" x14ac:dyDescent="0.3">
      <c r="A7">
        <v>5</v>
      </c>
      <c r="C7" s="3"/>
    </row>
    <row r="8" spans="1:11" ht="16.5" thickTop="1" thickBot="1" x14ac:dyDescent="0.3">
      <c r="A8">
        <v>6</v>
      </c>
      <c r="C8" s="3"/>
    </row>
    <row r="9" spans="1:11" ht="16.5" thickTop="1" thickBot="1" x14ac:dyDescent="0.3">
      <c r="A9">
        <v>7</v>
      </c>
      <c r="C9" s="3"/>
    </row>
    <row r="10" spans="1:11" ht="16.5" thickTop="1" thickBot="1" x14ac:dyDescent="0.3">
      <c r="A10">
        <v>8</v>
      </c>
      <c r="C10" s="3"/>
    </row>
    <row r="11" spans="1:11" ht="16.5" thickTop="1" thickBot="1" x14ac:dyDescent="0.3">
      <c r="A11">
        <v>9</v>
      </c>
      <c r="C11" s="3"/>
    </row>
    <row r="12" spans="1:11" ht="16.5" thickTop="1" thickBot="1" x14ac:dyDescent="0.3">
      <c r="A12">
        <v>10</v>
      </c>
      <c r="C12" s="3"/>
    </row>
    <row r="13" spans="1:11" ht="16.5" thickTop="1" thickBot="1" x14ac:dyDescent="0.3">
      <c r="A13">
        <v>11</v>
      </c>
      <c r="C13" s="3"/>
    </row>
    <row r="14" spans="1:11" ht="16.5" thickTop="1" thickBot="1" x14ac:dyDescent="0.3">
      <c r="A14">
        <v>12</v>
      </c>
      <c r="C14" s="3"/>
    </row>
    <row r="15" spans="1:11" ht="16.5" thickTop="1" thickBot="1" x14ac:dyDescent="0.3">
      <c r="C15" s="3"/>
    </row>
    <row r="16" spans="1:11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2500000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 s="148">
        <f t="shared" ref="C20:C22" ca="1" si="0">SUMIF($F$3:$F$17,H2,$C$3:$C$15)</f>
        <v>2500000</v>
      </c>
    </row>
    <row r="21" spans="2:3" x14ac:dyDescent="0.25">
      <c r="B21" s="72" t="s">
        <v>765</v>
      </c>
      <c r="C21" s="148">
        <f t="shared" ca="1" si="0"/>
        <v>0</v>
      </c>
    </row>
    <row r="22" spans="2:3" x14ac:dyDescent="0.25">
      <c r="B22" s="72" t="s">
        <v>766</v>
      </c>
      <c r="C22" s="148">
        <f t="shared" ca="1" si="0"/>
        <v>0</v>
      </c>
    </row>
  </sheetData>
  <conditionalFormatting sqref="C3:C18">
    <cfRule type="cellIs" dxfId="56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rightToLeft="1" topLeftCell="A32" workbookViewId="0">
      <selection activeCell="C50" sqref="C50"/>
    </sheetView>
  </sheetViews>
  <sheetFormatPr defaultRowHeight="15" x14ac:dyDescent="0.25"/>
  <cols>
    <col min="1" max="1" width="10.140625" bestFit="1" customWidth="1"/>
    <col min="2" max="2" width="30.5703125" bestFit="1" customWidth="1"/>
    <col min="3" max="3" width="16.140625" bestFit="1" customWidth="1"/>
    <col min="4" max="4" width="10.7109375" bestFit="1" customWidth="1"/>
    <col min="5" max="5" width="24.42578125" customWidth="1"/>
    <col min="6" max="6" width="11.85546875" bestFit="1" customWidth="1"/>
    <col min="11" max="11" width="27" bestFit="1" customWidth="1"/>
    <col min="12" max="12" width="14.140625" bestFit="1" customWidth="1"/>
    <col min="13" max="13" width="13.42578125" bestFit="1" customWidth="1"/>
    <col min="14" max="14" width="31.85546875" customWidth="1"/>
    <col min="29" max="29" width="14.140625" bestFit="1" customWidth="1"/>
  </cols>
  <sheetData>
    <row r="1" spans="1:33" x14ac:dyDescent="0.25">
      <c r="A1" s="184" t="s">
        <v>45</v>
      </c>
      <c r="B1" s="184"/>
      <c r="H1" s="72" t="s">
        <v>750</v>
      </c>
      <c r="J1" s="187"/>
      <c r="K1" s="187"/>
      <c r="L1" s="14"/>
      <c r="M1" s="14"/>
      <c r="N1" s="14"/>
      <c r="O1" s="14"/>
      <c r="AA1" s="14"/>
      <c r="AB1" s="14"/>
      <c r="AC1" s="14"/>
      <c r="AD1" s="14"/>
      <c r="AE1" s="14"/>
      <c r="AF1" s="14"/>
      <c r="AG1" s="14"/>
    </row>
    <row r="2" spans="1:33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51"/>
      <c r="K2" s="51"/>
      <c r="L2" s="152" t="s">
        <v>1584</v>
      </c>
      <c r="M2" s="152">
        <v>10000</v>
      </c>
      <c r="N2" s="152"/>
      <c r="O2" s="152"/>
      <c r="P2" s="148"/>
      <c r="Q2" s="148"/>
      <c r="R2" s="148"/>
      <c r="S2" s="148"/>
      <c r="T2" s="148"/>
      <c r="AA2" s="14"/>
      <c r="AB2" s="14"/>
      <c r="AC2" s="14"/>
      <c r="AD2" s="14"/>
      <c r="AE2" s="14"/>
      <c r="AF2" s="14"/>
      <c r="AG2" s="14"/>
    </row>
    <row r="3" spans="1:33" ht="16.5" thickTop="1" thickBot="1" x14ac:dyDescent="0.3">
      <c r="A3" s="6">
        <v>1</v>
      </c>
      <c r="B3" t="s">
        <v>625</v>
      </c>
      <c r="C3" s="3">
        <v>2310000</v>
      </c>
      <c r="D3" s="6" t="s">
        <v>529</v>
      </c>
      <c r="E3" s="3">
        <v>45000000</v>
      </c>
      <c r="F3" s="6" t="s">
        <v>751</v>
      </c>
      <c r="H3" s="72" t="s">
        <v>752</v>
      </c>
      <c r="J3" s="14"/>
      <c r="K3" s="14"/>
      <c r="L3" s="51" t="s">
        <v>1581</v>
      </c>
      <c r="M3" s="51">
        <v>12000</v>
      </c>
      <c r="N3" s="51"/>
      <c r="O3" s="14"/>
      <c r="AA3" s="14"/>
      <c r="AB3" s="14"/>
      <c r="AC3" s="20"/>
      <c r="AD3" s="14"/>
      <c r="AE3" s="20"/>
      <c r="AF3" s="14"/>
      <c r="AG3" s="14"/>
    </row>
    <row r="4" spans="1:33" ht="16.5" thickTop="1" thickBot="1" x14ac:dyDescent="0.3">
      <c r="A4" s="6">
        <v>2</v>
      </c>
      <c r="B4" s="67" t="s">
        <v>624</v>
      </c>
      <c r="C4" s="3">
        <v>50000</v>
      </c>
      <c r="D4" s="14" t="s">
        <v>529</v>
      </c>
      <c r="E4" s="20"/>
      <c r="F4" s="6" t="s">
        <v>750</v>
      </c>
      <c r="H4" s="72" t="s">
        <v>762</v>
      </c>
      <c r="L4" s="14" t="s">
        <v>1579</v>
      </c>
      <c r="M4" s="14">
        <v>55000</v>
      </c>
      <c r="N4" s="14"/>
      <c r="O4" s="14"/>
      <c r="AA4" s="14"/>
      <c r="AB4" s="64"/>
      <c r="AC4" s="20"/>
      <c r="AD4" s="14"/>
      <c r="AE4" s="20"/>
      <c r="AF4" s="14"/>
      <c r="AG4" s="14"/>
    </row>
    <row r="5" spans="1:33" ht="16.5" thickTop="1" thickBot="1" x14ac:dyDescent="0.3">
      <c r="A5" s="6">
        <v>3</v>
      </c>
      <c r="B5" t="s">
        <v>533</v>
      </c>
      <c r="C5" s="3">
        <v>61000</v>
      </c>
      <c r="D5" t="s">
        <v>532</v>
      </c>
      <c r="F5" s="6" t="s">
        <v>751</v>
      </c>
      <c r="L5" t="s">
        <v>1578</v>
      </c>
      <c r="M5">
        <v>115000</v>
      </c>
      <c r="AA5" s="14"/>
      <c r="AB5" s="14"/>
      <c r="AC5" s="20"/>
      <c r="AD5" s="14"/>
      <c r="AE5" s="14"/>
      <c r="AF5" s="14"/>
      <c r="AG5" s="14"/>
    </row>
    <row r="6" spans="1:33" ht="31.5" thickTop="1" thickBot="1" x14ac:dyDescent="0.3">
      <c r="A6" s="6">
        <v>4</v>
      </c>
      <c r="B6" s="52" t="s">
        <v>571</v>
      </c>
      <c r="C6" s="3">
        <v>495000</v>
      </c>
      <c r="D6" t="s">
        <v>572</v>
      </c>
      <c r="E6" s="66" t="s">
        <v>573</v>
      </c>
      <c r="F6" s="6" t="s">
        <v>752</v>
      </c>
      <c r="L6" t="s">
        <v>1580</v>
      </c>
      <c r="M6">
        <v>30000</v>
      </c>
      <c r="AA6" s="14"/>
      <c r="AB6" s="64"/>
      <c r="AC6" s="20"/>
      <c r="AD6" s="14"/>
      <c r="AE6" s="14"/>
      <c r="AF6" s="14"/>
      <c r="AG6" s="14"/>
    </row>
    <row r="7" spans="1:33" ht="16.5" thickTop="1" thickBot="1" x14ac:dyDescent="0.3">
      <c r="A7" s="6">
        <v>5</v>
      </c>
      <c r="B7" t="s">
        <v>710</v>
      </c>
      <c r="C7" s="3">
        <v>25000</v>
      </c>
      <c r="D7" t="s">
        <v>711</v>
      </c>
      <c r="F7" s="6" t="s">
        <v>762</v>
      </c>
      <c r="AA7" s="14"/>
      <c r="AB7" s="14"/>
      <c r="AC7" s="20"/>
      <c r="AD7" s="14"/>
      <c r="AE7" s="14"/>
      <c r="AF7" s="14"/>
      <c r="AG7" s="14"/>
    </row>
    <row r="8" spans="1:33" ht="16.5" thickTop="1" thickBot="1" x14ac:dyDescent="0.3">
      <c r="A8" s="6">
        <v>6</v>
      </c>
      <c r="B8" t="s">
        <v>722</v>
      </c>
      <c r="C8" s="3">
        <v>1000000</v>
      </c>
      <c r="D8" t="s">
        <v>720</v>
      </c>
      <c r="F8" s="6" t="s">
        <v>751</v>
      </c>
      <c r="AA8" s="14"/>
      <c r="AB8" s="14"/>
      <c r="AC8" s="20"/>
      <c r="AD8" s="14"/>
      <c r="AE8" s="14"/>
      <c r="AF8" s="14"/>
      <c r="AG8" s="14"/>
    </row>
    <row r="9" spans="1:33" ht="16.5" thickTop="1" thickBot="1" x14ac:dyDescent="0.3">
      <c r="A9" s="6">
        <v>7</v>
      </c>
      <c r="B9" t="s">
        <v>725</v>
      </c>
      <c r="C9" s="3">
        <v>815000</v>
      </c>
      <c r="D9" t="s">
        <v>726</v>
      </c>
      <c r="F9" s="6" t="s">
        <v>751</v>
      </c>
      <c r="Q9" s="148"/>
      <c r="AA9" s="14"/>
      <c r="AB9" s="14"/>
      <c r="AC9" s="20"/>
      <c r="AD9" s="14"/>
      <c r="AE9" s="14"/>
      <c r="AF9" s="14"/>
      <c r="AG9" s="14"/>
    </row>
    <row r="10" spans="1:33" ht="16.5" thickTop="1" thickBot="1" x14ac:dyDescent="0.3">
      <c r="A10" s="6">
        <v>8</v>
      </c>
      <c r="B10" t="s">
        <v>772</v>
      </c>
      <c r="C10" s="3">
        <v>100000</v>
      </c>
      <c r="D10" t="s">
        <v>726</v>
      </c>
      <c r="F10" s="6" t="s">
        <v>750</v>
      </c>
      <c r="M10" s="148" t="s">
        <v>1576</v>
      </c>
      <c r="N10" s="148" t="s">
        <v>1571</v>
      </c>
      <c r="O10" t="s">
        <v>1582</v>
      </c>
      <c r="P10" t="s">
        <v>1583</v>
      </c>
      <c r="Q10" t="s">
        <v>1585</v>
      </c>
      <c r="R10" t="s">
        <v>1587</v>
      </c>
      <c r="AA10" s="14"/>
      <c r="AB10" s="14"/>
      <c r="AC10" s="20"/>
      <c r="AD10" s="14"/>
      <c r="AE10" s="14"/>
      <c r="AF10" s="14"/>
      <c r="AG10" s="14"/>
    </row>
    <row r="11" spans="1:33" ht="16.5" thickTop="1" thickBot="1" x14ac:dyDescent="0.3">
      <c r="A11" s="6">
        <v>9</v>
      </c>
      <c r="B11" t="s">
        <v>728</v>
      </c>
      <c r="C11" s="3">
        <v>140000</v>
      </c>
      <c r="D11" t="s">
        <v>729</v>
      </c>
      <c r="F11" s="6" t="s">
        <v>751</v>
      </c>
      <c r="L11" t="s">
        <v>1572</v>
      </c>
      <c r="M11">
        <v>0</v>
      </c>
      <c r="N11">
        <v>14</v>
      </c>
      <c r="O11">
        <v>14</v>
      </c>
      <c r="P11">
        <v>0</v>
      </c>
      <c r="Q11">
        <v>14</v>
      </c>
      <c r="R11">
        <v>50000</v>
      </c>
      <c r="AA11" s="14"/>
      <c r="AB11" s="14"/>
      <c r="AC11" s="20"/>
      <c r="AD11" s="14"/>
      <c r="AE11" s="14"/>
      <c r="AF11" s="14"/>
      <c r="AG11" s="14"/>
    </row>
    <row r="12" spans="1:33" ht="16.5" thickTop="1" thickBot="1" x14ac:dyDescent="0.3">
      <c r="A12" s="6">
        <v>10</v>
      </c>
      <c r="B12" t="s">
        <v>736</v>
      </c>
      <c r="C12" s="3">
        <v>50000</v>
      </c>
      <c r="D12" t="s">
        <v>737</v>
      </c>
      <c r="F12" s="6" t="s">
        <v>752</v>
      </c>
      <c r="L12" t="s">
        <v>1573</v>
      </c>
      <c r="M12">
        <v>9</v>
      </c>
      <c r="N12">
        <v>0</v>
      </c>
      <c r="O12">
        <v>9</v>
      </c>
      <c r="P12">
        <v>0</v>
      </c>
      <c r="Q12">
        <v>9</v>
      </c>
      <c r="R12" s="148">
        <v>50000</v>
      </c>
      <c r="AA12" s="14"/>
      <c r="AB12" s="14"/>
      <c r="AC12" s="20"/>
      <c r="AD12" s="14"/>
      <c r="AE12" s="14"/>
      <c r="AF12" s="14"/>
      <c r="AG12" s="14"/>
    </row>
    <row r="13" spans="1:33" ht="16.5" thickTop="1" thickBot="1" x14ac:dyDescent="0.3">
      <c r="A13" s="6">
        <v>11</v>
      </c>
      <c r="B13" t="s">
        <v>738</v>
      </c>
      <c r="C13" s="3">
        <v>30000</v>
      </c>
      <c r="D13" t="s">
        <v>737</v>
      </c>
      <c r="F13" s="6" t="s">
        <v>762</v>
      </c>
      <c r="L13" t="s">
        <v>1574</v>
      </c>
      <c r="M13">
        <v>5</v>
      </c>
      <c r="N13">
        <v>4</v>
      </c>
      <c r="O13">
        <v>9</v>
      </c>
      <c r="P13">
        <v>0</v>
      </c>
      <c r="Q13">
        <v>9</v>
      </c>
      <c r="R13" s="148">
        <v>50000</v>
      </c>
      <c r="AA13" s="14"/>
      <c r="AB13" s="14"/>
      <c r="AC13" s="20"/>
      <c r="AD13" s="14"/>
      <c r="AE13" s="14"/>
      <c r="AF13" s="14"/>
      <c r="AG13" s="14"/>
    </row>
    <row r="14" spans="1:33" ht="16.5" thickTop="1" thickBot="1" x14ac:dyDescent="0.3">
      <c r="A14" s="6">
        <v>12</v>
      </c>
      <c r="B14" t="s">
        <v>746</v>
      </c>
      <c r="C14" s="3">
        <v>5500000</v>
      </c>
      <c r="D14" t="s">
        <v>743</v>
      </c>
      <c r="F14" s="6" t="s">
        <v>751</v>
      </c>
      <c r="L14" t="s">
        <v>1575</v>
      </c>
      <c r="M14">
        <v>0</v>
      </c>
      <c r="N14">
        <v>27</v>
      </c>
      <c r="O14">
        <v>0</v>
      </c>
      <c r="P14">
        <v>27</v>
      </c>
      <c r="Q14">
        <v>27</v>
      </c>
      <c r="R14" s="148">
        <v>50000</v>
      </c>
      <c r="AA14" s="14"/>
      <c r="AB14" s="14"/>
      <c r="AC14" s="20"/>
      <c r="AD14" s="14"/>
      <c r="AE14" s="14"/>
      <c r="AF14" s="14"/>
      <c r="AG14" s="14"/>
    </row>
    <row r="15" spans="1:33" ht="16.5" thickTop="1" thickBot="1" x14ac:dyDescent="0.3">
      <c r="A15" s="6">
        <v>13</v>
      </c>
      <c r="B15" t="s">
        <v>781</v>
      </c>
      <c r="C15" s="3">
        <v>25000</v>
      </c>
      <c r="D15" t="s">
        <v>779</v>
      </c>
      <c r="F15" s="6" t="s">
        <v>751</v>
      </c>
      <c r="L15" t="s">
        <v>1387</v>
      </c>
      <c r="M15">
        <f>SUM(M11:M14)</f>
        <v>14</v>
      </c>
      <c r="N15" s="148">
        <f t="shared" ref="N15:R15" si="0">SUM(N11:N14)</f>
        <v>45</v>
      </c>
      <c r="O15" s="148">
        <f t="shared" si="0"/>
        <v>32</v>
      </c>
      <c r="P15" s="148">
        <f t="shared" si="0"/>
        <v>27</v>
      </c>
      <c r="Q15" s="148">
        <f t="shared" si="0"/>
        <v>59</v>
      </c>
      <c r="R15" s="148">
        <f t="shared" si="0"/>
        <v>200000</v>
      </c>
      <c r="AA15" s="14"/>
      <c r="AB15" s="14"/>
      <c r="AC15" s="20"/>
      <c r="AD15" s="14"/>
      <c r="AE15" s="14"/>
      <c r="AF15" s="14"/>
      <c r="AG15" s="14"/>
    </row>
    <row r="16" spans="1:33" ht="16.5" thickTop="1" thickBot="1" x14ac:dyDescent="0.3">
      <c r="A16" s="6">
        <v>14</v>
      </c>
      <c r="B16" t="s">
        <v>783</v>
      </c>
      <c r="C16" s="3">
        <v>15000</v>
      </c>
      <c r="D16" t="s">
        <v>779</v>
      </c>
      <c r="F16" s="6" t="s">
        <v>751</v>
      </c>
      <c r="L16" t="s">
        <v>1577</v>
      </c>
      <c r="M16">
        <f>M15*M5</f>
        <v>1610000</v>
      </c>
      <c r="N16">
        <f>N15*M4</f>
        <v>2475000</v>
      </c>
      <c r="O16">
        <f>O15*M6</f>
        <v>960000</v>
      </c>
      <c r="P16">
        <f>P15*M2</f>
        <v>270000</v>
      </c>
      <c r="Q16">
        <f>Q15*M3</f>
        <v>708000</v>
      </c>
      <c r="R16" s="148">
        <f>R15*1</f>
        <v>200000</v>
      </c>
      <c r="AA16" s="14"/>
      <c r="AB16" s="14"/>
      <c r="AC16" s="20"/>
      <c r="AD16" s="14"/>
      <c r="AE16" s="14"/>
      <c r="AF16" s="14"/>
      <c r="AG16" s="14"/>
    </row>
    <row r="17" spans="1:33" ht="24.75" thickTop="1" thickBot="1" x14ac:dyDescent="0.4">
      <c r="A17" s="6">
        <v>15</v>
      </c>
      <c r="B17" t="s">
        <v>862</v>
      </c>
      <c r="C17" s="3">
        <v>500000</v>
      </c>
      <c r="D17" t="s">
        <v>860</v>
      </c>
      <c r="F17" s="6" t="s">
        <v>751</v>
      </c>
      <c r="L17" t="s">
        <v>1586</v>
      </c>
      <c r="M17" s="165">
        <f>SUM(M16:R16)</f>
        <v>6223000</v>
      </c>
      <c r="AA17" s="14"/>
      <c r="AB17" s="14"/>
      <c r="AC17" s="20"/>
      <c r="AD17" s="14"/>
      <c r="AE17" s="14"/>
      <c r="AF17" s="14"/>
      <c r="AG17" s="14"/>
    </row>
    <row r="18" spans="1:33" ht="16.5" thickTop="1" thickBot="1" x14ac:dyDescent="0.3">
      <c r="A18" s="6">
        <v>16</v>
      </c>
      <c r="B18" t="s">
        <v>863</v>
      </c>
      <c r="C18" s="3">
        <v>4500000</v>
      </c>
      <c r="D18" t="s">
        <v>864</v>
      </c>
      <c r="F18" s="6" t="s">
        <v>751</v>
      </c>
      <c r="AA18" s="14"/>
      <c r="AB18" s="14"/>
      <c r="AC18" s="20"/>
      <c r="AD18" s="14"/>
      <c r="AE18" s="14"/>
      <c r="AF18" s="14"/>
      <c r="AG18" s="14"/>
    </row>
    <row r="19" spans="1:33" ht="16.5" thickTop="1" thickBot="1" x14ac:dyDescent="0.3">
      <c r="A19" s="6">
        <v>17</v>
      </c>
      <c r="B19" t="s">
        <v>874</v>
      </c>
      <c r="C19" s="3">
        <v>330000</v>
      </c>
      <c r="D19" t="s">
        <v>875</v>
      </c>
      <c r="F19" s="6" t="s">
        <v>751</v>
      </c>
      <c r="AA19" s="14"/>
      <c r="AB19" s="14"/>
      <c r="AC19" s="20"/>
      <c r="AD19" s="14"/>
      <c r="AE19" s="14"/>
      <c r="AF19" s="14"/>
      <c r="AG19" s="14"/>
    </row>
    <row r="20" spans="1:33" ht="16.5" thickTop="1" thickBot="1" x14ac:dyDescent="0.3">
      <c r="A20" s="6">
        <v>18</v>
      </c>
      <c r="B20" t="s">
        <v>876</v>
      </c>
      <c r="C20" s="3">
        <v>55000</v>
      </c>
      <c r="D20" t="s">
        <v>875</v>
      </c>
      <c r="F20" s="6" t="s">
        <v>762</v>
      </c>
    </row>
    <row r="21" spans="1:33" ht="16.5" thickTop="1" thickBot="1" x14ac:dyDescent="0.3">
      <c r="A21" s="6">
        <v>19</v>
      </c>
      <c r="B21" s="6" t="s">
        <v>879</v>
      </c>
      <c r="C21" s="3">
        <v>400000</v>
      </c>
      <c r="D21" s="6" t="s">
        <v>880</v>
      </c>
      <c r="E21" s="6"/>
      <c r="F21" s="6" t="s">
        <v>752</v>
      </c>
    </row>
    <row r="22" spans="1:33" ht="16.5" thickTop="1" thickBot="1" x14ac:dyDescent="0.3">
      <c r="A22" s="6">
        <v>20</v>
      </c>
      <c r="B22" s="6" t="s">
        <v>881</v>
      </c>
      <c r="C22" s="3">
        <v>100000</v>
      </c>
      <c r="D22" s="6" t="s">
        <v>880</v>
      </c>
      <c r="E22" s="6"/>
      <c r="F22" s="6" t="s">
        <v>751</v>
      </c>
    </row>
    <row r="23" spans="1:33" ht="16.5" thickTop="1" thickBot="1" x14ac:dyDescent="0.3">
      <c r="A23" s="6">
        <v>21</v>
      </c>
      <c r="B23" s="6" t="s">
        <v>879</v>
      </c>
      <c r="C23" s="3">
        <v>100000</v>
      </c>
      <c r="D23" s="6" t="s">
        <v>908</v>
      </c>
      <c r="E23" s="6" t="s">
        <v>732</v>
      </c>
      <c r="F23" s="6" t="s">
        <v>752</v>
      </c>
    </row>
    <row r="24" spans="1:33" ht="16.5" thickTop="1" thickBot="1" x14ac:dyDescent="0.3">
      <c r="A24" s="6">
        <v>22</v>
      </c>
      <c r="B24" s="6" t="s">
        <v>910</v>
      </c>
      <c r="C24" s="3">
        <v>130000</v>
      </c>
      <c r="D24" s="6" t="s">
        <v>908</v>
      </c>
      <c r="E24" s="6"/>
      <c r="F24" s="6" t="s">
        <v>762</v>
      </c>
    </row>
    <row r="25" spans="1:33" ht="16.5" thickTop="1" thickBot="1" x14ac:dyDescent="0.3">
      <c r="A25" s="6">
        <v>23</v>
      </c>
      <c r="B25" s="6" t="s">
        <v>879</v>
      </c>
      <c r="C25" s="3">
        <v>200000</v>
      </c>
      <c r="D25" s="6" t="s">
        <v>918</v>
      </c>
      <c r="E25" s="6" t="s">
        <v>919</v>
      </c>
      <c r="F25" s="6" t="s">
        <v>752</v>
      </c>
    </row>
    <row r="26" spans="1:33" ht="16.5" thickTop="1" thickBot="1" x14ac:dyDescent="0.3">
      <c r="A26" s="6">
        <v>24</v>
      </c>
      <c r="B26" s="6" t="s">
        <v>879</v>
      </c>
      <c r="C26" s="3">
        <v>50000</v>
      </c>
      <c r="D26" s="6" t="s">
        <v>933</v>
      </c>
      <c r="E26" s="6" t="s">
        <v>935</v>
      </c>
      <c r="F26" s="6" t="s">
        <v>752</v>
      </c>
    </row>
    <row r="27" spans="1:33" ht="16.5" thickTop="1" thickBot="1" x14ac:dyDescent="0.3">
      <c r="A27" s="6">
        <v>25</v>
      </c>
      <c r="B27" s="6" t="s">
        <v>879</v>
      </c>
      <c r="C27" s="3">
        <v>250000</v>
      </c>
      <c r="D27" s="6" t="s">
        <v>1021</v>
      </c>
      <c r="E27" s="6" t="s">
        <v>716</v>
      </c>
      <c r="F27" s="6" t="s">
        <v>752</v>
      </c>
    </row>
    <row r="28" spans="1:33" ht="16.5" thickTop="1" thickBot="1" x14ac:dyDescent="0.3">
      <c r="A28">
        <v>26</v>
      </c>
      <c r="B28" s="6" t="s">
        <v>879</v>
      </c>
      <c r="C28" s="3">
        <v>300000</v>
      </c>
      <c r="D28" s="6" t="s">
        <v>1023</v>
      </c>
      <c r="E28" s="6" t="s">
        <v>1024</v>
      </c>
      <c r="F28" s="6" t="s">
        <v>752</v>
      </c>
    </row>
    <row r="29" spans="1:33" ht="16.5" thickTop="1" thickBot="1" x14ac:dyDescent="0.3">
      <c r="A29">
        <v>27</v>
      </c>
      <c r="B29" s="6" t="s">
        <v>1523</v>
      </c>
      <c r="C29" s="3">
        <v>1500000</v>
      </c>
      <c r="D29" s="6" t="s">
        <v>1520</v>
      </c>
      <c r="E29" s="6"/>
      <c r="F29" s="6" t="s">
        <v>751</v>
      </c>
    </row>
    <row r="30" spans="1:33" ht="16.5" thickTop="1" thickBot="1" x14ac:dyDescent="0.3">
      <c r="A30">
        <v>28</v>
      </c>
      <c r="B30" s="6" t="s">
        <v>1537</v>
      </c>
      <c r="C30" s="3">
        <v>55000</v>
      </c>
      <c r="D30" s="6" t="s">
        <v>1538</v>
      </c>
      <c r="E30" s="6"/>
      <c r="F30" s="6" t="s">
        <v>750</v>
      </c>
    </row>
    <row r="31" spans="1:33" ht="16.5" thickTop="1" thickBot="1" x14ac:dyDescent="0.3">
      <c r="A31">
        <v>29</v>
      </c>
      <c r="B31" s="6" t="s">
        <v>1537</v>
      </c>
      <c r="C31" s="3">
        <v>55000</v>
      </c>
      <c r="D31" s="6" t="s">
        <v>1550</v>
      </c>
      <c r="E31" s="6"/>
      <c r="F31" s="6" t="s">
        <v>750</v>
      </c>
    </row>
    <row r="32" spans="1:33" ht="16.5" thickTop="1" thickBot="1" x14ac:dyDescent="0.3">
      <c r="A32">
        <v>30</v>
      </c>
      <c r="B32" s="6" t="s">
        <v>1554</v>
      </c>
      <c r="C32" s="3">
        <v>90000</v>
      </c>
      <c r="D32" s="6" t="s">
        <v>1553</v>
      </c>
      <c r="E32" s="6"/>
      <c r="F32" s="6" t="s">
        <v>750</v>
      </c>
    </row>
    <row r="33" spans="1:6" ht="16.5" thickTop="1" thickBot="1" x14ac:dyDescent="0.3">
      <c r="A33" s="148">
        <v>31</v>
      </c>
      <c r="B33" s="6" t="s">
        <v>1640</v>
      </c>
      <c r="C33" s="3">
        <v>2000000</v>
      </c>
      <c r="D33" s="6" t="s">
        <v>1639</v>
      </c>
      <c r="E33" s="6" t="s">
        <v>1641</v>
      </c>
      <c r="F33" s="6" t="s">
        <v>751</v>
      </c>
    </row>
    <row r="34" spans="1:6" ht="16.5" thickTop="1" thickBot="1" x14ac:dyDescent="0.3">
      <c r="A34" s="148">
        <v>32</v>
      </c>
      <c r="B34" s="6" t="s">
        <v>1660</v>
      </c>
      <c r="C34" s="3">
        <v>1470000</v>
      </c>
      <c r="D34" s="6" t="s">
        <v>1661</v>
      </c>
      <c r="E34" s="6"/>
      <c r="F34" s="6" t="s">
        <v>751</v>
      </c>
    </row>
    <row r="35" spans="1:6" ht="16.5" thickTop="1" thickBot="1" x14ac:dyDescent="0.3">
      <c r="A35" s="148">
        <v>33</v>
      </c>
      <c r="B35" s="6" t="s">
        <v>1662</v>
      </c>
      <c r="C35" s="149">
        <v>40000</v>
      </c>
      <c r="D35" s="6" t="s">
        <v>1661</v>
      </c>
      <c r="E35" s="6"/>
      <c r="F35" s="6" t="s">
        <v>752</v>
      </c>
    </row>
    <row r="36" spans="1:6" ht="16.5" thickTop="1" thickBot="1" x14ac:dyDescent="0.3">
      <c r="A36" s="148">
        <v>34</v>
      </c>
      <c r="B36" s="6" t="s">
        <v>1663</v>
      </c>
      <c r="C36" s="149">
        <v>2875000</v>
      </c>
      <c r="D36" s="6" t="s">
        <v>1661</v>
      </c>
      <c r="E36" s="6"/>
      <c r="F36" s="6" t="s">
        <v>751</v>
      </c>
    </row>
    <row r="37" spans="1:6" ht="16.5" thickTop="1" thickBot="1" x14ac:dyDescent="0.3">
      <c r="A37" s="148">
        <v>35</v>
      </c>
      <c r="B37" s="6" t="s">
        <v>1664</v>
      </c>
      <c r="C37" s="149">
        <v>55000</v>
      </c>
      <c r="D37" s="6" t="s">
        <v>1665</v>
      </c>
      <c r="E37" s="6"/>
      <c r="F37" s="6" t="s">
        <v>750</v>
      </c>
    </row>
    <row r="38" spans="1:6" ht="16.5" thickTop="1" thickBot="1" x14ac:dyDescent="0.3">
      <c r="A38" s="148">
        <v>36</v>
      </c>
      <c r="B38" s="6" t="s">
        <v>1679</v>
      </c>
      <c r="C38" s="149">
        <v>195000</v>
      </c>
      <c r="D38" s="6" t="s">
        <v>1677</v>
      </c>
      <c r="E38" s="6" t="s">
        <v>1680</v>
      </c>
      <c r="F38" s="6" t="s">
        <v>752</v>
      </c>
    </row>
    <row r="39" spans="1:6" ht="16.5" thickTop="1" thickBot="1" x14ac:dyDescent="0.3">
      <c r="A39" s="148">
        <v>37</v>
      </c>
      <c r="B39" s="6" t="s">
        <v>1686</v>
      </c>
      <c r="C39" s="149">
        <v>1060000</v>
      </c>
      <c r="D39" s="6" t="s">
        <v>1682</v>
      </c>
      <c r="E39" s="6" t="s">
        <v>363</v>
      </c>
      <c r="F39" s="6" t="s">
        <v>751</v>
      </c>
    </row>
    <row r="40" spans="1:6" ht="16.5" thickTop="1" thickBot="1" x14ac:dyDescent="0.3">
      <c r="A40" s="148">
        <v>38</v>
      </c>
      <c r="B40" s="6" t="s">
        <v>1687</v>
      </c>
      <c r="C40" s="170"/>
      <c r="D40" s="6"/>
      <c r="E40" s="6"/>
      <c r="F40" s="6"/>
    </row>
    <row r="41" spans="1:6" ht="16.5" thickTop="1" thickBot="1" x14ac:dyDescent="0.3">
      <c r="A41" s="148">
        <v>39</v>
      </c>
      <c r="B41" s="6" t="s">
        <v>1688</v>
      </c>
      <c r="C41" s="170">
        <v>17000000</v>
      </c>
      <c r="D41" s="6"/>
      <c r="E41" s="6"/>
      <c r="F41" s="6"/>
    </row>
    <row r="42" spans="1:6" ht="16.5" thickTop="1" thickBot="1" x14ac:dyDescent="0.3">
      <c r="A42" s="148">
        <v>40</v>
      </c>
      <c r="B42" s="6" t="s">
        <v>1679</v>
      </c>
      <c r="C42" s="49">
        <v>165000</v>
      </c>
      <c r="D42" s="6" t="s">
        <v>1702</v>
      </c>
      <c r="E42" s="6" t="s">
        <v>1703</v>
      </c>
      <c r="F42" s="6" t="s">
        <v>752</v>
      </c>
    </row>
    <row r="43" spans="1:6" ht="16.5" thickTop="1" thickBot="1" x14ac:dyDescent="0.3">
      <c r="A43" s="148">
        <v>41</v>
      </c>
      <c r="B43" s="6" t="s">
        <v>1679</v>
      </c>
      <c r="C43" s="49">
        <v>10000</v>
      </c>
      <c r="D43" s="6" t="s">
        <v>1719</v>
      </c>
      <c r="E43" s="6" t="s">
        <v>1723</v>
      </c>
      <c r="F43" s="6" t="s">
        <v>752</v>
      </c>
    </row>
    <row r="44" spans="1:6" ht="16.5" thickTop="1" thickBot="1" x14ac:dyDescent="0.3">
      <c r="A44" s="148">
        <v>42</v>
      </c>
      <c r="B44" s="6" t="s">
        <v>1679</v>
      </c>
      <c r="C44" s="49">
        <v>100000</v>
      </c>
      <c r="D44" s="6" t="s">
        <v>1724</v>
      </c>
      <c r="E44" s="6" t="s">
        <v>1725</v>
      </c>
      <c r="F44" s="6" t="s">
        <v>752</v>
      </c>
    </row>
    <row r="45" spans="1:6" ht="16.5" thickTop="1" thickBot="1" x14ac:dyDescent="0.3">
      <c r="A45" s="148">
        <v>43</v>
      </c>
      <c r="B45" s="6" t="s">
        <v>1679</v>
      </c>
      <c r="C45" s="49">
        <v>200000</v>
      </c>
      <c r="D45" s="6" t="s">
        <v>512</v>
      </c>
      <c r="E45" s="21" t="s">
        <v>1731</v>
      </c>
      <c r="F45" s="6" t="s">
        <v>752</v>
      </c>
    </row>
    <row r="46" spans="1:6" ht="16.5" thickTop="1" thickBot="1" x14ac:dyDescent="0.3">
      <c r="A46" s="148">
        <v>44</v>
      </c>
      <c r="B46" s="6" t="s">
        <v>363</v>
      </c>
      <c r="C46" s="49"/>
      <c r="D46" s="6"/>
      <c r="E46" s="6"/>
      <c r="F46" s="6"/>
    </row>
    <row r="47" spans="1:6" ht="16.5" thickTop="1" thickBot="1" x14ac:dyDescent="0.3">
      <c r="A47" s="148">
        <v>45</v>
      </c>
      <c r="B47" s="6"/>
      <c r="C47" s="49"/>
      <c r="D47" s="6"/>
      <c r="E47" s="6"/>
      <c r="F47" s="6"/>
    </row>
    <row r="48" spans="1:6" ht="16.5" thickTop="1" thickBot="1" x14ac:dyDescent="0.3">
      <c r="A48" s="148">
        <v>46</v>
      </c>
      <c r="B48" s="6"/>
      <c r="C48" s="49"/>
      <c r="D48" s="6"/>
      <c r="E48" s="6"/>
      <c r="F48" s="6"/>
    </row>
    <row r="49" spans="1:6" ht="16.5" thickTop="1" thickBot="1" x14ac:dyDescent="0.3">
      <c r="A49" s="148">
        <v>47</v>
      </c>
      <c r="B49" s="6"/>
      <c r="C49" s="3"/>
      <c r="D49" s="6"/>
      <c r="E49" s="6"/>
      <c r="F49" s="6"/>
    </row>
    <row r="50" spans="1:6" ht="16.5" thickTop="1" thickBot="1" x14ac:dyDescent="0.3">
      <c r="A50" s="148">
        <v>48</v>
      </c>
      <c r="B50" s="72" t="s">
        <v>33</v>
      </c>
      <c r="C50" s="3">
        <f>SUM(C3:C49)</f>
        <v>44401000</v>
      </c>
    </row>
    <row r="51" spans="1:6" ht="16.5" thickTop="1" thickBot="1" x14ac:dyDescent="0.3">
      <c r="A51" s="148">
        <v>49</v>
      </c>
      <c r="B51" s="72" t="s">
        <v>763</v>
      </c>
      <c r="C51" s="3">
        <f>SUMIF($F$3:$F$50,H1,$C$3:$C$50)</f>
        <v>405000</v>
      </c>
    </row>
    <row r="52" spans="1:6" ht="16.5" thickTop="1" thickBot="1" x14ac:dyDescent="0.3">
      <c r="A52" s="148">
        <v>50</v>
      </c>
      <c r="B52" s="72" t="s">
        <v>764</v>
      </c>
      <c r="C52" s="3">
        <f>SUMIF($F$3:$F$50,H2,$C$3:$C$50)</f>
        <v>24201000</v>
      </c>
    </row>
    <row r="53" spans="1:6" ht="16.5" thickTop="1" thickBot="1" x14ac:dyDescent="0.3">
      <c r="A53" s="148">
        <v>51</v>
      </c>
      <c r="B53" s="72" t="s">
        <v>765</v>
      </c>
      <c r="C53" s="3">
        <f>SUMIF($F$3:$F$50,H3,$C$3:$C$50)</f>
        <v>2555000</v>
      </c>
    </row>
    <row r="54" spans="1:6" ht="16.5" thickTop="1" thickBot="1" x14ac:dyDescent="0.3">
      <c r="B54" s="72" t="s">
        <v>766</v>
      </c>
      <c r="C54" s="3">
        <f>SUMIF($F$3:$F$50,H4,$C$3:$C$50)</f>
        <v>240000</v>
      </c>
    </row>
    <row r="55" spans="1:6" ht="15.75" thickTop="1" x14ac:dyDescent="0.25">
      <c r="C55" t="s">
        <v>363</v>
      </c>
    </row>
    <row r="56" spans="1:6" x14ac:dyDescent="0.25">
      <c r="C56" t="s">
        <v>363</v>
      </c>
    </row>
    <row r="66" spans="2:5" ht="15.75" thickBot="1" x14ac:dyDescent="0.3"/>
    <row r="67" spans="2:5" ht="16.5" thickTop="1" thickBot="1" x14ac:dyDescent="0.3">
      <c r="C67" s="3">
        <f>SUM(C2:C2)</f>
        <v>0</v>
      </c>
    </row>
    <row r="68" spans="2:5" ht="15.75" thickTop="1" x14ac:dyDescent="0.25">
      <c r="C68" t="s">
        <v>33</v>
      </c>
    </row>
    <row r="70" spans="2:5" x14ac:dyDescent="0.25">
      <c r="E70" t="s">
        <v>544</v>
      </c>
    </row>
    <row r="71" spans="2:5" x14ac:dyDescent="0.25">
      <c r="E71" t="s">
        <v>637</v>
      </c>
    </row>
    <row r="72" spans="2:5" x14ac:dyDescent="0.25">
      <c r="B72" t="s">
        <v>497</v>
      </c>
      <c r="E72" t="s">
        <v>648</v>
      </c>
    </row>
    <row r="73" spans="2:5" x14ac:dyDescent="0.25">
      <c r="B73" t="s">
        <v>550</v>
      </c>
    </row>
  </sheetData>
  <mergeCells count="2">
    <mergeCell ref="A1:B1"/>
    <mergeCell ref="J1:K1"/>
  </mergeCells>
  <conditionalFormatting sqref="AE4 C67 AC3:AC19 C3:C49">
    <cfRule type="cellIs" dxfId="55" priority="6" operator="lessThan">
      <formula>0</formula>
    </cfRule>
  </conditionalFormatting>
  <conditionalFormatting sqref="AE3">
    <cfRule type="cellIs" dxfId="54" priority="5" operator="lessThan">
      <formula>0</formula>
    </cfRule>
  </conditionalFormatting>
  <conditionalFormatting sqref="E3">
    <cfRule type="cellIs" dxfId="53" priority="3" operator="lessThan">
      <formula>0</formula>
    </cfRule>
  </conditionalFormatting>
  <conditionalFormatting sqref="E4">
    <cfRule type="cellIs" dxfId="52" priority="4" operator="lessThan">
      <formula>0</formula>
    </cfRule>
  </conditionalFormatting>
  <conditionalFormatting sqref="C50:C54">
    <cfRule type="cellIs" dxfId="51" priority="2" operator="lessThan">
      <formula>0</formula>
    </cfRule>
  </conditionalFormatting>
  <dataValidations count="2">
    <dataValidation type="list" allowBlank="1" showInputMessage="1" showErrorMessage="1" sqref="O1:O3">
      <formula1>#REF!</formula1>
    </dataValidation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workbookViewId="0">
      <selection activeCell="L22" sqref="L22"/>
    </sheetView>
  </sheetViews>
  <sheetFormatPr defaultRowHeight="15" x14ac:dyDescent="0.25"/>
  <cols>
    <col min="2" max="2" width="15.5703125" bestFit="1" customWidth="1"/>
    <col min="3" max="3" width="14.140625" bestFit="1" customWidth="1"/>
    <col min="4" max="4" width="10.7109375" bestFit="1" customWidth="1"/>
    <col min="5" max="5" width="17.140625" customWidth="1"/>
    <col min="6" max="6" width="12.140625" customWidth="1"/>
    <col min="12" max="12" width="47.5703125" bestFit="1" customWidth="1"/>
  </cols>
  <sheetData>
    <row r="1" spans="1:12" x14ac:dyDescent="0.25">
      <c r="A1" t="s">
        <v>25</v>
      </c>
      <c r="H1" s="72" t="s">
        <v>750</v>
      </c>
    </row>
    <row r="2" spans="1:12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12" ht="16.5" thickTop="1" thickBot="1" x14ac:dyDescent="0.3">
      <c r="A3">
        <v>1</v>
      </c>
      <c r="B3" t="s">
        <v>1669</v>
      </c>
      <c r="C3" s="3">
        <v>2000000</v>
      </c>
      <c r="D3" s="6" t="s">
        <v>1666</v>
      </c>
      <c r="E3">
        <v>11000000</v>
      </c>
      <c r="F3" t="s">
        <v>752</v>
      </c>
      <c r="H3" s="72" t="s">
        <v>752</v>
      </c>
      <c r="L3" t="s">
        <v>1754</v>
      </c>
    </row>
    <row r="4" spans="1:12" ht="16.5" thickTop="1" thickBot="1" x14ac:dyDescent="0.3">
      <c r="A4">
        <v>2</v>
      </c>
      <c r="B4" t="s">
        <v>1669</v>
      </c>
      <c r="C4" s="3">
        <v>1500000</v>
      </c>
      <c r="D4" t="s">
        <v>1745</v>
      </c>
      <c r="E4" t="s">
        <v>939</v>
      </c>
      <c r="F4" t="s">
        <v>752</v>
      </c>
      <c r="H4" s="72" t="s">
        <v>762</v>
      </c>
    </row>
    <row r="5" spans="1:12" ht="16.5" thickTop="1" thickBot="1" x14ac:dyDescent="0.3">
      <c r="B5" t="s">
        <v>1669</v>
      </c>
      <c r="C5" s="3">
        <v>500000</v>
      </c>
      <c r="D5" t="s">
        <v>1751</v>
      </c>
      <c r="E5" t="s">
        <v>1570</v>
      </c>
      <c r="F5" t="s">
        <v>752</v>
      </c>
    </row>
    <row r="6" spans="1:12" ht="16.5" thickTop="1" thickBot="1" x14ac:dyDescent="0.3">
      <c r="C6" s="3"/>
    </row>
    <row r="7" spans="1:12" ht="16.5" thickTop="1" thickBot="1" x14ac:dyDescent="0.3">
      <c r="C7" s="3"/>
    </row>
    <row r="8" spans="1:12" ht="16.5" thickTop="1" thickBot="1" x14ac:dyDescent="0.3">
      <c r="C8" s="3"/>
    </row>
    <row r="9" spans="1:12" ht="16.5" thickTop="1" thickBot="1" x14ac:dyDescent="0.3">
      <c r="C9" s="3"/>
    </row>
    <row r="10" spans="1:12" ht="16.5" thickTop="1" thickBot="1" x14ac:dyDescent="0.3">
      <c r="C10" s="3"/>
    </row>
    <row r="11" spans="1:12" ht="16.5" thickTop="1" thickBot="1" x14ac:dyDescent="0.3">
      <c r="C11" s="3"/>
    </row>
    <row r="12" spans="1:12" ht="16.5" thickTop="1" thickBot="1" x14ac:dyDescent="0.3">
      <c r="C12" s="3"/>
    </row>
    <row r="13" spans="1:12" ht="16.5" thickTop="1" thickBot="1" x14ac:dyDescent="0.3">
      <c r="C13" s="3"/>
    </row>
    <row r="14" spans="1:12" ht="16.5" thickTop="1" thickBot="1" x14ac:dyDescent="0.3">
      <c r="C14" s="3"/>
    </row>
    <row r="15" spans="1:12" ht="16.5" thickTop="1" thickBot="1" x14ac:dyDescent="0.3">
      <c r="C15" s="3"/>
    </row>
    <row r="16" spans="1:12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C18" s="3"/>
    </row>
    <row r="19" spans="2:3" ht="16.5" thickTop="1" thickBot="1" x14ac:dyDescent="0.3">
      <c r="B19" t="s">
        <v>33</v>
      </c>
      <c r="C19" s="3">
        <f>SUM(C2:C16)</f>
        <v>4000000</v>
      </c>
    </row>
    <row r="20" spans="2:3" ht="16.5" thickTop="1" thickBot="1" x14ac:dyDescent="0.3">
      <c r="B20" s="72" t="s">
        <v>763</v>
      </c>
      <c r="C20" s="149">
        <f t="shared" ref="C20:C23" si="0">SUMIF($F$3:$F$50,H1,$C$3:$C$50)</f>
        <v>0</v>
      </c>
    </row>
    <row r="21" spans="2:3" ht="16.5" thickTop="1" thickBot="1" x14ac:dyDescent="0.3">
      <c r="B21" s="72" t="s">
        <v>764</v>
      </c>
      <c r="C21" s="149">
        <f t="shared" si="0"/>
        <v>0</v>
      </c>
    </row>
    <row r="22" spans="2:3" ht="16.5" thickTop="1" thickBot="1" x14ac:dyDescent="0.3">
      <c r="B22" s="72" t="s">
        <v>765</v>
      </c>
      <c r="C22" s="149">
        <f t="shared" si="0"/>
        <v>4000000</v>
      </c>
    </row>
    <row r="23" spans="2:3" ht="16.5" thickTop="1" thickBot="1" x14ac:dyDescent="0.3">
      <c r="B23" s="72" t="s">
        <v>766</v>
      </c>
      <c r="C23" s="149">
        <f t="shared" si="0"/>
        <v>0</v>
      </c>
    </row>
    <row r="24" spans="2:3" ht="15.75" thickTop="1" x14ac:dyDescent="0.25"/>
    <row r="25" spans="2:3" x14ac:dyDescent="0.25">
      <c r="C25" t="s">
        <v>363</v>
      </c>
    </row>
  </sheetData>
  <conditionalFormatting sqref="C3:C19">
    <cfRule type="cellIs" dxfId="50" priority="2" operator="lessThan">
      <formula>0</formula>
    </cfRule>
  </conditionalFormatting>
  <conditionalFormatting sqref="C20:C23">
    <cfRule type="cellIs" dxfId="49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rightToLeft="1" topLeftCell="A97" zoomScaleNormal="100" workbookViewId="0">
      <selection activeCell="C114" sqref="C114"/>
    </sheetView>
  </sheetViews>
  <sheetFormatPr defaultRowHeight="15" x14ac:dyDescent="0.25"/>
  <cols>
    <col min="1" max="1" width="7" customWidth="1"/>
    <col min="2" max="2" width="31" bestFit="1" customWidth="1"/>
    <col min="3" max="3" width="15.140625" bestFit="1" customWidth="1"/>
    <col min="4" max="4" width="11.5703125" customWidth="1"/>
    <col min="5" max="5" width="24.28515625" customWidth="1"/>
    <col min="6" max="6" width="15.42578125" customWidth="1"/>
    <col min="8" max="8" width="14.42578125" customWidth="1"/>
  </cols>
  <sheetData>
    <row r="1" spans="1:8" x14ac:dyDescent="0.25">
      <c r="A1" s="184" t="s">
        <v>42</v>
      </c>
      <c r="B1" s="184"/>
      <c r="C1" s="72"/>
      <c r="D1" s="72"/>
      <c r="E1" s="72"/>
      <c r="H1" s="72" t="s">
        <v>750</v>
      </c>
    </row>
    <row r="2" spans="1:8" ht="15.75" thickBot="1" x14ac:dyDescent="0.3">
      <c r="A2" s="72" t="s">
        <v>0</v>
      </c>
      <c r="B2" s="72" t="s">
        <v>3</v>
      </c>
      <c r="C2" s="72" t="s">
        <v>4</v>
      </c>
      <c r="D2" s="72" t="s">
        <v>5</v>
      </c>
      <c r="E2" s="72" t="s">
        <v>113</v>
      </c>
      <c r="H2" s="72" t="s">
        <v>751</v>
      </c>
    </row>
    <row r="3" spans="1:8" ht="16.5" thickTop="1" thickBot="1" x14ac:dyDescent="0.3">
      <c r="A3" s="72">
        <v>1</v>
      </c>
      <c r="B3" s="72" t="s">
        <v>539</v>
      </c>
      <c r="C3" s="3">
        <v>174000</v>
      </c>
      <c r="D3" s="75" t="s">
        <v>541</v>
      </c>
      <c r="E3" s="3">
        <v>38821000</v>
      </c>
      <c r="F3" t="s">
        <v>751</v>
      </c>
      <c r="H3" s="72" t="s">
        <v>752</v>
      </c>
    </row>
    <row r="4" spans="1:8" ht="16.5" thickTop="1" thickBot="1" x14ac:dyDescent="0.3">
      <c r="A4" s="72">
        <v>2</v>
      </c>
      <c r="B4" s="72" t="s">
        <v>770</v>
      </c>
      <c r="C4" s="3">
        <v>15000</v>
      </c>
      <c r="D4" s="75" t="s">
        <v>541</v>
      </c>
      <c r="E4" s="20"/>
      <c r="F4" t="s">
        <v>750</v>
      </c>
      <c r="H4" s="72" t="s">
        <v>762</v>
      </c>
    </row>
    <row r="5" spans="1:8" ht="16.5" thickTop="1" thickBot="1" x14ac:dyDescent="0.3">
      <c r="A5" s="72">
        <v>3</v>
      </c>
      <c r="B5" s="72" t="s">
        <v>540</v>
      </c>
      <c r="C5" s="3">
        <v>38000</v>
      </c>
      <c r="D5" s="75" t="s">
        <v>541</v>
      </c>
      <c r="E5" s="72"/>
      <c r="F5" t="s">
        <v>751</v>
      </c>
    </row>
    <row r="6" spans="1:8" ht="16.5" thickTop="1" thickBot="1" x14ac:dyDescent="0.3">
      <c r="A6" s="72">
        <v>4</v>
      </c>
      <c r="B6" s="72" t="s">
        <v>771</v>
      </c>
      <c r="C6" s="3">
        <v>35000</v>
      </c>
      <c r="D6" s="51" t="s">
        <v>541</v>
      </c>
      <c r="E6" s="72"/>
      <c r="F6" t="s">
        <v>750</v>
      </c>
    </row>
    <row r="7" spans="1:8" ht="16.5" thickTop="1" thickBot="1" x14ac:dyDescent="0.3">
      <c r="A7" s="72">
        <v>5</v>
      </c>
      <c r="B7" s="85" t="s">
        <v>286</v>
      </c>
      <c r="C7" s="3">
        <v>40000</v>
      </c>
      <c r="D7" s="77" t="s">
        <v>541</v>
      </c>
      <c r="E7" s="72"/>
      <c r="F7" t="s">
        <v>752</v>
      </c>
    </row>
    <row r="8" spans="1:8" ht="16.5" thickTop="1" thickBot="1" x14ac:dyDescent="0.3">
      <c r="A8" s="72">
        <v>6</v>
      </c>
      <c r="B8" s="85" t="s">
        <v>554</v>
      </c>
      <c r="C8" s="3">
        <v>85000</v>
      </c>
      <c r="D8" s="77" t="s">
        <v>555</v>
      </c>
      <c r="E8" s="72"/>
      <c r="F8" t="s">
        <v>752</v>
      </c>
    </row>
    <row r="9" spans="1:8" ht="16.5" thickTop="1" thickBot="1" x14ac:dyDescent="0.3">
      <c r="A9" s="72">
        <v>7</v>
      </c>
      <c r="B9" s="72" t="s">
        <v>557</v>
      </c>
      <c r="C9" s="3">
        <v>925000</v>
      </c>
      <c r="D9" s="77" t="s">
        <v>558</v>
      </c>
      <c r="E9" s="72"/>
      <c r="F9" t="s">
        <v>751</v>
      </c>
    </row>
    <row r="10" spans="1:8" ht="16.5" thickTop="1" thickBot="1" x14ac:dyDescent="0.3">
      <c r="A10" s="72">
        <v>8</v>
      </c>
      <c r="B10" s="72" t="s">
        <v>770</v>
      </c>
      <c r="C10" s="72">
        <v>300000</v>
      </c>
      <c r="D10" s="72" t="s">
        <v>558</v>
      </c>
      <c r="E10" s="72"/>
      <c r="F10" t="s">
        <v>750</v>
      </c>
    </row>
    <row r="11" spans="1:8" ht="16.5" thickTop="1" thickBot="1" x14ac:dyDescent="0.3">
      <c r="A11" s="72">
        <v>9</v>
      </c>
      <c r="B11" s="85" t="s">
        <v>565</v>
      </c>
      <c r="C11" s="3">
        <v>2750000</v>
      </c>
      <c r="D11" s="77" t="s">
        <v>566</v>
      </c>
      <c r="E11" s="72"/>
      <c r="F11" t="s">
        <v>752</v>
      </c>
    </row>
    <row r="12" spans="1:8" ht="16.5" thickTop="1" thickBot="1" x14ac:dyDescent="0.3">
      <c r="A12" s="72">
        <v>10</v>
      </c>
      <c r="B12" s="72" t="s">
        <v>1244</v>
      </c>
      <c r="C12" s="3">
        <v>180000</v>
      </c>
      <c r="D12" s="77" t="s">
        <v>1243</v>
      </c>
      <c r="E12" s="72"/>
      <c r="F12" t="s">
        <v>751</v>
      </c>
    </row>
    <row r="13" spans="1:8" ht="16.5" thickTop="1" thickBot="1" x14ac:dyDescent="0.3">
      <c r="A13" s="72">
        <v>11</v>
      </c>
      <c r="B13" s="72" t="s">
        <v>1250</v>
      </c>
      <c r="C13" s="3">
        <v>115000</v>
      </c>
      <c r="D13" s="72" t="s">
        <v>1220</v>
      </c>
      <c r="E13" s="72"/>
      <c r="F13" t="s">
        <v>762</v>
      </c>
    </row>
    <row r="14" spans="1:8" ht="16.5" thickTop="1" thickBot="1" x14ac:dyDescent="0.3">
      <c r="A14" s="72">
        <v>12</v>
      </c>
      <c r="B14" s="72" t="s">
        <v>1251</v>
      </c>
      <c r="C14" s="3">
        <v>100000</v>
      </c>
      <c r="D14" s="72" t="s">
        <v>1220</v>
      </c>
      <c r="E14" s="72"/>
      <c r="F14" t="s">
        <v>751</v>
      </c>
    </row>
    <row r="15" spans="1:8" ht="16.5" thickTop="1" thickBot="1" x14ac:dyDescent="0.3">
      <c r="A15" s="72">
        <v>13</v>
      </c>
      <c r="B15" s="72" t="s">
        <v>1252</v>
      </c>
      <c r="C15" s="3">
        <v>320000</v>
      </c>
      <c r="D15" s="72" t="s">
        <v>1253</v>
      </c>
      <c r="E15" s="72"/>
      <c r="F15" t="s">
        <v>762</v>
      </c>
    </row>
    <row r="16" spans="1:8" ht="16.5" thickTop="1" thickBot="1" x14ac:dyDescent="0.3">
      <c r="A16" s="72">
        <v>14</v>
      </c>
      <c r="B16" s="72" t="s">
        <v>492</v>
      </c>
      <c r="C16" s="3">
        <v>125000</v>
      </c>
      <c r="D16" s="72" t="s">
        <v>1253</v>
      </c>
      <c r="E16" s="72"/>
      <c r="F16" t="s">
        <v>762</v>
      </c>
    </row>
    <row r="17" spans="1:6" ht="16.5" thickTop="1" thickBot="1" x14ac:dyDescent="0.3">
      <c r="A17" s="114">
        <v>15</v>
      </c>
      <c r="B17" s="114" t="s">
        <v>1254</v>
      </c>
      <c r="C17" s="3">
        <v>75000</v>
      </c>
      <c r="D17" s="114" t="s">
        <v>1253</v>
      </c>
      <c r="E17" s="114"/>
      <c r="F17" t="s">
        <v>762</v>
      </c>
    </row>
    <row r="18" spans="1:6" ht="16.5" thickTop="1" thickBot="1" x14ac:dyDescent="0.3">
      <c r="A18" s="114">
        <v>16</v>
      </c>
      <c r="B18" s="114" t="s">
        <v>1282</v>
      </c>
      <c r="C18" s="3">
        <v>727000</v>
      </c>
      <c r="D18" s="114" t="s">
        <v>1283</v>
      </c>
      <c r="E18" s="114"/>
      <c r="F18" t="s">
        <v>751</v>
      </c>
    </row>
    <row r="19" spans="1:6" ht="16.5" thickTop="1" thickBot="1" x14ac:dyDescent="0.3">
      <c r="A19" s="114">
        <v>17</v>
      </c>
      <c r="B19" s="114" t="s">
        <v>1284</v>
      </c>
      <c r="C19" s="3">
        <v>200000</v>
      </c>
      <c r="D19" s="114" t="s">
        <v>1283</v>
      </c>
      <c r="E19" s="114"/>
      <c r="F19" t="s">
        <v>752</v>
      </c>
    </row>
    <row r="20" spans="1:6" ht="16.5" thickTop="1" thickBot="1" x14ac:dyDescent="0.3">
      <c r="A20" s="114">
        <v>18</v>
      </c>
      <c r="B20" s="114" t="s">
        <v>1292</v>
      </c>
      <c r="C20" s="3">
        <v>23000</v>
      </c>
      <c r="D20" s="114" t="s">
        <v>1293</v>
      </c>
      <c r="E20" s="114"/>
      <c r="F20" t="s">
        <v>762</v>
      </c>
    </row>
    <row r="21" spans="1:6" ht="16.5" thickTop="1" thickBot="1" x14ac:dyDescent="0.3">
      <c r="A21" s="114">
        <v>19</v>
      </c>
      <c r="B21" s="117" t="s">
        <v>1315</v>
      </c>
      <c r="C21" s="3">
        <v>100000</v>
      </c>
      <c r="D21" s="117" t="s">
        <v>1302</v>
      </c>
      <c r="E21" s="117"/>
      <c r="F21" t="s">
        <v>752</v>
      </c>
    </row>
    <row r="22" spans="1:6" ht="16.5" thickTop="1" thickBot="1" x14ac:dyDescent="0.3">
      <c r="A22" s="114">
        <v>20</v>
      </c>
      <c r="B22" s="117" t="s">
        <v>1316</v>
      </c>
      <c r="C22" s="3">
        <v>7500</v>
      </c>
      <c r="D22" s="117" t="s">
        <v>1302</v>
      </c>
      <c r="E22" s="117"/>
      <c r="F22" t="s">
        <v>762</v>
      </c>
    </row>
    <row r="23" spans="1:6" ht="16.5" thickTop="1" thickBot="1" x14ac:dyDescent="0.3">
      <c r="A23" s="114">
        <v>21</v>
      </c>
      <c r="B23" s="117" t="s">
        <v>1317</v>
      </c>
      <c r="C23" s="3">
        <v>1008000</v>
      </c>
      <c r="D23" s="117" t="s">
        <v>1318</v>
      </c>
      <c r="E23" s="117"/>
      <c r="F23" t="s">
        <v>751</v>
      </c>
    </row>
    <row r="24" spans="1:6" ht="16.5" thickTop="1" thickBot="1" x14ac:dyDescent="0.3">
      <c r="A24" s="114">
        <v>22</v>
      </c>
      <c r="B24" s="117" t="s">
        <v>1319</v>
      </c>
      <c r="C24" s="3">
        <v>210000</v>
      </c>
      <c r="D24" s="117" t="s">
        <v>1320</v>
      </c>
      <c r="E24" s="117"/>
      <c r="F24" t="s">
        <v>751</v>
      </c>
    </row>
    <row r="25" spans="1:6" ht="16.5" thickTop="1" thickBot="1" x14ac:dyDescent="0.3">
      <c r="A25" s="117">
        <v>23</v>
      </c>
      <c r="B25" s="114" t="s">
        <v>1025</v>
      </c>
      <c r="C25" s="3">
        <v>80000</v>
      </c>
      <c r="D25" s="114" t="s">
        <v>1322</v>
      </c>
      <c r="E25" s="114"/>
      <c r="F25" t="s">
        <v>750</v>
      </c>
    </row>
    <row r="26" spans="1:6" ht="16.5" thickTop="1" thickBot="1" x14ac:dyDescent="0.3">
      <c r="A26" s="117">
        <v>24</v>
      </c>
      <c r="B26" s="118" t="s">
        <v>1323</v>
      </c>
      <c r="C26" s="3">
        <v>32000</v>
      </c>
      <c r="D26" s="118" t="s">
        <v>1322</v>
      </c>
      <c r="E26" s="118"/>
      <c r="F26" t="s">
        <v>762</v>
      </c>
    </row>
    <row r="27" spans="1:6" ht="16.5" thickTop="1" thickBot="1" x14ac:dyDescent="0.3">
      <c r="A27" s="117">
        <v>25</v>
      </c>
      <c r="B27" s="118" t="s">
        <v>1324</v>
      </c>
      <c r="C27" s="3">
        <v>5000000</v>
      </c>
      <c r="D27" s="118" t="s">
        <v>1322</v>
      </c>
      <c r="E27" s="121" t="s">
        <v>1325</v>
      </c>
      <c r="F27" t="s">
        <v>752</v>
      </c>
    </row>
    <row r="28" spans="1:6" ht="16.5" thickTop="1" thickBot="1" x14ac:dyDescent="0.3">
      <c r="A28" s="117">
        <v>26</v>
      </c>
      <c r="B28" s="118" t="s">
        <v>1324</v>
      </c>
      <c r="C28" s="3">
        <v>500000</v>
      </c>
      <c r="D28" s="118" t="s">
        <v>1328</v>
      </c>
      <c r="E28" s="118" t="s">
        <v>1329</v>
      </c>
      <c r="F28" s="122" t="s">
        <v>752</v>
      </c>
    </row>
    <row r="29" spans="1:6" ht="16.5" thickTop="1" thickBot="1" x14ac:dyDescent="0.3">
      <c r="A29" s="117">
        <v>27</v>
      </c>
      <c r="B29" s="118" t="s">
        <v>1324</v>
      </c>
      <c r="C29" s="3">
        <v>54000</v>
      </c>
      <c r="D29" s="118" t="s">
        <v>1330</v>
      </c>
      <c r="E29" s="121" t="s">
        <v>1331</v>
      </c>
      <c r="F29" t="s">
        <v>752</v>
      </c>
    </row>
    <row r="30" spans="1:6" ht="16.5" thickTop="1" thickBot="1" x14ac:dyDescent="0.3">
      <c r="A30" s="117">
        <v>28</v>
      </c>
      <c r="B30" s="118" t="s">
        <v>286</v>
      </c>
      <c r="C30" s="3">
        <v>15000</v>
      </c>
      <c r="D30" s="118" t="s">
        <v>1330</v>
      </c>
      <c r="E30" s="118"/>
      <c r="F30" t="s">
        <v>752</v>
      </c>
    </row>
    <row r="31" spans="1:6" ht="16.5" thickTop="1" thickBot="1" x14ac:dyDescent="0.3">
      <c r="A31" s="117">
        <v>29</v>
      </c>
      <c r="B31" s="118" t="s">
        <v>1308</v>
      </c>
      <c r="C31" s="3">
        <v>80000</v>
      </c>
      <c r="D31" s="118" t="s">
        <v>1336</v>
      </c>
      <c r="E31" s="118"/>
      <c r="F31" t="s">
        <v>750</v>
      </c>
    </row>
    <row r="32" spans="1:6" ht="16.5" thickTop="1" thickBot="1" x14ac:dyDescent="0.3">
      <c r="A32" s="118">
        <v>30</v>
      </c>
      <c r="B32" s="120" t="s">
        <v>1324</v>
      </c>
      <c r="C32" s="3">
        <v>45000</v>
      </c>
      <c r="D32" s="120" t="s">
        <v>1336</v>
      </c>
      <c r="E32" s="120" t="s">
        <v>1341</v>
      </c>
      <c r="F32" s="77" t="s">
        <v>752</v>
      </c>
    </row>
    <row r="33" spans="1:6" ht="16.5" thickTop="1" thickBot="1" x14ac:dyDescent="0.3">
      <c r="A33" s="118">
        <v>31</v>
      </c>
      <c r="B33" s="120" t="s">
        <v>1342</v>
      </c>
      <c r="C33" s="3">
        <v>22500</v>
      </c>
      <c r="D33" s="120" t="s">
        <v>1338</v>
      </c>
      <c r="E33" s="120"/>
      <c r="F33" t="s">
        <v>762</v>
      </c>
    </row>
    <row r="34" spans="1:6" ht="16.5" thickTop="1" thickBot="1" x14ac:dyDescent="0.3">
      <c r="A34" s="118">
        <v>32</v>
      </c>
      <c r="B34" s="120" t="s">
        <v>448</v>
      </c>
      <c r="C34" s="3">
        <v>494000</v>
      </c>
      <c r="D34" s="120" t="s">
        <v>1343</v>
      </c>
      <c r="E34" s="120"/>
      <c r="F34" t="s">
        <v>751</v>
      </c>
    </row>
    <row r="35" spans="1:6" ht="16.5" thickTop="1" thickBot="1" x14ac:dyDescent="0.3">
      <c r="A35" s="118">
        <v>33</v>
      </c>
      <c r="B35" s="120" t="s">
        <v>1324</v>
      </c>
      <c r="C35" s="3">
        <v>230000</v>
      </c>
      <c r="D35" s="120" t="s">
        <v>1343</v>
      </c>
      <c r="E35" s="121" t="s">
        <v>1344</v>
      </c>
      <c r="F35" t="s">
        <v>752</v>
      </c>
    </row>
    <row r="36" spans="1:6" ht="16.5" thickTop="1" thickBot="1" x14ac:dyDescent="0.3">
      <c r="A36" s="118">
        <v>34</v>
      </c>
      <c r="B36" s="120" t="s">
        <v>1324</v>
      </c>
      <c r="C36" s="3">
        <v>3700000</v>
      </c>
      <c r="D36" s="120" t="s">
        <v>1348</v>
      </c>
      <c r="E36" s="121">
        <v>9530000</v>
      </c>
      <c r="F36" t="s">
        <v>752</v>
      </c>
    </row>
    <row r="37" spans="1:6" ht="16.5" thickTop="1" thickBot="1" x14ac:dyDescent="0.3">
      <c r="A37" s="118">
        <v>35</v>
      </c>
      <c r="B37" s="120" t="s">
        <v>1324</v>
      </c>
      <c r="C37" s="3">
        <v>40000</v>
      </c>
      <c r="D37" s="120" t="s">
        <v>1368</v>
      </c>
      <c r="E37" s="120" t="s">
        <v>1369</v>
      </c>
      <c r="F37" s="77" t="s">
        <v>752</v>
      </c>
    </row>
    <row r="38" spans="1:6" ht="16.5" thickTop="1" thickBot="1" x14ac:dyDescent="0.3">
      <c r="A38" s="120">
        <v>36</v>
      </c>
      <c r="B38" s="118" t="s">
        <v>1324</v>
      </c>
      <c r="C38" s="3">
        <v>150000</v>
      </c>
      <c r="D38" s="118" t="s">
        <v>1373</v>
      </c>
      <c r="E38" s="118" t="s">
        <v>1377</v>
      </c>
      <c r="F38" s="77" t="s">
        <v>752</v>
      </c>
    </row>
    <row r="39" spans="1:6" ht="16.5" thickTop="1" thickBot="1" x14ac:dyDescent="0.3">
      <c r="A39" s="120">
        <v>37</v>
      </c>
      <c r="B39" s="118" t="s">
        <v>1025</v>
      </c>
      <c r="C39" s="3">
        <v>70000</v>
      </c>
      <c r="D39" s="118" t="s">
        <v>1388</v>
      </c>
      <c r="E39" s="118" t="s">
        <v>363</v>
      </c>
      <c r="F39" t="s">
        <v>750</v>
      </c>
    </row>
    <row r="40" spans="1:6" ht="16.5" thickTop="1" thickBot="1" x14ac:dyDescent="0.3">
      <c r="A40" s="120">
        <v>38</v>
      </c>
      <c r="B40" s="118" t="s">
        <v>286</v>
      </c>
      <c r="C40" s="3">
        <v>140000</v>
      </c>
      <c r="D40" s="118" t="s">
        <v>1388</v>
      </c>
      <c r="E40" s="118"/>
      <c r="F40" t="s">
        <v>752</v>
      </c>
    </row>
    <row r="41" spans="1:6" ht="16.5" thickTop="1" thickBot="1" x14ac:dyDescent="0.3">
      <c r="A41" s="120">
        <v>39</v>
      </c>
      <c r="B41" s="124" t="s">
        <v>1389</v>
      </c>
      <c r="C41" s="3">
        <v>15000</v>
      </c>
      <c r="D41" s="124" t="s">
        <v>1388</v>
      </c>
      <c r="E41" s="124"/>
      <c r="F41" t="s">
        <v>762</v>
      </c>
    </row>
    <row r="42" spans="1:6" ht="16.5" thickTop="1" thickBot="1" x14ac:dyDescent="0.3">
      <c r="A42" s="120">
        <v>40</v>
      </c>
      <c r="B42" s="124" t="s">
        <v>448</v>
      </c>
      <c r="C42" s="3">
        <v>300000</v>
      </c>
      <c r="D42" s="124" t="s">
        <v>1388</v>
      </c>
      <c r="E42" s="124"/>
      <c r="F42" t="s">
        <v>751</v>
      </c>
    </row>
    <row r="43" spans="1:6" ht="16.5" thickTop="1" thickBot="1" x14ac:dyDescent="0.3">
      <c r="A43" s="120">
        <v>41</v>
      </c>
      <c r="B43" s="124" t="s">
        <v>1324</v>
      </c>
      <c r="C43" s="3">
        <v>30000</v>
      </c>
      <c r="D43" s="124" t="s">
        <v>1391</v>
      </c>
      <c r="E43" s="124" t="s">
        <v>1393</v>
      </c>
      <c r="F43" s="77" t="s">
        <v>752</v>
      </c>
    </row>
    <row r="44" spans="1:6" ht="16.5" thickTop="1" thickBot="1" x14ac:dyDescent="0.3">
      <c r="A44" s="120">
        <v>42</v>
      </c>
      <c r="B44" s="124" t="s">
        <v>1324</v>
      </c>
      <c r="C44" s="3">
        <v>200000</v>
      </c>
      <c r="D44" s="124" t="s">
        <v>1394</v>
      </c>
      <c r="E44" s="124" t="s">
        <v>1094</v>
      </c>
      <c r="F44" s="77" t="s">
        <v>752</v>
      </c>
    </row>
    <row r="45" spans="1:6" ht="16.5" thickTop="1" thickBot="1" x14ac:dyDescent="0.3">
      <c r="A45" s="120">
        <v>43</v>
      </c>
      <c r="B45" s="124" t="s">
        <v>915</v>
      </c>
      <c r="C45" s="3">
        <v>30000</v>
      </c>
      <c r="D45" s="124" t="s">
        <v>1394</v>
      </c>
      <c r="E45" s="124"/>
    </row>
    <row r="46" spans="1:6" ht="16.5" thickTop="1" thickBot="1" x14ac:dyDescent="0.3">
      <c r="A46" s="120">
        <v>44</v>
      </c>
      <c r="B46" s="124" t="s">
        <v>1324</v>
      </c>
      <c r="C46" s="3">
        <v>20000</v>
      </c>
      <c r="D46" s="124" t="s">
        <v>1397</v>
      </c>
      <c r="E46" s="121" t="s">
        <v>1398</v>
      </c>
      <c r="F46" s="77" t="s">
        <v>752</v>
      </c>
    </row>
    <row r="47" spans="1:6" ht="16.5" thickTop="1" thickBot="1" x14ac:dyDescent="0.3">
      <c r="A47" s="120">
        <v>45</v>
      </c>
      <c r="B47" s="124" t="s">
        <v>1399</v>
      </c>
      <c r="C47" s="3">
        <v>80000</v>
      </c>
      <c r="D47" s="124" t="s">
        <v>1397</v>
      </c>
      <c r="E47" s="124"/>
      <c r="F47" t="s">
        <v>752</v>
      </c>
    </row>
    <row r="48" spans="1:6" ht="16.5" thickTop="1" thickBot="1" x14ac:dyDescent="0.3">
      <c r="A48" s="120">
        <v>46</v>
      </c>
      <c r="B48" s="114" t="s">
        <v>1400</v>
      </c>
      <c r="C48" s="3">
        <v>20000</v>
      </c>
      <c r="D48" s="114" t="s">
        <v>1397</v>
      </c>
      <c r="E48" s="114"/>
      <c r="F48" t="s">
        <v>762</v>
      </c>
    </row>
    <row r="49" spans="1:6" ht="16.5" thickTop="1" thickBot="1" x14ac:dyDescent="0.3">
      <c r="A49" s="124">
        <v>47</v>
      </c>
      <c r="B49" s="125" t="s">
        <v>1324</v>
      </c>
      <c r="C49" s="3">
        <v>400000</v>
      </c>
      <c r="D49" s="125" t="s">
        <v>1422</v>
      </c>
      <c r="E49" s="125" t="s">
        <v>1423</v>
      </c>
      <c r="F49" t="s">
        <v>752</v>
      </c>
    </row>
    <row r="50" spans="1:6" ht="16.5" thickTop="1" thickBot="1" x14ac:dyDescent="0.3">
      <c r="A50" s="124">
        <v>48</v>
      </c>
      <c r="B50" s="125" t="s">
        <v>1425</v>
      </c>
      <c r="C50" s="3">
        <v>530000</v>
      </c>
      <c r="D50" s="125" t="s">
        <v>1426</v>
      </c>
      <c r="E50" s="125"/>
      <c r="F50" t="s">
        <v>751</v>
      </c>
    </row>
    <row r="51" spans="1:6" ht="16.5" thickTop="1" thickBot="1" x14ac:dyDescent="0.3">
      <c r="A51" s="125">
        <v>49</v>
      </c>
      <c r="B51" s="125" t="s">
        <v>1324</v>
      </c>
      <c r="C51" s="3">
        <v>3000000</v>
      </c>
      <c r="D51" s="125" t="s">
        <v>1430</v>
      </c>
      <c r="E51" s="125" t="s">
        <v>1433</v>
      </c>
      <c r="F51" t="s">
        <v>752</v>
      </c>
    </row>
    <row r="52" spans="1:6" ht="16.5" thickTop="1" thickBot="1" x14ac:dyDescent="0.3">
      <c r="A52" s="125">
        <v>50</v>
      </c>
      <c r="B52" s="125" t="s">
        <v>915</v>
      </c>
      <c r="C52" s="3">
        <v>7500</v>
      </c>
      <c r="D52" s="125" t="s">
        <v>1435</v>
      </c>
      <c r="E52" s="125"/>
      <c r="F52" t="s">
        <v>762</v>
      </c>
    </row>
    <row r="53" spans="1:6" ht="16.5" thickTop="1" thickBot="1" x14ac:dyDescent="0.3">
      <c r="A53" s="125">
        <v>51</v>
      </c>
      <c r="B53" s="126" t="s">
        <v>915</v>
      </c>
      <c r="C53" s="3">
        <v>7500</v>
      </c>
      <c r="D53" s="126" t="s">
        <v>1440</v>
      </c>
      <c r="E53" s="126"/>
      <c r="F53" t="s">
        <v>762</v>
      </c>
    </row>
    <row r="54" spans="1:6" ht="16.5" thickTop="1" thickBot="1" x14ac:dyDescent="0.3">
      <c r="A54" s="125">
        <v>52</v>
      </c>
      <c r="B54" s="126" t="s">
        <v>1324</v>
      </c>
      <c r="C54" s="3">
        <v>100000</v>
      </c>
      <c r="D54" s="126" t="s">
        <v>1441</v>
      </c>
      <c r="E54" s="126" t="s">
        <v>1442</v>
      </c>
      <c r="F54" t="s">
        <v>752</v>
      </c>
    </row>
    <row r="55" spans="1:6" ht="16.5" thickTop="1" thickBot="1" x14ac:dyDescent="0.3">
      <c r="A55" s="125">
        <v>53</v>
      </c>
      <c r="B55" s="126" t="s">
        <v>915</v>
      </c>
      <c r="C55" s="3">
        <v>7500</v>
      </c>
      <c r="D55" s="126" t="s">
        <v>1441</v>
      </c>
      <c r="E55" s="126"/>
      <c r="F55" t="s">
        <v>762</v>
      </c>
    </row>
    <row r="56" spans="1:6" ht="16.5" thickTop="1" thickBot="1" x14ac:dyDescent="0.3">
      <c r="A56" s="125">
        <v>54</v>
      </c>
      <c r="B56" s="126" t="s">
        <v>1324</v>
      </c>
      <c r="C56" s="3">
        <v>400000</v>
      </c>
      <c r="D56" s="126" t="s">
        <v>1447</v>
      </c>
      <c r="E56" s="126" t="s">
        <v>1448</v>
      </c>
      <c r="F56" t="s">
        <v>752</v>
      </c>
    </row>
    <row r="57" spans="1:6" ht="16.5" thickTop="1" thickBot="1" x14ac:dyDescent="0.3">
      <c r="A57" s="126">
        <v>55</v>
      </c>
      <c r="B57" s="128" t="s">
        <v>1449</v>
      </c>
      <c r="C57" s="3">
        <v>536000</v>
      </c>
      <c r="D57" s="128" t="s">
        <v>1447</v>
      </c>
      <c r="E57" s="128"/>
      <c r="F57" t="s">
        <v>751</v>
      </c>
    </row>
    <row r="58" spans="1:6" ht="16.5" thickTop="1" thickBot="1" x14ac:dyDescent="0.3">
      <c r="A58" s="126">
        <v>56</v>
      </c>
      <c r="B58" s="128" t="s">
        <v>1399</v>
      </c>
      <c r="C58" s="3">
        <v>90000</v>
      </c>
      <c r="D58" s="128" t="s">
        <v>1447</v>
      </c>
      <c r="E58" s="128"/>
      <c r="F58" t="s">
        <v>750</v>
      </c>
    </row>
    <row r="59" spans="1:6" ht="16.5" thickTop="1" thickBot="1" x14ac:dyDescent="0.3">
      <c r="A59" s="126">
        <v>57</v>
      </c>
      <c r="B59" s="128" t="s">
        <v>1324</v>
      </c>
      <c r="C59" s="3">
        <v>500000</v>
      </c>
      <c r="D59" s="128" t="s">
        <v>1456</v>
      </c>
      <c r="E59" s="121" t="s">
        <v>1457</v>
      </c>
      <c r="F59" t="s">
        <v>752</v>
      </c>
    </row>
    <row r="60" spans="1:6" ht="16.5" thickTop="1" thickBot="1" x14ac:dyDescent="0.3">
      <c r="A60" s="126">
        <v>58</v>
      </c>
      <c r="B60" s="128" t="s">
        <v>1495</v>
      </c>
      <c r="C60" s="3">
        <v>15000</v>
      </c>
      <c r="D60" s="128" t="s">
        <v>1496</v>
      </c>
      <c r="E60" s="128"/>
      <c r="F60" t="s">
        <v>762</v>
      </c>
    </row>
    <row r="61" spans="1:6" ht="16.5" thickTop="1" thickBot="1" x14ac:dyDescent="0.3">
      <c r="A61" s="128">
        <v>59</v>
      </c>
      <c r="B61" s="156" t="s">
        <v>1324</v>
      </c>
      <c r="C61" s="149">
        <v>3450000</v>
      </c>
      <c r="D61" s="156" t="s">
        <v>1493</v>
      </c>
      <c r="E61" s="156" t="s">
        <v>1497</v>
      </c>
      <c r="F61" s="148" t="s">
        <v>752</v>
      </c>
    </row>
    <row r="62" spans="1:6" ht="16.5" thickTop="1" thickBot="1" x14ac:dyDescent="0.3">
      <c r="A62" s="128">
        <v>60</v>
      </c>
      <c r="B62" s="156" t="s">
        <v>1499</v>
      </c>
      <c r="C62" s="149">
        <v>10000</v>
      </c>
      <c r="D62" s="156" t="s">
        <v>1493</v>
      </c>
      <c r="E62" s="156"/>
      <c r="F62" s="148" t="s">
        <v>762</v>
      </c>
    </row>
    <row r="63" spans="1:6" ht="16.5" thickTop="1" thickBot="1" x14ac:dyDescent="0.3">
      <c r="A63" s="128">
        <v>61</v>
      </c>
      <c r="B63" s="156" t="s">
        <v>1399</v>
      </c>
      <c r="C63" s="149">
        <v>70000</v>
      </c>
      <c r="D63" s="156" t="s">
        <v>1501</v>
      </c>
      <c r="E63" s="156" t="s">
        <v>363</v>
      </c>
      <c r="F63" s="148" t="s">
        <v>750</v>
      </c>
    </row>
    <row r="64" spans="1:6" ht="16.5" thickTop="1" thickBot="1" x14ac:dyDescent="0.3">
      <c r="A64" s="128">
        <v>62</v>
      </c>
      <c r="B64" s="156" t="s">
        <v>1324</v>
      </c>
      <c r="C64" s="149">
        <v>145000</v>
      </c>
      <c r="D64" s="156" t="s">
        <v>1504</v>
      </c>
      <c r="E64" s="156" t="s">
        <v>1505</v>
      </c>
      <c r="F64" s="157" t="s">
        <v>752</v>
      </c>
    </row>
    <row r="65" spans="1:7" ht="16.5" thickTop="1" thickBot="1" x14ac:dyDescent="0.3">
      <c r="A65" s="156">
        <v>63</v>
      </c>
      <c r="B65" s="125" t="s">
        <v>1506</v>
      </c>
      <c r="C65" s="3">
        <v>20000</v>
      </c>
      <c r="D65" s="125" t="s">
        <v>1504</v>
      </c>
      <c r="E65" s="125"/>
      <c r="F65" t="s">
        <v>762</v>
      </c>
    </row>
    <row r="66" spans="1:7" ht="16.5" thickTop="1" thickBot="1" x14ac:dyDescent="0.3">
      <c r="A66" s="156">
        <v>64</v>
      </c>
      <c r="B66" s="125" t="s">
        <v>1507</v>
      </c>
      <c r="C66" s="3">
        <v>45000</v>
      </c>
      <c r="D66" s="125" t="s">
        <v>1508</v>
      </c>
      <c r="E66" s="125"/>
      <c r="F66" t="s">
        <v>762</v>
      </c>
    </row>
    <row r="67" spans="1:7" ht="16.5" thickTop="1" thickBot="1" x14ac:dyDescent="0.3">
      <c r="A67" s="156">
        <v>65</v>
      </c>
      <c r="B67" s="156" t="s">
        <v>286</v>
      </c>
      <c r="C67" s="149">
        <v>40000</v>
      </c>
      <c r="D67" s="156" t="s">
        <v>1508</v>
      </c>
      <c r="E67" s="156"/>
      <c r="F67" s="148" t="s">
        <v>752</v>
      </c>
    </row>
    <row r="68" spans="1:7" ht="16.5" thickTop="1" thickBot="1" x14ac:dyDescent="0.3">
      <c r="A68" s="156">
        <v>66</v>
      </c>
      <c r="B68" s="156" t="s">
        <v>1512</v>
      </c>
      <c r="C68" s="149">
        <v>637000</v>
      </c>
      <c r="D68" s="156" t="s">
        <v>1513</v>
      </c>
      <c r="E68" s="156"/>
      <c r="F68" s="148" t="s">
        <v>751</v>
      </c>
    </row>
    <row r="69" spans="1:7" ht="16.5" thickTop="1" thickBot="1" x14ac:dyDescent="0.3">
      <c r="A69" s="156">
        <v>67</v>
      </c>
      <c r="B69" s="156" t="s">
        <v>1324</v>
      </c>
      <c r="C69" s="149">
        <v>300000</v>
      </c>
      <c r="D69" s="156" t="s">
        <v>1514</v>
      </c>
      <c r="E69" s="156" t="s">
        <v>1516</v>
      </c>
      <c r="F69" s="148" t="s">
        <v>752</v>
      </c>
    </row>
    <row r="70" spans="1:7" ht="16.5" thickTop="1" thickBot="1" x14ac:dyDescent="0.3">
      <c r="A70" s="156">
        <v>68</v>
      </c>
      <c r="B70" s="156" t="s">
        <v>1342</v>
      </c>
      <c r="C70" s="149">
        <v>25000</v>
      </c>
      <c r="D70" s="156" t="s">
        <v>1514</v>
      </c>
      <c r="E70" s="156"/>
      <c r="F70" s="148" t="s">
        <v>762</v>
      </c>
      <c r="G70" s="148"/>
    </row>
    <row r="71" spans="1:7" ht="16.5" thickTop="1" thickBot="1" x14ac:dyDescent="0.3">
      <c r="A71" s="156">
        <v>69</v>
      </c>
      <c r="B71" s="156" t="s">
        <v>1324</v>
      </c>
      <c r="C71" s="149">
        <v>225000</v>
      </c>
      <c r="D71" s="156" t="s">
        <v>1517</v>
      </c>
      <c r="E71" s="156" t="s">
        <v>1518</v>
      </c>
      <c r="F71" s="148" t="s">
        <v>752</v>
      </c>
      <c r="G71" s="148"/>
    </row>
    <row r="72" spans="1:7" ht="16.5" thickTop="1" thickBot="1" x14ac:dyDescent="0.3">
      <c r="A72" s="156">
        <v>70</v>
      </c>
      <c r="B72" s="156" t="s">
        <v>1519</v>
      </c>
      <c r="C72" s="149">
        <v>40000</v>
      </c>
      <c r="D72" s="156" t="s">
        <v>1520</v>
      </c>
      <c r="E72" s="156"/>
      <c r="F72" s="148" t="s">
        <v>762</v>
      </c>
      <c r="G72" s="148"/>
    </row>
    <row r="73" spans="1:7" ht="16.5" thickTop="1" thickBot="1" x14ac:dyDescent="0.3">
      <c r="A73" s="156">
        <v>71</v>
      </c>
      <c r="B73" s="156" t="s">
        <v>1324</v>
      </c>
      <c r="C73" s="149">
        <v>500000</v>
      </c>
      <c r="D73" s="156" t="s">
        <v>1524</v>
      </c>
      <c r="E73" s="156" t="s">
        <v>1533</v>
      </c>
      <c r="F73" s="148" t="s">
        <v>752</v>
      </c>
      <c r="G73" s="148"/>
    </row>
    <row r="74" spans="1:7" ht="16.5" thickTop="1" thickBot="1" x14ac:dyDescent="0.3">
      <c r="A74" s="156">
        <v>72</v>
      </c>
      <c r="B74" s="156" t="s">
        <v>1324</v>
      </c>
      <c r="C74" s="149">
        <v>200000</v>
      </c>
      <c r="D74" s="156" t="s">
        <v>1532</v>
      </c>
      <c r="E74" s="156" t="s">
        <v>1534</v>
      </c>
      <c r="F74" s="148" t="s">
        <v>752</v>
      </c>
      <c r="G74" s="148"/>
    </row>
    <row r="75" spans="1:7" ht="16.5" thickTop="1" thickBot="1" x14ac:dyDescent="0.3">
      <c r="A75" s="156">
        <v>73</v>
      </c>
      <c r="B75" s="156" t="s">
        <v>1399</v>
      </c>
      <c r="C75" s="149">
        <v>100000</v>
      </c>
      <c r="D75" s="156" t="s">
        <v>1532</v>
      </c>
      <c r="E75" s="156"/>
      <c r="F75" s="148" t="s">
        <v>750</v>
      </c>
    </row>
    <row r="76" spans="1:7" ht="16.5" thickTop="1" thickBot="1" x14ac:dyDescent="0.3">
      <c r="A76" s="156">
        <v>74</v>
      </c>
      <c r="B76" s="156" t="s">
        <v>1495</v>
      </c>
      <c r="C76" s="149">
        <v>33000</v>
      </c>
      <c r="D76" s="156" t="s">
        <v>1538</v>
      </c>
      <c r="E76" s="156"/>
      <c r="F76" s="148" t="s">
        <v>762</v>
      </c>
    </row>
    <row r="77" spans="1:7" ht="16.5" thickTop="1" thickBot="1" x14ac:dyDescent="0.3">
      <c r="A77" s="156">
        <v>75</v>
      </c>
      <c r="B77" s="156" t="s">
        <v>1324</v>
      </c>
      <c r="C77" s="149">
        <v>200000</v>
      </c>
      <c r="D77" s="156" t="s">
        <v>1539</v>
      </c>
      <c r="E77" s="156" t="s">
        <v>1540</v>
      </c>
      <c r="F77" s="157" t="s">
        <v>752</v>
      </c>
      <c r="G77" s="148"/>
    </row>
    <row r="78" spans="1:7" ht="16.5" thickTop="1" thickBot="1" x14ac:dyDescent="0.3">
      <c r="A78" s="156">
        <v>76</v>
      </c>
      <c r="B78" s="156" t="s">
        <v>1319</v>
      </c>
      <c r="C78" s="149">
        <v>290000</v>
      </c>
      <c r="D78" s="156" t="s">
        <v>1541</v>
      </c>
      <c r="E78" s="156"/>
      <c r="F78" s="148" t="s">
        <v>751</v>
      </c>
      <c r="G78" s="148"/>
    </row>
    <row r="79" spans="1:7" ht="16.5" thickTop="1" thickBot="1" x14ac:dyDescent="0.3">
      <c r="A79" s="156">
        <v>77</v>
      </c>
      <c r="B79" s="156" t="s">
        <v>1324</v>
      </c>
      <c r="C79" s="149">
        <v>200000</v>
      </c>
      <c r="D79" s="156" t="s">
        <v>1547</v>
      </c>
      <c r="E79" s="156" t="s">
        <v>1548</v>
      </c>
      <c r="F79" s="148" t="s">
        <v>752</v>
      </c>
      <c r="G79" s="148"/>
    </row>
    <row r="80" spans="1:7" ht="16.5" thickTop="1" thickBot="1" x14ac:dyDescent="0.3">
      <c r="A80" s="156">
        <v>78</v>
      </c>
      <c r="B80" s="156" t="s">
        <v>286</v>
      </c>
      <c r="C80" s="149">
        <v>40000</v>
      </c>
      <c r="D80" s="156" t="s">
        <v>1547</v>
      </c>
      <c r="E80" s="156"/>
      <c r="F80" s="148" t="s">
        <v>752</v>
      </c>
    </row>
    <row r="81" spans="1:15" ht="16.5" thickTop="1" thickBot="1" x14ac:dyDescent="0.3">
      <c r="A81" s="156">
        <v>79</v>
      </c>
      <c r="B81" s="156" t="s">
        <v>1551</v>
      </c>
      <c r="C81" s="149">
        <v>50000</v>
      </c>
      <c r="D81" s="156" t="s">
        <v>1550</v>
      </c>
      <c r="E81" s="156"/>
      <c r="F81" s="148" t="s">
        <v>762</v>
      </c>
    </row>
    <row r="82" spans="1:15" ht="16.5" thickTop="1" thickBot="1" x14ac:dyDescent="0.3">
      <c r="A82" s="156">
        <v>80</v>
      </c>
      <c r="B82" s="156" t="s">
        <v>286</v>
      </c>
      <c r="C82" s="149">
        <v>40000</v>
      </c>
      <c r="D82" s="156" t="s">
        <v>1553</v>
      </c>
      <c r="E82" s="156"/>
      <c r="F82" s="148" t="s">
        <v>752</v>
      </c>
    </row>
    <row r="83" spans="1:15" ht="16.5" thickTop="1" thickBot="1" x14ac:dyDescent="0.3">
      <c r="A83" s="156">
        <v>81</v>
      </c>
      <c r="B83" s="156" t="s">
        <v>1324</v>
      </c>
      <c r="C83" s="149">
        <v>2400000</v>
      </c>
      <c r="D83" s="156" t="s">
        <v>1555</v>
      </c>
      <c r="E83" s="156" t="s">
        <v>1556</v>
      </c>
      <c r="F83" s="148" t="s">
        <v>752</v>
      </c>
    </row>
    <row r="84" spans="1:15" ht="16.5" thickTop="1" thickBot="1" x14ac:dyDescent="0.3">
      <c r="A84" s="156">
        <v>82</v>
      </c>
      <c r="B84" s="156" t="s">
        <v>286</v>
      </c>
      <c r="C84" s="149">
        <v>40000</v>
      </c>
      <c r="D84" s="156" t="s">
        <v>1555</v>
      </c>
      <c r="E84" s="156"/>
      <c r="F84" s="148" t="s">
        <v>752</v>
      </c>
      <c r="O84" s="148"/>
    </row>
    <row r="85" spans="1:15" ht="16.5" thickTop="1" thickBot="1" x14ac:dyDescent="0.3">
      <c r="A85" s="156">
        <v>83</v>
      </c>
      <c r="B85" s="156" t="s">
        <v>286</v>
      </c>
      <c r="C85" s="149">
        <v>40000</v>
      </c>
      <c r="D85" s="156" t="s">
        <v>1559</v>
      </c>
      <c r="E85" s="156"/>
      <c r="F85" s="148" t="s">
        <v>752</v>
      </c>
    </row>
    <row r="86" spans="1:15" ht="16.5" thickTop="1" thickBot="1" x14ac:dyDescent="0.3">
      <c r="A86" s="156">
        <v>84</v>
      </c>
      <c r="B86" s="159" t="s">
        <v>297</v>
      </c>
      <c r="C86" s="149">
        <v>7500</v>
      </c>
      <c r="D86" s="159" t="s">
        <v>929</v>
      </c>
      <c r="E86" s="159"/>
      <c r="F86" s="148" t="s">
        <v>762</v>
      </c>
    </row>
    <row r="87" spans="1:15" ht="16.5" thickTop="1" thickBot="1" x14ac:dyDescent="0.3">
      <c r="A87" s="156">
        <v>85</v>
      </c>
      <c r="B87" s="159" t="s">
        <v>1324</v>
      </c>
      <c r="C87" s="149">
        <v>1000000</v>
      </c>
      <c r="D87" s="159" t="s">
        <v>929</v>
      </c>
      <c r="E87" s="159" t="s">
        <v>1561</v>
      </c>
      <c r="F87" s="157" t="s">
        <v>752</v>
      </c>
    </row>
    <row r="88" spans="1:15" ht="16.5" thickTop="1" thickBot="1" x14ac:dyDescent="0.3">
      <c r="A88" s="156">
        <v>86</v>
      </c>
      <c r="B88" s="159" t="s">
        <v>286</v>
      </c>
      <c r="C88" s="149">
        <v>40000</v>
      </c>
      <c r="D88" s="159" t="s">
        <v>929</v>
      </c>
      <c r="E88" s="159"/>
      <c r="F88" s="148" t="s">
        <v>752</v>
      </c>
    </row>
    <row r="89" spans="1:15" ht="16.5" thickTop="1" thickBot="1" x14ac:dyDescent="0.3">
      <c r="A89" s="164">
        <v>87</v>
      </c>
      <c r="B89" s="164" t="s">
        <v>1324</v>
      </c>
      <c r="C89" s="149">
        <v>250000</v>
      </c>
      <c r="D89" s="164" t="s">
        <v>1564</v>
      </c>
      <c r="E89" s="85" t="s">
        <v>1565</v>
      </c>
      <c r="F89" s="157" t="s">
        <v>752</v>
      </c>
    </row>
    <row r="90" spans="1:15" ht="16.5" thickTop="1" thickBot="1" x14ac:dyDescent="0.3">
      <c r="A90" s="164">
        <v>88</v>
      </c>
      <c r="B90" s="164" t="s">
        <v>1568</v>
      </c>
      <c r="C90" s="149">
        <v>15000</v>
      </c>
      <c r="D90" s="164" t="s">
        <v>1564</v>
      </c>
      <c r="E90" s="164"/>
      <c r="F90" s="148" t="s">
        <v>762</v>
      </c>
    </row>
    <row r="91" spans="1:15" ht="16.5" thickTop="1" thickBot="1" x14ac:dyDescent="0.3">
      <c r="A91" s="164">
        <v>89</v>
      </c>
      <c r="B91" s="164" t="s">
        <v>286</v>
      </c>
      <c r="C91" s="149">
        <v>40000</v>
      </c>
      <c r="D91" s="164" t="s">
        <v>1564</v>
      </c>
      <c r="E91" s="164"/>
      <c r="F91" s="148" t="s">
        <v>752</v>
      </c>
    </row>
    <row r="92" spans="1:15" ht="16.5" thickTop="1" thickBot="1" x14ac:dyDescent="0.3">
      <c r="A92" s="164">
        <v>90</v>
      </c>
      <c r="B92" s="164" t="s">
        <v>286</v>
      </c>
      <c r="C92" s="149">
        <v>20000</v>
      </c>
      <c r="D92" s="164" t="s">
        <v>1340</v>
      </c>
      <c r="E92" s="164"/>
      <c r="F92" s="148" t="s">
        <v>752</v>
      </c>
    </row>
    <row r="93" spans="1:15" ht="16.5" thickTop="1" thickBot="1" x14ac:dyDescent="0.3">
      <c r="A93" s="164">
        <v>91</v>
      </c>
      <c r="B93" s="164" t="s">
        <v>1591</v>
      </c>
      <c r="C93" s="149">
        <v>40000</v>
      </c>
      <c r="D93" s="164" t="s">
        <v>1592</v>
      </c>
      <c r="E93" s="164"/>
      <c r="F93" s="148" t="s">
        <v>762</v>
      </c>
    </row>
    <row r="94" spans="1:15" ht="16.5" thickTop="1" thickBot="1" x14ac:dyDescent="0.3">
      <c r="A94" s="164">
        <v>92</v>
      </c>
      <c r="B94" s="164" t="s">
        <v>1324</v>
      </c>
      <c r="C94" s="149">
        <v>200000</v>
      </c>
      <c r="D94" s="164" t="s">
        <v>1600</v>
      </c>
      <c r="E94" s="164" t="s">
        <v>1601</v>
      </c>
      <c r="F94" s="148" t="s">
        <v>752</v>
      </c>
    </row>
    <row r="95" spans="1:15" ht="16.5" thickTop="1" thickBot="1" x14ac:dyDescent="0.3">
      <c r="A95" s="164">
        <v>93</v>
      </c>
      <c r="B95" s="164" t="s">
        <v>1602</v>
      </c>
      <c r="C95" s="149">
        <v>35000</v>
      </c>
      <c r="D95" s="164" t="s">
        <v>1600</v>
      </c>
      <c r="E95" s="164"/>
      <c r="F95" s="148" t="s">
        <v>752</v>
      </c>
    </row>
    <row r="96" spans="1:15" ht="16.5" thickTop="1" thickBot="1" x14ac:dyDescent="0.3">
      <c r="A96" s="164">
        <v>94</v>
      </c>
      <c r="B96" s="164" t="s">
        <v>1324</v>
      </c>
      <c r="C96" s="149">
        <v>100000</v>
      </c>
      <c r="D96" s="164" t="s">
        <v>1615</v>
      </c>
      <c r="E96" s="164" t="s">
        <v>1616</v>
      </c>
      <c r="F96" s="157" t="s">
        <v>752</v>
      </c>
    </row>
    <row r="97" spans="1:6" ht="16.5" thickTop="1" thickBot="1" x14ac:dyDescent="0.3">
      <c r="A97" s="164">
        <v>95</v>
      </c>
      <c r="B97" s="164" t="s">
        <v>286</v>
      </c>
      <c r="C97" s="149">
        <v>35000</v>
      </c>
      <c r="D97" s="164" t="s">
        <v>1615</v>
      </c>
      <c r="E97" s="164" t="s">
        <v>363</v>
      </c>
      <c r="F97" s="157" t="s">
        <v>752</v>
      </c>
    </row>
    <row r="98" spans="1:6" ht="16.5" thickTop="1" thickBot="1" x14ac:dyDescent="0.3">
      <c r="A98" s="164">
        <v>96</v>
      </c>
      <c r="B98" s="156" t="s">
        <v>1324</v>
      </c>
      <c r="C98" s="149">
        <v>100000</v>
      </c>
      <c r="D98" s="156" t="s">
        <v>1628</v>
      </c>
      <c r="E98" s="156" t="s">
        <v>1629</v>
      </c>
      <c r="F98" s="157" t="s">
        <v>752</v>
      </c>
    </row>
    <row r="99" spans="1:6" ht="16.5" thickTop="1" thickBot="1" x14ac:dyDescent="0.3">
      <c r="A99" s="164">
        <v>97</v>
      </c>
      <c r="B99" s="166" t="s">
        <v>1399</v>
      </c>
      <c r="C99" s="149">
        <v>80000</v>
      </c>
      <c r="D99" s="166" t="s">
        <v>1628</v>
      </c>
      <c r="E99" s="166"/>
      <c r="F99" s="157" t="s">
        <v>750</v>
      </c>
    </row>
    <row r="100" spans="1:6" ht="16.5" thickTop="1" thickBot="1" x14ac:dyDescent="0.3">
      <c r="A100" s="164">
        <v>98</v>
      </c>
      <c r="B100" s="166" t="s">
        <v>1324</v>
      </c>
      <c r="C100" s="149">
        <v>100000</v>
      </c>
      <c r="D100" s="166" t="s">
        <v>1635</v>
      </c>
      <c r="E100" s="166" t="s">
        <v>1636</v>
      </c>
      <c r="F100" s="157" t="s">
        <v>752</v>
      </c>
    </row>
    <row r="101" spans="1:6" ht="16.5" thickTop="1" thickBot="1" x14ac:dyDescent="0.3">
      <c r="A101" s="164">
        <v>99</v>
      </c>
      <c r="B101" s="166" t="s">
        <v>1324</v>
      </c>
      <c r="C101" s="149">
        <v>50000</v>
      </c>
      <c r="D101" s="166" t="s">
        <v>1643</v>
      </c>
      <c r="E101" s="166" t="s">
        <v>1644</v>
      </c>
      <c r="F101" s="157" t="s">
        <v>752</v>
      </c>
    </row>
    <row r="102" spans="1:6" ht="16.5" thickTop="1" thickBot="1" x14ac:dyDescent="0.3">
      <c r="A102" s="164">
        <v>100</v>
      </c>
      <c r="B102" s="166" t="s">
        <v>1077</v>
      </c>
      <c r="C102" s="149">
        <v>75000</v>
      </c>
      <c r="D102" s="166" t="s">
        <v>1643</v>
      </c>
      <c r="E102" s="166"/>
      <c r="F102" s="157" t="s">
        <v>752</v>
      </c>
    </row>
    <row r="103" spans="1:6" ht="16.5" thickTop="1" thickBot="1" x14ac:dyDescent="0.3">
      <c r="A103" s="164">
        <v>101</v>
      </c>
      <c r="B103" s="166" t="s">
        <v>1399</v>
      </c>
      <c r="C103" s="149">
        <v>70000</v>
      </c>
      <c r="D103" s="166" t="s">
        <v>1648</v>
      </c>
      <c r="E103" s="166"/>
      <c r="F103" s="157" t="s">
        <v>750</v>
      </c>
    </row>
    <row r="104" spans="1:6" ht="16.5" thickTop="1" thickBot="1" x14ac:dyDescent="0.3">
      <c r="A104" s="164">
        <v>102</v>
      </c>
      <c r="B104" s="166" t="s">
        <v>1649</v>
      </c>
      <c r="C104" s="149">
        <v>850000</v>
      </c>
      <c r="D104" s="166" t="s">
        <v>1648</v>
      </c>
      <c r="E104" s="166"/>
      <c r="F104" s="157" t="s">
        <v>751</v>
      </c>
    </row>
    <row r="105" spans="1:6" ht="16.5" thickTop="1" thickBot="1" x14ac:dyDescent="0.3">
      <c r="A105" s="164">
        <v>103</v>
      </c>
      <c r="B105" s="72" t="s">
        <v>1324</v>
      </c>
      <c r="C105" s="3">
        <v>150000</v>
      </c>
      <c r="D105" s="72" t="s">
        <v>1648</v>
      </c>
      <c r="E105" s="72" t="s">
        <v>1650</v>
      </c>
      <c r="F105" s="157" t="s">
        <v>752</v>
      </c>
    </row>
    <row r="106" spans="1:6" ht="16.5" thickTop="1" thickBot="1" x14ac:dyDescent="0.3">
      <c r="A106" s="166">
        <v>104</v>
      </c>
      <c r="B106" s="166" t="s">
        <v>1324</v>
      </c>
      <c r="C106" s="149">
        <v>50000</v>
      </c>
      <c r="D106" s="166" t="s">
        <v>1658</v>
      </c>
      <c r="E106" s="166" t="s">
        <v>1659</v>
      </c>
      <c r="F106" s="157" t="s">
        <v>752</v>
      </c>
    </row>
    <row r="107" spans="1:6" ht="16.5" thickTop="1" thickBot="1" x14ac:dyDescent="0.3">
      <c r="A107" s="166">
        <v>105</v>
      </c>
      <c r="B107" s="166" t="s">
        <v>1324</v>
      </c>
      <c r="C107" s="149">
        <v>150000</v>
      </c>
      <c r="D107" s="166" t="s">
        <v>1666</v>
      </c>
      <c r="E107" s="166">
        <v>24150000</v>
      </c>
      <c r="F107" s="157" t="s">
        <v>752</v>
      </c>
    </row>
    <row r="108" spans="1:6" ht="16.5" thickTop="1" thickBot="1" x14ac:dyDescent="0.3">
      <c r="A108" s="166">
        <v>106</v>
      </c>
      <c r="B108" s="166" t="s">
        <v>1324</v>
      </c>
      <c r="C108" s="149">
        <v>50000</v>
      </c>
      <c r="D108" s="166" t="s">
        <v>1665</v>
      </c>
      <c r="E108" s="166" t="s">
        <v>1671</v>
      </c>
      <c r="F108" s="157" t="s">
        <v>752</v>
      </c>
    </row>
    <row r="109" spans="1:6" ht="16.5" thickTop="1" thickBot="1" x14ac:dyDescent="0.3">
      <c r="A109" s="166">
        <v>107</v>
      </c>
      <c r="B109" s="166" t="s">
        <v>1324</v>
      </c>
      <c r="C109" s="149">
        <v>1000000</v>
      </c>
      <c r="D109" s="166" t="s">
        <v>1665</v>
      </c>
      <c r="E109" s="166" t="s">
        <v>1672</v>
      </c>
      <c r="F109" s="157" t="s">
        <v>752</v>
      </c>
    </row>
    <row r="110" spans="1:6" ht="16.5" thickTop="1" thickBot="1" x14ac:dyDescent="0.3">
      <c r="A110" s="166">
        <v>108</v>
      </c>
      <c r="B110" s="166" t="s">
        <v>1399</v>
      </c>
      <c r="C110" s="149">
        <v>80000</v>
      </c>
      <c r="D110" s="166" t="s">
        <v>1673</v>
      </c>
      <c r="E110" s="166"/>
      <c r="F110" s="157" t="s">
        <v>750</v>
      </c>
    </row>
    <row r="111" spans="1:6" ht="16.5" thickTop="1" thickBot="1" x14ac:dyDescent="0.3">
      <c r="A111" s="166">
        <v>109</v>
      </c>
      <c r="B111" s="166" t="s">
        <v>1324</v>
      </c>
      <c r="C111" s="149">
        <v>150000</v>
      </c>
      <c r="D111" s="166" t="s">
        <v>1677</v>
      </c>
      <c r="E111" s="166" t="s">
        <v>1681</v>
      </c>
      <c r="F111" s="157" t="s">
        <v>752</v>
      </c>
    </row>
    <row r="112" spans="1:6" ht="46.5" thickTop="1" thickBot="1" x14ac:dyDescent="0.3">
      <c r="A112" s="166">
        <v>110</v>
      </c>
      <c r="B112" s="166" t="s">
        <v>1324</v>
      </c>
      <c r="C112" s="149">
        <v>350000</v>
      </c>
      <c r="D112" s="166" t="s">
        <v>1682</v>
      </c>
      <c r="E112" s="169" t="s">
        <v>1683</v>
      </c>
      <c r="F112" s="157" t="s">
        <v>752</v>
      </c>
    </row>
    <row r="113" spans="1:5" ht="16.5" thickTop="1" thickBot="1" x14ac:dyDescent="0.3">
      <c r="A113" s="166">
        <v>111</v>
      </c>
      <c r="B113" s="72"/>
      <c r="C113" s="3"/>
      <c r="D113" s="72"/>
      <c r="E113" s="72"/>
    </row>
    <row r="114" spans="1:5" ht="16.5" thickTop="1" thickBot="1" x14ac:dyDescent="0.3">
      <c r="A114" s="166">
        <v>112</v>
      </c>
      <c r="B114" s="72" t="s">
        <v>33</v>
      </c>
      <c r="C114" s="3">
        <f>SUM(C2:C112)</f>
        <v>38721000</v>
      </c>
      <c r="D114" s="72"/>
      <c r="E114" s="72"/>
    </row>
    <row r="115" spans="1:5" ht="16.5" thickTop="1" thickBot="1" x14ac:dyDescent="0.3">
      <c r="A115" s="166">
        <v>113</v>
      </c>
      <c r="B115" s="72" t="s">
        <v>763</v>
      </c>
      <c r="C115" s="3">
        <f>SUMIF($F$3:$F$113,H1,$C$3:$C$113)</f>
        <v>1070000</v>
      </c>
      <c r="D115" s="72"/>
      <c r="E115" s="72" t="s">
        <v>363</v>
      </c>
    </row>
    <row r="116" spans="1:5" ht="16.5" thickTop="1" thickBot="1" x14ac:dyDescent="0.3">
      <c r="A116" s="166">
        <v>114</v>
      </c>
      <c r="B116" s="72" t="s">
        <v>764</v>
      </c>
      <c r="C116" s="3">
        <f>SUMIF($F$3:$F$113,H2,$C$3:$C$113)</f>
        <v>6999000</v>
      </c>
    </row>
    <row r="117" spans="1:5" ht="16.5" thickTop="1" thickBot="1" x14ac:dyDescent="0.3">
      <c r="A117" s="166">
        <v>115</v>
      </c>
      <c r="B117" s="72" t="s">
        <v>765</v>
      </c>
      <c r="C117" s="3">
        <f>SUMIF($F$3:$F$113,H3,$C$3:$C$113)</f>
        <v>29544000</v>
      </c>
    </row>
    <row r="118" spans="1:5" ht="16.5" thickTop="1" thickBot="1" x14ac:dyDescent="0.3">
      <c r="A118" s="166">
        <v>116</v>
      </c>
      <c r="B118" s="72" t="s">
        <v>766</v>
      </c>
      <c r="C118" s="3">
        <f>SUMIF($F$3:$F$113,H4,$C$3:$C$113)</f>
        <v>1078000</v>
      </c>
    </row>
    <row r="119" spans="1:5" ht="15.75" thickTop="1" x14ac:dyDescent="0.25"/>
    <row r="120" spans="1:5" x14ac:dyDescent="0.25">
      <c r="B120" t="s">
        <v>497</v>
      </c>
      <c r="E120" t="s">
        <v>499</v>
      </c>
    </row>
    <row r="121" spans="1:5" x14ac:dyDescent="0.25">
      <c r="B121" t="s">
        <v>551</v>
      </c>
      <c r="E121" t="s">
        <v>640</v>
      </c>
    </row>
    <row r="122" spans="1:5" x14ac:dyDescent="0.25">
      <c r="E122" t="s">
        <v>1290</v>
      </c>
    </row>
  </sheetData>
  <mergeCells count="1">
    <mergeCell ref="A1:B1"/>
  </mergeCells>
  <conditionalFormatting sqref="E4 C3:C9 C11:C114">
    <cfRule type="cellIs" dxfId="48" priority="3" operator="lessThan">
      <formula>0</formula>
    </cfRule>
  </conditionalFormatting>
  <conditionalFormatting sqref="E3">
    <cfRule type="cellIs" dxfId="47" priority="2" operator="lessThan">
      <formula>0</formula>
    </cfRule>
  </conditionalFormatting>
  <conditionalFormatting sqref="C115:C118">
    <cfRule type="cellIs" dxfId="46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rightToLeft="1" workbookViewId="0">
      <selection activeCell="I7" sqref="I7"/>
    </sheetView>
  </sheetViews>
  <sheetFormatPr defaultRowHeight="15" x14ac:dyDescent="0.25"/>
  <cols>
    <col min="1" max="1" width="5.7109375" customWidth="1"/>
    <col min="2" max="2" width="41.140625" customWidth="1"/>
    <col min="3" max="3" width="21.7109375" customWidth="1"/>
    <col min="4" max="4" width="17.28515625" customWidth="1"/>
    <col min="5" max="5" width="25.42578125" customWidth="1"/>
    <col min="6" max="6" width="11.85546875" bestFit="1" customWidth="1"/>
    <col min="7" max="8" width="11.85546875" style="148" customWidth="1"/>
    <col min="9" max="9" width="14.5703125" style="148" bestFit="1" customWidth="1"/>
    <col min="10" max="10" width="15.140625" style="148" bestFit="1" customWidth="1"/>
    <col min="11" max="11" width="11.85546875" style="148" customWidth="1"/>
    <col min="12" max="12" width="15.140625" bestFit="1" customWidth="1"/>
    <col min="13" max="13" width="11.85546875" bestFit="1" customWidth="1"/>
    <col min="15" max="15" width="63.7109375" customWidth="1"/>
    <col min="16" max="16" width="106.5703125" bestFit="1" customWidth="1"/>
    <col min="22" max="22" width="24.7109375" customWidth="1"/>
    <col min="23" max="23" width="26.7109375" customWidth="1"/>
    <col min="24" max="27" width="15.85546875" bestFit="1" customWidth="1"/>
  </cols>
  <sheetData>
    <row r="1" spans="1:27" x14ac:dyDescent="0.25">
      <c r="A1" s="185" t="s">
        <v>13</v>
      </c>
      <c r="B1" s="185"/>
      <c r="C1" s="74"/>
      <c r="D1" s="74"/>
      <c r="E1" s="74"/>
      <c r="F1" s="74"/>
      <c r="G1" s="180"/>
      <c r="H1" s="175" t="s">
        <v>0</v>
      </c>
      <c r="I1" s="148" t="s">
        <v>1873</v>
      </c>
      <c r="J1" s="175" t="s">
        <v>1577</v>
      </c>
      <c r="K1" s="175" t="s">
        <v>1408</v>
      </c>
      <c r="L1" s="175" t="s">
        <v>4</v>
      </c>
      <c r="M1" s="74" t="s">
        <v>750</v>
      </c>
      <c r="N1" s="74"/>
      <c r="O1" s="74" t="s">
        <v>499</v>
      </c>
      <c r="P1" s="74" t="s">
        <v>497</v>
      </c>
      <c r="U1" s="14"/>
      <c r="V1" s="14"/>
      <c r="W1" s="14"/>
      <c r="X1" s="14"/>
      <c r="Y1" s="14"/>
      <c r="Z1" s="14"/>
      <c r="AA1" s="14"/>
    </row>
    <row r="2" spans="1:27" ht="31.5" customHeight="1" x14ac:dyDescent="0.25">
      <c r="A2" s="73" t="s">
        <v>0</v>
      </c>
      <c r="B2" s="73" t="s">
        <v>3</v>
      </c>
      <c r="C2" s="73" t="s">
        <v>4</v>
      </c>
      <c r="D2" s="73" t="s">
        <v>5</v>
      </c>
      <c r="E2" s="73" t="s">
        <v>113</v>
      </c>
      <c r="F2" s="73"/>
      <c r="G2" s="25"/>
      <c r="H2" s="175">
        <v>1</v>
      </c>
      <c r="I2" s="175" t="s">
        <v>1874</v>
      </c>
      <c r="J2" s="151">
        <v>12000000</v>
      </c>
      <c r="K2" s="175">
        <v>1</v>
      </c>
      <c r="L2" s="151">
        <f>K2*J2</f>
        <v>12000000</v>
      </c>
      <c r="M2" s="74" t="s">
        <v>751</v>
      </c>
      <c r="N2" s="74"/>
      <c r="O2" s="89" t="s">
        <v>618</v>
      </c>
      <c r="P2" s="89" t="s">
        <v>621</v>
      </c>
      <c r="U2" s="14"/>
      <c r="V2" s="14"/>
      <c r="W2" s="14"/>
      <c r="X2" s="14"/>
      <c r="Y2" s="14"/>
      <c r="Z2" s="14"/>
      <c r="AA2" s="14"/>
    </row>
    <row r="3" spans="1:27" ht="32.25" customHeight="1" x14ac:dyDescent="0.25">
      <c r="A3" s="73">
        <v>1</v>
      </c>
      <c r="B3" s="73" t="s">
        <v>590</v>
      </c>
      <c r="C3" s="5">
        <v>85000</v>
      </c>
      <c r="D3" s="73" t="s">
        <v>588</v>
      </c>
      <c r="E3" s="73">
        <v>41000000</v>
      </c>
      <c r="F3" s="73" t="s">
        <v>750</v>
      </c>
      <c r="G3" s="25"/>
      <c r="H3" s="175">
        <v>2</v>
      </c>
      <c r="I3" s="175" t="s">
        <v>1464</v>
      </c>
      <c r="J3" s="151">
        <v>25000000</v>
      </c>
      <c r="K3" s="175">
        <v>1</v>
      </c>
      <c r="L3" s="151">
        <f t="shared" ref="L3:L18" si="0">K3*J3</f>
        <v>25000000</v>
      </c>
      <c r="M3" s="74" t="s">
        <v>752</v>
      </c>
      <c r="N3" s="74"/>
      <c r="O3" s="89" t="s">
        <v>619</v>
      </c>
      <c r="P3" s="74" t="s">
        <v>622</v>
      </c>
      <c r="U3" s="14"/>
      <c r="V3" s="92"/>
      <c r="W3" s="14"/>
      <c r="X3" s="14"/>
      <c r="Y3" s="14"/>
      <c r="Z3" s="14"/>
      <c r="AA3" s="14"/>
    </row>
    <row r="4" spans="1:27" ht="45.75" customHeight="1" x14ac:dyDescent="0.25">
      <c r="A4" s="73">
        <v>2</v>
      </c>
      <c r="B4" s="73" t="s">
        <v>595</v>
      </c>
      <c r="C4" s="5">
        <v>32000</v>
      </c>
      <c r="D4" s="73" t="s">
        <v>593</v>
      </c>
      <c r="E4" s="73"/>
      <c r="F4" s="73" t="s">
        <v>750</v>
      </c>
      <c r="G4" s="25"/>
      <c r="H4" s="175">
        <v>3</v>
      </c>
      <c r="I4" s="175" t="s">
        <v>1468</v>
      </c>
      <c r="J4" s="151">
        <v>6000000</v>
      </c>
      <c r="K4" s="175">
        <v>1</v>
      </c>
      <c r="L4" s="151">
        <f t="shared" si="0"/>
        <v>6000000</v>
      </c>
      <c r="M4" s="74" t="s">
        <v>762</v>
      </c>
      <c r="N4" s="74"/>
      <c r="O4" s="89" t="s">
        <v>620</v>
      </c>
      <c r="P4" s="74" t="s">
        <v>798</v>
      </c>
      <c r="U4" s="14"/>
      <c r="V4" s="92"/>
      <c r="W4" s="14"/>
      <c r="X4" s="14"/>
      <c r="Y4" s="14"/>
      <c r="Z4" s="14"/>
      <c r="AA4" s="14"/>
    </row>
    <row r="5" spans="1:27" ht="20.25" customHeight="1" x14ac:dyDescent="0.25">
      <c r="A5" s="73">
        <v>3</v>
      </c>
      <c r="B5" s="37" t="s">
        <v>596</v>
      </c>
      <c r="C5" s="5">
        <v>850000</v>
      </c>
      <c r="D5" s="73" t="s">
        <v>601</v>
      </c>
      <c r="E5" s="73"/>
      <c r="F5" s="73" t="s">
        <v>752</v>
      </c>
      <c r="G5" s="25"/>
      <c r="H5" s="175">
        <v>4</v>
      </c>
      <c r="I5" s="175" t="s">
        <v>1875</v>
      </c>
      <c r="J5" s="151">
        <v>12000000</v>
      </c>
      <c r="K5" s="175">
        <v>1</v>
      </c>
      <c r="L5" s="151">
        <f t="shared" si="0"/>
        <v>12000000</v>
      </c>
      <c r="M5" s="74"/>
      <c r="N5" s="74"/>
      <c r="O5" s="89" t="s">
        <v>623</v>
      </c>
      <c r="P5" t="s">
        <v>799</v>
      </c>
      <c r="U5" s="14"/>
      <c r="V5" s="92"/>
      <c r="W5" s="14"/>
      <c r="X5" s="14"/>
      <c r="Y5" s="14"/>
      <c r="Z5" s="14"/>
      <c r="AA5" s="14"/>
    </row>
    <row r="6" spans="1:27" ht="21" customHeight="1" x14ac:dyDescent="0.25">
      <c r="A6" s="73">
        <v>4</v>
      </c>
      <c r="B6" s="73" t="s">
        <v>597</v>
      </c>
      <c r="C6" s="5">
        <v>60000</v>
      </c>
      <c r="D6" s="73" t="s">
        <v>601</v>
      </c>
      <c r="E6" s="73"/>
      <c r="F6" s="73" t="s">
        <v>762</v>
      </c>
      <c r="G6" s="25"/>
      <c r="H6" s="175">
        <v>5</v>
      </c>
      <c r="I6" s="175" t="s">
        <v>1879</v>
      </c>
      <c r="J6" s="151">
        <v>1800000</v>
      </c>
      <c r="K6" s="175">
        <v>7</v>
      </c>
      <c r="L6" s="151">
        <f t="shared" si="0"/>
        <v>12600000</v>
      </c>
      <c r="M6" s="74"/>
      <c r="N6" s="74"/>
      <c r="O6" s="74" t="s">
        <v>649</v>
      </c>
      <c r="P6" s="74" t="s">
        <v>800</v>
      </c>
      <c r="U6" s="14"/>
      <c r="V6" s="92"/>
      <c r="W6" s="14"/>
      <c r="X6" s="14"/>
      <c r="Y6" s="14"/>
      <c r="Z6" s="14"/>
      <c r="AA6" s="14"/>
    </row>
    <row r="7" spans="1:27" x14ac:dyDescent="0.25">
      <c r="A7" s="73">
        <v>5</v>
      </c>
      <c r="B7" s="73" t="s">
        <v>598</v>
      </c>
      <c r="C7" s="5">
        <v>30000</v>
      </c>
      <c r="D7" s="73" t="s">
        <v>602</v>
      </c>
      <c r="E7" s="73"/>
      <c r="F7" s="73" t="s">
        <v>751</v>
      </c>
      <c r="G7" s="25"/>
      <c r="H7" s="175">
        <v>6</v>
      </c>
      <c r="I7" s="175" t="s">
        <v>1876</v>
      </c>
      <c r="J7" s="151">
        <v>10000000</v>
      </c>
      <c r="K7" s="175">
        <v>1</v>
      </c>
      <c r="L7" s="151">
        <f t="shared" si="0"/>
        <v>10000000</v>
      </c>
      <c r="M7" s="74"/>
      <c r="N7" s="74"/>
      <c r="O7" s="74" t="s">
        <v>810</v>
      </c>
      <c r="P7" s="74" t="s">
        <v>801</v>
      </c>
      <c r="U7" s="14"/>
      <c r="V7" s="92"/>
      <c r="W7" s="14"/>
      <c r="X7" s="14"/>
      <c r="Y7" s="14"/>
      <c r="Z7" s="14"/>
      <c r="AA7" s="14"/>
    </row>
    <row r="8" spans="1:27" ht="45" x14ac:dyDescent="0.25">
      <c r="A8" s="73">
        <v>6</v>
      </c>
      <c r="B8" s="73" t="s">
        <v>606</v>
      </c>
      <c r="C8" s="5">
        <v>3860000</v>
      </c>
      <c r="D8" s="73" t="s">
        <v>599</v>
      </c>
      <c r="E8" s="90" t="s">
        <v>607</v>
      </c>
      <c r="F8" s="73" t="s">
        <v>751</v>
      </c>
      <c r="G8" s="25"/>
      <c r="H8" s="175">
        <v>7</v>
      </c>
      <c r="I8" s="175" t="s">
        <v>1877</v>
      </c>
      <c r="J8" s="151">
        <v>10000000</v>
      </c>
      <c r="K8" s="175">
        <v>1</v>
      </c>
      <c r="L8" s="151">
        <f t="shared" si="0"/>
        <v>10000000</v>
      </c>
      <c r="M8" s="74"/>
      <c r="N8" s="74"/>
      <c r="O8" s="89" t="s">
        <v>1657</v>
      </c>
      <c r="P8" s="86" t="s">
        <v>809</v>
      </c>
      <c r="U8" s="14"/>
      <c r="V8" s="92"/>
      <c r="W8" s="14"/>
      <c r="X8" s="14"/>
      <c r="Y8" s="14"/>
      <c r="Z8" s="14"/>
      <c r="AA8" s="14"/>
    </row>
    <row r="9" spans="1:27" x14ac:dyDescent="0.25">
      <c r="A9" s="73">
        <v>7</v>
      </c>
      <c r="B9" s="73" t="s">
        <v>773</v>
      </c>
      <c r="C9" s="5">
        <v>60000</v>
      </c>
      <c r="D9" s="73" t="s">
        <v>599</v>
      </c>
      <c r="E9" s="90"/>
      <c r="F9" s="73" t="s">
        <v>750</v>
      </c>
      <c r="G9" s="25"/>
      <c r="H9" s="175">
        <v>8</v>
      </c>
      <c r="I9" s="175" t="s">
        <v>1878</v>
      </c>
      <c r="J9" s="151">
        <v>2000000</v>
      </c>
      <c r="K9" s="175">
        <v>1</v>
      </c>
      <c r="L9" s="151">
        <f t="shared" si="0"/>
        <v>2000000</v>
      </c>
      <c r="M9" s="74"/>
      <c r="N9" s="74"/>
      <c r="O9" s="74"/>
      <c r="P9" s="86" t="s">
        <v>808</v>
      </c>
      <c r="U9" s="14"/>
      <c r="V9" s="92"/>
      <c r="W9" s="14"/>
      <c r="X9" s="14"/>
      <c r="Y9" s="14"/>
      <c r="Z9" s="14"/>
      <c r="AA9" s="14"/>
    </row>
    <row r="10" spans="1:27" x14ac:dyDescent="0.25">
      <c r="A10" s="73">
        <v>8</v>
      </c>
      <c r="B10" s="73" t="s">
        <v>608</v>
      </c>
      <c r="C10" s="5">
        <v>180000</v>
      </c>
      <c r="D10" s="73" t="s">
        <v>599</v>
      </c>
      <c r="E10" s="73"/>
      <c r="F10" s="73" t="s">
        <v>751</v>
      </c>
      <c r="G10" s="25"/>
      <c r="H10" s="175">
        <v>9</v>
      </c>
      <c r="I10" s="175"/>
      <c r="J10" s="151"/>
      <c r="K10" s="175"/>
      <c r="L10" s="151">
        <f t="shared" si="0"/>
        <v>0</v>
      </c>
      <c r="M10" s="74"/>
      <c r="N10" s="74"/>
      <c r="O10" s="74"/>
      <c r="P10" s="74" t="s">
        <v>811</v>
      </c>
      <c r="U10" s="14"/>
      <c r="V10" s="92"/>
      <c r="W10" s="14"/>
      <c r="X10" s="14"/>
      <c r="Y10" s="14"/>
      <c r="Z10" s="14"/>
      <c r="AA10" s="14"/>
    </row>
    <row r="11" spans="1:27" x14ac:dyDescent="0.25">
      <c r="A11" s="73">
        <v>9</v>
      </c>
      <c r="B11" s="73" t="s">
        <v>611</v>
      </c>
      <c r="C11" s="5">
        <v>30000</v>
      </c>
      <c r="D11" s="73" t="s">
        <v>609</v>
      </c>
      <c r="E11" s="73"/>
      <c r="F11" s="73" t="s">
        <v>751</v>
      </c>
      <c r="G11" s="25"/>
      <c r="H11" s="175"/>
      <c r="I11" s="175"/>
      <c r="J11" s="151"/>
      <c r="K11" s="175"/>
      <c r="L11" s="151">
        <f t="shared" si="0"/>
        <v>0</v>
      </c>
      <c r="M11" s="74"/>
      <c r="N11" s="74"/>
      <c r="O11" s="74"/>
      <c r="P11" s="74" t="s">
        <v>812</v>
      </c>
      <c r="U11" s="14"/>
      <c r="V11" s="92"/>
      <c r="W11" s="14"/>
      <c r="X11" s="14"/>
      <c r="Y11" s="14"/>
      <c r="Z11" s="14"/>
      <c r="AA11" s="14"/>
    </row>
    <row r="12" spans="1:27" x14ac:dyDescent="0.25">
      <c r="A12" s="73">
        <v>10</v>
      </c>
      <c r="B12" s="73" t="s">
        <v>612</v>
      </c>
      <c r="C12" s="5">
        <v>3000000</v>
      </c>
      <c r="D12" s="73" t="s">
        <v>609</v>
      </c>
      <c r="E12" s="73"/>
      <c r="F12" s="73" t="s">
        <v>751</v>
      </c>
      <c r="G12" s="25"/>
      <c r="H12" s="175"/>
      <c r="I12" s="175"/>
      <c r="J12" s="151"/>
      <c r="K12" s="175"/>
      <c r="L12" s="151">
        <f t="shared" si="0"/>
        <v>0</v>
      </c>
      <c r="M12" s="74"/>
      <c r="N12" s="74"/>
      <c r="O12" s="74"/>
      <c r="P12" s="74" t="s">
        <v>813</v>
      </c>
      <c r="U12" s="14"/>
      <c r="V12" s="92"/>
      <c r="W12" s="14"/>
      <c r="X12" s="14"/>
      <c r="Y12" s="14"/>
      <c r="Z12" s="14"/>
      <c r="AA12" s="14"/>
    </row>
    <row r="13" spans="1:27" x14ac:dyDescent="0.25">
      <c r="A13" s="73">
        <v>11</v>
      </c>
      <c r="B13" s="37" t="s">
        <v>613</v>
      </c>
      <c r="C13" s="5">
        <v>50000</v>
      </c>
      <c r="D13" s="73" t="s">
        <v>609</v>
      </c>
      <c r="E13" s="73"/>
      <c r="F13" s="73" t="s">
        <v>752</v>
      </c>
      <c r="G13" s="25"/>
      <c r="H13" s="175"/>
      <c r="I13" s="175"/>
      <c r="J13" s="151"/>
      <c r="K13" s="175"/>
      <c r="L13" s="151">
        <f t="shared" si="0"/>
        <v>0</v>
      </c>
      <c r="M13" s="74"/>
      <c r="N13" s="74"/>
      <c r="O13" s="74"/>
      <c r="P13" s="74" t="s">
        <v>814</v>
      </c>
      <c r="U13" s="14"/>
      <c r="V13" s="92"/>
      <c r="W13" s="14"/>
      <c r="X13" s="14"/>
      <c r="Y13" s="14"/>
      <c r="Z13" s="14"/>
      <c r="AA13" s="14"/>
    </row>
    <row r="14" spans="1:27" x14ac:dyDescent="0.25">
      <c r="A14" s="73" t="s">
        <v>363</v>
      </c>
      <c r="B14" s="37" t="s">
        <v>615</v>
      </c>
      <c r="C14" s="5">
        <v>420000</v>
      </c>
      <c r="D14" s="73" t="s">
        <v>609</v>
      </c>
      <c r="E14" s="73"/>
      <c r="F14" s="73" t="s">
        <v>752</v>
      </c>
      <c r="G14" s="25"/>
      <c r="H14" s="175"/>
      <c r="I14" s="175"/>
      <c r="J14" s="151"/>
      <c r="K14" s="175"/>
      <c r="L14" s="151">
        <f t="shared" si="0"/>
        <v>0</v>
      </c>
      <c r="M14" s="74"/>
      <c r="N14" s="74"/>
      <c r="O14" s="74"/>
      <c r="P14" s="74" t="s">
        <v>816</v>
      </c>
      <c r="U14" s="14"/>
      <c r="V14" s="14"/>
      <c r="W14" s="14"/>
      <c r="X14" s="14"/>
      <c r="Y14" s="14"/>
      <c r="Z14" s="14"/>
      <c r="AA14" s="14"/>
    </row>
    <row r="15" spans="1:27" x14ac:dyDescent="0.25">
      <c r="A15" s="73">
        <v>13</v>
      </c>
      <c r="B15" s="73" t="s">
        <v>668</v>
      </c>
      <c r="C15" s="5">
        <v>1450000</v>
      </c>
      <c r="D15" s="73" t="s">
        <v>580</v>
      </c>
      <c r="E15" s="73"/>
      <c r="F15" s="73" t="s">
        <v>751</v>
      </c>
      <c r="G15" s="25"/>
      <c r="H15" s="175"/>
      <c r="I15" s="175"/>
      <c r="J15" s="151"/>
      <c r="K15" s="175"/>
      <c r="L15" s="151">
        <f t="shared" si="0"/>
        <v>0</v>
      </c>
      <c r="M15" s="74"/>
      <c r="N15" s="74"/>
      <c r="O15" s="74"/>
      <c r="P15" s="74" t="s">
        <v>815</v>
      </c>
      <c r="U15" s="14"/>
      <c r="V15" s="14"/>
      <c r="W15" s="14"/>
      <c r="X15" s="14"/>
      <c r="Y15" s="14"/>
      <c r="Z15" s="14"/>
      <c r="AA15" s="14"/>
    </row>
    <row r="16" spans="1:27" x14ac:dyDescent="0.25">
      <c r="A16" s="150">
        <v>14</v>
      </c>
      <c r="B16" s="73" t="s">
        <v>1502</v>
      </c>
      <c r="C16" s="5">
        <v>200000</v>
      </c>
      <c r="D16" s="73" t="s">
        <v>1501</v>
      </c>
      <c r="E16" s="73"/>
      <c r="F16" s="73" t="s">
        <v>751</v>
      </c>
      <c r="G16" s="25"/>
      <c r="H16" s="175"/>
      <c r="I16" s="175"/>
      <c r="J16" s="151"/>
      <c r="K16" s="175"/>
      <c r="L16" s="151">
        <f t="shared" si="0"/>
        <v>0</v>
      </c>
      <c r="M16" s="74"/>
      <c r="N16" s="74"/>
      <c r="O16" s="74"/>
      <c r="P16" s="74" t="s">
        <v>817</v>
      </c>
      <c r="U16" s="14"/>
      <c r="V16" s="14"/>
      <c r="W16" s="14"/>
      <c r="X16" s="14"/>
      <c r="Y16" s="14"/>
      <c r="Z16" s="14"/>
      <c r="AA16" s="14"/>
    </row>
    <row r="17" spans="1:27" x14ac:dyDescent="0.25">
      <c r="A17" s="150">
        <v>15</v>
      </c>
      <c r="B17" s="73" t="s">
        <v>1614</v>
      </c>
      <c r="C17" s="5">
        <v>4200000</v>
      </c>
      <c r="D17" s="73" t="s">
        <v>1610</v>
      </c>
      <c r="E17" s="73"/>
      <c r="F17" s="73" t="s">
        <v>751</v>
      </c>
      <c r="G17" s="25"/>
      <c r="H17" s="175"/>
      <c r="I17" s="175"/>
      <c r="J17" s="151"/>
      <c r="K17" s="175"/>
      <c r="L17" s="151">
        <f t="shared" si="0"/>
        <v>0</v>
      </c>
      <c r="M17" s="74"/>
      <c r="N17" s="74"/>
      <c r="O17" s="74"/>
      <c r="P17" s="74" t="s">
        <v>846</v>
      </c>
      <c r="U17" s="14"/>
      <c r="V17" s="14"/>
      <c r="W17" s="14"/>
      <c r="X17" s="14"/>
      <c r="Y17" s="14"/>
      <c r="Z17" s="14"/>
      <c r="AA17" s="14"/>
    </row>
    <row r="18" spans="1:27" x14ac:dyDescent="0.25">
      <c r="A18" s="150">
        <v>16</v>
      </c>
      <c r="B18" s="73" t="s">
        <v>1626</v>
      </c>
      <c r="C18" s="5">
        <v>300000</v>
      </c>
      <c r="D18" s="73" t="s">
        <v>1621</v>
      </c>
      <c r="E18" s="33" t="s">
        <v>1627</v>
      </c>
      <c r="F18" s="73" t="s">
        <v>752</v>
      </c>
      <c r="G18" s="25"/>
      <c r="H18" s="175"/>
      <c r="I18" s="175"/>
      <c r="J18" s="151"/>
      <c r="K18" s="175"/>
      <c r="L18" s="151">
        <f t="shared" si="0"/>
        <v>0</v>
      </c>
      <c r="M18" s="74"/>
      <c r="N18" s="74"/>
      <c r="O18" s="74"/>
      <c r="P18" s="74"/>
      <c r="U18" s="14"/>
      <c r="V18" s="14"/>
      <c r="W18" s="14"/>
      <c r="X18" s="14"/>
      <c r="Y18" s="14"/>
      <c r="Z18" s="14"/>
      <c r="AA18" s="14"/>
    </row>
    <row r="19" spans="1:27" x14ac:dyDescent="0.25">
      <c r="A19" s="150">
        <v>17</v>
      </c>
      <c r="B19" s="73" t="s">
        <v>1655</v>
      </c>
      <c r="C19" s="5">
        <v>1750000</v>
      </c>
      <c r="D19" s="73" t="s">
        <v>1611</v>
      </c>
      <c r="E19" s="73" t="s">
        <v>1656</v>
      </c>
      <c r="F19" s="73" t="s">
        <v>751</v>
      </c>
      <c r="G19" s="25"/>
      <c r="H19" s="175"/>
      <c r="I19" s="175"/>
      <c r="J19" s="151"/>
      <c r="K19" s="175"/>
      <c r="L19" s="151" t="s">
        <v>363</v>
      </c>
      <c r="M19" s="74"/>
      <c r="N19" s="74"/>
      <c r="O19" s="74"/>
      <c r="P19" s="74"/>
      <c r="U19" s="14"/>
      <c r="V19" s="14"/>
      <c r="W19" s="14"/>
      <c r="X19" s="14"/>
      <c r="Y19" s="14"/>
      <c r="Z19" s="14"/>
      <c r="AA19" s="14"/>
    </row>
    <row r="20" spans="1:27" x14ac:dyDescent="0.25">
      <c r="A20" s="150">
        <v>18</v>
      </c>
      <c r="B20" s="73" t="s">
        <v>1744</v>
      </c>
      <c r="C20" s="5">
        <v>350000</v>
      </c>
      <c r="D20" s="73" t="s">
        <v>1742</v>
      </c>
      <c r="E20" s="73"/>
      <c r="F20" s="73" t="s">
        <v>751</v>
      </c>
      <c r="G20" s="25"/>
      <c r="H20" s="175"/>
      <c r="I20" s="175"/>
      <c r="J20" s="151"/>
      <c r="K20" s="175"/>
      <c r="L20" s="151"/>
      <c r="M20" s="74"/>
      <c r="N20" s="74"/>
      <c r="O20" s="74"/>
      <c r="P20" s="74"/>
      <c r="U20" s="14"/>
      <c r="V20" s="14"/>
      <c r="W20" s="14"/>
      <c r="X20" s="14"/>
      <c r="Y20" s="14"/>
      <c r="Z20" s="14"/>
      <c r="AA20" s="14"/>
    </row>
    <row r="21" spans="1:27" x14ac:dyDescent="0.25">
      <c r="A21" s="150">
        <v>19</v>
      </c>
      <c r="B21" s="73" t="s">
        <v>1750</v>
      </c>
      <c r="C21" s="5">
        <v>55000</v>
      </c>
      <c r="D21" s="73" t="s">
        <v>1751</v>
      </c>
      <c r="E21" s="73"/>
      <c r="F21" s="73" t="s">
        <v>750</v>
      </c>
      <c r="G21" s="25"/>
      <c r="H21" s="175"/>
      <c r="I21" s="175"/>
      <c r="J21" s="151"/>
      <c r="K21" s="175"/>
      <c r="L21" s="151"/>
      <c r="M21" s="74"/>
      <c r="N21" s="74"/>
      <c r="O21" s="74"/>
      <c r="P21" s="74"/>
      <c r="U21" s="14"/>
      <c r="V21" s="14"/>
      <c r="W21" s="14"/>
      <c r="X21" s="14"/>
      <c r="Y21" s="14"/>
      <c r="Z21" s="14"/>
      <c r="AA21" s="14"/>
    </row>
    <row r="22" spans="1:27" x14ac:dyDescent="0.25">
      <c r="A22" s="150">
        <v>20</v>
      </c>
      <c r="B22" s="73" t="s">
        <v>1755</v>
      </c>
      <c r="C22" s="5">
        <v>615000</v>
      </c>
      <c r="D22" s="73" t="s">
        <v>1751</v>
      </c>
      <c r="E22" s="73"/>
      <c r="F22" s="73" t="s">
        <v>751</v>
      </c>
      <c r="G22" s="25"/>
      <c r="H22" s="175"/>
      <c r="I22" s="175"/>
      <c r="J22" s="151"/>
      <c r="K22" s="175"/>
      <c r="L22" s="151"/>
      <c r="M22" s="74"/>
      <c r="N22" s="74"/>
      <c r="O22" s="74"/>
      <c r="P22" s="74"/>
    </row>
    <row r="23" spans="1:27" x14ac:dyDescent="0.25">
      <c r="A23" s="150">
        <v>21</v>
      </c>
      <c r="B23" s="73" t="s">
        <v>1626</v>
      </c>
      <c r="C23" s="5">
        <v>300000</v>
      </c>
      <c r="D23" s="73" t="s">
        <v>1760</v>
      </c>
      <c r="E23" s="37" t="s">
        <v>1764</v>
      </c>
      <c r="F23" s="73" t="s">
        <v>752</v>
      </c>
      <c r="G23" s="25"/>
      <c r="H23" s="175"/>
      <c r="I23" s="175"/>
      <c r="J23" s="151"/>
      <c r="K23" s="175"/>
      <c r="L23" s="151"/>
      <c r="M23" s="74"/>
      <c r="N23" s="74"/>
      <c r="O23" s="74"/>
      <c r="P23" s="74"/>
    </row>
    <row r="24" spans="1:27" x14ac:dyDescent="0.25">
      <c r="A24" s="150">
        <v>22</v>
      </c>
      <c r="B24" s="73" t="s">
        <v>1766</v>
      </c>
      <c r="C24" s="5">
        <v>6150000</v>
      </c>
      <c r="D24" s="73" t="s">
        <v>1760</v>
      </c>
      <c r="E24" s="73"/>
      <c r="F24" s="73" t="s">
        <v>751</v>
      </c>
      <c r="G24" s="25"/>
      <c r="H24" s="175"/>
      <c r="I24" s="175"/>
      <c r="J24" s="6"/>
      <c r="K24" s="175" t="s">
        <v>1387</v>
      </c>
      <c r="L24" s="151">
        <f>SUM(L2:L23)</f>
        <v>89600000</v>
      </c>
      <c r="M24" s="74"/>
      <c r="N24" s="74"/>
      <c r="O24" s="74"/>
      <c r="P24" s="74"/>
    </row>
    <row r="25" spans="1:27" x14ac:dyDescent="0.25">
      <c r="A25" s="150">
        <v>23</v>
      </c>
      <c r="B25" s="175" t="s">
        <v>1783</v>
      </c>
      <c r="C25" s="151">
        <v>70000</v>
      </c>
      <c r="D25" s="175" t="s">
        <v>1784</v>
      </c>
      <c r="E25" s="175"/>
      <c r="F25" s="175" t="s">
        <v>750</v>
      </c>
      <c r="G25" s="25"/>
      <c r="H25" s="180"/>
      <c r="I25" s="180"/>
      <c r="J25" s="180"/>
      <c r="K25" s="180"/>
      <c r="L25" s="180"/>
      <c r="M25" s="74"/>
      <c r="N25" s="74"/>
      <c r="O25" s="74"/>
      <c r="P25" s="74"/>
    </row>
    <row r="26" spans="1:27" x14ac:dyDescent="0.25">
      <c r="A26" s="150">
        <v>24</v>
      </c>
      <c r="B26" s="175" t="s">
        <v>1791</v>
      </c>
      <c r="C26" s="151">
        <v>1100000</v>
      </c>
      <c r="D26" s="175" t="s">
        <v>1792</v>
      </c>
      <c r="E26" s="175"/>
      <c r="F26" s="175" t="s">
        <v>751</v>
      </c>
      <c r="G26" s="25"/>
      <c r="H26" s="25"/>
      <c r="I26" s="25"/>
      <c r="J26" s="25"/>
      <c r="K26" s="25"/>
      <c r="L26" s="74"/>
      <c r="M26" s="74"/>
      <c r="N26" s="74"/>
      <c r="O26" s="74"/>
      <c r="P26" s="74"/>
    </row>
    <row r="27" spans="1:27" x14ac:dyDescent="0.25">
      <c r="A27" s="150">
        <v>25</v>
      </c>
      <c r="B27" s="175" t="s">
        <v>1793</v>
      </c>
      <c r="C27" s="151">
        <v>890000</v>
      </c>
      <c r="D27" s="175" t="s">
        <v>1792</v>
      </c>
      <c r="E27" s="175"/>
      <c r="F27" s="175" t="s">
        <v>751</v>
      </c>
      <c r="G27" s="25"/>
      <c r="H27" s="25"/>
      <c r="I27" s="25"/>
      <c r="J27" s="25"/>
      <c r="K27" s="25"/>
      <c r="L27" s="74"/>
      <c r="M27" s="74"/>
      <c r="N27" s="74"/>
      <c r="O27" s="74"/>
      <c r="P27" s="74"/>
    </row>
    <row r="28" spans="1:27" x14ac:dyDescent="0.25">
      <c r="A28" s="175">
        <v>26</v>
      </c>
      <c r="B28" s="175"/>
      <c r="C28" s="151"/>
      <c r="D28" s="175"/>
      <c r="E28" s="175"/>
      <c r="F28" s="175"/>
      <c r="G28" s="25"/>
      <c r="H28" s="25"/>
      <c r="I28" s="25"/>
      <c r="J28" s="25"/>
      <c r="K28" s="25"/>
      <c r="L28" s="74"/>
      <c r="M28" s="74"/>
      <c r="N28" s="74"/>
      <c r="O28" s="74"/>
      <c r="P28" s="74"/>
    </row>
    <row r="29" spans="1:27" x14ac:dyDescent="0.25">
      <c r="A29" s="175">
        <v>27</v>
      </c>
      <c r="B29" s="175"/>
      <c r="C29" s="151"/>
      <c r="D29" s="175"/>
      <c r="E29" s="175"/>
      <c r="F29" s="175"/>
      <c r="G29" s="25"/>
      <c r="H29" s="25"/>
      <c r="I29" s="25"/>
      <c r="J29" s="25"/>
      <c r="K29" s="25"/>
      <c r="L29" s="74"/>
      <c r="M29" s="74"/>
      <c r="N29" s="74"/>
      <c r="O29" s="74"/>
      <c r="P29" s="74"/>
    </row>
    <row r="30" spans="1:27" ht="45" x14ac:dyDescent="0.25">
      <c r="A30" s="175">
        <v>28</v>
      </c>
      <c r="B30" s="175"/>
      <c r="C30" s="151"/>
      <c r="D30" s="175"/>
      <c r="E30" s="175"/>
      <c r="F30" s="175"/>
      <c r="G30" s="25"/>
      <c r="H30" s="25"/>
      <c r="I30" s="25"/>
      <c r="J30" s="25"/>
      <c r="K30" s="25"/>
      <c r="L30" s="74"/>
      <c r="M30" s="74"/>
      <c r="N30" s="74"/>
      <c r="O30" s="155" t="s">
        <v>1490</v>
      </c>
      <c r="P30" s="74"/>
    </row>
    <row r="31" spans="1:27" ht="60" x14ac:dyDescent="0.25">
      <c r="A31" s="175">
        <v>29</v>
      </c>
      <c r="B31" s="175"/>
      <c r="C31" s="151"/>
      <c r="D31" s="175"/>
      <c r="E31" s="175"/>
      <c r="F31" s="175"/>
      <c r="G31" s="25"/>
      <c r="H31" s="25"/>
      <c r="I31" s="25"/>
      <c r="J31" s="25"/>
      <c r="K31" s="25"/>
      <c r="L31" s="74"/>
      <c r="M31" s="74"/>
      <c r="N31" s="74"/>
      <c r="O31" s="155" t="s">
        <v>1491</v>
      </c>
      <c r="P31" s="74"/>
    </row>
    <row r="32" spans="1:27" ht="45" x14ac:dyDescent="0.25">
      <c r="A32" s="175">
        <v>30</v>
      </c>
      <c r="B32" s="73"/>
      <c r="C32" s="5"/>
      <c r="D32" s="73"/>
      <c r="E32" s="73"/>
      <c r="F32" s="73"/>
      <c r="G32" s="25"/>
      <c r="H32" s="25"/>
      <c r="I32" s="25"/>
      <c r="J32" s="25"/>
      <c r="K32" s="25"/>
      <c r="L32" s="74"/>
      <c r="M32" s="74"/>
      <c r="N32" s="74"/>
      <c r="O32" s="155" t="s">
        <v>1492</v>
      </c>
      <c r="P32" s="74"/>
    </row>
    <row r="33" spans="2:15" x14ac:dyDescent="0.25">
      <c r="B33" s="73"/>
      <c r="C33" s="5"/>
      <c r="D33" s="73"/>
      <c r="E33" s="73"/>
      <c r="F33" s="73"/>
      <c r="G33" s="25"/>
      <c r="H33" s="25"/>
      <c r="I33" s="25"/>
      <c r="J33" s="25"/>
      <c r="K33" s="25"/>
    </row>
    <row r="34" spans="2:15" x14ac:dyDescent="0.25">
      <c r="B34" s="73"/>
      <c r="C34" s="5"/>
      <c r="D34" s="73"/>
      <c r="E34" s="73"/>
      <c r="F34" s="73"/>
      <c r="G34" s="25"/>
      <c r="H34" s="25"/>
      <c r="I34" s="25"/>
      <c r="J34" s="25"/>
      <c r="K34" s="25"/>
    </row>
    <row r="35" spans="2:15" ht="15.75" thickBot="1" x14ac:dyDescent="0.3">
      <c r="B35" s="74" t="s">
        <v>33</v>
      </c>
      <c r="C35" s="87">
        <f>SUM(C2:C33)</f>
        <v>26087000</v>
      </c>
      <c r="D35" s="74"/>
      <c r="E35" s="74"/>
      <c r="F35" s="74"/>
      <c r="G35" s="180"/>
      <c r="H35" s="180"/>
      <c r="I35" s="180"/>
      <c r="J35" s="180"/>
      <c r="K35" s="180"/>
    </row>
    <row r="36" spans="2:15" ht="16.5" thickTop="1" thickBot="1" x14ac:dyDescent="0.3">
      <c r="B36" s="74" t="s">
        <v>763</v>
      </c>
      <c r="C36" s="3">
        <f ca="1">SUMIF($F$3:$F$34,M1,$C$3:$C$15)</f>
        <v>302000</v>
      </c>
      <c r="D36" s="74"/>
      <c r="E36" s="74"/>
      <c r="F36" s="74"/>
      <c r="G36" s="180"/>
      <c r="H36" s="180"/>
      <c r="I36" s="180"/>
      <c r="J36" s="180"/>
      <c r="K36" s="180"/>
      <c r="O36" t="s">
        <v>363</v>
      </c>
    </row>
    <row r="37" spans="2:15" ht="16.5" thickTop="1" thickBot="1" x14ac:dyDescent="0.3">
      <c r="B37" s="74" t="s">
        <v>764</v>
      </c>
      <c r="C37" s="149">
        <f t="shared" ref="C37:C39" ca="1" si="1">SUMIF($F$3:$F$34,M2,$C$3:$C$15)</f>
        <v>23805000</v>
      </c>
      <c r="D37" s="74"/>
      <c r="E37" s="74"/>
      <c r="F37" s="74"/>
      <c r="G37" s="180"/>
      <c r="H37" s="180"/>
      <c r="I37" s="180"/>
      <c r="J37" s="180"/>
      <c r="K37" s="180"/>
    </row>
    <row r="38" spans="2:15" ht="16.5" thickTop="1" thickBot="1" x14ac:dyDescent="0.3">
      <c r="B38" s="74" t="s">
        <v>765</v>
      </c>
      <c r="C38" s="149">
        <f t="shared" ca="1" si="1"/>
        <v>1920000</v>
      </c>
      <c r="D38" s="74"/>
      <c r="E38" s="74"/>
      <c r="F38" s="74"/>
      <c r="G38" s="180"/>
      <c r="H38" s="180"/>
      <c r="I38" s="180"/>
      <c r="J38" s="180"/>
      <c r="K38" s="180"/>
    </row>
    <row r="39" spans="2:15" ht="16.5" thickTop="1" thickBot="1" x14ac:dyDescent="0.3">
      <c r="B39" s="74" t="s">
        <v>766</v>
      </c>
      <c r="C39" s="149">
        <f t="shared" ca="1" si="1"/>
        <v>60000</v>
      </c>
      <c r="D39" s="74" t="s">
        <v>363</v>
      </c>
      <c r="E39" s="74"/>
      <c r="F39" s="74"/>
      <c r="G39" s="180"/>
      <c r="H39" s="180"/>
      <c r="I39" s="180"/>
      <c r="J39" s="180"/>
      <c r="K39" s="180"/>
    </row>
    <row r="40" spans="2:15" ht="15.75" thickTop="1" x14ac:dyDescent="0.25"/>
    <row r="41" spans="2:15" x14ac:dyDescent="0.25">
      <c r="C41" t="s">
        <v>363</v>
      </c>
    </row>
    <row r="44" spans="2:15" x14ac:dyDescent="0.25">
      <c r="B44" t="s">
        <v>1461</v>
      </c>
      <c r="C44" t="s">
        <v>1462</v>
      </c>
      <c r="D44" s="66"/>
      <c r="L44" t="s">
        <v>1767</v>
      </c>
    </row>
    <row r="45" spans="2:15" x14ac:dyDescent="0.25">
      <c r="B45" t="s">
        <v>1463</v>
      </c>
      <c r="C45" s="5">
        <v>4800000</v>
      </c>
      <c r="L45" s="17">
        <v>4200000</v>
      </c>
    </row>
    <row r="46" spans="2:15" x14ac:dyDescent="0.25">
      <c r="B46" s="52" t="s">
        <v>1464</v>
      </c>
      <c r="C46" s="94">
        <v>6205000</v>
      </c>
      <c r="D46" t="s">
        <v>1465</v>
      </c>
      <c r="L46" s="17">
        <v>0</v>
      </c>
    </row>
    <row r="47" spans="2:15" x14ac:dyDescent="0.25">
      <c r="B47" t="s">
        <v>1466</v>
      </c>
      <c r="C47" s="5">
        <v>5000000</v>
      </c>
      <c r="D47" t="s">
        <v>1467</v>
      </c>
      <c r="L47" s="17">
        <f>C47</f>
        <v>5000000</v>
      </c>
    </row>
    <row r="48" spans="2:15" x14ac:dyDescent="0.25">
      <c r="B48" s="177" t="s">
        <v>1468</v>
      </c>
      <c r="C48" s="178">
        <v>3550000</v>
      </c>
      <c r="D48" t="s">
        <v>87</v>
      </c>
      <c r="L48" s="17">
        <v>1800000</v>
      </c>
    </row>
    <row r="49" spans="2:15" x14ac:dyDescent="0.25">
      <c r="B49" s="171" t="s">
        <v>1768</v>
      </c>
      <c r="C49" s="94">
        <v>150000</v>
      </c>
      <c r="L49" s="17">
        <v>0</v>
      </c>
    </row>
    <row r="50" spans="2:15" x14ac:dyDescent="0.25">
      <c r="B50" s="146" t="s">
        <v>1469</v>
      </c>
      <c r="C50" s="5">
        <v>500000</v>
      </c>
      <c r="D50" t="s">
        <v>1470</v>
      </c>
      <c r="L50" s="17">
        <f>C50</f>
        <v>500000</v>
      </c>
    </row>
    <row r="51" spans="2:15" x14ac:dyDescent="0.25">
      <c r="B51" s="171" t="s">
        <v>1471</v>
      </c>
      <c r="C51" s="94">
        <v>500000</v>
      </c>
      <c r="L51" s="17">
        <v>0</v>
      </c>
    </row>
    <row r="52" spans="2:15" x14ac:dyDescent="0.25">
      <c r="B52" s="171" t="s">
        <v>812</v>
      </c>
      <c r="C52" s="94">
        <v>200000</v>
      </c>
      <c r="D52" t="s">
        <v>1472</v>
      </c>
      <c r="L52" s="17">
        <v>0</v>
      </c>
    </row>
    <row r="53" spans="2:15" x14ac:dyDescent="0.25">
      <c r="B53" s="171" t="s">
        <v>1473</v>
      </c>
      <c r="C53" s="94">
        <v>890000</v>
      </c>
      <c r="L53" s="17">
        <v>0</v>
      </c>
    </row>
    <row r="54" spans="2:15" x14ac:dyDescent="0.25">
      <c r="B54" s="171" t="s">
        <v>1474</v>
      </c>
      <c r="C54" s="94">
        <v>4270000</v>
      </c>
      <c r="L54" s="17">
        <v>0</v>
      </c>
    </row>
    <row r="55" spans="2:15" x14ac:dyDescent="0.25">
      <c r="B55" s="146" t="s">
        <v>1475</v>
      </c>
      <c r="C55" s="5">
        <v>400000</v>
      </c>
      <c r="L55" s="17">
        <f>C55</f>
        <v>400000</v>
      </c>
    </row>
    <row r="56" spans="2:15" x14ac:dyDescent="0.25">
      <c r="B56" s="171" t="s">
        <v>1476</v>
      </c>
      <c r="C56" s="94">
        <v>350000</v>
      </c>
      <c r="L56" s="17">
        <v>0</v>
      </c>
    </row>
    <row r="57" spans="2:15" x14ac:dyDescent="0.25">
      <c r="B57" s="146" t="s">
        <v>1477</v>
      </c>
      <c r="C57" s="5">
        <v>325000</v>
      </c>
      <c r="D57" t="s">
        <v>1478</v>
      </c>
      <c r="L57" s="17">
        <f>C57</f>
        <v>325000</v>
      </c>
    </row>
    <row r="58" spans="2:15" x14ac:dyDescent="0.25">
      <c r="B58" s="146" t="s">
        <v>1479</v>
      </c>
      <c r="C58" s="5">
        <v>90000</v>
      </c>
      <c r="D58" t="s">
        <v>1480</v>
      </c>
      <c r="L58" s="17">
        <f>C58</f>
        <v>90000</v>
      </c>
    </row>
    <row r="59" spans="2:15" x14ac:dyDescent="0.25">
      <c r="B59" s="146" t="s">
        <v>1481</v>
      </c>
      <c r="C59" s="5">
        <v>330000</v>
      </c>
      <c r="D59" t="s">
        <v>1482</v>
      </c>
      <c r="L59" s="17">
        <f>C59</f>
        <v>330000</v>
      </c>
    </row>
    <row r="60" spans="2:15" x14ac:dyDescent="0.25">
      <c r="B60" s="171" t="s">
        <v>1483</v>
      </c>
      <c r="C60" s="94">
        <v>24000</v>
      </c>
      <c r="D60" t="s">
        <v>1484</v>
      </c>
      <c r="L60" s="17">
        <v>0</v>
      </c>
    </row>
    <row r="61" spans="2:15" x14ac:dyDescent="0.25">
      <c r="B61" s="146" t="s">
        <v>1485</v>
      </c>
      <c r="C61" s="5">
        <v>200000</v>
      </c>
      <c r="L61" s="17">
        <f>C61</f>
        <v>200000</v>
      </c>
    </row>
    <row r="62" spans="2:15" ht="45" x14ac:dyDescent="0.25">
      <c r="B62" s="146" t="s">
        <v>1486</v>
      </c>
      <c r="C62" s="5">
        <v>2000000</v>
      </c>
      <c r="L62" s="17">
        <v>1330000</v>
      </c>
      <c r="O62" s="66" t="s">
        <v>1490</v>
      </c>
    </row>
    <row r="63" spans="2:15" ht="60" x14ac:dyDescent="0.25">
      <c r="C63" s="5"/>
      <c r="L63" s="17">
        <f>C63</f>
        <v>0</v>
      </c>
      <c r="O63" s="66" t="s">
        <v>1491</v>
      </c>
    </row>
    <row r="64" spans="2:15" ht="45" x14ac:dyDescent="0.25">
      <c r="O64" s="66" t="s">
        <v>1492</v>
      </c>
    </row>
    <row r="65" spans="2:12" x14ac:dyDescent="0.25">
      <c r="B65" s="147" t="s">
        <v>1387</v>
      </c>
      <c r="C65" s="17">
        <f>SUM(C45:C63)</f>
        <v>29784000</v>
      </c>
      <c r="L65" s="17">
        <f>SUM(L45:L63)</f>
        <v>14175000</v>
      </c>
    </row>
  </sheetData>
  <mergeCells count="1">
    <mergeCell ref="A1:B1"/>
  </mergeCells>
  <conditionalFormatting sqref="C3:C35">
    <cfRule type="cellIs" dxfId="124" priority="6" operator="lessThan">
      <formula>0</formula>
    </cfRule>
  </conditionalFormatting>
  <conditionalFormatting sqref="C36:C39">
    <cfRule type="cellIs" dxfId="123" priority="5" operator="lessThan">
      <formula>0</formula>
    </cfRule>
  </conditionalFormatting>
  <conditionalFormatting sqref="C45">
    <cfRule type="cellIs" dxfId="122" priority="4" operator="lessThan">
      <formula>0</formula>
    </cfRule>
  </conditionalFormatting>
  <conditionalFormatting sqref="C46:C63">
    <cfRule type="cellIs" dxfId="121" priority="3" operator="lessThan">
      <formula>0</formula>
    </cfRule>
  </conditionalFormatting>
  <conditionalFormatting sqref="L2:L24">
    <cfRule type="cellIs" dxfId="4" priority="2" operator="lessThan">
      <formula>0</formula>
    </cfRule>
  </conditionalFormatting>
  <conditionalFormatting sqref="J2:J23">
    <cfRule type="cellIs" dxfId="2" priority="1" operator="lessThan">
      <formula>0</formula>
    </cfRule>
  </conditionalFormatting>
  <dataValidations count="1">
    <dataValidation type="list" allowBlank="1" showInputMessage="1" showErrorMessage="1" sqref="F1:G1048576 H25:K1048576">
      <formula1>$M$1:$M$4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B18" sqref="B18"/>
    </sheetView>
  </sheetViews>
  <sheetFormatPr defaultRowHeight="15" x14ac:dyDescent="0.25"/>
  <cols>
    <col min="1" max="1" width="8.140625" customWidth="1"/>
    <col min="2" max="2" width="26.28515625" bestFit="1" customWidth="1"/>
    <col min="3" max="3" width="24.85546875" bestFit="1" customWidth="1"/>
    <col min="4" max="4" width="9.7109375" bestFit="1" customWidth="1"/>
    <col min="5" max="5" width="15.5703125" customWidth="1"/>
    <col min="6" max="6" width="11.85546875" bestFit="1" customWidth="1"/>
    <col min="8" max="8" width="11.85546875" bestFit="1" customWidth="1"/>
    <col min="10" max="10" width="22" bestFit="1" customWidth="1"/>
    <col min="11" max="11" width="29.140625" bestFit="1" customWidth="1"/>
  </cols>
  <sheetData>
    <row r="1" spans="1:11" x14ac:dyDescent="0.25">
      <c r="A1" s="184" t="s">
        <v>10</v>
      </c>
      <c r="B1" s="184"/>
      <c r="H1" s="72" t="s">
        <v>750</v>
      </c>
      <c r="J1" t="s">
        <v>113</v>
      </c>
      <c r="K1" t="s">
        <v>499</v>
      </c>
    </row>
    <row r="2" spans="1:11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t="s">
        <v>604</v>
      </c>
      <c r="K2" t="s">
        <v>645</v>
      </c>
    </row>
    <row r="3" spans="1:11" ht="16.5" thickTop="1" thickBot="1" x14ac:dyDescent="0.3">
      <c r="A3">
        <v>1</v>
      </c>
      <c r="B3" s="67" t="s">
        <v>589</v>
      </c>
      <c r="C3" s="3">
        <v>50000</v>
      </c>
      <c r="D3" s="6" t="s">
        <v>588</v>
      </c>
      <c r="E3">
        <v>20000000</v>
      </c>
      <c r="F3" t="s">
        <v>750</v>
      </c>
      <c r="H3" s="72" t="s">
        <v>752</v>
      </c>
      <c r="K3" t="s">
        <v>681</v>
      </c>
    </row>
    <row r="4" spans="1:11" ht="16.5" thickTop="1" thickBot="1" x14ac:dyDescent="0.3">
      <c r="A4">
        <v>2</v>
      </c>
      <c r="B4" t="s">
        <v>592</v>
      </c>
      <c r="C4" s="3">
        <v>65000</v>
      </c>
      <c r="D4" t="s">
        <v>593</v>
      </c>
      <c r="F4" t="s">
        <v>762</v>
      </c>
      <c r="H4" s="72" t="s">
        <v>762</v>
      </c>
    </row>
    <row r="5" spans="1:11" ht="16.5" thickTop="1" thickBot="1" x14ac:dyDescent="0.3">
      <c r="A5">
        <v>3</v>
      </c>
      <c r="B5" t="s">
        <v>594</v>
      </c>
      <c r="C5" s="3">
        <v>20000</v>
      </c>
      <c r="D5" t="s">
        <v>593</v>
      </c>
      <c r="F5" t="s">
        <v>762</v>
      </c>
    </row>
    <row r="6" spans="1:11" ht="16.5" thickTop="1" thickBot="1" x14ac:dyDescent="0.3">
      <c r="A6">
        <v>4</v>
      </c>
      <c r="B6" s="52" t="s">
        <v>603</v>
      </c>
      <c r="C6" s="3">
        <v>1000000</v>
      </c>
      <c r="D6" t="s">
        <v>599</v>
      </c>
      <c r="F6" t="s">
        <v>752</v>
      </c>
    </row>
    <row r="7" spans="1:11" ht="16.5" thickTop="1" thickBot="1" x14ac:dyDescent="0.3">
      <c r="A7">
        <v>5</v>
      </c>
      <c r="B7" t="s">
        <v>605</v>
      </c>
      <c r="C7" s="3">
        <v>500000</v>
      </c>
      <c r="D7" t="s">
        <v>599</v>
      </c>
      <c r="F7" t="s">
        <v>751</v>
      </c>
    </row>
    <row r="8" spans="1:11" ht="16.5" thickTop="1" thickBot="1" x14ac:dyDescent="0.3">
      <c r="A8">
        <v>6</v>
      </c>
      <c r="B8" t="s">
        <v>614</v>
      </c>
      <c r="C8" s="3">
        <v>3660000</v>
      </c>
      <c r="D8" t="s">
        <v>609</v>
      </c>
      <c r="F8" t="s">
        <v>751</v>
      </c>
    </row>
    <row r="9" spans="1:11" ht="16.5" thickTop="1" thickBot="1" x14ac:dyDescent="0.3">
      <c r="A9">
        <v>7</v>
      </c>
      <c r="B9" t="s">
        <v>665</v>
      </c>
      <c r="C9" s="3">
        <v>326000</v>
      </c>
      <c r="D9" t="s">
        <v>580</v>
      </c>
      <c r="F9" t="s">
        <v>751</v>
      </c>
    </row>
    <row r="10" spans="1:11" ht="16.5" thickTop="1" thickBot="1" x14ac:dyDescent="0.3">
      <c r="A10">
        <v>8</v>
      </c>
      <c r="B10" t="s">
        <v>672</v>
      </c>
      <c r="C10" s="3">
        <v>5000000</v>
      </c>
      <c r="D10" t="s">
        <v>671</v>
      </c>
      <c r="F10" t="s">
        <v>751</v>
      </c>
    </row>
    <row r="11" spans="1:11" ht="16.5" thickTop="1" thickBot="1" x14ac:dyDescent="0.3">
      <c r="A11">
        <v>9</v>
      </c>
      <c r="B11" t="s">
        <v>672</v>
      </c>
      <c r="C11" s="3">
        <v>1000000</v>
      </c>
      <c r="D11" t="s">
        <v>678</v>
      </c>
      <c r="F11" t="s">
        <v>751</v>
      </c>
    </row>
    <row r="12" spans="1:11" ht="16.5" thickTop="1" thickBot="1" x14ac:dyDescent="0.3">
      <c r="A12">
        <v>10</v>
      </c>
      <c r="B12" s="52" t="s">
        <v>603</v>
      </c>
      <c r="C12" s="3">
        <v>1000000</v>
      </c>
      <c r="D12" t="s">
        <v>690</v>
      </c>
      <c r="E12" t="s">
        <v>693</v>
      </c>
      <c r="F12" t="s">
        <v>752</v>
      </c>
    </row>
    <row r="13" spans="1:11" ht="16.5" thickTop="1" thickBot="1" x14ac:dyDescent="0.3">
      <c r="A13">
        <v>11</v>
      </c>
      <c r="B13" s="52" t="s">
        <v>603</v>
      </c>
      <c r="C13" s="3">
        <v>1000000</v>
      </c>
      <c r="D13" t="s">
        <v>707</v>
      </c>
      <c r="E13" s="52" t="s">
        <v>709</v>
      </c>
      <c r="F13" t="s">
        <v>752</v>
      </c>
    </row>
    <row r="14" spans="1:11" ht="16.5" thickTop="1" thickBot="1" x14ac:dyDescent="0.3">
      <c r="A14">
        <v>12</v>
      </c>
      <c r="B14" t="s">
        <v>672</v>
      </c>
      <c r="C14" s="3">
        <v>1700000</v>
      </c>
      <c r="D14" t="s">
        <v>735</v>
      </c>
      <c r="F14" t="s">
        <v>751</v>
      </c>
    </row>
    <row r="15" spans="1:11" ht="16.5" thickTop="1" thickBot="1" x14ac:dyDescent="0.3">
      <c r="A15">
        <v>13</v>
      </c>
      <c r="B15" t="s">
        <v>672</v>
      </c>
      <c r="C15" s="3">
        <v>130000</v>
      </c>
      <c r="D15" t="s">
        <v>777</v>
      </c>
      <c r="F15" t="s">
        <v>751</v>
      </c>
    </row>
    <row r="16" spans="1:11" ht="16.5" thickTop="1" thickBot="1" x14ac:dyDescent="0.3">
      <c r="A16">
        <v>14</v>
      </c>
      <c r="B16" t="s">
        <v>1162</v>
      </c>
      <c r="C16" s="3">
        <v>40000</v>
      </c>
      <c r="D16" t="s">
        <v>1161</v>
      </c>
      <c r="F16" t="s">
        <v>751</v>
      </c>
    </row>
    <row r="17" spans="1:6" ht="16.5" thickTop="1" thickBot="1" x14ac:dyDescent="0.3">
      <c r="A17">
        <v>15</v>
      </c>
      <c r="B17" t="s">
        <v>1170</v>
      </c>
      <c r="C17" s="3">
        <v>100000</v>
      </c>
      <c r="D17" t="s">
        <v>1168</v>
      </c>
      <c r="F17" t="s">
        <v>751</v>
      </c>
    </row>
    <row r="18" spans="1:6" ht="15.75" thickTop="1" x14ac:dyDescent="0.25">
      <c r="A18">
        <v>16</v>
      </c>
      <c r="B18" t="s">
        <v>1443</v>
      </c>
      <c r="C18" s="36">
        <v>214000</v>
      </c>
      <c r="D18" t="s">
        <v>1441</v>
      </c>
      <c r="F18" t="s">
        <v>751</v>
      </c>
    </row>
    <row r="19" spans="1:6" x14ac:dyDescent="0.25">
      <c r="A19">
        <v>17</v>
      </c>
      <c r="B19" t="s">
        <v>1562</v>
      </c>
      <c r="C19" s="36">
        <v>1100000</v>
      </c>
      <c r="D19" t="s">
        <v>929</v>
      </c>
      <c r="F19" t="s">
        <v>751</v>
      </c>
    </row>
    <row r="20" spans="1:6" x14ac:dyDescent="0.25">
      <c r="A20">
        <v>18</v>
      </c>
      <c r="B20" s="148" t="s">
        <v>1599</v>
      </c>
      <c r="C20" s="47">
        <v>580000</v>
      </c>
      <c r="D20" s="148" t="s">
        <v>1600</v>
      </c>
      <c r="E20" s="148"/>
      <c r="F20" s="148" t="s">
        <v>751</v>
      </c>
    </row>
    <row r="21" spans="1:6" x14ac:dyDescent="0.25">
      <c r="A21">
        <v>19</v>
      </c>
      <c r="B21" s="154" t="s">
        <v>1607</v>
      </c>
      <c r="C21" s="47">
        <v>150000</v>
      </c>
      <c r="D21" s="154" t="s">
        <v>1608</v>
      </c>
      <c r="E21" s="148"/>
      <c r="F21" s="148" t="s">
        <v>751</v>
      </c>
    </row>
    <row r="22" spans="1:6" x14ac:dyDescent="0.25">
      <c r="A22">
        <v>20</v>
      </c>
      <c r="B22" s="154" t="s">
        <v>1607</v>
      </c>
      <c r="C22" s="47">
        <v>120000</v>
      </c>
      <c r="D22" s="154" t="s">
        <v>1610</v>
      </c>
      <c r="E22" s="148"/>
      <c r="F22" s="148" t="s">
        <v>751</v>
      </c>
    </row>
    <row r="23" spans="1:6" x14ac:dyDescent="0.25">
      <c r="A23" s="148">
        <v>21</v>
      </c>
      <c r="B23" s="154" t="s">
        <v>1607</v>
      </c>
      <c r="C23" s="47">
        <v>30000</v>
      </c>
      <c r="D23" s="154" t="s">
        <v>1635</v>
      </c>
      <c r="E23" s="148"/>
      <c r="F23" s="148" t="s">
        <v>751</v>
      </c>
    </row>
    <row r="24" spans="1:6" x14ac:dyDescent="0.25">
      <c r="A24" s="148">
        <v>22</v>
      </c>
      <c r="B24" s="154"/>
      <c r="C24" s="47"/>
      <c r="D24" s="154"/>
      <c r="E24" s="148"/>
      <c r="F24" s="148"/>
    </row>
    <row r="25" spans="1:6" x14ac:dyDescent="0.25">
      <c r="A25" s="148">
        <v>23</v>
      </c>
      <c r="B25" s="154"/>
      <c r="C25" s="47"/>
      <c r="D25" s="154"/>
      <c r="E25" s="148"/>
      <c r="F25" s="148"/>
    </row>
    <row r="26" spans="1:6" x14ac:dyDescent="0.25">
      <c r="A26" s="148">
        <v>24</v>
      </c>
      <c r="B26" s="154" t="s">
        <v>363</v>
      </c>
    </row>
    <row r="27" spans="1:6" x14ac:dyDescent="0.25">
      <c r="A27" s="148">
        <v>25</v>
      </c>
      <c r="B27" t="s">
        <v>363</v>
      </c>
      <c r="C27" s="20"/>
    </row>
    <row r="28" spans="1:6" ht="15.75" thickBot="1" x14ac:dyDescent="0.3">
      <c r="A28" s="148">
        <v>26</v>
      </c>
      <c r="C28" s="20"/>
    </row>
    <row r="29" spans="1:6" ht="16.5" thickTop="1" thickBot="1" x14ac:dyDescent="0.3">
      <c r="B29" t="s">
        <v>33</v>
      </c>
      <c r="C29" s="3">
        <f>SUM(C2:C23)</f>
        <v>17785000</v>
      </c>
    </row>
    <row r="30" spans="1:6" ht="15.75" thickTop="1" x14ac:dyDescent="0.25">
      <c r="B30" s="72" t="s">
        <v>763</v>
      </c>
      <c r="C30" s="20">
        <f>SUMIF($F$3:$F$28,H1,$C$3:$C$28)</f>
        <v>50000</v>
      </c>
    </row>
    <row r="31" spans="1:6" x14ac:dyDescent="0.25">
      <c r="B31" s="72" t="s">
        <v>764</v>
      </c>
      <c r="C31" s="20">
        <f>SUMIF($F$3:$F$28,H2,$C$3:$C$28)</f>
        <v>14650000</v>
      </c>
    </row>
    <row r="32" spans="1:6" x14ac:dyDescent="0.25">
      <c r="B32" s="72" t="s">
        <v>765</v>
      </c>
      <c r="C32" s="20">
        <f>SUMIF($F$3:$F$28,H3,$C$3:$C$28)</f>
        <v>3000000</v>
      </c>
    </row>
    <row r="33" spans="2:4" x14ac:dyDescent="0.25">
      <c r="B33" s="72" t="s">
        <v>766</v>
      </c>
      <c r="C33" s="20">
        <f>SUMIF($F$3:$F$28,H4,$C$3:$C$28)</f>
        <v>85000</v>
      </c>
      <c r="D33" t="s">
        <v>363</v>
      </c>
    </row>
    <row r="34" spans="2:4" x14ac:dyDescent="0.25">
      <c r="B34" s="72" t="s">
        <v>363</v>
      </c>
      <c r="C34" s="20" t="s">
        <v>363</v>
      </c>
    </row>
    <row r="35" spans="2:4" x14ac:dyDescent="0.25">
      <c r="B35" s="72"/>
      <c r="C35" s="20"/>
    </row>
    <row r="36" spans="2:4" x14ac:dyDescent="0.25">
      <c r="B36" s="72" t="s">
        <v>363</v>
      </c>
      <c r="C36" s="20"/>
    </row>
  </sheetData>
  <mergeCells count="1">
    <mergeCell ref="A1:B1"/>
  </mergeCells>
  <conditionalFormatting sqref="C27:C36 C3:C25">
    <cfRule type="cellIs" dxfId="45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workbookViewId="0">
      <selection activeCell="I16" sqref="I16"/>
    </sheetView>
  </sheetViews>
  <sheetFormatPr defaultRowHeight="15" x14ac:dyDescent="0.25"/>
  <cols>
    <col min="1" max="1" width="13.5703125" bestFit="1" customWidth="1"/>
    <col min="2" max="2" width="19.28515625" bestFit="1" customWidth="1"/>
    <col min="3" max="3" width="15.140625" bestFit="1" customWidth="1"/>
    <col min="4" max="4" width="11.5703125" customWidth="1"/>
    <col min="8" max="8" width="14.42578125" bestFit="1" customWidth="1"/>
  </cols>
  <sheetData>
    <row r="1" spans="1:8" x14ac:dyDescent="0.25">
      <c r="A1" t="s">
        <v>29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5000000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C18" s="3"/>
    </row>
    <row r="19" spans="2:3" ht="16.5" thickTop="1" thickBot="1" x14ac:dyDescent="0.3">
      <c r="C19" s="3"/>
    </row>
    <row r="20" spans="2:3" ht="16.5" thickTop="1" thickBot="1" x14ac:dyDescent="0.3">
      <c r="B20" t="s">
        <v>33</v>
      </c>
      <c r="C20" s="3">
        <f>SUM(C2:C16)</f>
        <v>5000000</v>
      </c>
    </row>
    <row r="21" spans="2:3" ht="15.75" thickTop="1" x14ac:dyDescent="0.25">
      <c r="B21" s="72" t="s">
        <v>763</v>
      </c>
    </row>
    <row r="22" spans="2:3" x14ac:dyDescent="0.25">
      <c r="B22" s="72" t="s">
        <v>764</v>
      </c>
    </row>
    <row r="23" spans="2:3" x14ac:dyDescent="0.25">
      <c r="B23" s="72" t="s">
        <v>765</v>
      </c>
    </row>
    <row r="24" spans="2:3" x14ac:dyDescent="0.25">
      <c r="B24" s="72" t="s">
        <v>766</v>
      </c>
    </row>
  </sheetData>
  <conditionalFormatting sqref="C3:C20">
    <cfRule type="cellIs" dxfId="44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18" sqref="C18"/>
    </sheetView>
  </sheetViews>
  <sheetFormatPr defaultRowHeight="15" x14ac:dyDescent="0.25"/>
  <cols>
    <col min="1" max="1" width="9.140625" customWidth="1"/>
    <col min="3" max="3" width="14.140625" bestFit="1" customWidth="1"/>
  </cols>
  <sheetData>
    <row r="1" spans="1:8" x14ac:dyDescent="0.25">
      <c r="A1" s="184" t="s">
        <v>22</v>
      </c>
      <c r="B1" s="184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1000000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1000000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  <c r="C20" t="s">
        <v>363</v>
      </c>
    </row>
    <row r="21" spans="2:3" x14ac:dyDescent="0.25">
      <c r="B21" s="72" t="s">
        <v>766</v>
      </c>
    </row>
  </sheetData>
  <mergeCells count="1">
    <mergeCell ref="A1:B1"/>
  </mergeCells>
  <conditionalFormatting sqref="C3:C17">
    <cfRule type="cellIs" dxfId="43" priority="1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workbookViewId="0">
      <selection activeCell="I8" sqref="I8"/>
    </sheetView>
  </sheetViews>
  <sheetFormatPr defaultRowHeight="15" x14ac:dyDescent="0.25"/>
  <cols>
    <col min="1" max="1" width="10.5703125" bestFit="1" customWidth="1"/>
    <col min="2" max="2" width="15.5703125" bestFit="1" customWidth="1"/>
    <col min="3" max="3" width="14.140625" bestFit="1" customWidth="1"/>
    <col min="8" max="8" width="11.85546875" bestFit="1" customWidth="1"/>
  </cols>
  <sheetData>
    <row r="1" spans="1:8" x14ac:dyDescent="0.25">
      <c r="A1" t="s">
        <v>24</v>
      </c>
      <c r="B1" s="184" t="s">
        <v>1777</v>
      </c>
      <c r="C1" s="184"/>
      <c r="D1" s="184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6.5" thickTop="1" thickBot="1" x14ac:dyDescent="0.3">
      <c r="A3">
        <v>1</v>
      </c>
      <c r="B3" t="s">
        <v>1753</v>
      </c>
      <c r="C3" s="3">
        <v>700000</v>
      </c>
      <c r="D3" s="6" t="s">
        <v>1751</v>
      </c>
      <c r="E3">
        <v>8300000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A16" s="148">
        <v>14</v>
      </c>
      <c r="C16" s="3"/>
    </row>
    <row r="17" spans="1:8" ht="16.5" thickTop="1" thickBot="1" x14ac:dyDescent="0.3">
      <c r="A17" s="148">
        <v>15</v>
      </c>
      <c r="C17" s="3"/>
    </row>
    <row r="18" spans="1:8" ht="16.5" thickTop="1" thickBot="1" x14ac:dyDescent="0.3">
      <c r="A18" s="148">
        <v>16</v>
      </c>
      <c r="B18" t="s">
        <v>33</v>
      </c>
      <c r="C18" s="3">
        <f>SUM(C2:C16)</f>
        <v>700000</v>
      </c>
      <c r="H18" t="s">
        <v>363</v>
      </c>
    </row>
    <row r="19" spans="1:8" ht="15.75" thickTop="1" x14ac:dyDescent="0.25">
      <c r="A19" s="148">
        <v>17</v>
      </c>
      <c r="B19" s="72" t="s">
        <v>763</v>
      </c>
      <c r="C19">
        <f>SUMIF($F$3:$F$28,H1,$C$3:$C$28)</f>
        <v>0</v>
      </c>
    </row>
    <row r="20" spans="1:8" x14ac:dyDescent="0.25">
      <c r="A20" s="148">
        <v>18</v>
      </c>
      <c r="B20" s="72" t="s">
        <v>764</v>
      </c>
      <c r="C20" s="148">
        <f t="shared" ref="C20:C22" si="0">SUMIF($F$3:$F$28,H2,$C$3:$C$28)</f>
        <v>700000</v>
      </c>
    </row>
    <row r="21" spans="1:8" x14ac:dyDescent="0.25">
      <c r="A21" s="148">
        <v>19</v>
      </c>
      <c r="B21" s="72" t="s">
        <v>765</v>
      </c>
      <c r="C21" s="148">
        <f t="shared" si="0"/>
        <v>0</v>
      </c>
    </row>
    <row r="22" spans="1:8" x14ac:dyDescent="0.25">
      <c r="A22" s="148">
        <v>20</v>
      </c>
      <c r="B22" s="72" t="s">
        <v>766</v>
      </c>
      <c r="C22" s="148">
        <f t="shared" si="0"/>
        <v>0</v>
      </c>
    </row>
    <row r="25" spans="1:8" x14ac:dyDescent="0.25">
      <c r="C25" t="s">
        <v>363</v>
      </c>
    </row>
  </sheetData>
  <mergeCells count="1">
    <mergeCell ref="B1:D1"/>
  </mergeCells>
  <conditionalFormatting sqref="C3:C18">
    <cfRule type="cellIs" dxfId="42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rightToLeft="1" workbookViewId="0">
      <selection activeCell="E15" sqref="E15"/>
    </sheetView>
  </sheetViews>
  <sheetFormatPr defaultRowHeight="15" x14ac:dyDescent="0.25"/>
  <cols>
    <col min="2" max="2" width="26.7109375" customWidth="1"/>
    <col min="3" max="3" width="14.140625" bestFit="1" customWidth="1"/>
    <col min="4" max="4" width="10.7109375" bestFit="1" customWidth="1"/>
    <col min="5" max="5" width="23.5703125" customWidth="1"/>
    <col min="6" max="6" width="11" customWidth="1"/>
    <col min="8" max="8" width="11.85546875" bestFit="1" customWidth="1"/>
  </cols>
  <sheetData>
    <row r="1" spans="1:8" x14ac:dyDescent="0.25">
      <c r="H1" s="72" t="s">
        <v>750</v>
      </c>
    </row>
    <row r="2" spans="1:8" x14ac:dyDescent="0.25">
      <c r="A2" t="s">
        <v>40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5.75" thickBot="1" x14ac:dyDescent="0.3">
      <c r="A3" t="s">
        <v>0</v>
      </c>
      <c r="C3" s="1"/>
      <c r="E3">
        <v>6290000</v>
      </c>
      <c r="H3" s="72" t="s">
        <v>752</v>
      </c>
    </row>
    <row r="4" spans="1:8" ht="16.5" thickTop="1" thickBot="1" x14ac:dyDescent="0.3">
      <c r="A4">
        <v>1</v>
      </c>
      <c r="B4" s="6" t="s">
        <v>317</v>
      </c>
      <c r="C4" s="3">
        <v>330000</v>
      </c>
      <c r="D4" s="6" t="s">
        <v>318</v>
      </c>
      <c r="F4" t="s">
        <v>751</v>
      </c>
      <c r="H4" s="72" t="s">
        <v>762</v>
      </c>
    </row>
    <row r="5" spans="1:8" ht="16.5" thickTop="1" thickBot="1" x14ac:dyDescent="0.3">
      <c r="A5">
        <v>2</v>
      </c>
      <c r="B5" t="s">
        <v>719</v>
      </c>
      <c r="C5" s="3">
        <v>2350000</v>
      </c>
      <c r="D5" t="s">
        <v>720</v>
      </c>
      <c r="F5" t="s">
        <v>751</v>
      </c>
    </row>
    <row r="6" spans="1:8" ht="16.5" thickTop="1" thickBot="1" x14ac:dyDescent="0.3">
      <c r="A6">
        <v>3</v>
      </c>
      <c r="B6" t="s">
        <v>769</v>
      </c>
      <c r="C6" s="3">
        <v>40000</v>
      </c>
      <c r="D6" t="s">
        <v>720</v>
      </c>
      <c r="F6" t="s">
        <v>750</v>
      </c>
    </row>
    <row r="7" spans="1:8" ht="16.5" thickTop="1" thickBot="1" x14ac:dyDescent="0.3">
      <c r="A7">
        <v>4</v>
      </c>
      <c r="B7" t="s">
        <v>1005</v>
      </c>
      <c r="C7" s="3">
        <v>50000</v>
      </c>
      <c r="D7" t="s">
        <v>1004</v>
      </c>
      <c r="F7" t="s">
        <v>752</v>
      </c>
    </row>
    <row r="8" spans="1:8" ht="16.5" thickTop="1" thickBot="1" x14ac:dyDescent="0.3">
      <c r="A8">
        <v>5</v>
      </c>
      <c r="B8" t="s">
        <v>1175</v>
      </c>
      <c r="C8" s="3">
        <v>2200000</v>
      </c>
      <c r="D8" t="s">
        <v>1176</v>
      </c>
      <c r="F8" t="s">
        <v>751</v>
      </c>
    </row>
    <row r="9" spans="1:8" ht="16.5" thickTop="1" thickBot="1" x14ac:dyDescent="0.3">
      <c r="A9">
        <v>6</v>
      </c>
      <c r="B9" t="s">
        <v>1245</v>
      </c>
      <c r="C9" s="3">
        <v>810000</v>
      </c>
      <c r="D9" t="s">
        <v>1243</v>
      </c>
      <c r="F9" t="s">
        <v>751</v>
      </c>
    </row>
    <row r="10" spans="1:8" ht="16.5" thickTop="1" thickBot="1" x14ac:dyDescent="0.3">
      <c r="A10">
        <v>7</v>
      </c>
      <c r="B10" t="s">
        <v>1260</v>
      </c>
      <c r="C10" s="3">
        <v>260000</v>
      </c>
      <c r="D10" t="s">
        <v>1255</v>
      </c>
      <c r="E10" t="s">
        <v>1261</v>
      </c>
      <c r="F10" t="s">
        <v>752</v>
      </c>
    </row>
    <row r="11" spans="1:8" ht="16.5" thickTop="1" thickBot="1" x14ac:dyDescent="0.3">
      <c r="A11">
        <v>8</v>
      </c>
      <c r="B11" t="s">
        <v>394</v>
      </c>
      <c r="C11" s="3">
        <v>25000</v>
      </c>
      <c r="D11" t="s">
        <v>1255</v>
      </c>
      <c r="F11" t="s">
        <v>762</v>
      </c>
    </row>
    <row r="12" spans="1:8" ht="16.5" thickTop="1" thickBot="1" x14ac:dyDescent="0.3">
      <c r="A12">
        <v>9</v>
      </c>
      <c r="B12" t="s">
        <v>1347</v>
      </c>
      <c r="C12" s="3">
        <v>75000</v>
      </c>
      <c r="D12" t="s">
        <v>1343</v>
      </c>
      <c r="F12" t="s">
        <v>751</v>
      </c>
    </row>
    <row r="13" spans="1:8" ht="16.5" thickTop="1" thickBot="1" x14ac:dyDescent="0.3">
      <c r="A13">
        <v>10</v>
      </c>
      <c r="B13" t="s">
        <v>1647</v>
      </c>
      <c r="C13" s="3">
        <v>150000</v>
      </c>
      <c r="D13" t="s">
        <v>1645</v>
      </c>
      <c r="F13" t="s">
        <v>752</v>
      </c>
    </row>
    <row r="14" spans="1:8" ht="16.5" thickTop="1" thickBot="1" x14ac:dyDescent="0.3">
      <c r="A14">
        <v>11</v>
      </c>
      <c r="B14" s="148" t="s">
        <v>363</v>
      </c>
      <c r="C14" s="149"/>
      <c r="D14" s="148"/>
      <c r="E14" s="148"/>
      <c r="F14" s="148"/>
    </row>
    <row r="15" spans="1:8" ht="16.5" thickTop="1" thickBot="1" x14ac:dyDescent="0.3">
      <c r="A15">
        <v>12</v>
      </c>
      <c r="C15" s="3"/>
    </row>
    <row r="16" spans="1:8" ht="16.5" thickTop="1" thickBot="1" x14ac:dyDescent="0.3">
      <c r="A16">
        <v>13</v>
      </c>
      <c r="B16" t="s">
        <v>33</v>
      </c>
      <c r="C16" s="3">
        <f>SUM(C2:C13)</f>
        <v>6290000</v>
      </c>
    </row>
    <row r="17" spans="1:3" ht="15.75" thickTop="1" x14ac:dyDescent="0.25">
      <c r="A17">
        <v>14</v>
      </c>
      <c r="B17" s="72" t="s">
        <v>763</v>
      </c>
      <c r="C17">
        <f>SUMIF($F$3:$F$15,H1,$C$3:$C$15)</f>
        <v>40000</v>
      </c>
    </row>
    <row r="18" spans="1:3" x14ac:dyDescent="0.25">
      <c r="A18">
        <v>15</v>
      </c>
      <c r="B18" s="72" t="s">
        <v>764</v>
      </c>
      <c r="C18">
        <f>SUMIF($F$3:$F$15,H2,$C$3:$C$15)</f>
        <v>5765000</v>
      </c>
    </row>
    <row r="19" spans="1:3" x14ac:dyDescent="0.25">
      <c r="A19">
        <v>16</v>
      </c>
      <c r="B19" s="72" t="s">
        <v>765</v>
      </c>
      <c r="C19">
        <f>SUMIF($F$3:$F$15,H3,$C$3:$C$15)</f>
        <v>460000</v>
      </c>
    </row>
    <row r="20" spans="1:3" x14ac:dyDescent="0.25">
      <c r="B20" s="72" t="s">
        <v>766</v>
      </c>
      <c r="C20">
        <f>SUMIF($F$3:$F$15,H4,$C$3:$C$15)</f>
        <v>25000</v>
      </c>
    </row>
  </sheetData>
  <conditionalFormatting sqref="C5:C16">
    <cfRule type="cellIs" dxfId="41" priority="3" operator="lessThan">
      <formula>0</formula>
    </cfRule>
  </conditionalFormatting>
  <conditionalFormatting sqref="C4">
    <cfRule type="cellIs" dxfId="40" priority="2" operator="lessThan">
      <formula>0</formula>
    </cfRule>
  </conditionalFormatting>
  <conditionalFormatting sqref="C4">
    <cfRule type="cellIs" dxfId="39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E28" sqref="E28"/>
    </sheetView>
  </sheetViews>
  <sheetFormatPr defaultRowHeight="15" x14ac:dyDescent="0.25"/>
  <cols>
    <col min="1" max="1" width="16.5703125" bestFit="1" customWidth="1"/>
    <col min="3" max="3" width="15.140625" bestFit="1" customWidth="1"/>
  </cols>
  <sheetData>
    <row r="1" spans="1:8" x14ac:dyDescent="0.25">
      <c r="A1" t="s">
        <v>36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5000000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>
        <v>3</v>
      </c>
      <c r="C5" s="3"/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5000000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workbookViewId="0">
      <selection activeCell="C18" sqref="C18"/>
    </sheetView>
  </sheetViews>
  <sheetFormatPr defaultRowHeight="15" x14ac:dyDescent="0.25"/>
  <cols>
    <col min="2" max="2" width="36.28515625" customWidth="1"/>
    <col min="3" max="3" width="15.140625" bestFit="1" customWidth="1"/>
    <col min="4" max="4" width="9.85546875" bestFit="1" customWidth="1"/>
    <col min="5" max="5" width="42.28515625" customWidth="1"/>
    <col min="6" max="6" width="12.5703125" customWidth="1"/>
    <col min="8" max="8" width="14.42578125" bestFit="1" customWidth="1"/>
    <col min="11" max="11" width="31.7109375" customWidth="1"/>
  </cols>
  <sheetData>
    <row r="1" spans="1:11" x14ac:dyDescent="0.25">
      <c r="A1" t="s">
        <v>41</v>
      </c>
      <c r="B1" t="s">
        <v>3</v>
      </c>
      <c r="C1" t="s">
        <v>4</v>
      </c>
      <c r="D1" t="s">
        <v>5</v>
      </c>
      <c r="E1" t="s">
        <v>113</v>
      </c>
      <c r="F1" s="6"/>
      <c r="H1" s="72" t="s">
        <v>750</v>
      </c>
      <c r="K1" t="s">
        <v>499</v>
      </c>
    </row>
    <row r="2" spans="1:11" ht="15.75" thickBot="1" x14ac:dyDescent="0.3">
      <c r="A2" t="s">
        <v>0</v>
      </c>
      <c r="C2" s="1"/>
      <c r="E2">
        <v>10292000</v>
      </c>
      <c r="F2" s="6"/>
      <c r="H2" s="72" t="s">
        <v>751</v>
      </c>
      <c r="K2" t="s">
        <v>1189</v>
      </c>
    </row>
    <row r="3" spans="1:11" ht="16.5" thickTop="1" thickBot="1" x14ac:dyDescent="0.3">
      <c r="A3">
        <v>1</v>
      </c>
      <c r="B3" t="s">
        <v>1143</v>
      </c>
      <c r="C3" s="3">
        <v>5650000</v>
      </c>
      <c r="D3" s="6" t="s">
        <v>1140</v>
      </c>
      <c r="F3" s="6" t="s">
        <v>751</v>
      </c>
      <c r="H3" s="72" t="s">
        <v>752</v>
      </c>
    </row>
    <row r="4" spans="1:11" ht="16.5" thickTop="1" thickBot="1" x14ac:dyDescent="0.3">
      <c r="A4">
        <v>2</v>
      </c>
      <c r="B4" t="s">
        <v>1152</v>
      </c>
      <c r="C4" s="3">
        <v>85000</v>
      </c>
      <c r="D4" s="6" t="s">
        <v>1150</v>
      </c>
      <c r="F4" s="6" t="s">
        <v>752</v>
      </c>
      <c r="H4" s="72" t="s">
        <v>762</v>
      </c>
    </row>
    <row r="5" spans="1:11" ht="16.5" thickTop="1" thickBot="1" x14ac:dyDescent="0.3">
      <c r="A5">
        <v>3</v>
      </c>
      <c r="B5" t="s">
        <v>1158</v>
      </c>
      <c r="C5" s="3">
        <v>680000</v>
      </c>
      <c r="D5" s="6" t="s">
        <v>1156</v>
      </c>
      <c r="F5" s="6" t="s">
        <v>750</v>
      </c>
    </row>
    <row r="6" spans="1:11" ht="16.5" thickTop="1" thickBot="1" x14ac:dyDescent="0.3">
      <c r="A6">
        <v>4</v>
      </c>
      <c r="B6" t="s">
        <v>286</v>
      </c>
      <c r="C6" s="3">
        <v>35000</v>
      </c>
      <c r="D6" s="40" t="s">
        <v>1159</v>
      </c>
      <c r="F6" s="6" t="s">
        <v>752</v>
      </c>
    </row>
    <row r="7" spans="1:11" ht="16.5" thickTop="1" thickBot="1" x14ac:dyDescent="0.3">
      <c r="A7">
        <v>5</v>
      </c>
      <c r="B7" t="s">
        <v>1181</v>
      </c>
      <c r="C7" s="3">
        <v>60000</v>
      </c>
      <c r="D7" s="40" t="s">
        <v>1180</v>
      </c>
      <c r="F7" s="6" t="s">
        <v>762</v>
      </c>
    </row>
    <row r="8" spans="1:11" ht="16.5" thickTop="1" thickBot="1" x14ac:dyDescent="0.3">
      <c r="A8">
        <v>6</v>
      </c>
      <c r="B8" t="s">
        <v>1194</v>
      </c>
      <c r="C8" s="3">
        <v>200000</v>
      </c>
      <c r="D8" s="40" t="s">
        <v>1195</v>
      </c>
      <c r="E8" t="s">
        <v>706</v>
      </c>
      <c r="F8" s="6" t="s">
        <v>752</v>
      </c>
    </row>
    <row r="9" spans="1:11" ht="16.5" thickTop="1" thickBot="1" x14ac:dyDescent="0.3">
      <c r="A9">
        <v>7</v>
      </c>
      <c r="B9" t="s">
        <v>1019</v>
      </c>
      <c r="C9" s="3">
        <v>372000</v>
      </c>
      <c r="D9" s="40" t="s">
        <v>1199</v>
      </c>
      <c r="F9" s="6" t="s">
        <v>751</v>
      </c>
    </row>
    <row r="10" spans="1:11" ht="16.5" thickTop="1" thickBot="1" x14ac:dyDescent="0.3">
      <c r="A10">
        <v>8</v>
      </c>
      <c r="B10" t="s">
        <v>1194</v>
      </c>
      <c r="C10" s="3">
        <v>100000</v>
      </c>
      <c r="D10" s="40" t="s">
        <v>1243</v>
      </c>
      <c r="E10" t="s">
        <v>708</v>
      </c>
      <c r="F10" s="6" t="s">
        <v>752</v>
      </c>
    </row>
    <row r="11" spans="1:11" ht="16.5" thickTop="1" thickBot="1" x14ac:dyDescent="0.3">
      <c r="A11">
        <v>9</v>
      </c>
      <c r="B11" t="s">
        <v>1194</v>
      </c>
      <c r="C11" s="3">
        <v>400000</v>
      </c>
      <c r="D11" s="40" t="s">
        <v>1246</v>
      </c>
      <c r="E11" t="s">
        <v>919</v>
      </c>
      <c r="F11" s="6" t="s">
        <v>752</v>
      </c>
    </row>
    <row r="12" spans="1:11" ht="16.5" thickTop="1" thickBot="1" x14ac:dyDescent="0.3">
      <c r="A12">
        <v>10</v>
      </c>
      <c r="B12" t="s">
        <v>1194</v>
      </c>
      <c r="C12" s="3">
        <v>100000</v>
      </c>
      <c r="D12" s="40" t="s">
        <v>1262</v>
      </c>
      <c r="E12" t="s">
        <v>734</v>
      </c>
      <c r="F12" s="6" t="s">
        <v>752</v>
      </c>
    </row>
    <row r="13" spans="1:11" ht="16.5" thickTop="1" thickBot="1" x14ac:dyDescent="0.3">
      <c r="A13">
        <v>11</v>
      </c>
      <c r="B13" t="s">
        <v>286</v>
      </c>
      <c r="C13" s="3">
        <v>40000</v>
      </c>
      <c r="D13" s="40" t="s">
        <v>1262</v>
      </c>
      <c r="F13" s="6" t="s">
        <v>752</v>
      </c>
    </row>
    <row r="14" spans="1:11" ht="16.5" thickTop="1" thickBot="1" x14ac:dyDescent="0.3">
      <c r="A14">
        <v>12</v>
      </c>
      <c r="B14" t="s">
        <v>1194</v>
      </c>
      <c r="C14" s="3">
        <v>2000000</v>
      </c>
      <c r="D14" s="40" t="s">
        <v>1270</v>
      </c>
      <c r="E14" s="31" t="s">
        <v>1300</v>
      </c>
      <c r="F14" s="6" t="s">
        <v>752</v>
      </c>
    </row>
    <row r="15" spans="1:11" ht="16.5" thickTop="1" thickBot="1" x14ac:dyDescent="0.3">
      <c r="B15" t="s">
        <v>1194</v>
      </c>
      <c r="C15" s="3">
        <v>550000</v>
      </c>
      <c r="D15" t="s">
        <v>1286</v>
      </c>
      <c r="E15" s="52" t="s">
        <v>1301</v>
      </c>
      <c r="F15" s="6" t="s">
        <v>752</v>
      </c>
    </row>
    <row r="16" spans="1:11" ht="16.5" thickTop="1" thickBot="1" x14ac:dyDescent="0.3">
      <c r="B16" t="s">
        <v>1287</v>
      </c>
      <c r="C16" s="3">
        <v>20000</v>
      </c>
      <c r="D16" t="s">
        <v>1286</v>
      </c>
      <c r="E16" t="s">
        <v>1291</v>
      </c>
      <c r="F16" s="6" t="s">
        <v>762</v>
      </c>
    </row>
    <row r="17" spans="2:6" ht="16.5" thickTop="1" thickBot="1" x14ac:dyDescent="0.3">
      <c r="C17" s="3"/>
      <c r="F17" s="6"/>
    </row>
    <row r="18" spans="2:6" ht="16.5" thickTop="1" thickBot="1" x14ac:dyDescent="0.3">
      <c r="B18" t="s">
        <v>33</v>
      </c>
      <c r="C18" s="3">
        <f>SUM(C2:C16)</f>
        <v>10292000</v>
      </c>
      <c r="F18" s="6"/>
    </row>
    <row r="19" spans="2:6" ht="16.5" thickTop="1" thickBot="1" x14ac:dyDescent="0.3">
      <c r="B19" s="72" t="s">
        <v>763</v>
      </c>
      <c r="C19" s="3">
        <f>SUMIF($F$3:$F$71,H1,$C$3:$C$71)</f>
        <v>680000</v>
      </c>
      <c r="F19" s="6"/>
    </row>
    <row r="20" spans="2:6" ht="16.5" thickTop="1" thickBot="1" x14ac:dyDescent="0.3">
      <c r="B20" s="72" t="s">
        <v>764</v>
      </c>
      <c r="C20" s="3">
        <f t="shared" ref="C20:C22" si="0">SUMIF($F$3:$F$71,H2,$C$3:$C$71)</f>
        <v>6022000</v>
      </c>
      <c r="F20" s="6"/>
    </row>
    <row r="21" spans="2:6" ht="16.5" thickTop="1" thickBot="1" x14ac:dyDescent="0.3">
      <c r="B21" s="72" t="s">
        <v>765</v>
      </c>
      <c r="C21" s="3">
        <f t="shared" si="0"/>
        <v>3510000</v>
      </c>
      <c r="F21" s="6"/>
    </row>
    <row r="22" spans="2:6" ht="16.5" thickTop="1" thickBot="1" x14ac:dyDescent="0.3">
      <c r="B22" s="72" t="s">
        <v>766</v>
      </c>
      <c r="C22" s="3">
        <f t="shared" si="0"/>
        <v>80000</v>
      </c>
      <c r="F22" s="6"/>
    </row>
    <row r="23" spans="2:6" ht="15.75" thickTop="1" x14ac:dyDescent="0.25">
      <c r="F23" s="6"/>
    </row>
    <row r="24" spans="2:6" x14ac:dyDescent="0.25">
      <c r="F24" s="6"/>
    </row>
    <row r="25" spans="2:6" x14ac:dyDescent="0.25">
      <c r="F25" s="6"/>
    </row>
    <row r="26" spans="2:6" x14ac:dyDescent="0.25">
      <c r="B26" t="s">
        <v>1182</v>
      </c>
      <c r="F26" s="6"/>
    </row>
  </sheetData>
  <conditionalFormatting sqref="C3:C18">
    <cfRule type="cellIs" dxfId="37" priority="4" operator="lessThan">
      <formula>0</formula>
    </cfRule>
  </conditionalFormatting>
  <conditionalFormatting sqref="C19:C21">
    <cfRule type="cellIs" dxfId="36" priority="2" operator="lessThan">
      <formula>0</formula>
    </cfRule>
  </conditionalFormatting>
  <conditionalFormatting sqref="C22">
    <cfRule type="cellIs" dxfId="35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3" max="3" width="16.140625" bestFit="1" customWidth="1"/>
  </cols>
  <sheetData>
    <row r="1" spans="1:8" x14ac:dyDescent="0.25">
      <c r="A1" t="s">
        <v>37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E3">
        <v>10000000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SUM(C3:C16)</f>
        <v>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34" priority="1" operator="less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rightToLeft="1" topLeftCell="A49" workbookViewId="0">
      <selection activeCell="E4" sqref="E4"/>
    </sheetView>
  </sheetViews>
  <sheetFormatPr defaultRowHeight="15" x14ac:dyDescent="0.25"/>
  <cols>
    <col min="1" max="1" width="4.42578125" customWidth="1"/>
    <col min="2" max="2" width="33" bestFit="1" customWidth="1"/>
    <col min="3" max="3" width="16.85546875" bestFit="1" customWidth="1"/>
    <col min="4" max="4" width="9.7109375" bestFit="1" customWidth="1"/>
    <col min="5" max="5" width="26.42578125" bestFit="1" customWidth="1"/>
    <col min="6" max="6" width="24.5703125" bestFit="1" customWidth="1"/>
    <col min="7" max="7" width="9" bestFit="1" customWidth="1"/>
    <col min="8" max="9" width="20.5703125" bestFit="1" customWidth="1"/>
    <col min="10" max="10" width="19.5703125" bestFit="1" customWidth="1"/>
    <col min="11" max="11" width="10.85546875" bestFit="1" customWidth="1"/>
    <col min="12" max="12" width="24.5703125" bestFit="1" customWidth="1"/>
    <col min="13" max="13" width="11.7109375" customWidth="1"/>
    <col min="14" max="15" width="20.5703125" bestFit="1" customWidth="1"/>
    <col min="16" max="16" width="19.5703125" bestFit="1" customWidth="1"/>
  </cols>
  <sheetData>
    <row r="1" spans="1:16" x14ac:dyDescent="0.25">
      <c r="A1" s="184" t="s">
        <v>43</v>
      </c>
      <c r="B1" s="184"/>
      <c r="H1" s="72" t="s">
        <v>750</v>
      </c>
      <c r="J1" t="s">
        <v>499</v>
      </c>
      <c r="K1" t="s">
        <v>497</v>
      </c>
    </row>
    <row r="2" spans="1:16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2" t="s">
        <v>751</v>
      </c>
      <c r="J2" t="s">
        <v>647</v>
      </c>
      <c r="K2" t="s">
        <v>654</v>
      </c>
      <c r="L2" t="s">
        <v>655</v>
      </c>
      <c r="M2">
        <v>33916127</v>
      </c>
      <c r="N2" t="s">
        <v>656</v>
      </c>
      <c r="O2" t="s">
        <v>657</v>
      </c>
      <c r="P2" t="s">
        <v>658</v>
      </c>
    </row>
    <row r="3" spans="1:16" x14ac:dyDescent="0.25">
      <c r="A3" s="6">
        <v>1</v>
      </c>
      <c r="B3" s="6" t="s">
        <v>666</v>
      </c>
      <c r="C3" s="5">
        <v>1440000</v>
      </c>
      <c r="D3" s="6" t="s">
        <v>580</v>
      </c>
      <c r="E3" s="5">
        <v>29302500</v>
      </c>
      <c r="F3" s="6" t="s">
        <v>751</v>
      </c>
      <c r="H3" s="72" t="s">
        <v>752</v>
      </c>
      <c r="K3" t="s">
        <v>659</v>
      </c>
      <c r="M3">
        <v>33932237</v>
      </c>
      <c r="N3" t="s">
        <v>660</v>
      </c>
      <c r="O3" t="s">
        <v>661</v>
      </c>
      <c r="P3" t="s">
        <v>662</v>
      </c>
    </row>
    <row r="4" spans="1:16" x14ac:dyDescent="0.25">
      <c r="A4" s="6">
        <v>2</v>
      </c>
      <c r="B4" s="91" t="s">
        <v>747</v>
      </c>
      <c r="C4" s="5">
        <v>30000</v>
      </c>
      <c r="D4" s="6" t="s">
        <v>580</v>
      </c>
      <c r="E4" s="5"/>
      <c r="F4" s="6" t="s">
        <v>750</v>
      </c>
      <c r="H4" s="72" t="s">
        <v>762</v>
      </c>
    </row>
    <row r="5" spans="1:16" x14ac:dyDescent="0.25">
      <c r="A5" s="6">
        <v>3</v>
      </c>
      <c r="B5" s="91" t="s">
        <v>677</v>
      </c>
      <c r="C5" s="5">
        <v>220000</v>
      </c>
      <c r="D5" s="6" t="s">
        <v>674</v>
      </c>
      <c r="E5" s="6"/>
      <c r="F5" s="6" t="s">
        <v>750</v>
      </c>
    </row>
    <row r="6" spans="1:16" x14ac:dyDescent="0.25">
      <c r="A6" s="6">
        <v>4</v>
      </c>
      <c r="B6" s="6" t="s">
        <v>691</v>
      </c>
      <c r="C6" s="5">
        <v>5700000</v>
      </c>
      <c r="D6" s="6" t="s">
        <v>690</v>
      </c>
      <c r="E6" s="6" t="s">
        <v>692</v>
      </c>
      <c r="F6" s="6" t="s">
        <v>751</v>
      </c>
    </row>
    <row r="7" spans="1:16" x14ac:dyDescent="0.25">
      <c r="A7" s="6">
        <v>5</v>
      </c>
      <c r="B7" s="6" t="s">
        <v>697</v>
      </c>
      <c r="C7" s="5">
        <v>50000</v>
      </c>
      <c r="D7" s="6" t="s">
        <v>698</v>
      </c>
      <c r="E7" s="6"/>
      <c r="F7" s="6" t="s">
        <v>752</v>
      </c>
    </row>
    <row r="8" spans="1:16" x14ac:dyDescent="0.25">
      <c r="A8" s="6">
        <v>6</v>
      </c>
      <c r="B8" s="6" t="s">
        <v>697</v>
      </c>
      <c r="C8" s="5">
        <v>50000</v>
      </c>
      <c r="D8" s="6" t="s">
        <v>699</v>
      </c>
      <c r="E8" s="6" t="s">
        <v>700</v>
      </c>
      <c r="F8" s="6" t="s">
        <v>752</v>
      </c>
    </row>
    <row r="9" spans="1:16" x14ac:dyDescent="0.25">
      <c r="A9" s="6">
        <v>7</v>
      </c>
      <c r="B9" s="6" t="s">
        <v>701</v>
      </c>
      <c r="C9" s="5">
        <v>25500</v>
      </c>
      <c r="D9" s="6" t="s">
        <v>699</v>
      </c>
      <c r="E9" s="6"/>
      <c r="F9" s="6" t="s">
        <v>762</v>
      </c>
    </row>
    <row r="10" spans="1:16" x14ac:dyDescent="0.25">
      <c r="A10" s="6">
        <v>8</v>
      </c>
      <c r="B10" s="6" t="s">
        <v>705</v>
      </c>
      <c r="C10" s="5">
        <v>156000</v>
      </c>
      <c r="D10" s="6" t="s">
        <v>704</v>
      </c>
      <c r="E10" s="6"/>
      <c r="F10" s="6" t="s">
        <v>762</v>
      </c>
    </row>
    <row r="11" spans="1:16" x14ac:dyDescent="0.25">
      <c r="A11" s="6">
        <v>9</v>
      </c>
      <c r="B11" s="6" t="s">
        <v>697</v>
      </c>
      <c r="C11" s="5">
        <v>100000</v>
      </c>
      <c r="D11" s="6" t="s">
        <v>704</v>
      </c>
      <c r="E11" s="6" t="s">
        <v>706</v>
      </c>
      <c r="F11" s="6" t="s">
        <v>752</v>
      </c>
    </row>
    <row r="12" spans="1:16" x14ac:dyDescent="0.25">
      <c r="A12" s="6">
        <v>10</v>
      </c>
      <c r="B12" s="6" t="s">
        <v>714</v>
      </c>
      <c r="C12" s="5">
        <v>82000</v>
      </c>
      <c r="D12" s="6" t="s">
        <v>713</v>
      </c>
      <c r="E12" s="6"/>
      <c r="F12" s="6" t="s">
        <v>762</v>
      </c>
    </row>
    <row r="13" spans="1:16" x14ac:dyDescent="0.25">
      <c r="A13" s="6">
        <v>11</v>
      </c>
      <c r="B13" s="6" t="s">
        <v>697</v>
      </c>
      <c r="C13" s="5">
        <v>300000</v>
      </c>
      <c r="D13" s="6" t="s">
        <v>717</v>
      </c>
      <c r="E13" s="6" t="s">
        <v>732</v>
      </c>
      <c r="F13" s="6" t="s">
        <v>752</v>
      </c>
    </row>
    <row r="14" spans="1:16" x14ac:dyDescent="0.25">
      <c r="A14" s="6">
        <v>12</v>
      </c>
      <c r="B14" s="6" t="s">
        <v>697</v>
      </c>
      <c r="C14" s="5">
        <v>50000</v>
      </c>
      <c r="D14" s="6" t="s">
        <v>730</v>
      </c>
      <c r="E14" s="6" t="s">
        <v>731</v>
      </c>
      <c r="F14" s="6" t="s">
        <v>752</v>
      </c>
    </row>
    <row r="15" spans="1:16" x14ac:dyDescent="0.25">
      <c r="A15" s="6">
        <v>13</v>
      </c>
      <c r="B15" s="6" t="s">
        <v>697</v>
      </c>
      <c r="C15" s="5">
        <v>250000</v>
      </c>
      <c r="D15" s="6" t="s">
        <v>733</v>
      </c>
      <c r="E15" s="6" t="s">
        <v>734</v>
      </c>
      <c r="F15" s="6" t="s">
        <v>752</v>
      </c>
    </row>
    <row r="16" spans="1:16" x14ac:dyDescent="0.25">
      <c r="A16" s="6">
        <v>14</v>
      </c>
      <c r="B16" s="6" t="s">
        <v>697</v>
      </c>
      <c r="C16" s="5">
        <v>2200000</v>
      </c>
      <c r="D16" s="6" t="s">
        <v>743</v>
      </c>
      <c r="E16" s="6" t="s">
        <v>709</v>
      </c>
      <c r="F16" s="6" t="s">
        <v>752</v>
      </c>
    </row>
    <row r="17" spans="1:6" x14ac:dyDescent="0.25">
      <c r="A17" s="6">
        <v>15</v>
      </c>
      <c r="B17" s="6" t="s">
        <v>697</v>
      </c>
      <c r="C17" s="5">
        <v>250000</v>
      </c>
      <c r="D17" s="6" t="s">
        <v>779</v>
      </c>
      <c r="E17" s="6" t="s">
        <v>780</v>
      </c>
      <c r="F17" s="6" t="s">
        <v>752</v>
      </c>
    </row>
    <row r="18" spans="1:6" x14ac:dyDescent="0.25">
      <c r="A18" s="6">
        <v>16</v>
      </c>
      <c r="B18" s="6" t="s">
        <v>697</v>
      </c>
      <c r="C18" s="5">
        <v>50000</v>
      </c>
      <c r="D18" s="6" t="s">
        <v>829</v>
      </c>
      <c r="E18" s="6" t="s">
        <v>833</v>
      </c>
      <c r="F18" s="6" t="s">
        <v>752</v>
      </c>
    </row>
    <row r="19" spans="1:6" x14ac:dyDescent="0.25">
      <c r="A19" s="6">
        <v>17</v>
      </c>
      <c r="B19" s="6" t="s">
        <v>697</v>
      </c>
      <c r="C19" s="5">
        <v>300000</v>
      </c>
      <c r="D19" s="6" t="s">
        <v>832</v>
      </c>
      <c r="E19" s="6" t="s">
        <v>834</v>
      </c>
      <c r="F19" s="6" t="s">
        <v>752</v>
      </c>
    </row>
    <row r="20" spans="1:6" x14ac:dyDescent="0.25">
      <c r="A20" s="6">
        <v>18</v>
      </c>
      <c r="B20" s="6" t="s">
        <v>697</v>
      </c>
      <c r="C20" s="5">
        <v>100000</v>
      </c>
      <c r="D20" s="6" t="s">
        <v>854</v>
      </c>
      <c r="E20" s="6" t="s">
        <v>855</v>
      </c>
      <c r="F20" s="6" t="s">
        <v>752</v>
      </c>
    </row>
    <row r="21" spans="1:6" x14ac:dyDescent="0.25">
      <c r="A21" s="6">
        <v>19</v>
      </c>
      <c r="B21" s="6" t="s">
        <v>697</v>
      </c>
      <c r="C21" s="5">
        <v>50000</v>
      </c>
      <c r="D21" s="6" t="s">
        <v>857</v>
      </c>
      <c r="E21" s="6" t="s">
        <v>858</v>
      </c>
      <c r="F21" s="6" t="s">
        <v>752</v>
      </c>
    </row>
    <row r="22" spans="1:6" x14ac:dyDescent="0.25">
      <c r="A22" s="6">
        <v>20</v>
      </c>
      <c r="B22" s="6" t="s">
        <v>697</v>
      </c>
      <c r="C22" s="5">
        <v>300000</v>
      </c>
      <c r="D22" s="6" t="s">
        <v>864</v>
      </c>
      <c r="E22" s="6" t="s">
        <v>867</v>
      </c>
      <c r="F22" s="6" t="s">
        <v>752</v>
      </c>
    </row>
    <row r="23" spans="1:6" x14ac:dyDescent="0.25">
      <c r="A23" s="6">
        <v>21</v>
      </c>
      <c r="B23" s="6" t="s">
        <v>697</v>
      </c>
      <c r="C23" s="5">
        <v>50000</v>
      </c>
      <c r="D23" s="6" t="s">
        <v>871</v>
      </c>
      <c r="E23" s="6" t="s">
        <v>873</v>
      </c>
      <c r="F23" s="6" t="s">
        <v>752</v>
      </c>
    </row>
    <row r="24" spans="1:6" x14ac:dyDescent="0.25">
      <c r="A24" s="6">
        <v>22</v>
      </c>
      <c r="B24" s="6" t="s">
        <v>697</v>
      </c>
      <c r="C24" s="5">
        <v>500000</v>
      </c>
      <c r="D24" s="6" t="s">
        <v>875</v>
      </c>
      <c r="E24" s="6" t="s">
        <v>877</v>
      </c>
      <c r="F24" s="6" t="s">
        <v>752</v>
      </c>
    </row>
    <row r="25" spans="1:6" x14ac:dyDescent="0.25">
      <c r="A25" s="6">
        <v>23</v>
      </c>
      <c r="B25" s="6" t="s">
        <v>888</v>
      </c>
      <c r="C25" s="5">
        <v>220000</v>
      </c>
      <c r="D25" s="6" t="s">
        <v>889</v>
      </c>
      <c r="E25" s="6"/>
      <c r="F25" s="6" t="s">
        <v>751</v>
      </c>
    </row>
    <row r="26" spans="1:6" x14ac:dyDescent="0.25">
      <c r="A26" s="6">
        <v>24</v>
      </c>
      <c r="B26" s="6" t="s">
        <v>697</v>
      </c>
      <c r="C26" s="5">
        <v>100000</v>
      </c>
      <c r="D26" s="6" t="s">
        <v>892</v>
      </c>
      <c r="E26" s="6" t="s">
        <v>893</v>
      </c>
      <c r="F26" s="6" t="s">
        <v>752</v>
      </c>
    </row>
    <row r="27" spans="1:6" x14ac:dyDescent="0.25">
      <c r="A27" s="6">
        <v>25</v>
      </c>
      <c r="B27" s="6" t="s">
        <v>894</v>
      </c>
      <c r="C27" s="5">
        <v>50000</v>
      </c>
      <c r="D27" s="6" t="s">
        <v>895</v>
      </c>
      <c r="E27" s="6" t="s">
        <v>896</v>
      </c>
      <c r="F27" s="6" t="s">
        <v>752</v>
      </c>
    </row>
    <row r="28" spans="1:6" x14ac:dyDescent="0.25">
      <c r="A28" s="6">
        <v>26</v>
      </c>
      <c r="B28" s="6" t="s">
        <v>697</v>
      </c>
      <c r="C28" s="5">
        <v>300000</v>
      </c>
      <c r="D28" s="6" t="s">
        <v>898</v>
      </c>
      <c r="E28" s="6" t="s">
        <v>899</v>
      </c>
      <c r="F28" s="6" t="s">
        <v>752</v>
      </c>
    </row>
    <row r="29" spans="1:6" x14ac:dyDescent="0.25">
      <c r="A29" s="6">
        <v>27</v>
      </c>
      <c r="B29" s="6" t="s">
        <v>901</v>
      </c>
      <c r="C29" s="5">
        <v>740000</v>
      </c>
      <c r="D29" s="6" t="s">
        <v>902</v>
      </c>
      <c r="E29" s="6"/>
      <c r="F29" s="6" t="s">
        <v>751</v>
      </c>
    </row>
    <row r="30" spans="1:6" x14ac:dyDescent="0.25">
      <c r="A30" s="6">
        <v>28</v>
      </c>
      <c r="B30" s="6" t="s">
        <v>747</v>
      </c>
      <c r="C30" s="5">
        <v>30000</v>
      </c>
      <c r="D30" s="6" t="s">
        <v>902</v>
      </c>
      <c r="E30" s="6"/>
      <c r="F30" s="6" t="s">
        <v>750</v>
      </c>
    </row>
    <row r="31" spans="1:6" x14ac:dyDescent="0.25">
      <c r="A31" s="6">
        <v>29</v>
      </c>
      <c r="B31" s="6" t="s">
        <v>697</v>
      </c>
      <c r="C31" s="5">
        <v>50000</v>
      </c>
      <c r="D31" s="6" t="s">
        <v>902</v>
      </c>
      <c r="E31" s="6" t="s">
        <v>904</v>
      </c>
      <c r="F31" s="6" t="s">
        <v>752</v>
      </c>
    </row>
    <row r="32" spans="1:6" x14ac:dyDescent="0.25">
      <c r="A32" s="6">
        <v>30</v>
      </c>
      <c r="B32" s="6" t="s">
        <v>697</v>
      </c>
      <c r="C32" s="5">
        <v>1000000</v>
      </c>
      <c r="D32" s="6" t="s">
        <v>906</v>
      </c>
      <c r="E32" s="6" t="s">
        <v>907</v>
      </c>
      <c r="F32" s="6" t="s">
        <v>752</v>
      </c>
    </row>
    <row r="33" spans="1:6" x14ac:dyDescent="0.25">
      <c r="A33" s="6">
        <v>31</v>
      </c>
      <c r="B33" s="6" t="s">
        <v>697</v>
      </c>
      <c r="C33" s="5">
        <v>50000</v>
      </c>
      <c r="D33" s="6" t="s">
        <v>908</v>
      </c>
      <c r="E33" s="6" t="s">
        <v>909</v>
      </c>
      <c r="F33" s="6" t="s">
        <v>752</v>
      </c>
    </row>
    <row r="34" spans="1:6" x14ac:dyDescent="0.25">
      <c r="A34" s="6">
        <v>32</v>
      </c>
      <c r="B34" s="6" t="s">
        <v>697</v>
      </c>
      <c r="C34" s="5">
        <v>50000</v>
      </c>
      <c r="D34" s="6" t="s">
        <v>911</v>
      </c>
      <c r="E34" s="6" t="s">
        <v>912</v>
      </c>
      <c r="F34" s="6" t="s">
        <v>752</v>
      </c>
    </row>
    <row r="35" spans="1:6" x14ac:dyDescent="0.25">
      <c r="A35" s="6">
        <v>33</v>
      </c>
      <c r="B35" s="6" t="s">
        <v>697</v>
      </c>
      <c r="C35" s="5">
        <v>1500000</v>
      </c>
      <c r="D35" s="6" t="s">
        <v>916</v>
      </c>
      <c r="E35" s="6" t="s">
        <v>917</v>
      </c>
      <c r="F35" s="6" t="s">
        <v>752</v>
      </c>
    </row>
    <row r="36" spans="1:6" x14ac:dyDescent="0.25">
      <c r="A36" s="6">
        <v>34</v>
      </c>
      <c r="B36" s="6" t="s">
        <v>705</v>
      </c>
      <c r="C36" s="5">
        <v>60000</v>
      </c>
      <c r="D36" s="6" t="s">
        <v>916</v>
      </c>
      <c r="E36" s="6"/>
      <c r="F36" s="6" t="s">
        <v>762</v>
      </c>
    </row>
    <row r="37" spans="1:6" x14ac:dyDescent="0.25">
      <c r="A37" s="6">
        <v>35</v>
      </c>
      <c r="B37" s="6" t="s">
        <v>697</v>
      </c>
      <c r="C37" s="5">
        <v>700000</v>
      </c>
      <c r="D37" s="6" t="s">
        <v>940</v>
      </c>
      <c r="E37" s="6" t="s">
        <v>941</v>
      </c>
      <c r="F37" s="6" t="s">
        <v>752</v>
      </c>
    </row>
    <row r="38" spans="1:6" x14ac:dyDescent="0.25">
      <c r="A38" s="6">
        <v>36</v>
      </c>
      <c r="B38" s="6" t="s">
        <v>942</v>
      </c>
      <c r="C38" s="5">
        <v>38000</v>
      </c>
      <c r="D38" s="6" t="s">
        <v>940</v>
      </c>
      <c r="E38" s="6"/>
      <c r="F38" s="6" t="s">
        <v>762</v>
      </c>
    </row>
    <row r="39" spans="1:6" x14ac:dyDescent="0.25">
      <c r="A39" s="6">
        <v>37</v>
      </c>
      <c r="B39" s="6" t="s">
        <v>953</v>
      </c>
      <c r="C39" s="5">
        <v>2350000</v>
      </c>
      <c r="D39" s="6" t="s">
        <v>926</v>
      </c>
      <c r="E39" s="6"/>
      <c r="F39" s="6" t="s">
        <v>751</v>
      </c>
    </row>
    <row r="40" spans="1:6" x14ac:dyDescent="0.25">
      <c r="A40" s="6">
        <v>38</v>
      </c>
      <c r="B40" s="6" t="s">
        <v>697</v>
      </c>
      <c r="C40" s="5">
        <v>300000</v>
      </c>
      <c r="D40" s="6" t="s">
        <v>957</v>
      </c>
      <c r="E40" s="6" t="s">
        <v>958</v>
      </c>
      <c r="F40" s="6" t="s">
        <v>752</v>
      </c>
    </row>
    <row r="41" spans="1:6" x14ac:dyDescent="0.25">
      <c r="A41" s="6">
        <v>39</v>
      </c>
      <c r="B41" s="6" t="s">
        <v>697</v>
      </c>
      <c r="C41" s="5">
        <v>1000000</v>
      </c>
      <c r="D41" s="6" t="s">
        <v>960</v>
      </c>
      <c r="E41" s="6" t="s">
        <v>961</v>
      </c>
      <c r="F41" s="6" t="s">
        <v>752</v>
      </c>
    </row>
    <row r="42" spans="1:6" x14ac:dyDescent="0.25">
      <c r="A42" s="6">
        <v>40</v>
      </c>
      <c r="B42" s="6" t="s">
        <v>967</v>
      </c>
      <c r="C42" s="5">
        <v>1204000</v>
      </c>
      <c r="D42" s="6" t="s">
        <v>964</v>
      </c>
      <c r="E42" s="6"/>
      <c r="F42" s="6" t="s">
        <v>751</v>
      </c>
    </row>
    <row r="43" spans="1:6" x14ac:dyDescent="0.25">
      <c r="A43" s="6">
        <v>41</v>
      </c>
      <c r="B43" s="6" t="s">
        <v>747</v>
      </c>
      <c r="C43" s="5">
        <v>40000</v>
      </c>
      <c r="D43" s="6" t="s">
        <v>964</v>
      </c>
      <c r="E43" s="6"/>
      <c r="F43" s="6" t="s">
        <v>750</v>
      </c>
    </row>
    <row r="44" spans="1:6" x14ac:dyDescent="0.25">
      <c r="A44" s="6">
        <v>42</v>
      </c>
      <c r="B44" s="6" t="s">
        <v>697</v>
      </c>
      <c r="C44" s="5">
        <v>1000000</v>
      </c>
      <c r="D44" s="6" t="s">
        <v>975</v>
      </c>
      <c r="E44" s="6" t="s">
        <v>977</v>
      </c>
      <c r="F44" s="6" t="s">
        <v>752</v>
      </c>
    </row>
    <row r="45" spans="1:6" x14ac:dyDescent="0.25">
      <c r="A45" s="6">
        <v>43</v>
      </c>
      <c r="B45" s="6" t="s">
        <v>697</v>
      </c>
      <c r="C45" s="5">
        <v>150000</v>
      </c>
      <c r="D45" s="6" t="s">
        <v>978</v>
      </c>
      <c r="E45" s="6" t="s">
        <v>979</v>
      </c>
      <c r="F45" s="6" t="s">
        <v>752</v>
      </c>
    </row>
    <row r="46" spans="1:6" x14ac:dyDescent="0.25">
      <c r="A46" s="6">
        <v>44</v>
      </c>
      <c r="B46" s="6" t="s">
        <v>981</v>
      </c>
      <c r="C46" s="5">
        <v>87000</v>
      </c>
      <c r="D46" s="6" t="s">
        <v>982</v>
      </c>
      <c r="E46" s="6"/>
      <c r="F46" s="6" t="s">
        <v>751</v>
      </c>
    </row>
    <row r="47" spans="1:6" x14ac:dyDescent="0.25">
      <c r="A47" s="6">
        <v>45</v>
      </c>
      <c r="B47" s="22" t="s">
        <v>705</v>
      </c>
      <c r="C47" s="15">
        <v>110000</v>
      </c>
      <c r="D47" s="22" t="s">
        <v>1010</v>
      </c>
      <c r="E47" s="6"/>
      <c r="F47" s="6" t="s">
        <v>751</v>
      </c>
    </row>
    <row r="48" spans="1:6" x14ac:dyDescent="0.25">
      <c r="A48" s="6">
        <v>46</v>
      </c>
      <c r="B48" s="22" t="s">
        <v>697</v>
      </c>
      <c r="C48" s="15">
        <v>150000</v>
      </c>
      <c r="D48" s="22" t="s">
        <v>1030</v>
      </c>
      <c r="E48" s="6" t="s">
        <v>1031</v>
      </c>
      <c r="F48" s="6" t="s">
        <v>752</v>
      </c>
    </row>
    <row r="49" spans="1:6" x14ac:dyDescent="0.25">
      <c r="A49" s="6">
        <v>47</v>
      </c>
      <c r="B49" s="22" t="s">
        <v>1033</v>
      </c>
      <c r="C49" s="15">
        <v>180000</v>
      </c>
      <c r="D49" s="22" t="s">
        <v>1030</v>
      </c>
      <c r="E49" s="6"/>
      <c r="F49" s="6" t="s">
        <v>762</v>
      </c>
    </row>
    <row r="50" spans="1:6" x14ac:dyDescent="0.25">
      <c r="A50" s="6">
        <v>48</v>
      </c>
      <c r="B50" s="22" t="s">
        <v>697</v>
      </c>
      <c r="C50" s="15">
        <v>850000</v>
      </c>
      <c r="D50" s="22" t="s">
        <v>1034</v>
      </c>
      <c r="E50" s="6" t="s">
        <v>1035</v>
      </c>
      <c r="F50" s="6" t="s">
        <v>752</v>
      </c>
    </row>
    <row r="51" spans="1:6" x14ac:dyDescent="0.25">
      <c r="A51" s="6">
        <v>49</v>
      </c>
      <c r="B51" s="22" t="s">
        <v>697</v>
      </c>
      <c r="C51" s="15">
        <v>450000</v>
      </c>
      <c r="D51" s="22" t="s">
        <v>1045</v>
      </c>
      <c r="E51" s="6" t="s">
        <v>1046</v>
      </c>
      <c r="F51" s="6" t="s">
        <v>752</v>
      </c>
    </row>
    <row r="52" spans="1:6" x14ac:dyDescent="0.25">
      <c r="A52" s="6">
        <v>50</v>
      </c>
      <c r="B52" s="22" t="s">
        <v>697</v>
      </c>
      <c r="C52" s="15">
        <v>250000</v>
      </c>
      <c r="D52" s="22" t="s">
        <v>1047</v>
      </c>
      <c r="E52" s="6" t="s">
        <v>1062</v>
      </c>
      <c r="F52" s="6" t="s">
        <v>752</v>
      </c>
    </row>
    <row r="53" spans="1:6" x14ac:dyDescent="0.25">
      <c r="A53" s="6">
        <v>51</v>
      </c>
      <c r="B53" s="22" t="s">
        <v>697</v>
      </c>
      <c r="C53" s="15">
        <v>50000</v>
      </c>
      <c r="D53" s="22" t="s">
        <v>1064</v>
      </c>
      <c r="E53" s="6" t="s">
        <v>1065</v>
      </c>
      <c r="F53" s="6" t="s">
        <v>752</v>
      </c>
    </row>
    <row r="54" spans="1:6" x14ac:dyDescent="0.25">
      <c r="A54" s="6">
        <v>52</v>
      </c>
      <c r="B54" s="22" t="s">
        <v>697</v>
      </c>
      <c r="C54" s="15">
        <v>350000</v>
      </c>
      <c r="D54" s="22" t="s">
        <v>1073</v>
      </c>
      <c r="E54" s="6" t="s">
        <v>1074</v>
      </c>
      <c r="F54" s="6" t="s">
        <v>752</v>
      </c>
    </row>
    <row r="55" spans="1:6" x14ac:dyDescent="0.25">
      <c r="A55" s="6">
        <v>53</v>
      </c>
      <c r="B55" s="22" t="s">
        <v>697</v>
      </c>
      <c r="C55" s="15">
        <v>500000</v>
      </c>
      <c r="D55" s="22" t="s">
        <v>1083</v>
      </c>
      <c r="E55" s="6" t="s">
        <v>1084</v>
      </c>
      <c r="F55" s="6" t="s">
        <v>752</v>
      </c>
    </row>
    <row r="56" spans="1:6" x14ac:dyDescent="0.25">
      <c r="A56" s="6">
        <v>54</v>
      </c>
      <c r="B56" s="6" t="s">
        <v>697</v>
      </c>
      <c r="C56" s="5">
        <v>300000</v>
      </c>
      <c r="D56" s="6" t="s">
        <v>1087</v>
      </c>
      <c r="E56" s="6" t="s">
        <v>1089</v>
      </c>
      <c r="F56" s="6" t="s">
        <v>752</v>
      </c>
    </row>
    <row r="57" spans="1:6" x14ac:dyDescent="0.25">
      <c r="A57" s="6">
        <v>55</v>
      </c>
      <c r="B57" s="6" t="s">
        <v>697</v>
      </c>
      <c r="C57" s="5">
        <v>1000000</v>
      </c>
      <c r="D57" s="6" t="s">
        <v>1090</v>
      </c>
      <c r="E57" s="6" t="s">
        <v>1091</v>
      </c>
      <c r="F57" s="6" t="s">
        <v>752</v>
      </c>
    </row>
    <row r="58" spans="1:6" x14ac:dyDescent="0.25">
      <c r="A58" s="6">
        <v>56</v>
      </c>
      <c r="B58" s="6" t="s">
        <v>697</v>
      </c>
      <c r="C58" s="5">
        <v>100000</v>
      </c>
      <c r="D58" s="6" t="s">
        <v>1101</v>
      </c>
      <c r="E58" s="6" t="s">
        <v>1106</v>
      </c>
      <c r="F58" s="6" t="s">
        <v>752</v>
      </c>
    </row>
    <row r="59" spans="1:6" x14ac:dyDescent="0.25">
      <c r="A59" s="6">
        <v>57</v>
      </c>
      <c r="B59" s="6" t="s">
        <v>697</v>
      </c>
      <c r="C59" s="5">
        <v>50000</v>
      </c>
      <c r="D59" s="6" t="s">
        <v>1122</v>
      </c>
      <c r="E59" s="6" t="s">
        <v>1124</v>
      </c>
      <c r="F59" s="6" t="s">
        <v>752</v>
      </c>
    </row>
    <row r="60" spans="1:6" x14ac:dyDescent="0.25">
      <c r="A60" s="6">
        <v>58</v>
      </c>
      <c r="B60" s="6" t="s">
        <v>1125</v>
      </c>
      <c r="C60" s="5">
        <v>350000</v>
      </c>
      <c r="D60" s="6" t="s">
        <v>1122</v>
      </c>
      <c r="E60" s="6"/>
      <c r="F60" s="6" t="s">
        <v>751</v>
      </c>
    </row>
    <row r="61" spans="1:6" x14ac:dyDescent="0.25">
      <c r="A61" s="6">
        <v>59</v>
      </c>
      <c r="B61" s="6" t="s">
        <v>697</v>
      </c>
      <c r="C61" s="5">
        <v>50000</v>
      </c>
      <c r="D61" s="6" t="s">
        <v>1129</v>
      </c>
      <c r="E61" s="6" t="s">
        <v>1130</v>
      </c>
      <c r="F61" s="6" t="s">
        <v>752</v>
      </c>
    </row>
    <row r="62" spans="1:6" x14ac:dyDescent="0.25">
      <c r="A62" s="6">
        <v>60</v>
      </c>
      <c r="B62" s="6" t="s">
        <v>697</v>
      </c>
      <c r="C62" s="5">
        <v>50000</v>
      </c>
      <c r="D62" s="6" t="s">
        <v>1132</v>
      </c>
      <c r="E62" s="6" t="s">
        <v>1133</v>
      </c>
      <c r="F62" s="6" t="s">
        <v>752</v>
      </c>
    </row>
    <row r="63" spans="1:6" x14ac:dyDescent="0.25">
      <c r="A63" s="6">
        <v>61</v>
      </c>
      <c r="B63" s="6" t="s">
        <v>697</v>
      </c>
      <c r="C63" s="5">
        <v>50000</v>
      </c>
      <c r="D63" s="6" t="s">
        <v>1134</v>
      </c>
      <c r="E63" s="6" t="s">
        <v>1135</v>
      </c>
      <c r="F63" s="6" t="s">
        <v>752</v>
      </c>
    </row>
    <row r="64" spans="1:6" x14ac:dyDescent="0.25">
      <c r="A64" s="6">
        <v>62</v>
      </c>
      <c r="B64" s="6" t="s">
        <v>697</v>
      </c>
      <c r="C64" s="5">
        <v>250000</v>
      </c>
      <c r="D64" s="6" t="s">
        <v>1148</v>
      </c>
      <c r="E64" s="6" t="s">
        <v>1149</v>
      </c>
      <c r="F64" s="6" t="s">
        <v>752</v>
      </c>
    </row>
    <row r="65" spans="1:6" x14ac:dyDescent="0.25">
      <c r="A65" s="6">
        <v>63</v>
      </c>
      <c r="B65" s="6" t="s">
        <v>697</v>
      </c>
      <c r="C65" s="5">
        <v>500000</v>
      </c>
      <c r="D65" s="6" t="s">
        <v>1159</v>
      </c>
      <c r="E65" s="21" t="s">
        <v>1160</v>
      </c>
      <c r="F65" s="6" t="s">
        <v>752</v>
      </c>
    </row>
    <row r="66" spans="1:6" x14ac:dyDescent="0.25">
      <c r="A66" s="6">
        <v>64</v>
      </c>
      <c r="B66" s="6" t="s">
        <v>1624</v>
      </c>
      <c r="C66" s="5">
        <v>140000</v>
      </c>
      <c r="D66" s="6" t="s">
        <v>1621</v>
      </c>
      <c r="E66" s="6"/>
      <c r="F66" s="6" t="s">
        <v>752</v>
      </c>
    </row>
    <row r="67" spans="1:6" x14ac:dyDescent="0.25">
      <c r="A67" s="6">
        <v>65</v>
      </c>
      <c r="B67" s="6" t="s">
        <v>1642</v>
      </c>
      <c r="C67" s="5">
        <v>300000</v>
      </c>
      <c r="D67" s="6" t="s">
        <v>1643</v>
      </c>
      <c r="E67" s="6"/>
      <c r="F67" s="6" t="s">
        <v>752</v>
      </c>
    </row>
    <row r="68" spans="1:6" x14ac:dyDescent="0.25">
      <c r="A68" s="6">
        <v>66</v>
      </c>
      <c r="B68" s="6" t="s">
        <v>363</v>
      </c>
      <c r="C68" s="5"/>
      <c r="D68" s="6"/>
      <c r="E68" s="6"/>
      <c r="F68" s="6"/>
    </row>
    <row r="69" spans="1:6" x14ac:dyDescent="0.25">
      <c r="A69" s="6">
        <v>67</v>
      </c>
      <c r="B69" s="6"/>
      <c r="C69" s="5"/>
      <c r="D69" s="6"/>
      <c r="E69" s="6"/>
      <c r="F69" s="6"/>
    </row>
    <row r="70" spans="1:6" x14ac:dyDescent="0.25">
      <c r="A70" s="6">
        <v>68</v>
      </c>
      <c r="B70" s="6" t="s">
        <v>363</v>
      </c>
      <c r="C70" s="5"/>
      <c r="D70" s="6"/>
      <c r="E70" s="6"/>
      <c r="F70" s="6"/>
    </row>
    <row r="71" spans="1:6" x14ac:dyDescent="0.25">
      <c r="A71" s="6">
        <v>69</v>
      </c>
      <c r="B71" s="6" t="s">
        <v>363</v>
      </c>
      <c r="C71" s="5"/>
      <c r="D71" s="6"/>
      <c r="E71" s="6"/>
      <c r="F71" s="6"/>
    </row>
    <row r="72" spans="1:6" ht="15.75" thickBot="1" x14ac:dyDescent="0.3">
      <c r="B72" t="s">
        <v>33</v>
      </c>
      <c r="C72" s="87">
        <f>SUM(C2:C70)</f>
        <v>29302500</v>
      </c>
    </row>
    <row r="73" spans="1:6" ht="16.5" thickTop="1" thickBot="1" x14ac:dyDescent="0.3">
      <c r="B73" s="72" t="s">
        <v>763</v>
      </c>
      <c r="C73" s="3">
        <f>SUMIF($F$3:$F$71,H1,$C$3:$C$71)</f>
        <v>320000</v>
      </c>
    </row>
    <row r="74" spans="1:6" ht="16.5" thickTop="1" thickBot="1" x14ac:dyDescent="0.3">
      <c r="B74" s="72" t="s">
        <v>764</v>
      </c>
      <c r="C74" s="3">
        <f t="shared" ref="C74:C76" si="0">SUMIF($F$3:$F$71,H2,$C$3:$C$71)</f>
        <v>12201000</v>
      </c>
    </row>
    <row r="75" spans="1:6" ht="16.5" thickTop="1" thickBot="1" x14ac:dyDescent="0.3">
      <c r="B75" s="72" t="s">
        <v>765</v>
      </c>
      <c r="C75" s="3">
        <f t="shared" si="0"/>
        <v>16240000</v>
      </c>
    </row>
    <row r="76" spans="1:6" ht="16.5" thickTop="1" thickBot="1" x14ac:dyDescent="0.3">
      <c r="B76" s="72" t="s">
        <v>766</v>
      </c>
      <c r="C76" s="3">
        <f t="shared" si="0"/>
        <v>541500</v>
      </c>
    </row>
    <row r="77" spans="1:6" ht="15.75" thickTop="1" x14ac:dyDescent="0.25">
      <c r="C77" t="s">
        <v>363</v>
      </c>
      <c r="D77" t="s">
        <v>363</v>
      </c>
    </row>
    <row r="78" spans="1:6" x14ac:dyDescent="0.25">
      <c r="C78" t="s">
        <v>363</v>
      </c>
    </row>
  </sheetData>
  <mergeCells count="1">
    <mergeCell ref="A1:B1"/>
  </mergeCells>
  <conditionalFormatting sqref="E3:E4 C4:C72">
    <cfRule type="cellIs" dxfId="33" priority="3" operator="lessThan">
      <formula>0</formula>
    </cfRule>
  </conditionalFormatting>
  <conditionalFormatting sqref="C3">
    <cfRule type="cellIs" dxfId="32" priority="2" operator="lessThan">
      <formula>0</formula>
    </cfRule>
  </conditionalFormatting>
  <conditionalFormatting sqref="C73:C76">
    <cfRule type="cellIs" dxfId="31" priority="1" operator="lessThan">
      <formula>0</formula>
    </cfRule>
  </conditionalFormatting>
  <dataValidations count="1">
    <dataValidation type="list" allowBlank="1" showInputMessage="1" showErrorMessage="1" sqref="F74:F1048576 L2:L3 F1:F71">
      <formula1>$H$1:$H$4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4" sqref="C4"/>
    </sheetView>
  </sheetViews>
  <sheetFormatPr defaultRowHeight="15" x14ac:dyDescent="0.25"/>
  <cols>
    <col min="1" max="1" width="25.28515625" bestFit="1" customWidth="1"/>
    <col min="3" max="3" width="14.140625" bestFit="1" customWidth="1"/>
  </cols>
  <sheetData>
    <row r="1" spans="1:8" x14ac:dyDescent="0.25">
      <c r="A1" t="s">
        <v>16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</row>
    <row r="21" spans="2:3" x14ac:dyDescent="0.25">
      <c r="B21" s="72" t="s">
        <v>766</v>
      </c>
    </row>
  </sheetData>
  <conditionalFormatting sqref="C3:C17">
    <cfRule type="cellIs" dxfId="3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>
      <selection activeCell="O2" sqref="O2"/>
    </sheetView>
  </sheetViews>
  <sheetFormatPr defaultRowHeight="15" x14ac:dyDescent="0.25"/>
  <cols>
    <col min="1" max="1" width="17.85546875" bestFit="1" customWidth="1"/>
    <col min="2" max="2" width="36.85546875" customWidth="1"/>
    <col min="3" max="3" width="15.140625" bestFit="1" customWidth="1"/>
    <col min="5" max="5" width="13" customWidth="1"/>
    <col min="6" max="6" width="14.140625" bestFit="1" customWidth="1"/>
    <col min="8" max="8" width="11.85546875" bestFit="1" customWidth="1"/>
    <col min="14" max="14" width="5" bestFit="1" customWidth="1"/>
    <col min="15" max="15" width="6.5703125" bestFit="1" customWidth="1"/>
    <col min="16" max="16" width="14.140625" bestFit="1" customWidth="1"/>
    <col min="17" max="17" width="5.85546875" bestFit="1" customWidth="1"/>
    <col min="18" max="18" width="15.140625" bestFit="1" customWidth="1"/>
  </cols>
  <sheetData>
    <row r="1" spans="1:18" x14ac:dyDescent="0.25">
      <c r="A1" t="s">
        <v>38</v>
      </c>
      <c r="H1" s="72" t="s">
        <v>750</v>
      </c>
      <c r="N1" s="6" t="s">
        <v>0</v>
      </c>
      <c r="O1" s="6" t="s">
        <v>1873</v>
      </c>
      <c r="P1" s="6" t="s">
        <v>1577</v>
      </c>
      <c r="Q1" s="6" t="s">
        <v>1408</v>
      </c>
      <c r="R1" s="6" t="s">
        <v>1871</v>
      </c>
    </row>
    <row r="2" spans="1:18" x14ac:dyDescent="0.25">
      <c r="H2" s="72" t="s">
        <v>751</v>
      </c>
      <c r="N2" s="6">
        <v>1</v>
      </c>
      <c r="O2" s="6" t="s">
        <v>65</v>
      </c>
      <c r="P2" s="151">
        <v>5000000</v>
      </c>
      <c r="Q2" s="6">
        <v>5</v>
      </c>
      <c r="R2" s="151">
        <f>Q2*P2</f>
        <v>25000000</v>
      </c>
    </row>
    <row r="3" spans="1:18" ht="15.75" thickBot="1" x14ac:dyDescent="0.3">
      <c r="A3" t="s">
        <v>0</v>
      </c>
      <c r="B3" t="s">
        <v>3</v>
      </c>
      <c r="C3" t="s">
        <v>4</v>
      </c>
      <c r="D3" t="s">
        <v>5</v>
      </c>
      <c r="E3" t="s">
        <v>113</v>
      </c>
      <c r="H3" s="72" t="s">
        <v>752</v>
      </c>
      <c r="N3" s="6">
        <v>2</v>
      </c>
      <c r="O3" s="6" t="s">
        <v>66</v>
      </c>
      <c r="P3" s="151">
        <v>600000</v>
      </c>
      <c r="Q3" s="6">
        <v>25</v>
      </c>
      <c r="R3" s="151">
        <f t="shared" ref="R3:R19" si="0">Q3*P3</f>
        <v>15000000</v>
      </c>
    </row>
    <row r="4" spans="1:18" ht="16.5" thickTop="1" thickBot="1" x14ac:dyDescent="0.3">
      <c r="A4">
        <v>1</v>
      </c>
      <c r="B4" t="s">
        <v>65</v>
      </c>
      <c r="C4" s="3">
        <v>8675000</v>
      </c>
      <c r="D4" s="6" t="s">
        <v>1611</v>
      </c>
      <c r="E4">
        <v>15500000</v>
      </c>
      <c r="F4" s="3" t="s">
        <v>751</v>
      </c>
      <c r="H4" s="72" t="s">
        <v>762</v>
      </c>
      <c r="N4" s="6">
        <v>3</v>
      </c>
      <c r="O4" s="6" t="s">
        <v>1872</v>
      </c>
      <c r="P4" s="151">
        <v>200000</v>
      </c>
      <c r="Q4" s="6">
        <v>5</v>
      </c>
      <c r="R4" s="151">
        <f t="shared" si="0"/>
        <v>1000000</v>
      </c>
    </row>
    <row r="5" spans="1:18" ht="16.5" thickTop="1" thickBot="1" x14ac:dyDescent="0.3">
      <c r="A5">
        <v>2</v>
      </c>
      <c r="B5" t="s">
        <v>1747</v>
      </c>
      <c r="C5" s="3">
        <v>68000</v>
      </c>
      <c r="D5" s="6" t="s">
        <v>1745</v>
      </c>
      <c r="F5" s="3" t="s">
        <v>751</v>
      </c>
      <c r="N5" s="6"/>
      <c r="O5" s="6"/>
      <c r="P5" s="151"/>
      <c r="Q5" s="6"/>
      <c r="R5" s="151">
        <f t="shared" si="0"/>
        <v>0</v>
      </c>
    </row>
    <row r="6" spans="1:18" ht="16.5" thickTop="1" thickBot="1" x14ac:dyDescent="0.3">
      <c r="A6" s="148">
        <v>3</v>
      </c>
      <c r="B6" t="s">
        <v>1752</v>
      </c>
      <c r="C6" s="3">
        <v>40000</v>
      </c>
      <c r="D6" s="6" t="s">
        <v>1751</v>
      </c>
      <c r="F6" s="3" t="s">
        <v>752</v>
      </c>
      <c r="N6" s="6"/>
      <c r="O6" s="6"/>
      <c r="P6" s="151"/>
      <c r="Q6" s="6"/>
      <c r="R6" s="151">
        <f t="shared" si="0"/>
        <v>0</v>
      </c>
    </row>
    <row r="7" spans="1:18" ht="16.5" thickTop="1" thickBot="1" x14ac:dyDescent="0.3">
      <c r="A7" s="148">
        <v>4</v>
      </c>
      <c r="B7" t="s">
        <v>1757</v>
      </c>
      <c r="C7" s="3">
        <v>400000</v>
      </c>
      <c r="D7" s="154" t="s">
        <v>1751</v>
      </c>
      <c r="F7" t="s">
        <v>751</v>
      </c>
      <c r="N7" s="6"/>
      <c r="O7" s="6"/>
      <c r="P7" s="151"/>
      <c r="Q7" s="6"/>
      <c r="R7" s="151">
        <f t="shared" si="0"/>
        <v>0</v>
      </c>
    </row>
    <row r="8" spans="1:18" ht="16.5" thickTop="1" thickBot="1" x14ac:dyDescent="0.3">
      <c r="A8" s="148">
        <v>5</v>
      </c>
      <c r="B8" t="s">
        <v>1788</v>
      </c>
      <c r="C8" s="3">
        <v>1300000</v>
      </c>
      <c r="D8" s="154" t="s">
        <v>1782</v>
      </c>
      <c r="F8" t="s">
        <v>751</v>
      </c>
      <c r="N8" s="6"/>
      <c r="O8" s="6"/>
      <c r="P8" s="151"/>
      <c r="Q8" s="6"/>
      <c r="R8" s="151">
        <f t="shared" si="0"/>
        <v>0</v>
      </c>
    </row>
    <row r="9" spans="1:18" ht="16.5" thickTop="1" thickBot="1" x14ac:dyDescent="0.3">
      <c r="A9" s="148">
        <v>6</v>
      </c>
      <c r="B9" t="s">
        <v>363</v>
      </c>
      <c r="C9" s="3">
        <f t="shared" ref="C9:C13" si="1">F9*E9</f>
        <v>0</v>
      </c>
      <c r="N9" s="6"/>
      <c r="O9" s="6"/>
      <c r="P9" s="151"/>
      <c r="Q9" s="6"/>
      <c r="R9" s="151">
        <f t="shared" si="0"/>
        <v>0</v>
      </c>
    </row>
    <row r="10" spans="1:18" ht="16.5" thickTop="1" thickBot="1" x14ac:dyDescent="0.3">
      <c r="C10" s="3">
        <f t="shared" si="1"/>
        <v>0</v>
      </c>
      <c r="N10" s="6"/>
      <c r="O10" s="6"/>
      <c r="P10" s="151"/>
      <c r="Q10" s="6"/>
      <c r="R10" s="151">
        <f t="shared" si="0"/>
        <v>0</v>
      </c>
    </row>
    <row r="11" spans="1:18" ht="16.5" thickTop="1" thickBot="1" x14ac:dyDescent="0.3">
      <c r="C11" s="3">
        <f t="shared" si="1"/>
        <v>0</v>
      </c>
      <c r="N11" s="6"/>
      <c r="O11" s="6"/>
      <c r="P11" s="151"/>
      <c r="Q11" s="6"/>
      <c r="R11" s="151">
        <f t="shared" si="0"/>
        <v>0</v>
      </c>
    </row>
    <row r="12" spans="1:18" ht="16.5" thickTop="1" thickBot="1" x14ac:dyDescent="0.3">
      <c r="C12" s="3">
        <f t="shared" si="1"/>
        <v>0</v>
      </c>
      <c r="N12" s="6"/>
      <c r="O12" s="6"/>
      <c r="P12" s="151"/>
      <c r="Q12" s="6"/>
      <c r="R12" s="151">
        <f t="shared" si="0"/>
        <v>0</v>
      </c>
    </row>
    <row r="13" spans="1:18" ht="16.5" thickTop="1" thickBot="1" x14ac:dyDescent="0.3">
      <c r="C13" s="3">
        <f t="shared" si="1"/>
        <v>0</v>
      </c>
      <c r="N13" s="6"/>
      <c r="O13" s="6"/>
      <c r="P13" s="151"/>
      <c r="Q13" s="6"/>
      <c r="R13" s="151">
        <f t="shared" si="0"/>
        <v>0</v>
      </c>
    </row>
    <row r="14" spans="1:18" ht="16.5" thickTop="1" thickBot="1" x14ac:dyDescent="0.3">
      <c r="C14" s="3"/>
      <c r="N14" s="6"/>
      <c r="O14" s="6"/>
      <c r="P14" s="151"/>
      <c r="Q14" s="6"/>
      <c r="R14" s="151">
        <f t="shared" si="0"/>
        <v>0</v>
      </c>
    </row>
    <row r="15" spans="1:18" ht="16.5" thickTop="1" thickBot="1" x14ac:dyDescent="0.3">
      <c r="C15" s="3"/>
      <c r="N15" s="6"/>
      <c r="O15" s="6"/>
      <c r="P15" s="151"/>
      <c r="Q15" s="6"/>
      <c r="R15" s="151">
        <f t="shared" si="0"/>
        <v>0</v>
      </c>
    </row>
    <row r="16" spans="1:18" ht="16.5" thickTop="1" thickBot="1" x14ac:dyDescent="0.3">
      <c r="C16" s="3"/>
      <c r="N16" s="6"/>
      <c r="O16" s="6"/>
      <c r="P16" s="151"/>
      <c r="Q16" s="6"/>
      <c r="R16" s="151">
        <f t="shared" si="0"/>
        <v>0</v>
      </c>
    </row>
    <row r="17" spans="2:18" ht="16.5" thickTop="1" thickBot="1" x14ac:dyDescent="0.3">
      <c r="C17" s="3"/>
      <c r="N17" s="6"/>
      <c r="O17" s="6"/>
      <c r="P17" s="151"/>
      <c r="Q17" s="6"/>
      <c r="R17" s="151">
        <f t="shared" si="0"/>
        <v>0</v>
      </c>
    </row>
    <row r="18" spans="2:18" ht="16.5" thickTop="1" thickBot="1" x14ac:dyDescent="0.3">
      <c r="C18" s="3"/>
      <c r="N18" s="6"/>
      <c r="O18" s="6"/>
      <c r="P18" s="151"/>
      <c r="Q18" s="6"/>
      <c r="R18" s="151">
        <f t="shared" si="0"/>
        <v>0</v>
      </c>
    </row>
    <row r="19" spans="2:18" ht="16.5" thickTop="1" thickBot="1" x14ac:dyDescent="0.3">
      <c r="B19" t="s">
        <v>33</v>
      </c>
      <c r="C19" s="3">
        <f>SUM(C4:C17)</f>
        <v>10483000</v>
      </c>
      <c r="N19" s="6"/>
      <c r="O19" s="6"/>
      <c r="P19" s="151"/>
      <c r="Q19" s="6"/>
      <c r="R19" s="151">
        <f t="shared" si="0"/>
        <v>0</v>
      </c>
    </row>
    <row r="20" spans="2:18" ht="16.5" thickTop="1" thickBot="1" x14ac:dyDescent="0.3">
      <c r="B20" s="72" t="s">
        <v>763</v>
      </c>
      <c r="C20" s="149">
        <f ca="1">SUMIF($F$3:$F$17,H1,$C$3:$C$15)</f>
        <v>0</v>
      </c>
      <c r="J20" t="s">
        <v>363</v>
      </c>
      <c r="N20" s="6"/>
      <c r="O20" s="6"/>
      <c r="P20" s="6"/>
      <c r="Q20" s="6" t="s">
        <v>1387</v>
      </c>
      <c r="R20" s="151">
        <f>SUM(R2:R19)</f>
        <v>41000000</v>
      </c>
    </row>
    <row r="21" spans="2:18" ht="16.5" thickTop="1" thickBot="1" x14ac:dyDescent="0.3">
      <c r="B21" s="72" t="s">
        <v>764</v>
      </c>
      <c r="C21" s="149">
        <f ca="1">SUMIF($F$3:$F$17,H2,$C$3:$C$15)</f>
        <v>10443000</v>
      </c>
    </row>
    <row r="22" spans="2:18" ht="16.5" thickTop="1" thickBot="1" x14ac:dyDescent="0.3">
      <c r="B22" s="72" t="s">
        <v>765</v>
      </c>
      <c r="C22" s="149">
        <f ca="1">SUMIF($F$3:$F$17,H3,$C$3:$C$15)</f>
        <v>40000</v>
      </c>
    </row>
    <row r="23" spans="2:18" ht="16.5" thickTop="1" thickBot="1" x14ac:dyDescent="0.3">
      <c r="B23" s="72" t="s">
        <v>766</v>
      </c>
      <c r="C23" s="149">
        <f ca="1">SUMIF($F$3:$F$17,H4,$C$3:$C$15)</f>
        <v>0</v>
      </c>
    </row>
    <row r="24" spans="2:18" ht="15.75" thickTop="1" x14ac:dyDescent="0.25"/>
    <row r="25" spans="2:18" x14ac:dyDescent="0.25">
      <c r="C25" t="s">
        <v>363</v>
      </c>
    </row>
  </sheetData>
  <conditionalFormatting sqref="C4:C19">
    <cfRule type="cellIs" dxfId="120" priority="5" operator="lessThan">
      <formula>0</formula>
    </cfRule>
  </conditionalFormatting>
  <conditionalFormatting sqref="F4:F6">
    <cfRule type="cellIs" dxfId="119" priority="4" operator="lessThan">
      <formula>0</formula>
    </cfRule>
  </conditionalFormatting>
  <conditionalFormatting sqref="C20:C23">
    <cfRule type="cellIs" dxfId="118" priority="3" operator="lessThan">
      <formula>0</formula>
    </cfRule>
  </conditionalFormatting>
  <conditionalFormatting sqref="P2:P19">
    <cfRule type="cellIs" dxfId="117" priority="2" operator="lessThan">
      <formula>0</formula>
    </cfRule>
  </conditionalFormatting>
  <conditionalFormatting sqref="R2:R20">
    <cfRule type="cellIs" dxfId="116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C4" sqref="C4"/>
    </sheetView>
  </sheetViews>
  <sheetFormatPr defaultRowHeight="15" x14ac:dyDescent="0.25"/>
  <cols>
    <col min="1" max="1" width="10.85546875" customWidth="1"/>
    <col min="2" max="2" width="19.28515625" bestFit="1" customWidth="1"/>
    <col min="3" max="3" width="15.140625" bestFit="1" customWidth="1"/>
    <col min="4" max="4" width="9.85546875" bestFit="1" customWidth="1"/>
    <col min="8" max="8" width="14.42578125" bestFit="1" customWidth="1"/>
  </cols>
  <sheetData>
    <row r="1" spans="1:8" x14ac:dyDescent="0.25">
      <c r="A1" s="184" t="s">
        <v>39</v>
      </c>
      <c r="B1" s="184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  <row r="23" spans="2:3" x14ac:dyDescent="0.25">
      <c r="C23" t="s">
        <v>363</v>
      </c>
    </row>
  </sheetData>
  <mergeCells count="1">
    <mergeCell ref="A1:B1"/>
  </mergeCells>
  <conditionalFormatting sqref="C3:C18">
    <cfRule type="cellIs" dxfId="29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1" max="1" width="11.28515625" bestFit="1" customWidth="1"/>
    <col min="3" max="3" width="14.140625" bestFit="1" customWidth="1"/>
  </cols>
  <sheetData>
    <row r="1" spans="1:8" x14ac:dyDescent="0.25">
      <c r="A1" t="s">
        <v>12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SUM(C1:C15)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</sheetData>
  <conditionalFormatting sqref="C3:C18">
    <cfRule type="cellIs" dxfId="28" priority="1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workbookViewId="0">
      <selection activeCell="E5" sqref="E5"/>
    </sheetView>
  </sheetViews>
  <sheetFormatPr defaultRowHeight="15" x14ac:dyDescent="0.25"/>
  <cols>
    <col min="2" max="2" width="36.28515625" bestFit="1" customWidth="1"/>
    <col min="3" max="3" width="14.140625" bestFit="1" customWidth="1"/>
    <col min="4" max="4" width="13" customWidth="1"/>
    <col min="5" max="5" width="14.140625" bestFit="1" customWidth="1"/>
  </cols>
  <sheetData>
    <row r="1" spans="1:8" x14ac:dyDescent="0.25">
      <c r="A1" t="s">
        <v>9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543</v>
      </c>
      <c r="C3" s="3">
        <v>3000000</v>
      </c>
      <c r="D3" s="6" t="s">
        <v>545</v>
      </c>
      <c r="E3" s="3">
        <v>7500000</v>
      </c>
    </row>
    <row r="4" spans="1:8" ht="16.5" thickTop="1" thickBot="1" x14ac:dyDescent="0.3">
      <c r="A4">
        <v>2</v>
      </c>
      <c r="B4" t="s">
        <v>543</v>
      </c>
      <c r="C4" s="3">
        <v>800000</v>
      </c>
      <c r="D4" t="s">
        <v>591</v>
      </c>
    </row>
    <row r="5" spans="1:8" ht="16.5" thickTop="1" thickBot="1" x14ac:dyDescent="0.3">
      <c r="A5">
        <v>3</v>
      </c>
      <c r="B5" t="s">
        <v>1609</v>
      </c>
      <c r="C5" s="3">
        <v>280000</v>
      </c>
      <c r="D5" t="s">
        <v>1610</v>
      </c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  <c r="H10" s="72" t="s">
        <v>750</v>
      </c>
    </row>
    <row r="11" spans="1:8" ht="16.5" thickTop="1" thickBot="1" x14ac:dyDescent="0.3">
      <c r="C11" s="3"/>
      <c r="H11" s="72" t="s">
        <v>751</v>
      </c>
    </row>
    <row r="12" spans="1:8" ht="16.5" thickTop="1" thickBot="1" x14ac:dyDescent="0.3">
      <c r="C12" s="3"/>
      <c r="H12" s="72" t="s">
        <v>752</v>
      </c>
    </row>
    <row r="13" spans="1:8" ht="16.5" thickTop="1" thickBot="1" x14ac:dyDescent="0.3">
      <c r="C13" s="3"/>
      <c r="H13" s="72" t="s">
        <v>762</v>
      </c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8" ht="16.5" thickTop="1" thickBot="1" x14ac:dyDescent="0.3">
      <c r="C17" s="3"/>
    </row>
    <row r="18" spans="2:8" ht="16.5" thickTop="1" thickBot="1" x14ac:dyDescent="0.3">
      <c r="C18" s="3"/>
    </row>
    <row r="19" spans="2:8" ht="16.5" thickTop="1" thickBot="1" x14ac:dyDescent="0.3">
      <c r="B19" t="s">
        <v>33</v>
      </c>
      <c r="C19" s="3">
        <f>SUM(C2:C16)</f>
        <v>4080000</v>
      </c>
    </row>
    <row r="20" spans="2:8" ht="15.75" thickTop="1" x14ac:dyDescent="0.25">
      <c r="H20" s="72" t="s">
        <v>763</v>
      </c>
    </row>
    <row r="21" spans="2:8" x14ac:dyDescent="0.25">
      <c r="H21" s="72" t="s">
        <v>764</v>
      </c>
    </row>
    <row r="22" spans="2:8" x14ac:dyDescent="0.25">
      <c r="E22" t="s">
        <v>499</v>
      </c>
      <c r="H22" s="72" t="s">
        <v>765</v>
      </c>
    </row>
    <row r="23" spans="2:8" x14ac:dyDescent="0.25">
      <c r="B23" t="s">
        <v>497</v>
      </c>
      <c r="E23" t="s">
        <v>650</v>
      </c>
      <c r="H23" s="72" t="s">
        <v>766</v>
      </c>
    </row>
    <row r="24" spans="2:8" x14ac:dyDescent="0.25">
      <c r="B24" t="s">
        <v>548</v>
      </c>
    </row>
  </sheetData>
  <conditionalFormatting sqref="C3:C19">
    <cfRule type="cellIs" dxfId="27" priority="2" operator="lessThan">
      <formula>0</formula>
    </cfRule>
  </conditionalFormatting>
  <conditionalFormatting sqref="E3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rightToLeft="1" workbookViewId="0">
      <selection activeCell="E4" sqref="E4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35" bestFit="1" customWidth="1"/>
    <col min="5" max="5" width="16.42578125" bestFit="1" customWidth="1"/>
    <col min="8" max="8" width="11.85546875" bestFit="1" customWidth="1"/>
  </cols>
  <sheetData>
    <row r="1" spans="1:8" x14ac:dyDescent="0.25">
      <c r="A1" t="s">
        <v>23</v>
      </c>
      <c r="B1" t="s">
        <v>3</v>
      </c>
      <c r="C1" t="s">
        <v>4</v>
      </c>
      <c r="D1" t="s">
        <v>5</v>
      </c>
      <c r="E1" t="s">
        <v>113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s="22" t="s">
        <v>446</v>
      </c>
      <c r="C3" s="36">
        <v>60000</v>
      </c>
      <c r="D3" s="22" t="s">
        <v>429</v>
      </c>
      <c r="E3" s="3">
        <v>1410000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B4" s="6" t="s">
        <v>435</v>
      </c>
      <c r="C4" s="3">
        <v>1350000</v>
      </c>
      <c r="D4" s="6" t="s">
        <v>434</v>
      </c>
      <c r="F4" t="s">
        <v>752</v>
      </c>
      <c r="H4" s="72" t="s">
        <v>762</v>
      </c>
    </row>
    <row r="5" spans="1:8" ht="16.5" thickTop="1" thickBot="1" x14ac:dyDescent="0.3">
      <c r="A5">
        <v>3</v>
      </c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A13">
        <v>11</v>
      </c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5" ht="16.5" thickTop="1" thickBot="1" x14ac:dyDescent="0.3">
      <c r="C17" s="3"/>
    </row>
    <row r="18" spans="2:5" ht="16.5" thickTop="1" thickBot="1" x14ac:dyDescent="0.3">
      <c r="B18" t="s">
        <v>33</v>
      </c>
      <c r="C18" s="3">
        <f>SUM(C2:C16)</f>
        <v>1410000</v>
      </c>
    </row>
    <row r="19" spans="2:5" ht="15.75" thickTop="1" x14ac:dyDescent="0.25">
      <c r="B19" s="72" t="s">
        <v>763</v>
      </c>
      <c r="C19">
        <f>SUMIF($F$3:$F$17,H1,$C$3:$C$17)</f>
        <v>0</v>
      </c>
    </row>
    <row r="20" spans="2:5" x14ac:dyDescent="0.25">
      <c r="B20" s="72" t="s">
        <v>764</v>
      </c>
      <c r="C20">
        <f t="shared" ref="C20:C22" si="0">SUMIF($F$3:$F$17,H2,$C$3:$C$17)</f>
        <v>60000</v>
      </c>
    </row>
    <row r="21" spans="2:5" x14ac:dyDescent="0.25">
      <c r="B21" s="72" t="s">
        <v>765</v>
      </c>
      <c r="C21">
        <f t="shared" si="0"/>
        <v>1350000</v>
      </c>
    </row>
    <row r="22" spans="2:5" x14ac:dyDescent="0.25">
      <c r="B22" s="72" t="s">
        <v>766</v>
      </c>
      <c r="C22">
        <f t="shared" si="0"/>
        <v>0</v>
      </c>
    </row>
    <row r="25" spans="2:5" x14ac:dyDescent="0.25">
      <c r="E25" t="s">
        <v>499</v>
      </c>
    </row>
    <row r="26" spans="2:5" x14ac:dyDescent="0.25">
      <c r="C26" t="s">
        <v>497</v>
      </c>
      <c r="E26" s="66" t="s">
        <v>553</v>
      </c>
    </row>
    <row r="27" spans="2:5" ht="30" x14ac:dyDescent="0.25">
      <c r="C27" t="s">
        <v>552</v>
      </c>
      <c r="E27" s="66" t="s">
        <v>643</v>
      </c>
    </row>
    <row r="28" spans="2:5" x14ac:dyDescent="0.25">
      <c r="E28" s="66"/>
    </row>
    <row r="29" spans="2:5" x14ac:dyDescent="0.25">
      <c r="E29" s="66"/>
    </row>
    <row r="30" spans="2:5" x14ac:dyDescent="0.25">
      <c r="E30" s="66"/>
    </row>
  </sheetData>
  <conditionalFormatting sqref="C6:C18">
    <cfRule type="cellIs" dxfId="25" priority="4" operator="lessThan">
      <formula>0</formula>
    </cfRule>
  </conditionalFormatting>
  <conditionalFormatting sqref="C4">
    <cfRule type="cellIs" dxfId="24" priority="3" operator="lessThan">
      <formula>0</formula>
    </cfRule>
  </conditionalFormatting>
  <conditionalFormatting sqref="C3">
    <cfRule type="cellIs" dxfId="23" priority="2" operator="lessThan">
      <formula>0</formula>
    </cfRule>
  </conditionalFormatting>
  <conditionalFormatting sqref="E3">
    <cfRule type="cellIs" dxfId="22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activeCell="B7" sqref="B7"/>
    </sheetView>
  </sheetViews>
  <sheetFormatPr defaultRowHeight="15" x14ac:dyDescent="0.25"/>
  <cols>
    <col min="1" max="1" width="10.28515625" bestFit="1" customWidth="1"/>
    <col min="2" max="2" width="28.28515625" bestFit="1" customWidth="1"/>
    <col min="3" max="3" width="14.140625" bestFit="1" customWidth="1"/>
    <col min="4" max="4" width="9.7109375" bestFit="1" customWidth="1"/>
    <col min="5" max="5" width="14.140625" bestFit="1" customWidth="1"/>
    <col min="6" max="6" width="6.28515625" bestFit="1" customWidth="1"/>
  </cols>
  <sheetData>
    <row r="1" spans="1:8" x14ac:dyDescent="0.25">
      <c r="A1" t="s">
        <v>14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514</v>
      </c>
      <c r="C3" s="3">
        <v>515000</v>
      </c>
      <c r="D3" s="6" t="s">
        <v>515</v>
      </c>
      <c r="E3" s="3">
        <v>5335000</v>
      </c>
    </row>
    <row r="4" spans="1:8" ht="16.5" thickTop="1" thickBot="1" x14ac:dyDescent="0.3">
      <c r="A4">
        <v>2</v>
      </c>
      <c r="B4" t="s">
        <v>585</v>
      </c>
      <c r="C4" s="3">
        <v>4370000</v>
      </c>
      <c r="D4" t="s">
        <v>586</v>
      </c>
    </row>
    <row r="5" spans="1:8" ht="16.5" thickTop="1" thickBot="1" x14ac:dyDescent="0.3">
      <c r="A5">
        <v>3</v>
      </c>
      <c r="B5" t="s">
        <v>1739</v>
      </c>
      <c r="C5" s="3">
        <v>150000</v>
      </c>
      <c r="D5" t="s">
        <v>1735</v>
      </c>
    </row>
    <row r="6" spans="1:8" ht="16.5" thickTop="1" thickBot="1" x14ac:dyDescent="0.3">
      <c r="A6">
        <v>4</v>
      </c>
      <c r="B6" t="s">
        <v>1739</v>
      </c>
      <c r="C6" s="3">
        <v>300000</v>
      </c>
      <c r="D6" t="s">
        <v>1760</v>
      </c>
      <c r="E6" t="s">
        <v>1765</v>
      </c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  <c r="H10" s="72" t="s">
        <v>750</v>
      </c>
    </row>
    <row r="11" spans="1:8" ht="16.5" thickTop="1" thickBot="1" x14ac:dyDescent="0.3">
      <c r="A11">
        <v>9</v>
      </c>
      <c r="C11" s="3"/>
      <c r="H11" s="72" t="s">
        <v>751</v>
      </c>
    </row>
    <row r="12" spans="1:8" ht="16.5" thickTop="1" thickBot="1" x14ac:dyDescent="0.3">
      <c r="A12">
        <v>10</v>
      </c>
      <c r="C12" s="3"/>
      <c r="H12" s="72" t="s">
        <v>752</v>
      </c>
    </row>
    <row r="13" spans="1:8" ht="16.5" thickTop="1" thickBot="1" x14ac:dyDescent="0.3">
      <c r="A13">
        <v>11</v>
      </c>
      <c r="C13" s="3"/>
      <c r="H13" s="72" t="s">
        <v>762</v>
      </c>
    </row>
    <row r="14" spans="1:8" ht="16.5" thickTop="1" thickBot="1" x14ac:dyDescent="0.3">
      <c r="A14">
        <v>12</v>
      </c>
      <c r="C14" s="3"/>
    </row>
    <row r="15" spans="1:8" ht="16.5" thickTop="1" thickBot="1" x14ac:dyDescent="0.3">
      <c r="A15">
        <v>13</v>
      </c>
      <c r="C15" s="3"/>
    </row>
    <row r="16" spans="1:8" ht="16.5" thickTop="1" thickBot="1" x14ac:dyDescent="0.3">
      <c r="A16">
        <v>14</v>
      </c>
      <c r="C16" s="3"/>
    </row>
    <row r="17" spans="1:5" ht="16.5" thickTop="1" thickBot="1" x14ac:dyDescent="0.3">
      <c r="A17">
        <v>15</v>
      </c>
      <c r="C17" s="3"/>
    </row>
    <row r="18" spans="1:5" ht="16.5" thickTop="1" thickBot="1" x14ac:dyDescent="0.3">
      <c r="A18">
        <v>16</v>
      </c>
      <c r="B18" t="s">
        <v>33</v>
      </c>
      <c r="C18" s="3">
        <f>SUM(C2:C16)</f>
        <v>5335000</v>
      </c>
    </row>
    <row r="19" spans="1:5" ht="15.75" thickTop="1" x14ac:dyDescent="0.25">
      <c r="B19" s="72" t="s">
        <v>763</v>
      </c>
    </row>
    <row r="20" spans="1:5" x14ac:dyDescent="0.25">
      <c r="B20" s="72" t="s">
        <v>764</v>
      </c>
    </row>
    <row r="21" spans="1:5" x14ac:dyDescent="0.25">
      <c r="B21" s="72" t="s">
        <v>765</v>
      </c>
    </row>
    <row r="22" spans="1:5" x14ac:dyDescent="0.25">
      <c r="B22" s="72" t="s">
        <v>766</v>
      </c>
      <c r="E22" s="66"/>
    </row>
    <row r="23" spans="1:5" x14ac:dyDescent="0.25">
      <c r="B23" t="s">
        <v>497</v>
      </c>
      <c r="E23" t="s">
        <v>499</v>
      </c>
    </row>
    <row r="24" spans="1:5" ht="30" x14ac:dyDescent="0.25">
      <c r="B24" t="s">
        <v>549</v>
      </c>
      <c r="E24" s="66" t="s">
        <v>631</v>
      </c>
    </row>
    <row r="25" spans="1:5" x14ac:dyDescent="0.25">
      <c r="E25" s="66"/>
    </row>
    <row r="26" spans="1:5" x14ac:dyDescent="0.25">
      <c r="E26" s="66"/>
    </row>
  </sheetData>
  <conditionalFormatting sqref="C3:C18">
    <cfRule type="cellIs" dxfId="21" priority="2" operator="lessThan">
      <formula>0</formula>
    </cfRule>
  </conditionalFormatting>
  <conditionalFormatting sqref="E3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rightToLeft="1" topLeftCell="A178" workbookViewId="0">
      <selection activeCell="D19" sqref="D19"/>
    </sheetView>
  </sheetViews>
  <sheetFormatPr defaultRowHeight="15" x14ac:dyDescent="0.25"/>
  <cols>
    <col min="1" max="1" width="5" bestFit="1" customWidth="1"/>
    <col min="2" max="2" width="45.28515625" bestFit="1" customWidth="1"/>
    <col min="3" max="3" width="33.140625" bestFit="1" customWidth="1"/>
    <col min="4" max="4" width="10.7109375" bestFit="1" customWidth="1"/>
    <col min="6" max="6" width="12.42578125" bestFit="1" customWidth="1"/>
    <col min="7" max="7" width="5.140625" customWidth="1"/>
    <col min="8" max="8" width="16.140625" bestFit="1" customWidth="1"/>
    <col min="9" max="9" width="15.140625" bestFit="1" customWidth="1"/>
    <col min="10" max="10" width="10.7109375" bestFit="1" customWidth="1"/>
    <col min="11" max="11" width="15.140625" bestFit="1" customWidth="1"/>
    <col min="12" max="12" width="16.85546875" customWidth="1"/>
    <col min="13" max="13" width="15.42578125" bestFit="1" customWidth="1"/>
    <col min="14" max="14" width="15.140625" bestFit="1" customWidth="1"/>
    <col min="15" max="15" width="38.7109375" bestFit="1" customWidth="1"/>
    <col min="16" max="16" width="27.5703125" bestFit="1" customWidth="1"/>
    <col min="17" max="17" width="19.7109375" bestFit="1" customWidth="1"/>
    <col min="18" max="19" width="15.140625" bestFit="1" customWidth="1"/>
    <col min="20" max="20" width="21.140625" bestFit="1" customWidth="1"/>
    <col min="21" max="21" width="8.140625" customWidth="1"/>
    <col min="22" max="22" width="12.42578125" bestFit="1" customWidth="1"/>
    <col min="23" max="24" width="19.7109375" bestFit="1" customWidth="1"/>
    <col min="25" max="25" width="21.5703125" bestFit="1" customWidth="1"/>
    <col min="26" max="26" width="15.140625" bestFit="1" customWidth="1"/>
    <col min="27" max="27" width="22.42578125" customWidth="1"/>
    <col min="28" max="28" width="27.5703125" bestFit="1" customWidth="1"/>
    <col min="29" max="29" width="21.140625" bestFit="1" customWidth="1"/>
    <col min="30" max="30" width="9.7109375" bestFit="1" customWidth="1"/>
    <col min="31" max="31" width="15.85546875" bestFit="1" customWidth="1"/>
    <col min="32" max="32" width="11.42578125" bestFit="1" customWidth="1"/>
    <col min="33" max="33" width="19.7109375" bestFit="1" customWidth="1"/>
    <col min="34" max="34" width="13.140625" bestFit="1" customWidth="1"/>
    <col min="35" max="35" width="14.140625" bestFit="1" customWidth="1"/>
    <col min="36" max="36" width="15.140625" bestFit="1" customWidth="1"/>
  </cols>
  <sheetData>
    <row r="1" spans="1:36" x14ac:dyDescent="0.25">
      <c r="A1" s="184" t="s">
        <v>7</v>
      </c>
      <c r="B1" s="184"/>
      <c r="H1" s="72" t="s">
        <v>750</v>
      </c>
      <c r="I1" s="42" t="s">
        <v>63</v>
      </c>
      <c r="J1" s="42"/>
      <c r="K1" s="42"/>
      <c r="L1" s="42"/>
      <c r="M1" s="42"/>
      <c r="N1" s="42"/>
      <c r="O1" s="42"/>
      <c r="P1" s="42"/>
      <c r="AD1" s="25"/>
      <c r="AE1" s="25"/>
      <c r="AF1" s="25"/>
      <c r="AG1" s="25"/>
      <c r="AH1" s="25"/>
      <c r="AI1" s="25"/>
      <c r="AJ1" s="25"/>
    </row>
    <row r="2" spans="1:36" x14ac:dyDescent="0.25">
      <c r="A2" s="6" t="s">
        <v>0</v>
      </c>
      <c r="B2" t="s">
        <v>3</v>
      </c>
      <c r="C2" t="s">
        <v>4</v>
      </c>
      <c r="D2" t="s">
        <v>5</v>
      </c>
      <c r="E2" t="s">
        <v>113</v>
      </c>
      <c r="F2" t="s">
        <v>788</v>
      </c>
      <c r="H2" s="72" t="s">
        <v>751</v>
      </c>
      <c r="I2" s="42" t="s">
        <v>0</v>
      </c>
      <c r="J2" s="42" t="s">
        <v>70</v>
      </c>
      <c r="K2" s="42" t="s">
        <v>290</v>
      </c>
      <c r="L2" s="42" t="s">
        <v>369</v>
      </c>
      <c r="M2" s="42" t="s">
        <v>370</v>
      </c>
      <c r="N2" s="42" t="s">
        <v>371</v>
      </c>
      <c r="O2" s="42" t="s">
        <v>113</v>
      </c>
      <c r="P2" s="33"/>
      <c r="AD2" s="26"/>
      <c r="AE2" s="25"/>
      <c r="AF2" s="25"/>
      <c r="AG2" s="25"/>
      <c r="AH2" s="25"/>
      <c r="AI2" s="25"/>
      <c r="AJ2" s="25"/>
    </row>
    <row r="3" spans="1:36" x14ac:dyDescent="0.25">
      <c r="A3" s="6">
        <v>1</v>
      </c>
      <c r="B3" s="6" t="s">
        <v>194</v>
      </c>
      <c r="C3" s="5">
        <v>63000</v>
      </c>
      <c r="D3" s="4" t="s">
        <v>193</v>
      </c>
      <c r="F3" t="s">
        <v>751</v>
      </c>
      <c r="H3" s="72" t="s">
        <v>752</v>
      </c>
      <c r="I3" s="60">
        <v>1</v>
      </c>
      <c r="J3" s="42" t="s">
        <v>224</v>
      </c>
      <c r="K3" s="5">
        <v>20000000</v>
      </c>
      <c r="L3" s="5">
        <v>0</v>
      </c>
      <c r="M3" s="32">
        <v>0</v>
      </c>
      <c r="N3" s="5">
        <f>K3-L3</f>
        <v>20000000</v>
      </c>
      <c r="O3" s="42" t="s">
        <v>372</v>
      </c>
      <c r="P3" s="33"/>
      <c r="AD3" s="25"/>
      <c r="AE3" s="25"/>
      <c r="AF3" s="20"/>
      <c r="AG3" s="20"/>
      <c r="AH3" s="25"/>
      <c r="AI3" s="20"/>
      <c r="AJ3" s="14"/>
    </row>
    <row r="4" spans="1:36" x14ac:dyDescent="0.25">
      <c r="A4" s="6">
        <v>2</v>
      </c>
      <c r="B4" s="6" t="s">
        <v>789</v>
      </c>
      <c r="C4" s="5">
        <v>40000</v>
      </c>
      <c r="D4" s="71"/>
      <c r="F4" t="s">
        <v>750</v>
      </c>
      <c r="H4" s="72" t="s">
        <v>762</v>
      </c>
      <c r="I4" s="42">
        <v>2</v>
      </c>
      <c r="J4" s="42" t="s">
        <v>236</v>
      </c>
      <c r="K4" s="42">
        <v>0</v>
      </c>
      <c r="L4" s="5">
        <f>M4*71000</f>
        <v>4664700</v>
      </c>
      <c r="M4" s="32">
        <v>65.7</v>
      </c>
      <c r="N4" s="5">
        <f t="shared" ref="N4:N19" si="0">N3+K4-L4</f>
        <v>15335300</v>
      </c>
      <c r="O4" s="42" t="s">
        <v>374</v>
      </c>
      <c r="P4" s="23" t="s">
        <v>373</v>
      </c>
      <c r="AD4" s="25"/>
      <c r="AE4" s="25"/>
      <c r="AF4" s="20"/>
      <c r="AG4" s="20"/>
      <c r="AH4" s="25"/>
      <c r="AI4" s="20"/>
      <c r="AJ4" s="14"/>
    </row>
    <row r="5" spans="1:36" x14ac:dyDescent="0.25">
      <c r="A5" s="6">
        <v>3</v>
      </c>
      <c r="B5" s="6" t="s">
        <v>443</v>
      </c>
      <c r="C5" s="5">
        <v>24500</v>
      </c>
      <c r="D5" s="4" t="s">
        <v>195</v>
      </c>
      <c r="E5" t="s">
        <v>363</v>
      </c>
      <c r="F5" t="s">
        <v>762</v>
      </c>
      <c r="I5" s="42">
        <v>3</v>
      </c>
      <c r="J5" s="42" t="s">
        <v>247</v>
      </c>
      <c r="K5" s="42">
        <v>0</v>
      </c>
      <c r="L5" s="5">
        <f>M5*76000+200000</f>
        <v>770000</v>
      </c>
      <c r="M5" s="32">
        <v>7.5</v>
      </c>
      <c r="N5" s="5">
        <f t="shared" si="0"/>
        <v>14565300</v>
      </c>
      <c r="O5" s="42" t="s">
        <v>375</v>
      </c>
      <c r="P5" s="42">
        <v>7.5</v>
      </c>
      <c r="AD5" s="25"/>
      <c r="AE5" s="25"/>
      <c r="AF5" s="20"/>
      <c r="AG5" s="20"/>
      <c r="AH5" s="25"/>
      <c r="AI5" s="20"/>
      <c r="AJ5" s="14"/>
    </row>
    <row r="6" spans="1:36" x14ac:dyDescent="0.25">
      <c r="A6" s="6">
        <v>4</v>
      </c>
      <c r="B6" s="21" t="s">
        <v>442</v>
      </c>
      <c r="C6" s="5">
        <v>70000</v>
      </c>
      <c r="D6" s="4" t="s">
        <v>195</v>
      </c>
      <c r="F6" t="s">
        <v>752</v>
      </c>
      <c r="I6" s="42">
        <v>4</v>
      </c>
      <c r="J6" s="42" t="s">
        <v>262</v>
      </c>
      <c r="K6" s="42">
        <v>0</v>
      </c>
      <c r="L6" s="5">
        <f>M6*71000</f>
        <v>2066100</v>
      </c>
      <c r="M6" s="32">
        <v>29.1</v>
      </c>
      <c r="N6" s="5">
        <f t="shared" si="0"/>
        <v>12499200</v>
      </c>
      <c r="O6" s="42" t="s">
        <v>377</v>
      </c>
      <c r="P6" s="42" t="s">
        <v>376</v>
      </c>
      <c r="AD6" s="25"/>
      <c r="AE6" s="25"/>
      <c r="AF6" s="20"/>
      <c r="AG6" s="20"/>
      <c r="AH6" s="25"/>
      <c r="AI6" s="20"/>
      <c r="AJ6" s="25"/>
    </row>
    <row r="7" spans="1:36" x14ac:dyDescent="0.25">
      <c r="A7" s="6">
        <v>5</v>
      </c>
      <c r="B7" s="6" t="s">
        <v>444</v>
      </c>
      <c r="C7" s="5">
        <v>50000</v>
      </c>
      <c r="D7" s="4" t="s">
        <v>196</v>
      </c>
      <c r="F7" t="s">
        <v>762</v>
      </c>
      <c r="I7" s="42">
        <v>5</v>
      </c>
      <c r="J7" s="42" t="s">
        <v>292</v>
      </c>
      <c r="K7" s="42">
        <v>0</v>
      </c>
      <c r="L7" s="5">
        <f>M7*71000</f>
        <v>2137100</v>
      </c>
      <c r="M7" s="32">
        <v>30.1</v>
      </c>
      <c r="N7" s="5">
        <f t="shared" si="0"/>
        <v>10362100</v>
      </c>
      <c r="O7" s="42" t="s">
        <v>379</v>
      </c>
      <c r="P7" s="42" t="s">
        <v>378</v>
      </c>
      <c r="AD7" s="25"/>
      <c r="AE7" s="25"/>
      <c r="AF7" s="20"/>
      <c r="AG7" s="20"/>
      <c r="AH7" s="25"/>
      <c r="AI7" s="20"/>
      <c r="AJ7" s="25"/>
    </row>
    <row r="8" spans="1:36" x14ac:dyDescent="0.25">
      <c r="A8" s="6">
        <v>6</v>
      </c>
      <c r="B8" s="21" t="s">
        <v>442</v>
      </c>
      <c r="C8" s="5">
        <v>70000</v>
      </c>
      <c r="D8" s="4" t="s">
        <v>196</v>
      </c>
      <c r="F8" t="s">
        <v>752</v>
      </c>
      <c r="I8" s="42">
        <v>6</v>
      </c>
      <c r="J8" s="42" t="s">
        <v>333</v>
      </c>
      <c r="K8" s="42">
        <v>0</v>
      </c>
      <c r="L8" s="5">
        <f>M8*71000</f>
        <v>2414000</v>
      </c>
      <c r="M8" s="32">
        <v>34</v>
      </c>
      <c r="N8" s="5">
        <f t="shared" si="0"/>
        <v>7948100</v>
      </c>
      <c r="O8" s="42" t="s">
        <v>380</v>
      </c>
      <c r="P8" s="42" t="s">
        <v>381</v>
      </c>
      <c r="AD8" s="25"/>
      <c r="AE8" s="25"/>
      <c r="AF8" s="20"/>
      <c r="AG8" s="20"/>
      <c r="AH8" s="25"/>
      <c r="AI8" s="20"/>
      <c r="AJ8" s="25"/>
    </row>
    <row r="9" spans="1:36" x14ac:dyDescent="0.25">
      <c r="A9" s="6">
        <v>7</v>
      </c>
      <c r="B9" s="21" t="s">
        <v>198</v>
      </c>
      <c r="C9" s="5">
        <v>73500</v>
      </c>
      <c r="D9" s="4" t="s">
        <v>197</v>
      </c>
      <c r="F9" t="s">
        <v>752</v>
      </c>
      <c r="I9" s="42">
        <v>7</v>
      </c>
      <c r="J9" s="42" t="s">
        <v>383</v>
      </c>
      <c r="K9" s="42">
        <v>0</v>
      </c>
      <c r="L9" s="5">
        <f>M9*76000+200000</f>
        <v>808000</v>
      </c>
      <c r="M9" s="32">
        <v>8</v>
      </c>
      <c r="N9" s="5">
        <f t="shared" si="0"/>
        <v>7140100</v>
      </c>
      <c r="O9" s="42" t="s">
        <v>382</v>
      </c>
      <c r="P9" s="42">
        <v>8</v>
      </c>
      <c r="AD9" s="25"/>
      <c r="AE9" s="25"/>
      <c r="AF9" s="20"/>
      <c r="AG9" s="20"/>
      <c r="AH9" s="25"/>
      <c r="AI9" s="20"/>
      <c r="AJ9" s="25"/>
    </row>
    <row r="10" spans="1:36" x14ac:dyDescent="0.25">
      <c r="A10" s="6">
        <v>8</v>
      </c>
      <c r="B10" s="6" t="s">
        <v>445</v>
      </c>
      <c r="C10" s="5">
        <v>42000</v>
      </c>
      <c r="D10" s="4" t="s">
        <v>199</v>
      </c>
      <c r="F10" t="s">
        <v>751</v>
      </c>
      <c r="I10" s="42">
        <v>8</v>
      </c>
      <c r="J10" s="42" t="s">
        <v>357</v>
      </c>
      <c r="K10" s="42">
        <v>0</v>
      </c>
      <c r="L10" s="5">
        <f>M10*71000</f>
        <v>2250700</v>
      </c>
      <c r="M10" s="32">
        <v>31.7</v>
      </c>
      <c r="N10" s="5">
        <f t="shared" si="0"/>
        <v>4889400</v>
      </c>
      <c r="O10" s="42" t="s">
        <v>384</v>
      </c>
      <c r="P10" s="42" t="s">
        <v>385</v>
      </c>
      <c r="AD10" s="25"/>
      <c r="AE10" s="25"/>
      <c r="AF10" s="20"/>
      <c r="AG10" s="20"/>
      <c r="AH10" s="25"/>
      <c r="AI10" s="20"/>
      <c r="AJ10" s="25"/>
    </row>
    <row r="11" spans="1:36" x14ac:dyDescent="0.25">
      <c r="A11" s="6">
        <v>9</v>
      </c>
      <c r="B11" s="6" t="s">
        <v>790</v>
      </c>
      <c r="C11" s="5">
        <v>40000</v>
      </c>
      <c r="D11" s="71"/>
      <c r="F11" t="s">
        <v>750</v>
      </c>
      <c r="I11" s="42">
        <v>9</v>
      </c>
      <c r="J11" s="42" t="s">
        <v>358</v>
      </c>
      <c r="K11" s="42">
        <v>0</v>
      </c>
      <c r="L11" s="5">
        <f>M11*76000+200000</f>
        <v>701600</v>
      </c>
      <c r="M11" s="32">
        <v>6.6</v>
      </c>
      <c r="N11" s="5">
        <f t="shared" si="0"/>
        <v>4187800</v>
      </c>
      <c r="O11" s="42" t="s">
        <v>386</v>
      </c>
      <c r="P11" s="42">
        <v>6.6</v>
      </c>
      <c r="AC11" s="26"/>
      <c r="AD11" s="25"/>
      <c r="AE11" s="25"/>
      <c r="AF11" s="20"/>
      <c r="AG11" s="20"/>
      <c r="AH11" s="25"/>
      <c r="AI11" s="20"/>
      <c r="AJ11" s="20"/>
    </row>
    <row r="12" spans="1:36" x14ac:dyDescent="0.25">
      <c r="A12" s="6">
        <v>10</v>
      </c>
      <c r="B12" s="21" t="s">
        <v>286</v>
      </c>
      <c r="C12" s="5">
        <v>35000</v>
      </c>
      <c r="D12" s="4" t="s">
        <v>199</v>
      </c>
      <c r="F12" t="s">
        <v>752</v>
      </c>
      <c r="I12" s="42">
        <v>10</v>
      </c>
      <c r="J12" s="42" t="s">
        <v>405</v>
      </c>
      <c r="K12" s="42">
        <v>0</v>
      </c>
      <c r="L12" s="54">
        <f>M12*71000</f>
        <v>2250700</v>
      </c>
      <c r="M12" s="55">
        <v>31.7</v>
      </c>
      <c r="N12" s="54">
        <f t="shared" si="0"/>
        <v>1937100</v>
      </c>
      <c r="O12" s="56" t="s">
        <v>389</v>
      </c>
      <c r="P12" s="56" t="s">
        <v>491</v>
      </c>
      <c r="AD12" s="25"/>
      <c r="AE12" s="25"/>
      <c r="AF12" s="25"/>
      <c r="AG12" s="25"/>
      <c r="AH12" s="14"/>
      <c r="AI12" s="25"/>
      <c r="AJ12" s="25"/>
    </row>
    <row r="13" spans="1:36" x14ac:dyDescent="0.25">
      <c r="A13" s="6">
        <v>11</v>
      </c>
      <c r="B13" s="21" t="s">
        <v>198</v>
      </c>
      <c r="C13" s="5">
        <v>73500</v>
      </c>
      <c r="D13" s="4" t="s">
        <v>201</v>
      </c>
      <c r="F13" t="s">
        <v>752</v>
      </c>
      <c r="I13" s="42">
        <v>11</v>
      </c>
      <c r="J13" s="42" t="s">
        <v>408</v>
      </c>
      <c r="K13" s="42"/>
      <c r="L13" s="54">
        <f>M13*76000+200000</f>
        <v>671200</v>
      </c>
      <c r="M13" s="55">
        <v>6.2</v>
      </c>
      <c r="N13" s="54">
        <f t="shared" si="0"/>
        <v>1265900</v>
      </c>
      <c r="O13" s="56" t="s">
        <v>390</v>
      </c>
      <c r="P13" s="56">
        <v>6.2</v>
      </c>
    </row>
    <row r="14" spans="1:36" x14ac:dyDescent="0.25">
      <c r="A14" s="6">
        <v>12</v>
      </c>
      <c r="B14" s="6" t="s">
        <v>200</v>
      </c>
      <c r="C14" s="5">
        <v>100000</v>
      </c>
      <c r="D14" s="4" t="s">
        <v>202</v>
      </c>
      <c r="F14" t="s">
        <v>751</v>
      </c>
      <c r="I14" s="60">
        <v>12</v>
      </c>
      <c r="J14" s="42" t="s">
        <v>421</v>
      </c>
      <c r="K14" s="42">
        <v>4500000</v>
      </c>
      <c r="L14" s="5">
        <v>0</v>
      </c>
      <c r="M14" s="5">
        <v>0</v>
      </c>
      <c r="N14" s="5">
        <f t="shared" si="0"/>
        <v>5765900</v>
      </c>
      <c r="O14" s="16" t="s">
        <v>489</v>
      </c>
    </row>
    <row r="15" spans="1:36" x14ac:dyDescent="0.25">
      <c r="A15" s="6">
        <v>13</v>
      </c>
      <c r="B15" s="6" t="s">
        <v>790</v>
      </c>
      <c r="C15" s="5">
        <v>33000</v>
      </c>
      <c r="D15" s="71"/>
      <c r="F15" t="s">
        <v>750</v>
      </c>
      <c r="I15" s="42">
        <v>13</v>
      </c>
      <c r="J15" s="42" t="s">
        <v>427</v>
      </c>
      <c r="K15" s="42"/>
      <c r="L15" s="5">
        <f>M15*71000+200000</f>
        <v>2812800</v>
      </c>
      <c r="M15" s="32">
        <v>36.799999999999997</v>
      </c>
      <c r="N15" s="5">
        <f t="shared" si="0"/>
        <v>2953100</v>
      </c>
      <c r="O15" s="5" t="s">
        <v>486</v>
      </c>
      <c r="P15" s="42" t="s">
        <v>488</v>
      </c>
    </row>
    <row r="16" spans="1:36" x14ac:dyDescent="0.25">
      <c r="A16" s="6">
        <v>14</v>
      </c>
      <c r="B16" s="21" t="s">
        <v>198</v>
      </c>
      <c r="C16" s="5">
        <v>74000</v>
      </c>
      <c r="D16" s="4" t="s">
        <v>203</v>
      </c>
      <c r="F16" t="s">
        <v>752</v>
      </c>
      <c r="I16" s="42">
        <v>14</v>
      </c>
      <c r="J16" s="42" t="s">
        <v>461</v>
      </c>
      <c r="K16" s="42"/>
      <c r="L16" s="5">
        <f>M16*80000+200000</f>
        <v>704000</v>
      </c>
      <c r="M16" s="32">
        <v>6.3</v>
      </c>
      <c r="N16" s="5">
        <f t="shared" si="0"/>
        <v>2249100</v>
      </c>
      <c r="O16" s="5" t="s">
        <v>487</v>
      </c>
      <c r="P16" s="42">
        <v>6.3</v>
      </c>
    </row>
    <row r="17" spans="1:16" x14ac:dyDescent="0.25">
      <c r="A17" s="6">
        <v>15</v>
      </c>
      <c r="B17" s="6" t="s">
        <v>455</v>
      </c>
      <c r="C17" s="5">
        <v>47000</v>
      </c>
      <c r="D17" s="4" t="s">
        <v>204</v>
      </c>
      <c r="F17" t="s">
        <v>751</v>
      </c>
      <c r="I17" s="42">
        <v>15</v>
      </c>
      <c r="J17" s="42"/>
      <c r="K17" s="42"/>
      <c r="L17" s="5">
        <f>M17*75000</f>
        <v>2362500</v>
      </c>
      <c r="M17" s="32">
        <v>31.5</v>
      </c>
      <c r="N17" s="5">
        <f t="shared" si="0"/>
        <v>-113400</v>
      </c>
      <c r="O17" s="5" t="s">
        <v>490</v>
      </c>
      <c r="P17" s="42"/>
    </row>
    <row r="18" spans="1:16" x14ac:dyDescent="0.25">
      <c r="A18" s="6">
        <v>16</v>
      </c>
      <c r="B18" s="6" t="s">
        <v>790</v>
      </c>
      <c r="C18" s="5">
        <v>40000</v>
      </c>
      <c r="D18" s="71"/>
      <c r="F18" t="s">
        <v>750</v>
      </c>
      <c r="I18" s="58">
        <v>16</v>
      </c>
      <c r="J18" s="58"/>
      <c r="K18" s="58"/>
      <c r="L18" s="5"/>
      <c r="M18" s="32"/>
      <c r="N18" s="5">
        <f t="shared" si="0"/>
        <v>-113400</v>
      </c>
      <c r="O18" s="5" t="s">
        <v>495</v>
      </c>
      <c r="P18" s="58"/>
    </row>
    <row r="19" spans="1:16" x14ac:dyDescent="0.25">
      <c r="A19" s="6">
        <v>17</v>
      </c>
      <c r="B19" s="21" t="s">
        <v>286</v>
      </c>
      <c r="C19" s="5">
        <v>70000</v>
      </c>
      <c r="D19" s="4" t="s">
        <v>204</v>
      </c>
      <c r="F19" t="s">
        <v>752</v>
      </c>
      <c r="I19" s="61">
        <v>17</v>
      </c>
      <c r="J19" s="42"/>
      <c r="K19" s="42"/>
      <c r="L19" s="42"/>
      <c r="M19" s="42">
        <f>SUM(M4:M14)</f>
        <v>250.59999999999997</v>
      </c>
      <c r="N19" s="5">
        <f t="shared" si="0"/>
        <v>-113400</v>
      </c>
      <c r="O19" s="42"/>
      <c r="P19" s="42"/>
    </row>
    <row r="20" spans="1:16" x14ac:dyDescent="0.25">
      <c r="A20" s="6">
        <v>18</v>
      </c>
      <c r="B20" s="6" t="s">
        <v>454</v>
      </c>
      <c r="C20" s="5">
        <v>35000</v>
      </c>
      <c r="D20" s="4" t="s">
        <v>205</v>
      </c>
      <c r="F20" t="s">
        <v>751</v>
      </c>
    </row>
    <row r="21" spans="1:16" x14ac:dyDescent="0.25">
      <c r="A21" s="6">
        <v>19</v>
      </c>
      <c r="B21" s="6" t="s">
        <v>790</v>
      </c>
      <c r="C21" s="5">
        <v>60000</v>
      </c>
      <c r="D21" s="71"/>
      <c r="F21" t="s">
        <v>750</v>
      </c>
      <c r="M21" t="s">
        <v>494</v>
      </c>
    </row>
    <row r="22" spans="1:16" x14ac:dyDescent="0.25">
      <c r="A22" s="6">
        <v>20</v>
      </c>
      <c r="B22" s="21" t="s">
        <v>449</v>
      </c>
      <c r="C22" s="5">
        <v>70000</v>
      </c>
      <c r="D22" s="4" t="s">
        <v>205</v>
      </c>
      <c r="F22" t="s">
        <v>752</v>
      </c>
    </row>
    <row r="23" spans="1:16" x14ac:dyDescent="0.25">
      <c r="A23" s="6">
        <v>21</v>
      </c>
      <c r="B23" s="21" t="s">
        <v>286</v>
      </c>
      <c r="C23" s="5">
        <v>70000</v>
      </c>
      <c r="D23" s="4" t="s">
        <v>206</v>
      </c>
      <c r="F23" t="s">
        <v>752</v>
      </c>
    </row>
    <row r="24" spans="1:16" x14ac:dyDescent="0.25">
      <c r="A24" s="6">
        <v>22</v>
      </c>
      <c r="B24" s="21" t="s">
        <v>449</v>
      </c>
      <c r="C24" s="5">
        <v>70000</v>
      </c>
      <c r="D24" s="4" t="s">
        <v>207</v>
      </c>
      <c r="F24" t="s">
        <v>752</v>
      </c>
    </row>
    <row r="25" spans="1:16" x14ac:dyDescent="0.25">
      <c r="A25" s="6">
        <v>23</v>
      </c>
      <c r="B25" s="6" t="s">
        <v>209</v>
      </c>
      <c r="C25" s="5">
        <v>52000</v>
      </c>
      <c r="D25" s="4" t="s">
        <v>208</v>
      </c>
      <c r="F25" t="s">
        <v>751</v>
      </c>
    </row>
    <row r="26" spans="1:16" x14ac:dyDescent="0.25">
      <c r="A26" s="6">
        <v>24</v>
      </c>
      <c r="B26" s="6" t="s">
        <v>750</v>
      </c>
      <c r="C26" s="5">
        <v>100000</v>
      </c>
      <c r="D26" s="71"/>
      <c r="F26" t="s">
        <v>750</v>
      </c>
    </row>
    <row r="27" spans="1:16" x14ac:dyDescent="0.25">
      <c r="A27" s="6">
        <v>25</v>
      </c>
      <c r="B27" s="21" t="s">
        <v>449</v>
      </c>
      <c r="C27" s="5">
        <v>70000</v>
      </c>
      <c r="D27" s="4" t="s">
        <v>210</v>
      </c>
      <c r="F27" t="s">
        <v>752</v>
      </c>
    </row>
    <row r="28" spans="1:16" x14ac:dyDescent="0.25">
      <c r="A28" s="6">
        <v>26</v>
      </c>
      <c r="B28" s="21" t="s">
        <v>198</v>
      </c>
      <c r="C28" s="5">
        <v>72500</v>
      </c>
      <c r="D28" s="4" t="s">
        <v>211</v>
      </c>
      <c r="F28" t="s">
        <v>752</v>
      </c>
    </row>
    <row r="29" spans="1:16" x14ac:dyDescent="0.25">
      <c r="A29" s="6">
        <v>27</v>
      </c>
      <c r="B29" s="6" t="s">
        <v>213</v>
      </c>
      <c r="C29" s="5">
        <v>124000</v>
      </c>
      <c r="D29" s="4" t="s">
        <v>212</v>
      </c>
      <c r="F29" t="s">
        <v>751</v>
      </c>
    </row>
    <row r="30" spans="1:16" x14ac:dyDescent="0.25">
      <c r="A30" s="6">
        <v>28</v>
      </c>
      <c r="B30" s="6" t="s">
        <v>750</v>
      </c>
      <c r="C30" s="5">
        <v>60000</v>
      </c>
      <c r="D30" s="71"/>
      <c r="F30" t="s">
        <v>750</v>
      </c>
    </row>
    <row r="31" spans="1:16" x14ac:dyDescent="0.25">
      <c r="A31" s="6">
        <v>29</v>
      </c>
      <c r="B31" s="6" t="s">
        <v>451</v>
      </c>
      <c r="C31" s="5">
        <v>49900</v>
      </c>
      <c r="D31" s="4" t="s">
        <v>214</v>
      </c>
      <c r="F31" t="s">
        <v>751</v>
      </c>
    </row>
    <row r="32" spans="1:16" x14ac:dyDescent="0.25">
      <c r="A32" s="6">
        <v>30</v>
      </c>
      <c r="B32" s="21" t="s">
        <v>449</v>
      </c>
      <c r="C32" s="5">
        <v>70000</v>
      </c>
      <c r="D32" s="4" t="s">
        <v>215</v>
      </c>
      <c r="F32" t="s">
        <v>752</v>
      </c>
    </row>
    <row r="33" spans="1:6" x14ac:dyDescent="0.25">
      <c r="A33" s="6">
        <v>31</v>
      </c>
      <c r="B33" s="6" t="s">
        <v>216</v>
      </c>
      <c r="C33" s="5">
        <v>77600000</v>
      </c>
      <c r="D33" s="4" t="s">
        <v>215</v>
      </c>
      <c r="F33" t="s">
        <v>751</v>
      </c>
    </row>
    <row r="34" spans="1:6" x14ac:dyDescent="0.25">
      <c r="A34" s="6">
        <v>32</v>
      </c>
      <c r="B34" s="21" t="s">
        <v>449</v>
      </c>
      <c r="C34" s="5">
        <v>70000</v>
      </c>
      <c r="D34" s="4" t="s">
        <v>217</v>
      </c>
      <c r="F34" t="s">
        <v>752</v>
      </c>
    </row>
    <row r="35" spans="1:6" x14ac:dyDescent="0.25">
      <c r="A35" s="6">
        <v>33</v>
      </c>
      <c r="B35" s="6" t="s">
        <v>450</v>
      </c>
      <c r="C35" s="5">
        <v>126000</v>
      </c>
      <c r="D35" s="4" t="s">
        <v>217</v>
      </c>
      <c r="F35" t="s">
        <v>751</v>
      </c>
    </row>
    <row r="36" spans="1:6" x14ac:dyDescent="0.25">
      <c r="A36" s="6">
        <v>34</v>
      </c>
      <c r="B36" s="6" t="s">
        <v>750</v>
      </c>
      <c r="C36" s="5">
        <v>35000</v>
      </c>
      <c r="D36" s="71"/>
      <c r="F36" t="s">
        <v>750</v>
      </c>
    </row>
    <row r="37" spans="1:6" x14ac:dyDescent="0.25">
      <c r="A37" s="6">
        <v>35</v>
      </c>
      <c r="B37" s="6" t="s">
        <v>218</v>
      </c>
      <c r="C37" s="5">
        <v>34000</v>
      </c>
      <c r="D37" s="4" t="s">
        <v>217</v>
      </c>
      <c r="F37" t="s">
        <v>751</v>
      </c>
    </row>
    <row r="38" spans="1:6" x14ac:dyDescent="0.25">
      <c r="A38" s="6">
        <v>36</v>
      </c>
      <c r="B38" s="6" t="s">
        <v>448</v>
      </c>
      <c r="C38" s="5">
        <v>53600</v>
      </c>
      <c r="D38" s="4" t="s">
        <v>219</v>
      </c>
      <c r="F38" t="s">
        <v>751</v>
      </c>
    </row>
    <row r="39" spans="1:6" x14ac:dyDescent="0.25">
      <c r="A39" s="6">
        <v>37</v>
      </c>
      <c r="B39" s="21" t="s">
        <v>286</v>
      </c>
      <c r="C39" s="5">
        <v>35000</v>
      </c>
      <c r="D39" s="4" t="s">
        <v>219</v>
      </c>
      <c r="F39" t="s">
        <v>752</v>
      </c>
    </row>
    <row r="40" spans="1:6" x14ac:dyDescent="0.25">
      <c r="A40" s="6">
        <v>38</v>
      </c>
      <c r="B40" s="6" t="s">
        <v>221</v>
      </c>
      <c r="C40" s="5">
        <v>92000</v>
      </c>
      <c r="D40" s="4" t="s">
        <v>220</v>
      </c>
      <c r="F40" t="s">
        <v>751</v>
      </c>
    </row>
    <row r="41" spans="1:6" x14ac:dyDescent="0.25">
      <c r="A41" s="6">
        <v>39</v>
      </c>
      <c r="B41" s="6" t="s">
        <v>223</v>
      </c>
      <c r="C41" s="5">
        <v>22000</v>
      </c>
      <c r="D41" s="4" t="s">
        <v>222</v>
      </c>
      <c r="E41" s="31"/>
      <c r="F41" t="s">
        <v>762</v>
      </c>
    </row>
    <row r="42" spans="1:6" x14ac:dyDescent="0.25">
      <c r="A42" s="6">
        <v>40</v>
      </c>
      <c r="B42" s="6" t="s">
        <v>225</v>
      </c>
      <c r="C42" s="5">
        <v>10000000</v>
      </c>
      <c r="D42" s="4" t="s">
        <v>224</v>
      </c>
      <c r="F42" t="s">
        <v>751</v>
      </c>
    </row>
    <row r="43" spans="1:6" x14ac:dyDescent="0.25">
      <c r="A43" s="6">
        <v>41</v>
      </c>
      <c r="B43" s="6" t="s">
        <v>226</v>
      </c>
      <c r="C43" s="5">
        <v>15000</v>
      </c>
      <c r="D43" s="4" t="s">
        <v>224</v>
      </c>
      <c r="F43" t="s">
        <v>751</v>
      </c>
    </row>
    <row r="44" spans="1:6" ht="15.75" thickBot="1" x14ac:dyDescent="0.3">
      <c r="A44" s="6">
        <v>42</v>
      </c>
      <c r="B44" s="6" t="s">
        <v>367</v>
      </c>
      <c r="C44" s="20">
        <v>5000000</v>
      </c>
      <c r="D44" s="4" t="s">
        <v>366</v>
      </c>
      <c r="F44" t="s">
        <v>751</v>
      </c>
    </row>
    <row r="45" spans="1:6" ht="16.5" thickTop="1" thickBot="1" x14ac:dyDescent="0.3">
      <c r="A45" s="6">
        <v>43</v>
      </c>
      <c r="B45" s="6" t="s">
        <v>231</v>
      </c>
      <c r="C45" s="3">
        <v>63500</v>
      </c>
      <c r="D45" s="6" t="s">
        <v>230</v>
      </c>
      <c r="F45" t="s">
        <v>762</v>
      </c>
    </row>
    <row r="46" spans="1:6" ht="16.5" thickTop="1" thickBot="1" x14ac:dyDescent="0.3">
      <c r="A46" s="6">
        <v>44</v>
      </c>
      <c r="B46" s="6" t="s">
        <v>234</v>
      </c>
      <c r="C46" s="3">
        <v>45000</v>
      </c>
      <c r="D46" s="6" t="s">
        <v>235</v>
      </c>
      <c r="F46" t="s">
        <v>751</v>
      </c>
    </row>
    <row r="47" spans="1:6" ht="16.5" thickTop="1" thickBot="1" x14ac:dyDescent="0.3">
      <c r="A47" s="6">
        <v>45</v>
      </c>
      <c r="B47" s="21" t="s">
        <v>365</v>
      </c>
      <c r="C47" s="3">
        <v>323000</v>
      </c>
      <c r="D47" s="6" t="s">
        <v>236</v>
      </c>
      <c r="F47" t="s">
        <v>752</v>
      </c>
    </row>
    <row r="48" spans="1:6" ht="16.5" thickTop="1" thickBot="1" x14ac:dyDescent="0.3">
      <c r="A48" s="6">
        <v>46</v>
      </c>
      <c r="B48" s="21" t="s">
        <v>239</v>
      </c>
      <c r="C48" s="3">
        <v>520000</v>
      </c>
      <c r="D48" s="6" t="s">
        <v>240</v>
      </c>
      <c r="F48" t="s">
        <v>752</v>
      </c>
    </row>
    <row r="49" spans="1:6" ht="16.5" thickTop="1" thickBot="1" x14ac:dyDescent="0.3">
      <c r="A49" s="6">
        <v>47</v>
      </c>
      <c r="B49" s="6" t="s">
        <v>242</v>
      </c>
      <c r="C49" s="3">
        <v>82000</v>
      </c>
      <c r="D49" s="6" t="s">
        <v>243</v>
      </c>
      <c r="F49" t="s">
        <v>751</v>
      </c>
    </row>
    <row r="50" spans="1:6" ht="16.5" thickTop="1" thickBot="1" x14ac:dyDescent="0.3">
      <c r="A50" s="6">
        <v>48</v>
      </c>
      <c r="B50" s="6" t="s">
        <v>244</v>
      </c>
      <c r="C50" s="3">
        <v>24000</v>
      </c>
      <c r="D50" s="6" t="s">
        <v>245</v>
      </c>
      <c r="F50" t="s">
        <v>762</v>
      </c>
    </row>
    <row r="51" spans="1:6" ht="16.5" thickTop="1" thickBot="1" x14ac:dyDescent="0.3">
      <c r="A51" s="6">
        <v>49</v>
      </c>
      <c r="B51" s="21" t="s">
        <v>246</v>
      </c>
      <c r="C51" s="3">
        <v>100000</v>
      </c>
      <c r="D51" s="6" t="s">
        <v>247</v>
      </c>
      <c r="F51" t="s">
        <v>752</v>
      </c>
    </row>
    <row r="52" spans="1:6" ht="16.5" thickTop="1" thickBot="1" x14ac:dyDescent="0.3">
      <c r="A52" s="6">
        <v>50</v>
      </c>
      <c r="B52" s="6" t="s">
        <v>248</v>
      </c>
      <c r="C52" s="3">
        <v>39000</v>
      </c>
      <c r="D52" s="6" t="s">
        <v>247</v>
      </c>
      <c r="F52" t="s">
        <v>751</v>
      </c>
    </row>
    <row r="53" spans="1:6" ht="16.5" thickTop="1" thickBot="1" x14ac:dyDescent="0.3">
      <c r="A53" s="6">
        <v>51</v>
      </c>
      <c r="B53" s="6" t="s">
        <v>249</v>
      </c>
      <c r="C53" s="3">
        <v>82000</v>
      </c>
      <c r="D53" s="6" t="s">
        <v>250</v>
      </c>
      <c r="F53" t="s">
        <v>762</v>
      </c>
    </row>
    <row r="54" spans="1:6" ht="16.5" thickTop="1" thickBot="1" x14ac:dyDescent="0.3">
      <c r="A54" s="6">
        <v>52</v>
      </c>
      <c r="B54" s="6" t="s">
        <v>251</v>
      </c>
      <c r="C54" s="3">
        <v>52000</v>
      </c>
      <c r="D54" s="6" t="s">
        <v>252</v>
      </c>
      <c r="F54" t="s">
        <v>762</v>
      </c>
    </row>
    <row r="55" spans="1:6" ht="16.5" thickTop="1" thickBot="1" x14ac:dyDescent="0.3">
      <c r="A55" s="6">
        <v>53</v>
      </c>
      <c r="B55" s="6" t="s">
        <v>256</v>
      </c>
      <c r="C55" s="3">
        <v>424500</v>
      </c>
      <c r="D55" s="6" t="s">
        <v>255</v>
      </c>
      <c r="F55" t="s">
        <v>751</v>
      </c>
    </row>
    <row r="56" spans="1:6" ht="16.5" thickTop="1" thickBot="1" x14ac:dyDescent="0.3">
      <c r="A56" s="6">
        <v>54</v>
      </c>
      <c r="B56" s="6" t="s">
        <v>257</v>
      </c>
      <c r="C56" s="3">
        <v>6500</v>
      </c>
      <c r="D56" s="6" t="s">
        <v>258</v>
      </c>
      <c r="F56" t="s">
        <v>762</v>
      </c>
    </row>
    <row r="57" spans="1:6" ht="16.5" thickTop="1" thickBot="1" x14ac:dyDescent="0.3">
      <c r="A57" s="6">
        <v>55</v>
      </c>
      <c r="B57" s="6" t="s">
        <v>259</v>
      </c>
      <c r="C57" s="3">
        <v>1915000</v>
      </c>
      <c r="D57" s="6" t="s">
        <v>260</v>
      </c>
      <c r="F57" t="s">
        <v>751</v>
      </c>
    </row>
    <row r="58" spans="1:6" ht="16.5" thickTop="1" thickBot="1" x14ac:dyDescent="0.3">
      <c r="A58" s="6">
        <v>56</v>
      </c>
      <c r="B58" s="6" t="s">
        <v>750</v>
      </c>
      <c r="C58" s="3">
        <v>60000</v>
      </c>
      <c r="D58" s="6"/>
      <c r="F58" t="s">
        <v>750</v>
      </c>
    </row>
    <row r="59" spans="1:6" ht="16.5" thickTop="1" thickBot="1" x14ac:dyDescent="0.3">
      <c r="A59" s="6">
        <v>57</v>
      </c>
      <c r="B59" s="6" t="s">
        <v>261</v>
      </c>
      <c r="C59" s="3">
        <v>70000</v>
      </c>
      <c r="D59" s="6" t="s">
        <v>262</v>
      </c>
      <c r="F59" t="s">
        <v>751</v>
      </c>
    </row>
    <row r="60" spans="1:6" ht="16.5" thickTop="1" thickBot="1" x14ac:dyDescent="0.3">
      <c r="A60" s="6">
        <v>58</v>
      </c>
      <c r="B60" s="21" t="s">
        <v>263</v>
      </c>
      <c r="C60" s="3">
        <v>232000</v>
      </c>
      <c r="D60" s="6" t="s">
        <v>262</v>
      </c>
      <c r="E60" s="34"/>
      <c r="F60" t="s">
        <v>752</v>
      </c>
    </row>
    <row r="61" spans="1:6" ht="16.5" thickTop="1" thickBot="1" x14ac:dyDescent="0.3">
      <c r="A61" s="6">
        <v>59</v>
      </c>
      <c r="B61" s="6" t="s">
        <v>264</v>
      </c>
      <c r="C61" s="3">
        <v>4400000</v>
      </c>
      <c r="D61" s="6" t="s">
        <v>265</v>
      </c>
      <c r="F61" t="s">
        <v>751</v>
      </c>
    </row>
    <row r="62" spans="1:6" ht="16.5" thickTop="1" thickBot="1" x14ac:dyDescent="0.3">
      <c r="A62" s="6">
        <v>60</v>
      </c>
      <c r="B62" s="21" t="s">
        <v>32</v>
      </c>
      <c r="C62" s="3">
        <v>2000000</v>
      </c>
      <c r="D62" s="6" t="s">
        <v>265</v>
      </c>
      <c r="F62" t="s">
        <v>752</v>
      </c>
    </row>
    <row r="63" spans="1:6" ht="16.5" thickTop="1" thickBot="1" x14ac:dyDescent="0.3">
      <c r="A63" s="6">
        <v>61</v>
      </c>
      <c r="B63" s="6" t="s">
        <v>267</v>
      </c>
      <c r="C63" s="3">
        <v>13000</v>
      </c>
      <c r="D63" s="6" t="s">
        <v>268</v>
      </c>
      <c r="F63" t="s">
        <v>762</v>
      </c>
    </row>
    <row r="64" spans="1:6" ht="16.5" thickTop="1" thickBot="1" x14ac:dyDescent="0.3">
      <c r="A64" s="6">
        <v>62</v>
      </c>
      <c r="B64" s="6" t="s">
        <v>269</v>
      </c>
      <c r="C64" s="3">
        <v>440000</v>
      </c>
      <c r="D64" s="6" t="s">
        <v>270</v>
      </c>
      <c r="F64" t="s">
        <v>751</v>
      </c>
    </row>
    <row r="65" spans="1:6" ht="16.5" thickTop="1" thickBot="1" x14ac:dyDescent="0.3">
      <c r="A65" s="6">
        <v>63</v>
      </c>
      <c r="B65" s="6" t="s">
        <v>750</v>
      </c>
      <c r="C65" s="3">
        <v>200000</v>
      </c>
      <c r="D65" s="6"/>
      <c r="F65" t="s">
        <v>750</v>
      </c>
    </row>
    <row r="66" spans="1:6" ht="16.5" thickTop="1" thickBot="1" x14ac:dyDescent="0.3">
      <c r="A66" s="6">
        <v>64</v>
      </c>
      <c r="B66" s="6" t="s">
        <v>271</v>
      </c>
      <c r="C66" s="3">
        <v>33000</v>
      </c>
      <c r="D66" s="6" t="s">
        <v>270</v>
      </c>
      <c r="F66" t="s">
        <v>751</v>
      </c>
    </row>
    <row r="67" spans="1:6" ht="16.5" thickTop="1" thickBot="1" x14ac:dyDescent="0.3">
      <c r="A67" s="6">
        <v>65</v>
      </c>
      <c r="B67" s="6" t="s">
        <v>272</v>
      </c>
      <c r="C67" s="3">
        <v>46000</v>
      </c>
      <c r="D67" s="6" t="s">
        <v>270</v>
      </c>
      <c r="F67" t="s">
        <v>762</v>
      </c>
    </row>
    <row r="68" spans="1:6" ht="16.5" thickTop="1" thickBot="1" x14ac:dyDescent="0.3">
      <c r="A68" s="6">
        <v>66</v>
      </c>
      <c r="B68" s="21" t="s">
        <v>273</v>
      </c>
      <c r="C68" s="3">
        <v>60000</v>
      </c>
      <c r="D68" s="6" t="s">
        <v>274</v>
      </c>
      <c r="F68" t="s">
        <v>752</v>
      </c>
    </row>
    <row r="69" spans="1:6" ht="16.5" thickTop="1" thickBot="1" x14ac:dyDescent="0.3">
      <c r="A69" s="6">
        <v>67</v>
      </c>
      <c r="B69" s="6" t="s">
        <v>275</v>
      </c>
      <c r="C69" s="3">
        <v>35000</v>
      </c>
      <c r="D69" s="6" t="s">
        <v>276</v>
      </c>
      <c r="F69" t="s">
        <v>762</v>
      </c>
    </row>
    <row r="70" spans="1:6" ht="16.5" thickTop="1" thickBot="1" x14ac:dyDescent="0.3">
      <c r="A70" s="6">
        <v>68</v>
      </c>
      <c r="B70" s="6" t="s">
        <v>277</v>
      </c>
      <c r="C70" s="3">
        <v>30000</v>
      </c>
      <c r="D70" s="6" t="s">
        <v>276</v>
      </c>
      <c r="F70" t="s">
        <v>751</v>
      </c>
    </row>
    <row r="71" spans="1:6" ht="16.5" thickTop="1" thickBot="1" x14ac:dyDescent="0.3">
      <c r="A71" s="6">
        <v>69</v>
      </c>
      <c r="B71" s="6" t="s">
        <v>750</v>
      </c>
      <c r="C71" s="3">
        <v>30000</v>
      </c>
      <c r="D71" s="6"/>
      <c r="F71" t="s">
        <v>750</v>
      </c>
    </row>
    <row r="72" spans="1:6" ht="16.5" thickTop="1" thickBot="1" x14ac:dyDescent="0.3">
      <c r="A72" s="6">
        <v>70</v>
      </c>
      <c r="B72" s="6" t="s">
        <v>368</v>
      </c>
      <c r="C72" s="3">
        <v>5000000</v>
      </c>
      <c r="D72" s="6" t="s">
        <v>280</v>
      </c>
      <c r="F72" t="s">
        <v>751</v>
      </c>
    </row>
    <row r="73" spans="1:6" ht="16.5" thickTop="1" thickBot="1" x14ac:dyDescent="0.3">
      <c r="A73" s="6">
        <v>71</v>
      </c>
      <c r="B73" s="6" t="s">
        <v>279</v>
      </c>
      <c r="C73" s="3">
        <v>39000</v>
      </c>
      <c r="D73" s="6" t="s">
        <v>280</v>
      </c>
      <c r="F73" t="s">
        <v>762</v>
      </c>
    </row>
    <row r="74" spans="1:6" ht="16.5" thickTop="1" thickBot="1" x14ac:dyDescent="0.3">
      <c r="A74" s="6">
        <v>72</v>
      </c>
      <c r="B74" s="21" t="s">
        <v>273</v>
      </c>
      <c r="C74" s="3">
        <v>60000</v>
      </c>
      <c r="D74" s="6" t="s">
        <v>280</v>
      </c>
      <c r="F74" t="s">
        <v>752</v>
      </c>
    </row>
    <row r="75" spans="1:6" ht="16.5" thickTop="1" thickBot="1" x14ac:dyDescent="0.3">
      <c r="A75" s="6">
        <v>73</v>
      </c>
      <c r="B75" s="6" t="s">
        <v>281</v>
      </c>
      <c r="C75" s="3">
        <v>200000</v>
      </c>
      <c r="D75" s="6" t="s">
        <v>280</v>
      </c>
      <c r="F75" t="s">
        <v>751</v>
      </c>
    </row>
    <row r="76" spans="1:6" ht="16.5" thickTop="1" thickBot="1" x14ac:dyDescent="0.3">
      <c r="A76" s="6">
        <v>74</v>
      </c>
      <c r="B76" s="6" t="s">
        <v>282</v>
      </c>
      <c r="C76" s="3">
        <v>23000</v>
      </c>
      <c r="D76" s="6" t="s">
        <v>283</v>
      </c>
      <c r="F76" t="s">
        <v>751</v>
      </c>
    </row>
    <row r="77" spans="1:6" ht="16.5" thickTop="1" thickBot="1" x14ac:dyDescent="0.3">
      <c r="A77" s="6">
        <v>75</v>
      </c>
      <c r="B77" s="6" t="s">
        <v>284</v>
      </c>
      <c r="C77" s="3">
        <v>81000</v>
      </c>
      <c r="D77" s="6" t="s">
        <v>285</v>
      </c>
      <c r="F77" t="s">
        <v>751</v>
      </c>
    </row>
    <row r="78" spans="1:6" ht="16.5" thickTop="1" thickBot="1" x14ac:dyDescent="0.3">
      <c r="A78" s="6">
        <v>76</v>
      </c>
      <c r="B78" s="21" t="s">
        <v>286</v>
      </c>
      <c r="C78" s="3">
        <v>70000</v>
      </c>
      <c r="D78" s="6" t="s">
        <v>285</v>
      </c>
      <c r="F78" t="s">
        <v>752</v>
      </c>
    </row>
    <row r="79" spans="1:6" ht="16.5" thickTop="1" thickBot="1" x14ac:dyDescent="0.3">
      <c r="A79" s="6">
        <v>77</v>
      </c>
      <c r="B79" s="6" t="s">
        <v>287</v>
      </c>
      <c r="C79" s="3">
        <v>40000</v>
      </c>
      <c r="D79" s="6" t="s">
        <v>288</v>
      </c>
      <c r="F79" t="s">
        <v>762</v>
      </c>
    </row>
    <row r="80" spans="1:6" ht="16.5" thickTop="1" thickBot="1" x14ac:dyDescent="0.3">
      <c r="A80" s="6">
        <v>78</v>
      </c>
      <c r="B80" s="21" t="s">
        <v>286</v>
      </c>
      <c r="C80" s="3">
        <v>70000</v>
      </c>
      <c r="D80" s="6" t="s">
        <v>288</v>
      </c>
      <c r="F80" t="s">
        <v>752</v>
      </c>
    </row>
    <row r="81" spans="1:6" ht="16.5" thickTop="1" thickBot="1" x14ac:dyDescent="0.3">
      <c r="A81" s="6">
        <v>79</v>
      </c>
      <c r="B81" s="6" t="s">
        <v>291</v>
      </c>
      <c r="C81" s="3">
        <v>36000</v>
      </c>
      <c r="D81" s="6" t="s">
        <v>292</v>
      </c>
      <c r="F81" t="s">
        <v>751</v>
      </c>
    </row>
    <row r="82" spans="1:6" ht="16.5" thickTop="1" thickBot="1" x14ac:dyDescent="0.3">
      <c r="A82" s="6">
        <v>80</v>
      </c>
      <c r="B82" s="6" t="s">
        <v>293</v>
      </c>
      <c r="C82" s="3">
        <v>40000</v>
      </c>
      <c r="D82" s="6" t="s">
        <v>292</v>
      </c>
      <c r="F82" t="s">
        <v>762</v>
      </c>
    </row>
    <row r="83" spans="1:6" ht="16.5" thickTop="1" thickBot="1" x14ac:dyDescent="0.3">
      <c r="A83" s="6">
        <v>81</v>
      </c>
      <c r="B83" s="21" t="s">
        <v>294</v>
      </c>
      <c r="C83" s="3">
        <v>120000</v>
      </c>
      <c r="D83" s="6" t="s">
        <v>292</v>
      </c>
      <c r="F83" t="s">
        <v>752</v>
      </c>
    </row>
    <row r="84" spans="1:6" ht="16.5" thickTop="1" thickBot="1" x14ac:dyDescent="0.3">
      <c r="A84" s="6">
        <v>82</v>
      </c>
      <c r="B84" s="6" t="s">
        <v>296</v>
      </c>
      <c r="C84" s="3">
        <v>84000</v>
      </c>
      <c r="D84" s="6" t="s">
        <v>292</v>
      </c>
      <c r="F84" t="s">
        <v>752</v>
      </c>
    </row>
    <row r="85" spans="1:6" ht="16.5" thickTop="1" thickBot="1" x14ac:dyDescent="0.3">
      <c r="A85" s="6">
        <v>83</v>
      </c>
      <c r="B85" s="6" t="s">
        <v>297</v>
      </c>
      <c r="C85" s="3">
        <v>8000</v>
      </c>
      <c r="D85" s="6" t="s">
        <v>292</v>
      </c>
      <c r="F85" t="s">
        <v>762</v>
      </c>
    </row>
    <row r="86" spans="1:6" ht="16.5" thickTop="1" thickBot="1" x14ac:dyDescent="0.3">
      <c r="A86" s="6">
        <v>84</v>
      </c>
      <c r="B86" s="21" t="s">
        <v>286</v>
      </c>
      <c r="C86" s="3">
        <v>70000</v>
      </c>
      <c r="D86" s="6" t="s">
        <v>292</v>
      </c>
      <c r="F86" t="s">
        <v>752</v>
      </c>
    </row>
    <row r="87" spans="1:6" ht="16.5" thickTop="1" thickBot="1" x14ac:dyDescent="0.3">
      <c r="A87" s="6">
        <v>85</v>
      </c>
      <c r="B87" s="6" t="s">
        <v>298</v>
      </c>
      <c r="C87" s="3">
        <v>40000</v>
      </c>
      <c r="D87" s="6" t="s">
        <v>300</v>
      </c>
      <c r="F87" t="s">
        <v>751</v>
      </c>
    </row>
    <row r="88" spans="1:6" ht="16.5" thickTop="1" thickBot="1" x14ac:dyDescent="0.3">
      <c r="A88" s="6">
        <v>86</v>
      </c>
      <c r="B88" s="6" t="s">
        <v>750</v>
      </c>
      <c r="C88" s="3">
        <v>40000</v>
      </c>
      <c r="D88" s="6"/>
      <c r="F88" t="s">
        <v>750</v>
      </c>
    </row>
    <row r="89" spans="1:6" ht="16.5" thickTop="1" thickBot="1" x14ac:dyDescent="0.3">
      <c r="A89" s="6">
        <v>87</v>
      </c>
      <c r="B89" s="6" t="s">
        <v>299</v>
      </c>
      <c r="C89" s="3">
        <v>29000</v>
      </c>
      <c r="D89" s="6" t="s">
        <v>300</v>
      </c>
      <c r="F89" t="s">
        <v>751</v>
      </c>
    </row>
    <row r="90" spans="1:6" ht="16.5" thickTop="1" thickBot="1" x14ac:dyDescent="0.3">
      <c r="A90" s="6">
        <v>88</v>
      </c>
      <c r="B90" s="21" t="s">
        <v>286</v>
      </c>
      <c r="C90" s="3">
        <v>35000</v>
      </c>
      <c r="D90" s="6" t="s">
        <v>300</v>
      </c>
      <c r="F90" t="s">
        <v>752</v>
      </c>
    </row>
    <row r="91" spans="1:6" ht="16.5" thickTop="1" thickBot="1" x14ac:dyDescent="0.3">
      <c r="A91" s="6">
        <v>89</v>
      </c>
      <c r="B91" s="6" t="s">
        <v>277</v>
      </c>
      <c r="C91" s="3">
        <v>43000</v>
      </c>
      <c r="D91" s="6" t="s">
        <v>300</v>
      </c>
      <c r="F91" t="s">
        <v>751</v>
      </c>
    </row>
    <row r="92" spans="1:6" ht="16.5" thickTop="1" thickBot="1" x14ac:dyDescent="0.3">
      <c r="A92" s="6">
        <v>90</v>
      </c>
      <c r="B92" s="6" t="s">
        <v>750</v>
      </c>
      <c r="C92" s="3">
        <v>40000</v>
      </c>
      <c r="D92" s="6"/>
      <c r="F92" t="s">
        <v>750</v>
      </c>
    </row>
    <row r="93" spans="1:6" ht="16.5" thickTop="1" thickBot="1" x14ac:dyDescent="0.3">
      <c r="A93" s="6">
        <v>91</v>
      </c>
      <c r="B93" s="6" t="s">
        <v>297</v>
      </c>
      <c r="C93" s="3">
        <v>8000</v>
      </c>
      <c r="D93" s="6" t="s">
        <v>300</v>
      </c>
      <c r="F93" t="s">
        <v>762</v>
      </c>
    </row>
    <row r="94" spans="1:6" ht="16.5" thickTop="1" thickBot="1" x14ac:dyDescent="0.3">
      <c r="A94" s="6">
        <v>92</v>
      </c>
      <c r="B94" s="21" t="s">
        <v>286</v>
      </c>
      <c r="C94" s="3">
        <v>35000</v>
      </c>
      <c r="D94" s="6" t="s">
        <v>306</v>
      </c>
      <c r="F94" t="s">
        <v>752</v>
      </c>
    </row>
    <row r="95" spans="1:6" ht="16.5" thickTop="1" thickBot="1" x14ac:dyDescent="0.3">
      <c r="A95" s="6">
        <v>93</v>
      </c>
      <c r="B95" s="6" t="s">
        <v>301</v>
      </c>
      <c r="C95" s="3">
        <v>35000</v>
      </c>
      <c r="D95" s="6" t="s">
        <v>306</v>
      </c>
      <c r="F95" t="s">
        <v>751</v>
      </c>
    </row>
    <row r="96" spans="1:6" ht="16.5" thickTop="1" thickBot="1" x14ac:dyDescent="0.3">
      <c r="A96" s="6">
        <v>94</v>
      </c>
      <c r="B96" s="6" t="s">
        <v>302</v>
      </c>
      <c r="C96" s="3">
        <v>3500</v>
      </c>
      <c r="D96" s="6" t="s">
        <v>306</v>
      </c>
      <c r="F96" t="s">
        <v>762</v>
      </c>
    </row>
    <row r="97" spans="1:6" ht="16.5" thickTop="1" thickBot="1" x14ac:dyDescent="0.3">
      <c r="A97" s="6">
        <v>95</v>
      </c>
      <c r="B97" s="21" t="s">
        <v>304</v>
      </c>
      <c r="C97" s="3">
        <v>50000</v>
      </c>
      <c r="D97" s="30" t="s">
        <v>307</v>
      </c>
      <c r="F97" t="s">
        <v>752</v>
      </c>
    </row>
    <row r="98" spans="1:6" ht="16.5" thickTop="1" thickBot="1" x14ac:dyDescent="0.3">
      <c r="A98" s="6">
        <v>96</v>
      </c>
      <c r="B98" s="21" t="s">
        <v>305</v>
      </c>
      <c r="C98" s="3">
        <v>2000000</v>
      </c>
      <c r="D98" s="30" t="s">
        <v>307</v>
      </c>
      <c r="F98" t="s">
        <v>752</v>
      </c>
    </row>
    <row r="99" spans="1:6" ht="16.5" thickTop="1" thickBot="1" x14ac:dyDescent="0.3">
      <c r="A99" s="6">
        <v>97</v>
      </c>
      <c r="B99" s="21" t="s">
        <v>286</v>
      </c>
      <c r="C99" s="3">
        <v>35000</v>
      </c>
      <c r="D99" s="30" t="s">
        <v>307</v>
      </c>
      <c r="F99" t="s">
        <v>752</v>
      </c>
    </row>
    <row r="100" spans="1:6" ht="16.5" thickTop="1" thickBot="1" x14ac:dyDescent="0.3">
      <c r="A100" s="6">
        <v>98</v>
      </c>
      <c r="B100" s="6" t="s">
        <v>301</v>
      </c>
      <c r="C100" s="3">
        <v>35000</v>
      </c>
      <c r="D100" s="6" t="s">
        <v>309</v>
      </c>
      <c r="F100" t="s">
        <v>751</v>
      </c>
    </row>
    <row r="101" spans="1:6" ht="16.5" thickTop="1" thickBot="1" x14ac:dyDescent="0.3">
      <c r="A101" s="6">
        <v>99</v>
      </c>
      <c r="B101" s="6" t="s">
        <v>310</v>
      </c>
      <c r="C101" s="3">
        <v>20000</v>
      </c>
      <c r="D101" s="6" t="s">
        <v>312</v>
      </c>
      <c r="F101" t="s">
        <v>762</v>
      </c>
    </row>
    <row r="102" spans="1:6" ht="16.5" thickTop="1" thickBot="1" x14ac:dyDescent="0.3">
      <c r="A102" s="6">
        <v>100</v>
      </c>
      <c r="B102" s="6" t="s">
        <v>297</v>
      </c>
      <c r="C102" s="3">
        <v>6500</v>
      </c>
      <c r="D102" s="6" t="s">
        <v>312</v>
      </c>
      <c r="F102" t="s">
        <v>762</v>
      </c>
    </row>
    <row r="103" spans="1:6" ht="16.5" thickTop="1" thickBot="1" x14ac:dyDescent="0.3">
      <c r="A103" s="6">
        <v>101</v>
      </c>
      <c r="B103" s="21" t="s">
        <v>311</v>
      </c>
      <c r="C103" s="3">
        <v>15000</v>
      </c>
      <c r="D103" s="6" t="s">
        <v>312</v>
      </c>
      <c r="F103" t="s">
        <v>752</v>
      </c>
    </row>
    <row r="104" spans="1:6" ht="16.5" thickTop="1" thickBot="1" x14ac:dyDescent="0.3">
      <c r="A104" s="6">
        <v>102</v>
      </c>
      <c r="B104" s="6" t="s">
        <v>313</v>
      </c>
      <c r="C104" s="3">
        <v>570000</v>
      </c>
      <c r="D104" s="6" t="s">
        <v>250</v>
      </c>
      <c r="F104" t="s">
        <v>751</v>
      </c>
    </row>
    <row r="105" spans="1:6" ht="16.5" thickTop="1" thickBot="1" x14ac:dyDescent="0.3">
      <c r="A105" s="6">
        <v>103</v>
      </c>
      <c r="B105" s="6" t="s">
        <v>750</v>
      </c>
      <c r="C105" s="3">
        <v>30000</v>
      </c>
      <c r="D105" s="6"/>
      <c r="F105" t="s">
        <v>750</v>
      </c>
    </row>
    <row r="106" spans="1:6" ht="16.5" thickTop="1" thickBot="1" x14ac:dyDescent="0.3">
      <c r="A106" s="6">
        <v>104</v>
      </c>
      <c r="B106" s="6" t="s">
        <v>314</v>
      </c>
      <c r="C106" s="3">
        <v>24000</v>
      </c>
      <c r="D106" s="6" t="s">
        <v>250</v>
      </c>
      <c r="F106" t="s">
        <v>752</v>
      </c>
    </row>
    <row r="107" spans="1:6" ht="16.5" thickTop="1" thickBot="1" x14ac:dyDescent="0.3">
      <c r="A107" s="6">
        <v>105</v>
      </c>
      <c r="B107" s="6" t="s">
        <v>315</v>
      </c>
      <c r="C107" s="3">
        <v>60000</v>
      </c>
      <c r="D107" s="6" t="s">
        <v>250</v>
      </c>
      <c r="F107" t="s">
        <v>751</v>
      </c>
    </row>
    <row r="108" spans="1:6" ht="16.5" thickTop="1" thickBot="1" x14ac:dyDescent="0.3">
      <c r="A108" s="6">
        <v>106</v>
      </c>
      <c r="B108" s="6" t="s">
        <v>750</v>
      </c>
      <c r="C108" s="3">
        <v>30000</v>
      </c>
      <c r="D108" s="6"/>
      <c r="F108" t="s">
        <v>750</v>
      </c>
    </row>
    <row r="109" spans="1:6" ht="16.5" thickTop="1" thickBot="1" x14ac:dyDescent="0.3">
      <c r="A109" s="6">
        <v>107</v>
      </c>
      <c r="B109" s="6" t="s">
        <v>64</v>
      </c>
      <c r="C109" s="3">
        <v>320000</v>
      </c>
      <c r="D109" s="6" t="s">
        <v>250</v>
      </c>
      <c r="F109" t="s">
        <v>751</v>
      </c>
    </row>
    <row r="110" spans="1:6" ht="16.5" thickTop="1" thickBot="1" x14ac:dyDescent="0.3">
      <c r="A110" s="6">
        <v>108</v>
      </c>
      <c r="B110" s="6" t="s">
        <v>750</v>
      </c>
      <c r="C110" s="3">
        <v>60000</v>
      </c>
      <c r="D110" s="6"/>
      <c r="F110" t="s">
        <v>750</v>
      </c>
    </row>
    <row r="111" spans="1:6" ht="16.5" thickTop="1" thickBot="1" x14ac:dyDescent="0.3">
      <c r="A111" s="6">
        <v>109</v>
      </c>
      <c r="B111" s="21" t="s">
        <v>286</v>
      </c>
      <c r="C111" s="3">
        <v>70000</v>
      </c>
      <c r="D111" s="6" t="s">
        <v>250</v>
      </c>
      <c r="F111" t="s">
        <v>752</v>
      </c>
    </row>
    <row r="112" spans="1:6" ht="16.5" thickTop="1" thickBot="1" x14ac:dyDescent="0.3">
      <c r="A112" s="6">
        <v>110</v>
      </c>
      <c r="B112" s="21" t="s">
        <v>316</v>
      </c>
      <c r="C112" s="3">
        <v>15000</v>
      </c>
      <c r="D112" s="6" t="s">
        <v>250</v>
      </c>
      <c r="F112" t="s">
        <v>752</v>
      </c>
    </row>
    <row r="113" spans="1:6" ht="16.5" thickTop="1" thickBot="1" x14ac:dyDescent="0.3">
      <c r="A113" s="6">
        <v>111</v>
      </c>
      <c r="B113" s="21" t="s">
        <v>286</v>
      </c>
      <c r="C113" s="3">
        <v>70000</v>
      </c>
      <c r="D113" s="6" t="s">
        <v>319</v>
      </c>
      <c r="F113" t="s">
        <v>752</v>
      </c>
    </row>
    <row r="114" spans="1:6" ht="16.5" thickTop="1" thickBot="1" x14ac:dyDescent="0.3">
      <c r="A114" s="6">
        <v>112</v>
      </c>
      <c r="B114" s="21" t="s">
        <v>69</v>
      </c>
      <c r="C114" s="3">
        <v>380000</v>
      </c>
      <c r="D114" s="6" t="s">
        <v>321</v>
      </c>
      <c r="F114" t="s">
        <v>752</v>
      </c>
    </row>
    <row r="115" spans="1:6" ht="16.5" thickTop="1" thickBot="1" x14ac:dyDescent="0.3">
      <c r="A115" s="6">
        <v>113</v>
      </c>
      <c r="B115" s="6" t="s">
        <v>322</v>
      </c>
      <c r="C115" s="3">
        <v>77000</v>
      </c>
      <c r="D115" s="6" t="s">
        <v>324</v>
      </c>
      <c r="F115" t="s">
        <v>751</v>
      </c>
    </row>
    <row r="116" spans="1:6" ht="16.5" thickTop="1" thickBot="1" x14ac:dyDescent="0.3">
      <c r="A116" s="6">
        <v>114</v>
      </c>
      <c r="B116" s="6" t="s">
        <v>323</v>
      </c>
      <c r="C116" s="3">
        <v>14000</v>
      </c>
      <c r="D116" s="6" t="s">
        <v>324</v>
      </c>
      <c r="F116" t="s">
        <v>762</v>
      </c>
    </row>
    <row r="117" spans="1:6" ht="16.5" thickTop="1" thickBot="1" x14ac:dyDescent="0.3">
      <c r="A117" s="6">
        <v>115</v>
      </c>
      <c r="B117" s="6" t="s">
        <v>259</v>
      </c>
      <c r="C117" s="3">
        <v>1965000</v>
      </c>
      <c r="D117" s="6" t="s">
        <v>326</v>
      </c>
      <c r="F117" t="s">
        <v>751</v>
      </c>
    </row>
    <row r="118" spans="1:6" ht="16.5" thickTop="1" thickBot="1" x14ac:dyDescent="0.3">
      <c r="A118" s="6">
        <v>116</v>
      </c>
      <c r="B118" s="6" t="s">
        <v>750</v>
      </c>
      <c r="C118" s="3">
        <v>70000</v>
      </c>
      <c r="D118" s="6"/>
      <c r="F118" t="s">
        <v>750</v>
      </c>
    </row>
    <row r="119" spans="1:6" ht="16.5" thickTop="1" thickBot="1" x14ac:dyDescent="0.3">
      <c r="A119" s="6">
        <v>117</v>
      </c>
      <c r="B119" s="6" t="s">
        <v>325</v>
      </c>
      <c r="C119" s="3">
        <v>535000</v>
      </c>
      <c r="D119" s="6" t="s">
        <v>326</v>
      </c>
      <c r="F119" t="s">
        <v>751</v>
      </c>
    </row>
    <row r="120" spans="1:6" ht="16.5" thickTop="1" thickBot="1" x14ac:dyDescent="0.3">
      <c r="A120" s="6">
        <v>118</v>
      </c>
      <c r="B120" s="6" t="s">
        <v>327</v>
      </c>
      <c r="C120" s="3">
        <v>30000</v>
      </c>
      <c r="D120" s="6" t="s">
        <v>330</v>
      </c>
      <c r="F120" t="s">
        <v>751</v>
      </c>
    </row>
    <row r="121" spans="1:6" ht="16.5" thickTop="1" thickBot="1" x14ac:dyDescent="0.3">
      <c r="A121" s="6">
        <v>119</v>
      </c>
      <c r="B121" s="6" t="s">
        <v>328</v>
      </c>
      <c r="C121" s="3">
        <v>35000</v>
      </c>
      <c r="D121" s="6" t="s">
        <v>330</v>
      </c>
      <c r="F121" t="s">
        <v>751</v>
      </c>
    </row>
    <row r="122" spans="1:6" ht="16.5" thickTop="1" thickBot="1" x14ac:dyDescent="0.3">
      <c r="A122" s="6">
        <v>120</v>
      </c>
      <c r="B122" s="6" t="s">
        <v>329</v>
      </c>
      <c r="C122" s="3">
        <v>12500</v>
      </c>
      <c r="D122" s="6" t="s">
        <v>330</v>
      </c>
      <c r="F122" t="s">
        <v>751</v>
      </c>
    </row>
    <row r="123" spans="1:6" ht="16.5" thickTop="1" thickBot="1" x14ac:dyDescent="0.3">
      <c r="A123" s="6">
        <v>121</v>
      </c>
      <c r="B123" s="21" t="s">
        <v>331</v>
      </c>
      <c r="C123" s="3">
        <v>120000</v>
      </c>
      <c r="D123" s="6" t="s">
        <v>333</v>
      </c>
      <c r="F123" t="s">
        <v>752</v>
      </c>
    </row>
    <row r="124" spans="1:6" ht="16.5" thickTop="1" thickBot="1" x14ac:dyDescent="0.3">
      <c r="A124" s="6">
        <v>122</v>
      </c>
      <c r="B124" s="6" t="s">
        <v>296</v>
      </c>
      <c r="C124" s="3">
        <v>71000</v>
      </c>
      <c r="D124" s="6" t="s">
        <v>333</v>
      </c>
      <c r="F124" t="s">
        <v>752</v>
      </c>
    </row>
    <row r="125" spans="1:6" ht="16.5" thickTop="1" thickBot="1" x14ac:dyDescent="0.3">
      <c r="A125" s="6">
        <v>123</v>
      </c>
      <c r="B125" s="6" t="s">
        <v>297</v>
      </c>
      <c r="C125" s="3">
        <v>6500</v>
      </c>
      <c r="D125" s="6" t="s">
        <v>333</v>
      </c>
      <c r="E125" s="34"/>
      <c r="F125" t="s">
        <v>762</v>
      </c>
    </row>
    <row r="126" spans="1:6" ht="16.5" thickTop="1" thickBot="1" x14ac:dyDescent="0.3">
      <c r="A126" s="6">
        <v>124</v>
      </c>
      <c r="B126" s="21" t="s">
        <v>332</v>
      </c>
      <c r="C126" s="3">
        <v>50000</v>
      </c>
      <c r="D126" s="6" t="s">
        <v>333</v>
      </c>
      <c r="F126" t="s">
        <v>751</v>
      </c>
    </row>
    <row r="127" spans="1:6" ht="16.5" thickTop="1" thickBot="1" x14ac:dyDescent="0.3">
      <c r="A127" s="6">
        <v>125</v>
      </c>
      <c r="B127" s="6" t="s">
        <v>334</v>
      </c>
      <c r="C127" s="3">
        <v>18000</v>
      </c>
      <c r="D127" s="6" t="s">
        <v>335</v>
      </c>
      <c r="F127" t="s">
        <v>752</v>
      </c>
    </row>
    <row r="128" spans="1:6" ht="16.5" thickTop="1" thickBot="1" x14ac:dyDescent="0.3">
      <c r="A128" s="6">
        <v>126</v>
      </c>
      <c r="B128" s="21" t="s">
        <v>336</v>
      </c>
      <c r="C128" s="3">
        <v>2200000</v>
      </c>
      <c r="D128" s="6" t="s">
        <v>339</v>
      </c>
      <c r="F128" t="s">
        <v>752</v>
      </c>
    </row>
    <row r="129" spans="1:6" ht="16.5" thickTop="1" thickBot="1" x14ac:dyDescent="0.3">
      <c r="A129" s="6">
        <v>127</v>
      </c>
      <c r="B129" s="21" t="s">
        <v>337</v>
      </c>
      <c r="C129" s="3">
        <v>550000</v>
      </c>
      <c r="D129" s="6" t="s">
        <v>339</v>
      </c>
      <c r="F129" t="s">
        <v>752</v>
      </c>
    </row>
    <row r="130" spans="1:6" ht="16.5" thickTop="1" thickBot="1" x14ac:dyDescent="0.3">
      <c r="A130" s="6">
        <v>128</v>
      </c>
      <c r="B130" s="21" t="s">
        <v>331</v>
      </c>
      <c r="C130" s="3">
        <v>100000</v>
      </c>
      <c r="D130" s="6" t="s">
        <v>340</v>
      </c>
      <c r="F130" t="s">
        <v>752</v>
      </c>
    </row>
    <row r="131" spans="1:6" ht="16.5" thickTop="1" thickBot="1" x14ac:dyDescent="0.3">
      <c r="A131" s="6">
        <v>129</v>
      </c>
      <c r="B131" s="6" t="s">
        <v>297</v>
      </c>
      <c r="C131" s="3">
        <v>5000</v>
      </c>
      <c r="D131" s="6" t="s">
        <v>344</v>
      </c>
      <c r="F131" t="s">
        <v>762</v>
      </c>
    </row>
    <row r="132" spans="1:6" ht="16.5" thickTop="1" thickBot="1" x14ac:dyDescent="0.3">
      <c r="A132" s="6">
        <v>130</v>
      </c>
      <c r="B132" s="6" t="s">
        <v>345</v>
      </c>
      <c r="C132" s="3">
        <v>16400000</v>
      </c>
      <c r="D132" s="6" t="s">
        <v>346</v>
      </c>
      <c r="E132" t="s">
        <v>496</v>
      </c>
      <c r="F132" t="s">
        <v>751</v>
      </c>
    </row>
    <row r="133" spans="1:6" ht="16.5" thickTop="1" thickBot="1" x14ac:dyDescent="0.3">
      <c r="A133" s="6">
        <v>131</v>
      </c>
      <c r="B133" s="6" t="s">
        <v>350</v>
      </c>
      <c r="C133" s="3">
        <v>35000</v>
      </c>
      <c r="D133" s="6" t="s">
        <v>303</v>
      </c>
      <c r="F133" t="s">
        <v>751</v>
      </c>
    </row>
    <row r="134" spans="1:6" ht="16.5" thickTop="1" thickBot="1" x14ac:dyDescent="0.3">
      <c r="A134" s="6">
        <v>132</v>
      </c>
      <c r="B134" s="6" t="s">
        <v>351</v>
      </c>
      <c r="C134" s="3">
        <v>60000</v>
      </c>
      <c r="D134" s="6" t="s">
        <v>353</v>
      </c>
      <c r="F134" t="s">
        <v>750</v>
      </c>
    </row>
    <row r="135" spans="1:6" ht="16.5" thickTop="1" thickBot="1" x14ac:dyDescent="0.3">
      <c r="A135" s="6">
        <v>133</v>
      </c>
      <c r="B135" s="21" t="s">
        <v>352</v>
      </c>
      <c r="C135" s="3">
        <v>120000</v>
      </c>
      <c r="D135" s="6" t="s">
        <v>353</v>
      </c>
      <c r="F135" t="s">
        <v>752</v>
      </c>
    </row>
    <row r="136" spans="1:6" ht="16.5" thickTop="1" thickBot="1" x14ac:dyDescent="0.3">
      <c r="A136" s="6">
        <v>134</v>
      </c>
      <c r="B136" s="6" t="s">
        <v>354</v>
      </c>
      <c r="C136" s="3">
        <v>103000</v>
      </c>
      <c r="D136" s="6" t="s">
        <v>356</v>
      </c>
      <c r="F136" t="s">
        <v>751</v>
      </c>
    </row>
    <row r="137" spans="1:6" ht="16.5" thickTop="1" thickBot="1" x14ac:dyDescent="0.3">
      <c r="A137" s="6">
        <v>135</v>
      </c>
      <c r="B137" s="6" t="s">
        <v>355</v>
      </c>
      <c r="C137" s="3">
        <v>55000</v>
      </c>
      <c r="D137" s="6" t="s">
        <v>356</v>
      </c>
      <c r="F137" t="s">
        <v>751</v>
      </c>
    </row>
    <row r="138" spans="1:6" ht="16.5" thickTop="1" thickBot="1" x14ac:dyDescent="0.3">
      <c r="A138" s="6">
        <v>136</v>
      </c>
      <c r="B138" s="21" t="s">
        <v>331</v>
      </c>
      <c r="C138" s="3">
        <v>125000</v>
      </c>
      <c r="D138" s="6" t="s">
        <v>357</v>
      </c>
      <c r="F138" t="s">
        <v>752</v>
      </c>
    </row>
    <row r="139" spans="1:6" ht="16.5" thickTop="1" thickBot="1" x14ac:dyDescent="0.3">
      <c r="A139" s="6">
        <v>137</v>
      </c>
      <c r="B139" s="6" t="s">
        <v>296</v>
      </c>
      <c r="C139" s="3">
        <v>65000</v>
      </c>
      <c r="D139" s="6" t="s">
        <v>357</v>
      </c>
      <c r="F139" t="s">
        <v>752</v>
      </c>
    </row>
    <row r="140" spans="1:6" ht="16.5" thickTop="1" thickBot="1" x14ac:dyDescent="0.3">
      <c r="A140" s="6">
        <v>138</v>
      </c>
      <c r="B140" s="21" t="s">
        <v>331</v>
      </c>
      <c r="C140" s="3">
        <v>105000</v>
      </c>
      <c r="D140" s="6" t="s">
        <v>358</v>
      </c>
      <c r="F140" t="s">
        <v>752</v>
      </c>
    </row>
    <row r="141" spans="1:6" ht="16.5" thickTop="1" thickBot="1" x14ac:dyDescent="0.3">
      <c r="A141" s="6">
        <v>139</v>
      </c>
      <c r="B141" s="6" t="s">
        <v>359</v>
      </c>
      <c r="C141" s="3">
        <v>18500</v>
      </c>
      <c r="D141" s="6" t="s">
        <v>360</v>
      </c>
      <c r="F141" t="s">
        <v>762</v>
      </c>
    </row>
    <row r="142" spans="1:6" ht="16.5" thickTop="1" thickBot="1" x14ac:dyDescent="0.3">
      <c r="A142" s="6">
        <v>140</v>
      </c>
      <c r="B142" s="22" t="s">
        <v>391</v>
      </c>
      <c r="C142" s="36">
        <v>1708000</v>
      </c>
      <c r="D142" s="22" t="s">
        <v>392</v>
      </c>
      <c r="F142" t="s">
        <v>751</v>
      </c>
    </row>
    <row r="143" spans="1:6" ht="16.5" thickTop="1" thickBot="1" x14ac:dyDescent="0.3">
      <c r="A143" s="6">
        <v>141</v>
      </c>
      <c r="B143" s="6" t="s">
        <v>393</v>
      </c>
      <c r="C143" s="3">
        <v>55000</v>
      </c>
      <c r="D143" s="6" t="s">
        <v>392</v>
      </c>
      <c r="F143" t="s">
        <v>750</v>
      </c>
    </row>
    <row r="144" spans="1:6" ht="16.5" thickTop="1" thickBot="1" x14ac:dyDescent="0.3">
      <c r="A144" s="6">
        <v>142</v>
      </c>
      <c r="B144" s="6" t="s">
        <v>394</v>
      </c>
      <c r="C144" s="3">
        <v>10000</v>
      </c>
      <c r="D144" s="6" t="s">
        <v>392</v>
      </c>
      <c r="E144" s="50"/>
      <c r="F144" t="s">
        <v>762</v>
      </c>
    </row>
    <row r="145" spans="1:6" ht="16.5" thickTop="1" thickBot="1" x14ac:dyDescent="0.3">
      <c r="A145" s="6">
        <v>143</v>
      </c>
      <c r="B145" s="21" t="s">
        <v>395</v>
      </c>
      <c r="C145" s="3">
        <v>2200000</v>
      </c>
      <c r="D145" s="6" t="s">
        <v>396</v>
      </c>
      <c r="F145" t="s">
        <v>752</v>
      </c>
    </row>
    <row r="146" spans="1:6" ht="16.5" thickTop="1" thickBot="1" x14ac:dyDescent="0.3">
      <c r="A146" s="6">
        <v>144</v>
      </c>
      <c r="B146" s="6" t="s">
        <v>397</v>
      </c>
      <c r="C146" s="3">
        <v>3720000</v>
      </c>
      <c r="D146" s="6" t="s">
        <v>396</v>
      </c>
      <c r="F146" t="s">
        <v>751</v>
      </c>
    </row>
    <row r="147" spans="1:6" ht="16.5" thickTop="1" thickBot="1" x14ac:dyDescent="0.3">
      <c r="A147" s="6">
        <v>145</v>
      </c>
      <c r="B147" s="6" t="s">
        <v>750</v>
      </c>
      <c r="C147" s="3">
        <v>80000</v>
      </c>
      <c r="D147" s="6"/>
      <c r="F147" t="s">
        <v>750</v>
      </c>
    </row>
    <row r="148" spans="1:6" ht="16.5" thickTop="1" thickBot="1" x14ac:dyDescent="0.3">
      <c r="A148" s="6">
        <v>146</v>
      </c>
      <c r="B148" s="6" t="s">
        <v>398</v>
      </c>
      <c r="C148" s="3">
        <v>42000</v>
      </c>
      <c r="D148" s="6" t="s">
        <v>399</v>
      </c>
      <c r="F148" t="s">
        <v>751</v>
      </c>
    </row>
    <row r="149" spans="1:6" ht="16.5" thickTop="1" thickBot="1" x14ac:dyDescent="0.3">
      <c r="A149" s="6">
        <v>147</v>
      </c>
      <c r="B149" s="6" t="s">
        <v>400</v>
      </c>
      <c r="C149" s="3">
        <v>3850000</v>
      </c>
      <c r="D149" s="6" t="s">
        <v>401</v>
      </c>
      <c r="F149" t="s">
        <v>751</v>
      </c>
    </row>
    <row r="150" spans="1:6" ht="16.5" thickTop="1" thickBot="1" x14ac:dyDescent="0.3">
      <c r="A150" s="6">
        <v>148</v>
      </c>
      <c r="B150" s="6" t="s">
        <v>750</v>
      </c>
      <c r="C150" s="3">
        <v>60000</v>
      </c>
      <c r="D150" s="6"/>
      <c r="F150" t="s">
        <v>750</v>
      </c>
    </row>
    <row r="151" spans="1:6" ht="16.5" thickTop="1" thickBot="1" x14ac:dyDescent="0.3">
      <c r="A151" s="6">
        <v>149</v>
      </c>
      <c r="B151" s="6" t="s">
        <v>402</v>
      </c>
      <c r="C151" s="3">
        <v>41000</v>
      </c>
      <c r="D151" s="6" t="s">
        <v>403</v>
      </c>
      <c r="F151" t="s">
        <v>751</v>
      </c>
    </row>
    <row r="152" spans="1:6" ht="16.5" thickTop="1" thickBot="1" x14ac:dyDescent="0.3">
      <c r="A152" s="6">
        <v>150</v>
      </c>
      <c r="B152" s="6" t="s">
        <v>750</v>
      </c>
      <c r="C152" s="3">
        <v>40000</v>
      </c>
      <c r="D152" s="6"/>
      <c r="F152" t="s">
        <v>750</v>
      </c>
    </row>
    <row r="153" spans="1:6" ht="16.5" thickTop="1" thickBot="1" x14ac:dyDescent="0.3">
      <c r="A153" s="6">
        <v>151</v>
      </c>
      <c r="B153" s="21" t="s">
        <v>404</v>
      </c>
      <c r="C153" s="3">
        <v>195000</v>
      </c>
      <c r="D153" s="6" t="s">
        <v>405</v>
      </c>
      <c r="F153" t="s">
        <v>752</v>
      </c>
    </row>
    <row r="154" spans="1:6" ht="16.5" thickTop="1" thickBot="1" x14ac:dyDescent="0.3">
      <c r="A154" s="6">
        <v>152</v>
      </c>
      <c r="B154" s="21" t="s">
        <v>407</v>
      </c>
      <c r="C154" s="3">
        <v>95000</v>
      </c>
      <c r="D154" s="6" t="s">
        <v>408</v>
      </c>
      <c r="F154" t="s">
        <v>752</v>
      </c>
    </row>
    <row r="155" spans="1:6" ht="16.5" thickTop="1" thickBot="1" x14ac:dyDescent="0.3">
      <c r="A155" s="6">
        <v>153</v>
      </c>
      <c r="B155" s="6" t="s">
        <v>409</v>
      </c>
      <c r="C155" s="3">
        <v>10000</v>
      </c>
      <c r="D155" s="6" t="s">
        <v>408</v>
      </c>
      <c r="F155" t="s">
        <v>751</v>
      </c>
    </row>
    <row r="156" spans="1:6" ht="16.5" thickTop="1" thickBot="1" x14ac:dyDescent="0.3">
      <c r="A156" s="6">
        <v>154</v>
      </c>
      <c r="B156" s="21" t="s">
        <v>410</v>
      </c>
      <c r="C156" s="3">
        <v>2200000</v>
      </c>
      <c r="D156" s="6" t="s">
        <v>411</v>
      </c>
      <c r="F156" t="s">
        <v>752</v>
      </c>
    </row>
    <row r="157" spans="1:6" ht="16.5" thickTop="1" thickBot="1" x14ac:dyDescent="0.3">
      <c r="A157" s="6">
        <v>155</v>
      </c>
      <c r="B157" s="6" t="s">
        <v>412</v>
      </c>
      <c r="C157" s="3">
        <v>4000</v>
      </c>
      <c r="D157" s="6" t="s">
        <v>411</v>
      </c>
      <c r="F157" t="s">
        <v>762</v>
      </c>
    </row>
    <row r="158" spans="1:6" ht="16.5" thickTop="1" thickBot="1" x14ac:dyDescent="0.3">
      <c r="A158" s="6">
        <v>156</v>
      </c>
      <c r="B158" s="6" t="s">
        <v>413</v>
      </c>
      <c r="C158" s="3">
        <v>1120000</v>
      </c>
      <c r="D158" s="6" t="s">
        <v>414</v>
      </c>
      <c r="F158" t="s">
        <v>751</v>
      </c>
    </row>
    <row r="159" spans="1:6" ht="16.5" thickTop="1" thickBot="1" x14ac:dyDescent="0.3">
      <c r="A159" s="6">
        <v>157</v>
      </c>
      <c r="B159" s="6" t="s">
        <v>750</v>
      </c>
      <c r="C159" s="3">
        <v>30000</v>
      </c>
      <c r="D159" s="6"/>
      <c r="F159" t="s">
        <v>750</v>
      </c>
    </row>
    <row r="160" spans="1:6" ht="16.5" thickTop="1" thickBot="1" x14ac:dyDescent="0.3">
      <c r="A160" s="6">
        <v>158</v>
      </c>
      <c r="B160" s="6" t="s">
        <v>415</v>
      </c>
      <c r="C160" s="3">
        <v>84000</v>
      </c>
      <c r="D160" s="6" t="s">
        <v>414</v>
      </c>
      <c r="F160" t="s">
        <v>751</v>
      </c>
    </row>
    <row r="161" spans="1:6" ht="16.5" thickTop="1" thickBot="1" x14ac:dyDescent="0.3">
      <c r="A161" s="6">
        <v>159</v>
      </c>
      <c r="B161" s="6" t="s">
        <v>417</v>
      </c>
      <c r="C161" s="3">
        <v>88000</v>
      </c>
      <c r="D161" s="6" t="s">
        <v>418</v>
      </c>
      <c r="F161" t="s">
        <v>751</v>
      </c>
    </row>
    <row r="162" spans="1:6" ht="16.5" thickTop="1" thickBot="1" x14ac:dyDescent="0.3">
      <c r="A162" s="6">
        <v>160</v>
      </c>
      <c r="B162" s="6" t="s">
        <v>394</v>
      </c>
      <c r="C162" s="3">
        <v>7000</v>
      </c>
      <c r="D162" s="6" t="s">
        <v>419</v>
      </c>
      <c r="F162" t="s">
        <v>762</v>
      </c>
    </row>
    <row r="163" spans="1:6" ht="16.5" thickTop="1" thickBot="1" x14ac:dyDescent="0.3">
      <c r="A163" s="6">
        <v>161</v>
      </c>
      <c r="B163" s="6" t="s">
        <v>420</v>
      </c>
      <c r="C163" s="3">
        <v>3730000</v>
      </c>
      <c r="D163" s="6" t="s">
        <v>421</v>
      </c>
      <c r="F163" t="s">
        <v>751</v>
      </c>
    </row>
    <row r="164" spans="1:6" ht="16.5" thickTop="1" thickBot="1" x14ac:dyDescent="0.3">
      <c r="A164" s="6">
        <v>162</v>
      </c>
      <c r="B164" s="6" t="s">
        <v>750</v>
      </c>
      <c r="C164" s="3">
        <v>60000</v>
      </c>
      <c r="D164" s="6"/>
      <c r="F164" t="s">
        <v>750</v>
      </c>
    </row>
    <row r="165" spans="1:6" ht="16.5" thickTop="1" thickBot="1" x14ac:dyDescent="0.3">
      <c r="A165" s="6">
        <v>163</v>
      </c>
      <c r="B165" s="6" t="s">
        <v>422</v>
      </c>
      <c r="C165" s="3">
        <v>4500000</v>
      </c>
      <c r="D165" s="6" t="s">
        <v>421</v>
      </c>
      <c r="F165" t="s">
        <v>751</v>
      </c>
    </row>
    <row r="166" spans="1:6" ht="16.5" thickTop="1" thickBot="1" x14ac:dyDescent="0.3">
      <c r="A166" s="6">
        <v>164</v>
      </c>
      <c r="B166" s="6" t="s">
        <v>423</v>
      </c>
      <c r="C166" s="3">
        <v>26500</v>
      </c>
      <c r="D166" s="6" t="s">
        <v>424</v>
      </c>
      <c r="F166" t="s">
        <v>762</v>
      </c>
    </row>
    <row r="167" spans="1:6" ht="16.5" thickTop="1" thickBot="1" x14ac:dyDescent="0.3">
      <c r="A167" s="6">
        <v>165</v>
      </c>
      <c r="B167" s="6" t="s">
        <v>425</v>
      </c>
      <c r="C167" s="3">
        <v>70000</v>
      </c>
      <c r="D167" s="6" t="s">
        <v>424</v>
      </c>
      <c r="F167" t="s">
        <v>751</v>
      </c>
    </row>
    <row r="168" spans="1:6" ht="16.5" thickTop="1" thickBot="1" x14ac:dyDescent="0.3">
      <c r="A168" s="6">
        <v>166</v>
      </c>
      <c r="B168" s="21" t="s">
        <v>286</v>
      </c>
      <c r="C168" s="3">
        <v>35000</v>
      </c>
      <c r="D168" s="6" t="s">
        <v>427</v>
      </c>
      <c r="F168" t="s">
        <v>752</v>
      </c>
    </row>
    <row r="169" spans="1:6" ht="16.5" thickTop="1" thickBot="1" x14ac:dyDescent="0.3">
      <c r="A169" s="6">
        <v>167</v>
      </c>
      <c r="B169" s="6" t="s">
        <v>428</v>
      </c>
      <c r="C169" s="3">
        <v>270000</v>
      </c>
      <c r="D169" s="6" t="s">
        <v>427</v>
      </c>
      <c r="F169" t="s">
        <v>752</v>
      </c>
    </row>
    <row r="170" spans="1:6" ht="16.5" thickTop="1" thickBot="1" x14ac:dyDescent="0.3">
      <c r="A170" s="6">
        <v>168</v>
      </c>
      <c r="B170" s="21" t="s">
        <v>433</v>
      </c>
      <c r="C170" s="3">
        <v>2200000</v>
      </c>
      <c r="D170" s="6" t="s">
        <v>434</v>
      </c>
      <c r="F170" t="s">
        <v>752</v>
      </c>
    </row>
    <row r="171" spans="1:6" ht="15.75" thickTop="1" x14ac:dyDescent="0.25">
      <c r="A171" s="6">
        <v>169</v>
      </c>
      <c r="B171" s="6" t="s">
        <v>460</v>
      </c>
      <c r="C171" s="20">
        <v>105000</v>
      </c>
      <c r="D171" s="6" t="s">
        <v>461</v>
      </c>
      <c r="F171" t="s">
        <v>752</v>
      </c>
    </row>
    <row r="172" spans="1:6" x14ac:dyDescent="0.25">
      <c r="A172" s="6">
        <v>170</v>
      </c>
      <c r="B172" s="6" t="s">
        <v>470</v>
      </c>
      <c r="C172" s="20">
        <v>95000</v>
      </c>
      <c r="D172" s="6" t="s">
        <v>471</v>
      </c>
      <c r="F172" t="s">
        <v>751</v>
      </c>
    </row>
    <row r="173" spans="1:6" x14ac:dyDescent="0.25">
      <c r="A173" s="6">
        <v>171</v>
      </c>
      <c r="B173" s="6" t="s">
        <v>472</v>
      </c>
      <c r="C173" s="20">
        <v>28000</v>
      </c>
      <c r="D173" s="6" t="s">
        <v>473</v>
      </c>
      <c r="F173" t="s">
        <v>751</v>
      </c>
    </row>
    <row r="174" spans="1:6" x14ac:dyDescent="0.25">
      <c r="A174" s="6">
        <v>172</v>
      </c>
      <c r="B174" s="6" t="s">
        <v>470</v>
      </c>
      <c r="C174" s="5">
        <v>30000</v>
      </c>
      <c r="D174" s="6" t="s">
        <v>473</v>
      </c>
      <c r="F174" t="s">
        <v>751</v>
      </c>
    </row>
    <row r="175" spans="1:6" x14ac:dyDescent="0.25">
      <c r="A175" s="6">
        <v>173</v>
      </c>
      <c r="B175" s="22" t="s">
        <v>475</v>
      </c>
      <c r="C175" s="15">
        <v>13000</v>
      </c>
      <c r="D175" s="22" t="s">
        <v>476</v>
      </c>
      <c r="F175" t="s">
        <v>751</v>
      </c>
    </row>
    <row r="176" spans="1:6" x14ac:dyDescent="0.25">
      <c r="A176" s="6">
        <v>174</v>
      </c>
      <c r="B176" s="22" t="s">
        <v>505</v>
      </c>
      <c r="C176" s="15">
        <v>60000</v>
      </c>
      <c r="D176" s="22" t="s">
        <v>506</v>
      </c>
      <c r="F176" t="s">
        <v>751</v>
      </c>
    </row>
    <row r="177" spans="1:6" x14ac:dyDescent="0.25">
      <c r="A177" s="6">
        <v>175</v>
      </c>
      <c r="B177" s="22" t="s">
        <v>509</v>
      </c>
      <c r="C177" s="15">
        <v>12000</v>
      </c>
      <c r="D177" s="22" t="s">
        <v>510</v>
      </c>
      <c r="F177" t="s">
        <v>762</v>
      </c>
    </row>
    <row r="178" spans="1:6" x14ac:dyDescent="0.25">
      <c r="A178" s="6">
        <v>176</v>
      </c>
      <c r="B178" s="22" t="s">
        <v>511</v>
      </c>
      <c r="C178" s="47">
        <v>160000</v>
      </c>
      <c r="D178" s="22" t="s">
        <v>512</v>
      </c>
      <c r="F178" t="s">
        <v>752</v>
      </c>
    </row>
    <row r="179" spans="1:6" x14ac:dyDescent="0.25">
      <c r="A179" s="6">
        <v>177</v>
      </c>
      <c r="B179" s="22" t="s">
        <v>516</v>
      </c>
      <c r="C179" s="47">
        <v>25000</v>
      </c>
      <c r="D179" s="22" t="s">
        <v>517</v>
      </c>
      <c r="F179" t="s">
        <v>751</v>
      </c>
    </row>
    <row r="180" spans="1:6" x14ac:dyDescent="0.25">
      <c r="A180" s="6">
        <v>178</v>
      </c>
      <c r="B180" s="22" t="s">
        <v>750</v>
      </c>
      <c r="C180" s="47">
        <v>60000</v>
      </c>
      <c r="D180" s="22"/>
      <c r="F180" t="s">
        <v>750</v>
      </c>
    </row>
    <row r="181" spans="1:6" x14ac:dyDescent="0.25">
      <c r="A181" s="6">
        <v>179</v>
      </c>
      <c r="B181" s="22" t="s">
        <v>518</v>
      </c>
      <c r="C181" s="47">
        <v>3750000</v>
      </c>
      <c r="D181" s="22" t="s">
        <v>519</v>
      </c>
      <c r="F181" t="s">
        <v>751</v>
      </c>
    </row>
    <row r="182" spans="1:6" x14ac:dyDescent="0.25">
      <c r="A182" s="6">
        <v>180</v>
      </c>
      <c r="B182" s="22" t="s">
        <v>750</v>
      </c>
      <c r="C182" s="47">
        <v>64000</v>
      </c>
      <c r="D182" s="22"/>
      <c r="F182" t="s">
        <v>750</v>
      </c>
    </row>
    <row r="183" spans="1:6" x14ac:dyDescent="0.25">
      <c r="A183" s="6">
        <v>181</v>
      </c>
      <c r="B183" s="22" t="s">
        <v>521</v>
      </c>
      <c r="C183" s="47">
        <v>4000000</v>
      </c>
      <c r="D183" s="22" t="s">
        <v>520</v>
      </c>
      <c r="F183" t="s">
        <v>752</v>
      </c>
    </row>
    <row r="184" spans="1:6" x14ac:dyDescent="0.25">
      <c r="A184" s="6">
        <v>182</v>
      </c>
      <c r="B184" s="22" t="s">
        <v>522</v>
      </c>
      <c r="C184" s="47">
        <v>80000</v>
      </c>
      <c r="D184" s="22" t="s">
        <v>523</v>
      </c>
      <c r="F184" t="s">
        <v>752</v>
      </c>
    </row>
    <row r="185" spans="1:6" x14ac:dyDescent="0.25">
      <c r="A185" s="6">
        <v>183</v>
      </c>
      <c r="B185" s="22" t="s">
        <v>525</v>
      </c>
      <c r="C185" s="47">
        <v>15000</v>
      </c>
      <c r="D185" s="22" t="s">
        <v>523</v>
      </c>
      <c r="F185" t="s">
        <v>762</v>
      </c>
    </row>
    <row r="186" spans="1:6" x14ac:dyDescent="0.25">
      <c r="A186" s="6">
        <v>184</v>
      </c>
      <c r="B186" s="22" t="s">
        <v>526</v>
      </c>
      <c r="C186" s="47">
        <v>15000</v>
      </c>
      <c r="D186" s="22" t="s">
        <v>527</v>
      </c>
      <c r="F186" t="s">
        <v>751</v>
      </c>
    </row>
    <row r="187" spans="1:6" x14ac:dyDescent="0.25">
      <c r="A187" s="6">
        <v>185</v>
      </c>
      <c r="B187" s="22" t="s">
        <v>530</v>
      </c>
      <c r="C187" s="47">
        <v>890000</v>
      </c>
      <c r="D187" s="22" t="s">
        <v>529</v>
      </c>
      <c r="F187" t="s">
        <v>751</v>
      </c>
    </row>
    <row r="188" spans="1:6" x14ac:dyDescent="0.25">
      <c r="A188" s="6">
        <v>186</v>
      </c>
      <c r="B188" s="22" t="s">
        <v>296</v>
      </c>
      <c r="C188" s="47">
        <v>45000</v>
      </c>
      <c r="D188" s="22" t="s">
        <v>529</v>
      </c>
      <c r="F188" t="s">
        <v>752</v>
      </c>
    </row>
    <row r="189" spans="1:6" x14ac:dyDescent="0.25">
      <c r="A189" s="6">
        <v>187</v>
      </c>
      <c r="B189" s="22" t="s">
        <v>534</v>
      </c>
      <c r="C189" s="47">
        <v>40000</v>
      </c>
      <c r="D189" s="22" t="s">
        <v>535</v>
      </c>
      <c r="F189" t="s">
        <v>752</v>
      </c>
    </row>
    <row r="190" spans="1:6" x14ac:dyDescent="0.25">
      <c r="A190" s="6">
        <v>188</v>
      </c>
      <c r="B190" s="22" t="s">
        <v>538</v>
      </c>
      <c r="C190" s="47">
        <v>75000</v>
      </c>
      <c r="D190" s="22" t="s">
        <v>535</v>
      </c>
      <c r="F190" t="s">
        <v>751</v>
      </c>
    </row>
    <row r="191" spans="1:6" x14ac:dyDescent="0.25">
      <c r="A191" s="6">
        <v>189</v>
      </c>
      <c r="B191" s="22" t="s">
        <v>574</v>
      </c>
      <c r="C191" s="47">
        <v>200000</v>
      </c>
      <c r="D191" s="22" t="s">
        <v>575</v>
      </c>
      <c r="F191" t="s">
        <v>751</v>
      </c>
    </row>
    <row r="192" spans="1:6" x14ac:dyDescent="0.25">
      <c r="A192" s="6">
        <v>190</v>
      </c>
      <c r="B192" s="22" t="s">
        <v>791</v>
      </c>
      <c r="C192" s="47">
        <v>185000</v>
      </c>
      <c r="D192" s="40"/>
      <c r="F192" t="s">
        <v>750</v>
      </c>
    </row>
    <row r="193" spans="2:4" x14ac:dyDescent="0.25">
      <c r="B193" s="22" t="s">
        <v>363</v>
      </c>
      <c r="C193" s="47"/>
      <c r="D193" s="40"/>
    </row>
    <row r="195" spans="2:4" x14ac:dyDescent="0.25">
      <c r="B195" t="s">
        <v>33</v>
      </c>
      <c r="C195" s="5">
        <f>SUM(C2:C192)</f>
        <v>175720000</v>
      </c>
      <c r="D195" s="6"/>
    </row>
    <row r="196" spans="2:4" x14ac:dyDescent="0.25">
      <c r="B196" s="72" t="s">
        <v>763</v>
      </c>
      <c r="C196" s="5">
        <f>SUMIF($F$3:$F$193,H1,$C$3:$C$194)</f>
        <v>1662000</v>
      </c>
    </row>
    <row r="197" spans="2:4" x14ac:dyDescent="0.25">
      <c r="B197" s="72" t="s">
        <v>764</v>
      </c>
      <c r="C197" s="5">
        <f>SUMIF($F$3:$F$193,H2,$C$3:$C$194)</f>
        <v>150825500</v>
      </c>
    </row>
    <row r="198" spans="2:4" x14ac:dyDescent="0.25">
      <c r="B198" s="72" t="s">
        <v>765</v>
      </c>
      <c r="C198" s="5">
        <f>SUMIF($F$3:$F$193,H3,$C$3:$C$194)</f>
        <v>22530500</v>
      </c>
    </row>
    <row r="199" spans="2:4" x14ac:dyDescent="0.25">
      <c r="B199" s="72" t="s">
        <v>766</v>
      </c>
      <c r="C199" s="5">
        <f>SUMIF($F$3:$F$193,H4,$C$3:$C$194)</f>
        <v>702000</v>
      </c>
    </row>
    <row r="201" spans="2:4" x14ac:dyDescent="0.25">
      <c r="D201" t="s">
        <v>363</v>
      </c>
    </row>
    <row r="209" spans="2:3" x14ac:dyDescent="0.25">
      <c r="B209" t="s">
        <v>497</v>
      </c>
      <c r="C209" t="s">
        <v>499</v>
      </c>
    </row>
    <row r="210" spans="2:3" x14ac:dyDescent="0.25">
      <c r="B210" t="s">
        <v>498</v>
      </c>
      <c r="C210" s="66" t="s">
        <v>500</v>
      </c>
    </row>
    <row r="211" spans="2:3" ht="30" x14ac:dyDescent="0.25">
      <c r="B211" t="s">
        <v>501</v>
      </c>
      <c r="C211" s="66" t="s">
        <v>644</v>
      </c>
    </row>
    <row r="212" spans="2:3" x14ac:dyDescent="0.25">
      <c r="C212" s="66" t="s">
        <v>632</v>
      </c>
    </row>
    <row r="213" spans="2:3" x14ac:dyDescent="0.25">
      <c r="C213" s="66" t="s">
        <v>633</v>
      </c>
    </row>
    <row r="214" spans="2:3" x14ac:dyDescent="0.25">
      <c r="C214" s="66" t="s">
        <v>634</v>
      </c>
    </row>
    <row r="215" spans="2:3" x14ac:dyDescent="0.25">
      <c r="C215" s="66" t="s">
        <v>636</v>
      </c>
    </row>
    <row r="216" spans="2:3" x14ac:dyDescent="0.25">
      <c r="C216" s="66" t="s">
        <v>638</v>
      </c>
    </row>
    <row r="217" spans="2:3" x14ac:dyDescent="0.25">
      <c r="C217" s="66" t="s">
        <v>639</v>
      </c>
    </row>
    <row r="218" spans="2:3" x14ac:dyDescent="0.25">
      <c r="C218" s="66" t="s">
        <v>641</v>
      </c>
    </row>
  </sheetData>
  <mergeCells count="1">
    <mergeCell ref="A1:B1"/>
  </mergeCells>
  <conditionalFormatting sqref="AF3:AG11 AJ11 AI3:AI11 K3 C195 P4 C6 C8:C9 L3:N4 L15:L18 O15:O18 L5:M14 N5:N19 C3:C4 C11:C16 C18:C19 C21:C26 C28:C33 C35:C37 C39:C193">
    <cfRule type="cellIs" dxfId="19" priority="29" operator="lessThan">
      <formula>0</formula>
    </cfRule>
  </conditionalFormatting>
  <conditionalFormatting sqref="C5">
    <cfRule type="cellIs" dxfId="18" priority="11" operator="lessThan">
      <formula>0</formula>
    </cfRule>
  </conditionalFormatting>
  <conditionalFormatting sqref="C7">
    <cfRule type="cellIs" dxfId="17" priority="10" operator="lessThan">
      <formula>0</formula>
    </cfRule>
  </conditionalFormatting>
  <conditionalFormatting sqref="C10">
    <cfRule type="cellIs" dxfId="16" priority="9" operator="lessThan">
      <formula>0</formula>
    </cfRule>
  </conditionalFormatting>
  <conditionalFormatting sqref="C38">
    <cfRule type="cellIs" dxfId="15" priority="8" operator="lessThan">
      <formula>0</formula>
    </cfRule>
  </conditionalFormatting>
  <conditionalFormatting sqref="C34">
    <cfRule type="cellIs" dxfId="14" priority="7" operator="lessThan">
      <formula>0</formula>
    </cfRule>
  </conditionalFormatting>
  <conditionalFormatting sqref="C27">
    <cfRule type="cellIs" dxfId="13" priority="6" operator="lessThan">
      <formula>0</formula>
    </cfRule>
  </conditionalFormatting>
  <conditionalFormatting sqref="C20">
    <cfRule type="cellIs" dxfId="12" priority="4" operator="lessThan">
      <formula>0</formula>
    </cfRule>
  </conditionalFormatting>
  <conditionalFormatting sqref="C17">
    <cfRule type="cellIs" dxfId="11" priority="3" operator="lessThan">
      <formula>0</formula>
    </cfRule>
  </conditionalFormatting>
  <conditionalFormatting sqref="M15:M18">
    <cfRule type="cellIs" dxfId="10" priority="2" operator="lessThan">
      <formula>0</formula>
    </cfRule>
  </conditionalFormatting>
  <conditionalFormatting sqref="C196:C199">
    <cfRule type="cellIs" dxfId="9" priority="1" operator="lessThan">
      <formula>0</formula>
    </cfRule>
  </conditionalFormatting>
  <dataValidations count="1">
    <dataValidation type="list" allowBlank="1" showInputMessage="1" showErrorMessage="1" sqref="F2:F1048576">
      <formula1>$H$1:$H$4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rightToLeft="1" workbookViewId="0">
      <selection activeCell="B16" sqref="B16"/>
    </sheetView>
  </sheetViews>
  <sheetFormatPr defaultRowHeight="15" x14ac:dyDescent="0.25"/>
  <cols>
    <col min="2" max="2" width="24.28515625" bestFit="1" customWidth="1"/>
    <col min="3" max="3" width="16.140625" bestFit="1" customWidth="1"/>
    <col min="4" max="4" width="9.85546875" bestFit="1" customWidth="1"/>
    <col min="5" max="5" width="45.5703125" customWidth="1"/>
  </cols>
  <sheetData>
    <row r="1" spans="1:5" x14ac:dyDescent="0.25">
      <c r="A1" s="188" t="s">
        <v>441</v>
      </c>
      <c r="B1" s="188"/>
      <c r="C1" s="188"/>
      <c r="D1" s="39"/>
      <c r="E1" s="39"/>
    </row>
    <row r="2" spans="1:5" x14ac:dyDescent="0.25">
      <c r="A2" s="39"/>
      <c r="B2" s="39" t="s">
        <v>3</v>
      </c>
      <c r="C2" s="39" t="s">
        <v>4</v>
      </c>
      <c r="D2" s="39" t="s">
        <v>5</v>
      </c>
      <c r="E2" s="39" t="s">
        <v>70</v>
      </c>
    </row>
    <row r="3" spans="1:5" x14ac:dyDescent="0.25">
      <c r="A3" s="39" t="s">
        <v>0</v>
      </c>
      <c r="B3" s="39"/>
      <c r="C3" s="43"/>
      <c r="D3" s="39"/>
      <c r="E3" s="39"/>
    </row>
    <row r="4" spans="1:5" x14ac:dyDescent="0.25">
      <c r="A4" s="39">
        <v>1</v>
      </c>
      <c r="B4" s="39" t="s">
        <v>118</v>
      </c>
      <c r="C4" s="44">
        <v>15000</v>
      </c>
      <c r="D4" s="39" t="s">
        <v>120</v>
      </c>
      <c r="E4" s="39"/>
    </row>
    <row r="5" spans="1:5" x14ac:dyDescent="0.25">
      <c r="A5" s="39">
        <v>2</v>
      </c>
      <c r="B5" s="39" t="s">
        <v>119</v>
      </c>
      <c r="C5" s="44">
        <v>15000</v>
      </c>
      <c r="D5" s="39" t="s">
        <v>120</v>
      </c>
      <c r="E5" s="39"/>
    </row>
    <row r="6" spans="1:5" x14ac:dyDescent="0.25">
      <c r="A6" s="39">
        <v>3</v>
      </c>
      <c r="B6" s="39" t="s">
        <v>121</v>
      </c>
      <c r="C6" s="44">
        <v>700000</v>
      </c>
      <c r="D6" s="39" t="s">
        <v>120</v>
      </c>
      <c r="E6" s="39"/>
    </row>
    <row r="7" spans="1:5" x14ac:dyDescent="0.25">
      <c r="A7" s="39">
        <v>4</v>
      </c>
      <c r="B7" s="39" t="s">
        <v>122</v>
      </c>
      <c r="C7" s="44">
        <v>90000</v>
      </c>
      <c r="D7" s="39" t="s">
        <v>120</v>
      </c>
      <c r="E7" s="39"/>
    </row>
    <row r="8" spans="1:5" x14ac:dyDescent="0.25">
      <c r="A8" s="39">
        <v>5</v>
      </c>
      <c r="B8" s="39" t="s">
        <v>66</v>
      </c>
      <c r="C8" s="44">
        <v>240000</v>
      </c>
      <c r="D8" s="39" t="s">
        <v>120</v>
      </c>
      <c r="E8" s="39"/>
    </row>
    <row r="9" spans="1:5" x14ac:dyDescent="0.25">
      <c r="A9" s="39">
        <v>6</v>
      </c>
      <c r="B9" s="39" t="s">
        <v>123</v>
      </c>
      <c r="C9" s="44">
        <v>80000</v>
      </c>
      <c r="D9" s="39" t="s">
        <v>126</v>
      </c>
      <c r="E9" s="39"/>
    </row>
    <row r="10" spans="1:5" x14ac:dyDescent="0.25">
      <c r="A10" s="39">
        <v>7</v>
      </c>
      <c r="B10" s="39" t="s">
        <v>124</v>
      </c>
      <c r="C10" s="44">
        <v>60000</v>
      </c>
      <c r="D10" s="39" t="s">
        <v>125</v>
      </c>
      <c r="E10" s="39"/>
    </row>
    <row r="11" spans="1:5" x14ac:dyDescent="0.25">
      <c r="A11" s="39">
        <v>8</v>
      </c>
      <c r="B11" s="39" t="s">
        <v>132</v>
      </c>
      <c r="C11" s="44">
        <v>204000</v>
      </c>
      <c r="D11" s="39" t="s">
        <v>133</v>
      </c>
      <c r="E11" s="39"/>
    </row>
    <row r="12" spans="1:5" x14ac:dyDescent="0.25">
      <c r="A12" s="39">
        <v>9</v>
      </c>
      <c r="B12" s="39" t="s">
        <v>145</v>
      </c>
      <c r="C12" s="44">
        <v>400000</v>
      </c>
      <c r="D12" s="39" t="s">
        <v>142</v>
      </c>
      <c r="E12" s="39"/>
    </row>
    <row r="13" spans="1:5" x14ac:dyDescent="0.25">
      <c r="A13" s="39">
        <v>10</v>
      </c>
      <c r="B13" s="39" t="s">
        <v>156</v>
      </c>
      <c r="C13" s="44">
        <v>5650000</v>
      </c>
      <c r="D13" s="39" t="s">
        <v>152</v>
      </c>
      <c r="E13" s="39" t="s">
        <v>155</v>
      </c>
    </row>
    <row r="14" spans="1:5" x14ac:dyDescent="0.25">
      <c r="A14" s="39">
        <v>11</v>
      </c>
      <c r="B14" s="39"/>
      <c r="C14" s="44"/>
      <c r="D14" s="39"/>
      <c r="E14" s="39"/>
    </row>
    <row r="15" spans="1:5" x14ac:dyDescent="0.25">
      <c r="A15" s="39">
        <v>12</v>
      </c>
      <c r="B15" s="39"/>
      <c r="C15" s="44"/>
      <c r="D15" s="39"/>
      <c r="E15" s="39"/>
    </row>
    <row r="16" spans="1:5" x14ac:dyDescent="0.25">
      <c r="A16" s="39">
        <v>13</v>
      </c>
      <c r="B16" s="39" t="s">
        <v>33</v>
      </c>
      <c r="C16" s="44">
        <f>SUM(C3:C13)</f>
        <v>7454000</v>
      </c>
      <c r="D16" s="39"/>
      <c r="E16" s="39"/>
    </row>
    <row r="17" spans="1:5" x14ac:dyDescent="0.25">
      <c r="A17" s="39">
        <v>14</v>
      </c>
      <c r="B17" s="39"/>
      <c r="D17" s="39"/>
      <c r="E17" s="39"/>
    </row>
    <row r="18" spans="1:5" x14ac:dyDescent="0.25">
      <c r="A18" s="45"/>
    </row>
    <row r="21" spans="1:5" x14ac:dyDescent="0.25">
      <c r="E21" t="s">
        <v>651</v>
      </c>
    </row>
    <row r="22" spans="1:5" x14ac:dyDescent="0.25">
      <c r="E22" t="s">
        <v>653</v>
      </c>
    </row>
  </sheetData>
  <mergeCells count="1">
    <mergeCell ref="A1:C1"/>
  </mergeCells>
  <conditionalFormatting sqref="C4:C16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C6" sqref="C6"/>
    </sheetView>
  </sheetViews>
  <sheetFormatPr defaultRowHeight="15" x14ac:dyDescent="0.25"/>
  <cols>
    <col min="2" max="2" width="33.42578125" bestFit="1" customWidth="1"/>
    <col min="3" max="3" width="16.140625" bestFit="1" customWidth="1"/>
    <col min="4" max="4" width="16.140625" customWidth="1"/>
    <col min="5" max="5" width="46.5703125" bestFit="1" customWidth="1"/>
    <col min="6" max="6" width="21" customWidth="1"/>
    <col min="7" max="7" width="40.7109375" customWidth="1"/>
    <col min="8" max="8" width="29.42578125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113</v>
      </c>
      <c r="F1" s="4"/>
      <c r="G1" s="4"/>
      <c r="H1" s="4"/>
      <c r="J1" s="72" t="s">
        <v>750</v>
      </c>
    </row>
    <row r="2" spans="1:10" x14ac:dyDescent="0.25">
      <c r="A2" s="4" t="s">
        <v>0</v>
      </c>
      <c r="B2" s="4" t="s">
        <v>87</v>
      </c>
      <c r="C2" s="4"/>
      <c r="D2" s="4"/>
      <c r="E2" s="4"/>
      <c r="F2" s="4"/>
      <c r="G2" s="4"/>
      <c r="H2" s="4"/>
      <c r="J2" s="72" t="s">
        <v>751</v>
      </c>
    </row>
    <row r="3" spans="1:10" x14ac:dyDescent="0.25">
      <c r="A3" s="4">
        <v>1</v>
      </c>
      <c r="B3" s="4"/>
      <c r="C3" s="4"/>
      <c r="D3" s="4"/>
      <c r="E3" s="4"/>
      <c r="F3" s="4"/>
      <c r="G3" s="4"/>
      <c r="H3" s="4"/>
      <c r="J3" s="72" t="s">
        <v>752</v>
      </c>
    </row>
    <row r="4" spans="1:10" x14ac:dyDescent="0.25">
      <c r="A4" s="4">
        <v>2</v>
      </c>
      <c r="B4" s="4" t="s">
        <v>59</v>
      </c>
      <c r="C4" s="5">
        <v>0</v>
      </c>
      <c r="D4" s="4" t="s">
        <v>87</v>
      </c>
      <c r="E4" s="4" t="s">
        <v>103</v>
      </c>
      <c r="F4" s="4" t="s">
        <v>60</v>
      </c>
      <c r="G4" s="4" t="s">
        <v>61</v>
      </c>
      <c r="H4" s="4" t="s">
        <v>62</v>
      </c>
      <c r="J4" s="72" t="s">
        <v>762</v>
      </c>
    </row>
    <row r="5" spans="1:10" x14ac:dyDescent="0.25">
      <c r="A5" s="4">
        <v>3</v>
      </c>
      <c r="B5" s="4" t="s">
        <v>186</v>
      </c>
      <c r="C5" s="4">
        <v>14000</v>
      </c>
      <c r="D5" s="4" t="s">
        <v>173</v>
      </c>
      <c r="E5" s="4"/>
      <c r="F5" s="4"/>
      <c r="G5" s="4"/>
      <c r="H5" s="4"/>
    </row>
    <row r="6" spans="1:10" x14ac:dyDescent="0.25">
      <c r="A6" s="4">
        <v>4</v>
      </c>
      <c r="B6" s="4" t="s">
        <v>164</v>
      </c>
      <c r="C6" s="23">
        <v>12000</v>
      </c>
      <c r="D6" s="4" t="s">
        <v>163</v>
      </c>
      <c r="E6" s="4"/>
      <c r="F6" s="4"/>
      <c r="G6" s="4"/>
      <c r="H6" s="4"/>
    </row>
    <row r="7" spans="1:10" x14ac:dyDescent="0.25">
      <c r="A7" s="4">
        <v>5</v>
      </c>
      <c r="B7" s="37" t="s">
        <v>172</v>
      </c>
      <c r="C7" s="23">
        <v>1900000</v>
      </c>
      <c r="D7" s="4" t="s">
        <v>163</v>
      </c>
      <c r="E7" s="4"/>
      <c r="F7" s="4"/>
      <c r="G7" s="4"/>
      <c r="H7" s="4"/>
    </row>
    <row r="8" spans="1:10" x14ac:dyDescent="0.25">
      <c r="A8" s="4">
        <v>6</v>
      </c>
      <c r="B8" s="37" t="s">
        <v>170</v>
      </c>
      <c r="C8" s="23">
        <v>100000</v>
      </c>
      <c r="D8" s="4" t="s">
        <v>165</v>
      </c>
      <c r="E8" s="4"/>
      <c r="F8" s="4"/>
      <c r="G8" s="4"/>
      <c r="H8" s="4"/>
    </row>
    <row r="9" spans="1:10" x14ac:dyDescent="0.25">
      <c r="A9" s="4">
        <v>7</v>
      </c>
      <c r="B9" s="37" t="s">
        <v>169</v>
      </c>
      <c r="C9" s="23">
        <v>1900000</v>
      </c>
      <c r="D9" s="4" t="s">
        <v>165</v>
      </c>
      <c r="E9" s="4"/>
      <c r="F9" s="4"/>
      <c r="G9" s="4"/>
      <c r="H9" s="4"/>
    </row>
    <row r="10" spans="1:10" x14ac:dyDescent="0.25">
      <c r="A10" s="4">
        <v>8</v>
      </c>
      <c r="B10" s="4" t="s">
        <v>167</v>
      </c>
      <c r="C10" s="23">
        <v>21000</v>
      </c>
      <c r="D10" s="4" t="s">
        <v>166</v>
      </c>
      <c r="E10" s="4"/>
      <c r="F10" s="4"/>
      <c r="G10" s="4"/>
      <c r="H10" s="4"/>
    </row>
    <row r="11" spans="1:10" x14ac:dyDescent="0.25">
      <c r="A11" s="4">
        <v>9</v>
      </c>
      <c r="B11" s="37" t="s">
        <v>168</v>
      </c>
      <c r="C11" s="23">
        <v>40000</v>
      </c>
      <c r="D11" s="4" t="s">
        <v>166</v>
      </c>
      <c r="E11" s="4"/>
      <c r="F11" s="4"/>
      <c r="G11" s="4"/>
      <c r="H11" s="4"/>
    </row>
    <row r="12" spans="1:10" x14ac:dyDescent="0.25">
      <c r="A12" s="4">
        <v>10</v>
      </c>
      <c r="B12" s="37" t="s">
        <v>169</v>
      </c>
      <c r="C12" s="23">
        <v>2000000</v>
      </c>
      <c r="D12" s="4" t="s">
        <v>166</v>
      </c>
      <c r="E12" s="4"/>
      <c r="F12" s="4"/>
      <c r="G12" s="4"/>
      <c r="H12" s="4"/>
    </row>
    <row r="13" spans="1:10" x14ac:dyDescent="0.25">
      <c r="A13" s="4">
        <v>11</v>
      </c>
      <c r="B13" s="4" t="s">
        <v>187</v>
      </c>
      <c r="C13" s="23">
        <v>4500</v>
      </c>
      <c r="D13" s="4" t="s">
        <v>166</v>
      </c>
      <c r="E13" s="4"/>
      <c r="F13" s="4"/>
      <c r="G13" s="4"/>
      <c r="H13" s="4"/>
    </row>
    <row r="14" spans="1:10" x14ac:dyDescent="0.25">
      <c r="A14" s="4">
        <v>12</v>
      </c>
      <c r="B14" s="4" t="s">
        <v>188</v>
      </c>
      <c r="C14" s="23">
        <v>8000</v>
      </c>
      <c r="D14" s="4" t="s">
        <v>166</v>
      </c>
      <c r="E14" s="4"/>
      <c r="F14" s="4"/>
      <c r="G14" s="4"/>
      <c r="H14" s="4"/>
    </row>
    <row r="15" spans="1:10" x14ac:dyDescent="0.25">
      <c r="A15" s="4">
        <v>13</v>
      </c>
      <c r="B15" s="37" t="s">
        <v>189</v>
      </c>
      <c r="C15" s="38">
        <v>25000</v>
      </c>
      <c r="D15" s="10" t="s">
        <v>166</v>
      </c>
      <c r="E15" s="4" t="s">
        <v>439</v>
      </c>
      <c r="F15" s="4"/>
      <c r="G15" s="4"/>
      <c r="H15" s="4"/>
    </row>
    <row r="16" spans="1:10" x14ac:dyDescent="0.25">
      <c r="A16" s="29">
        <v>14</v>
      </c>
      <c r="B16" s="10" t="s">
        <v>80</v>
      </c>
      <c r="C16" s="38">
        <v>6000</v>
      </c>
      <c r="D16" s="10" t="s">
        <v>166</v>
      </c>
      <c r="E16" s="4"/>
      <c r="F16" s="4"/>
      <c r="G16" s="4"/>
      <c r="H16" s="4"/>
    </row>
    <row r="17" spans="1:8" x14ac:dyDescent="0.25">
      <c r="A17" s="4">
        <v>15</v>
      </c>
      <c r="B17" s="37" t="s">
        <v>169</v>
      </c>
      <c r="C17" s="5">
        <v>700000</v>
      </c>
      <c r="D17" s="10" t="s">
        <v>174</v>
      </c>
      <c r="E17" s="4"/>
      <c r="F17" s="4"/>
      <c r="G17" s="4"/>
      <c r="H17" s="4"/>
    </row>
    <row r="18" spans="1:8" x14ac:dyDescent="0.25">
      <c r="A18" s="25"/>
      <c r="B18" s="4" t="s">
        <v>33</v>
      </c>
      <c r="C18" s="5">
        <f>SUM(C4:C17)</f>
        <v>6730500</v>
      </c>
      <c r="D18" s="4"/>
      <c r="E18" s="4"/>
      <c r="F18" s="4"/>
      <c r="G18" s="4"/>
      <c r="H18" s="4"/>
    </row>
    <row r="19" spans="1:8" x14ac:dyDescent="0.25">
      <c r="B19" s="72" t="s">
        <v>763</v>
      </c>
      <c r="D19" s="4"/>
      <c r="E19" s="4"/>
      <c r="F19" s="4"/>
      <c r="G19" s="4"/>
      <c r="H19" s="4"/>
    </row>
    <row r="20" spans="1:8" x14ac:dyDescent="0.25">
      <c r="B20" s="72" t="s">
        <v>764</v>
      </c>
      <c r="F20" s="25"/>
      <c r="G20" s="25"/>
      <c r="H20" s="25"/>
    </row>
    <row r="21" spans="1:8" x14ac:dyDescent="0.25">
      <c r="B21" s="72" t="s">
        <v>765</v>
      </c>
    </row>
    <row r="22" spans="1:8" x14ac:dyDescent="0.25">
      <c r="B22" s="72" t="s">
        <v>766</v>
      </c>
    </row>
  </sheetData>
  <conditionalFormatting sqref="C4 C17:C18">
    <cfRule type="cellIs" dxfId="7" priority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7" workbookViewId="0">
      <selection activeCell="C4" sqref="C4"/>
    </sheetView>
  </sheetViews>
  <sheetFormatPr defaultRowHeight="15" x14ac:dyDescent="0.25"/>
  <cols>
    <col min="2" max="2" width="42.85546875" customWidth="1"/>
    <col min="3" max="3" width="15.140625" bestFit="1" customWidth="1"/>
    <col min="4" max="4" width="16.140625" customWidth="1"/>
    <col min="5" max="5" width="40.28515625" customWidth="1"/>
    <col min="6" max="6" width="20.140625" customWidth="1"/>
    <col min="7" max="7" width="66.85546875" customWidth="1"/>
  </cols>
  <sheetData>
    <row r="1" spans="1:8" x14ac:dyDescent="0.25">
      <c r="A1" s="4" t="s">
        <v>1</v>
      </c>
      <c r="B1" s="4" t="s">
        <v>3</v>
      </c>
      <c r="C1" s="4" t="s">
        <v>4</v>
      </c>
      <c r="D1" s="4" t="s">
        <v>5</v>
      </c>
      <c r="E1" s="4"/>
      <c r="F1" s="4"/>
      <c r="G1" s="4"/>
      <c r="H1" s="72" t="s">
        <v>750</v>
      </c>
    </row>
    <row r="2" spans="1:8" x14ac:dyDescent="0.25">
      <c r="A2" s="4" t="s">
        <v>0</v>
      </c>
      <c r="B2" s="4"/>
      <c r="C2" s="4"/>
      <c r="D2" s="4"/>
      <c r="E2" s="4"/>
      <c r="F2" s="4"/>
      <c r="G2" s="4"/>
      <c r="H2" s="72" t="s">
        <v>751</v>
      </c>
    </row>
    <row r="3" spans="1:8" x14ac:dyDescent="0.25">
      <c r="A3" s="4">
        <v>1</v>
      </c>
      <c r="B3" s="4"/>
      <c r="C3" s="4"/>
      <c r="D3" s="4"/>
      <c r="E3" s="4" t="s">
        <v>102</v>
      </c>
      <c r="F3" s="5">
        <v>1610000</v>
      </c>
      <c r="G3" s="4" t="s">
        <v>160</v>
      </c>
      <c r="H3" s="72" t="s">
        <v>752</v>
      </c>
    </row>
    <row r="4" spans="1:8" x14ac:dyDescent="0.25">
      <c r="A4" s="4">
        <v>2</v>
      </c>
      <c r="B4" s="4" t="s">
        <v>116</v>
      </c>
      <c r="C4" s="5">
        <v>8400</v>
      </c>
      <c r="D4" s="4" t="s">
        <v>125</v>
      </c>
      <c r="E4" s="4"/>
      <c r="F4" s="4"/>
      <c r="G4" s="4"/>
      <c r="H4" s="72" t="s">
        <v>762</v>
      </c>
    </row>
    <row r="5" spans="1:8" x14ac:dyDescent="0.25">
      <c r="A5" s="4">
        <v>3</v>
      </c>
      <c r="B5" s="4" t="s">
        <v>128</v>
      </c>
      <c r="C5" s="5">
        <v>35000</v>
      </c>
      <c r="D5" s="4" t="s">
        <v>125</v>
      </c>
      <c r="E5" s="4"/>
      <c r="F5" s="4"/>
      <c r="G5" s="4"/>
    </row>
    <row r="6" spans="1:8" x14ac:dyDescent="0.25">
      <c r="A6" s="4">
        <v>4</v>
      </c>
      <c r="B6" s="4" t="s">
        <v>131</v>
      </c>
      <c r="C6" s="5">
        <v>40000</v>
      </c>
      <c r="D6" s="4" t="s">
        <v>129</v>
      </c>
      <c r="E6" s="4"/>
      <c r="F6" s="4"/>
      <c r="G6" s="4"/>
    </row>
    <row r="7" spans="1:8" x14ac:dyDescent="0.25">
      <c r="A7" s="4">
        <v>5</v>
      </c>
      <c r="B7" s="37" t="s">
        <v>130</v>
      </c>
      <c r="C7" s="5">
        <v>300000</v>
      </c>
      <c r="D7" s="4" t="s">
        <v>129</v>
      </c>
      <c r="E7" s="4"/>
      <c r="F7" s="4"/>
      <c r="G7" s="4"/>
    </row>
    <row r="8" spans="1:8" x14ac:dyDescent="0.25">
      <c r="A8" s="4">
        <v>6</v>
      </c>
      <c r="B8" s="4" t="s">
        <v>137</v>
      </c>
      <c r="C8" s="5">
        <v>6600</v>
      </c>
      <c r="D8" s="4" t="s">
        <v>135</v>
      </c>
      <c r="E8" s="4"/>
      <c r="F8" s="4"/>
      <c r="G8" s="4"/>
    </row>
    <row r="9" spans="1:8" x14ac:dyDescent="0.25">
      <c r="A9" s="4">
        <v>7</v>
      </c>
      <c r="B9" s="4" t="s">
        <v>139</v>
      </c>
      <c r="C9" s="5">
        <v>23000</v>
      </c>
      <c r="D9" s="4" t="s">
        <v>138</v>
      </c>
      <c r="E9" s="4"/>
      <c r="F9" s="4"/>
      <c r="G9" s="4"/>
    </row>
    <row r="10" spans="1:8" x14ac:dyDescent="0.25">
      <c r="A10" s="4">
        <v>8</v>
      </c>
      <c r="B10" s="4" t="s">
        <v>144</v>
      </c>
      <c r="C10" s="5">
        <v>15000</v>
      </c>
      <c r="D10" s="4" t="s">
        <v>142</v>
      </c>
      <c r="E10" s="4"/>
      <c r="F10" s="4"/>
      <c r="G10" s="4"/>
    </row>
    <row r="11" spans="1:8" x14ac:dyDescent="0.25">
      <c r="A11" s="4">
        <v>9</v>
      </c>
      <c r="B11" s="37" t="s">
        <v>130</v>
      </c>
      <c r="C11" s="5">
        <v>300000</v>
      </c>
      <c r="D11" s="4" t="s">
        <v>142</v>
      </c>
      <c r="E11" s="4"/>
      <c r="F11" s="4"/>
      <c r="G11" s="4"/>
    </row>
    <row r="12" spans="1:8" x14ac:dyDescent="0.25">
      <c r="A12" s="4">
        <v>10</v>
      </c>
      <c r="B12" s="4" t="s">
        <v>154</v>
      </c>
      <c r="C12" s="5">
        <v>6000</v>
      </c>
      <c r="D12" s="4" t="s">
        <v>152</v>
      </c>
      <c r="E12" s="4"/>
      <c r="F12" s="4"/>
      <c r="G12" s="4"/>
    </row>
    <row r="13" spans="1:8" x14ac:dyDescent="0.25">
      <c r="A13" s="4">
        <v>11</v>
      </c>
      <c r="B13" s="4" t="s">
        <v>159</v>
      </c>
      <c r="C13" s="5">
        <v>13000</v>
      </c>
      <c r="D13" s="4" t="s">
        <v>158</v>
      </c>
      <c r="E13" s="4"/>
      <c r="F13" s="4"/>
      <c r="G13" s="4"/>
    </row>
    <row r="14" spans="1:8" x14ac:dyDescent="0.25">
      <c r="A14" s="4">
        <v>12</v>
      </c>
      <c r="B14" s="37" t="s">
        <v>130</v>
      </c>
      <c r="C14" s="5">
        <v>335000</v>
      </c>
      <c r="D14" s="4" t="s">
        <v>158</v>
      </c>
      <c r="E14" s="4"/>
      <c r="F14" s="4"/>
      <c r="G14" s="4"/>
    </row>
    <row r="15" spans="1:8" x14ac:dyDescent="0.25">
      <c r="A15" s="4">
        <v>13</v>
      </c>
      <c r="B15" s="4" t="s">
        <v>162</v>
      </c>
      <c r="C15" s="5">
        <v>25000</v>
      </c>
      <c r="D15" s="4" t="s">
        <v>161</v>
      </c>
      <c r="E15" s="4"/>
      <c r="F15" s="4"/>
      <c r="G15" s="4"/>
    </row>
    <row r="16" spans="1:8" x14ac:dyDescent="0.25">
      <c r="A16" s="4">
        <v>14</v>
      </c>
      <c r="B16" s="4" t="s">
        <v>185</v>
      </c>
      <c r="C16" s="4">
        <v>6500</v>
      </c>
      <c r="D16" s="4" t="s">
        <v>173</v>
      </c>
      <c r="E16" s="4"/>
      <c r="F16" s="4"/>
      <c r="G16" s="4"/>
    </row>
    <row r="17" spans="1:7" x14ac:dyDescent="0.25">
      <c r="A17" s="4">
        <v>15</v>
      </c>
      <c r="B17" s="10" t="s">
        <v>183</v>
      </c>
      <c r="C17" s="8">
        <v>5000</v>
      </c>
      <c r="D17" s="4" t="s">
        <v>174</v>
      </c>
      <c r="E17" s="4"/>
      <c r="F17" s="4"/>
      <c r="G17" s="4"/>
    </row>
    <row r="18" spans="1:7" x14ac:dyDescent="0.25">
      <c r="A18" s="4">
        <v>16</v>
      </c>
      <c r="B18" s="37" t="s">
        <v>130</v>
      </c>
      <c r="C18" s="5">
        <v>1100000</v>
      </c>
      <c r="D18" s="4" t="s">
        <v>180</v>
      </c>
      <c r="E18" s="4"/>
      <c r="F18" s="4"/>
      <c r="G18" s="4"/>
    </row>
    <row r="19" spans="1:7" x14ac:dyDescent="0.25">
      <c r="A19" s="4">
        <v>17</v>
      </c>
      <c r="B19" s="4" t="s">
        <v>179</v>
      </c>
      <c r="C19" s="5">
        <v>8000</v>
      </c>
      <c r="D19" s="4" t="s">
        <v>180</v>
      </c>
      <c r="E19" s="4"/>
      <c r="F19" s="4"/>
      <c r="G19" s="4"/>
    </row>
    <row r="20" spans="1:7" x14ac:dyDescent="0.25">
      <c r="A20" s="4">
        <v>18</v>
      </c>
      <c r="B20" s="37" t="s">
        <v>178</v>
      </c>
      <c r="C20" s="5">
        <v>85000</v>
      </c>
      <c r="D20" s="4" t="s">
        <v>176</v>
      </c>
      <c r="E20" s="4"/>
      <c r="F20" s="4"/>
      <c r="G20" s="4"/>
    </row>
    <row r="21" spans="1:7" x14ac:dyDescent="0.25">
      <c r="A21" s="4">
        <v>19</v>
      </c>
      <c r="B21" s="4"/>
      <c r="C21" s="4"/>
      <c r="D21" s="4"/>
      <c r="E21" s="4"/>
      <c r="F21" s="4"/>
      <c r="G21" s="4"/>
    </row>
    <row r="22" spans="1:7" x14ac:dyDescent="0.25">
      <c r="A22" s="4">
        <v>20</v>
      </c>
      <c r="B22" s="4" t="s">
        <v>33</v>
      </c>
      <c r="C22" s="5">
        <f>SUM(C4:C21)</f>
        <v>2311500</v>
      </c>
      <c r="D22" s="4"/>
      <c r="E22" s="4"/>
      <c r="F22" s="4"/>
      <c r="G22" s="4"/>
    </row>
    <row r="23" spans="1:7" x14ac:dyDescent="0.25">
      <c r="A23" s="4">
        <v>21</v>
      </c>
      <c r="B23" s="72" t="s">
        <v>763</v>
      </c>
      <c r="D23" s="4"/>
      <c r="E23" s="4"/>
      <c r="F23" s="4"/>
      <c r="G23" s="4"/>
    </row>
    <row r="24" spans="1:7" x14ac:dyDescent="0.25">
      <c r="A24" s="4">
        <v>22</v>
      </c>
      <c r="B24" s="72" t="s">
        <v>764</v>
      </c>
      <c r="E24" s="5"/>
      <c r="F24" s="4"/>
      <c r="G24" s="4"/>
    </row>
    <row r="25" spans="1:7" x14ac:dyDescent="0.25">
      <c r="A25" s="4">
        <v>23</v>
      </c>
      <c r="B25" s="72" t="s">
        <v>765</v>
      </c>
      <c r="E25" s="4"/>
      <c r="F25" s="4"/>
      <c r="G25" s="4"/>
    </row>
    <row r="26" spans="1:7" x14ac:dyDescent="0.25">
      <c r="A26" s="4">
        <v>24</v>
      </c>
      <c r="B26" s="72" t="s">
        <v>766</v>
      </c>
    </row>
    <row r="27" spans="1:7" x14ac:dyDescent="0.25">
      <c r="A27" s="14"/>
    </row>
    <row r="28" spans="1:7" x14ac:dyDescent="0.25">
      <c r="A28" s="14"/>
    </row>
    <row r="29" spans="1:7" x14ac:dyDescent="0.25">
      <c r="A29" s="14"/>
    </row>
    <row r="30" spans="1:7" x14ac:dyDescent="0.25">
      <c r="A30" s="14"/>
    </row>
    <row r="31" spans="1:7" x14ac:dyDescent="0.25">
      <c r="A31" s="14"/>
    </row>
  </sheetData>
  <conditionalFormatting sqref="F3 E24 C22 C17:C20 C4:C15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zoomScale="115" zoomScaleNormal="115" workbookViewId="0">
      <selection activeCell="C18" sqref="C18"/>
    </sheetView>
  </sheetViews>
  <sheetFormatPr defaultRowHeight="15" x14ac:dyDescent="0.25"/>
  <cols>
    <col min="1" max="1" width="5.5703125" customWidth="1"/>
    <col min="2" max="2" width="35.140625" bestFit="1" customWidth="1"/>
    <col min="3" max="3" width="18.28515625" bestFit="1" customWidth="1"/>
    <col min="4" max="4" width="10.5703125" bestFit="1" customWidth="1"/>
    <col min="5" max="5" width="34.42578125" bestFit="1" customWidth="1"/>
    <col min="6" max="6" width="36" customWidth="1"/>
    <col min="10" max="10" width="6.5703125" bestFit="1" customWidth="1"/>
    <col min="11" max="11" width="10.7109375" bestFit="1" customWidth="1"/>
    <col min="12" max="12" width="18.5703125" bestFit="1" customWidth="1"/>
    <col min="13" max="13" width="17" bestFit="1" customWidth="1"/>
    <col min="14" max="14" width="14.7109375" bestFit="1" customWidth="1"/>
    <col min="15" max="15" width="14.140625" bestFit="1" customWidth="1"/>
    <col min="16" max="16" width="15.140625" bestFit="1" customWidth="1"/>
    <col min="17" max="17" width="17.85546875" bestFit="1" customWidth="1"/>
    <col min="18" max="18" width="37.7109375" bestFit="1" customWidth="1"/>
  </cols>
  <sheetData>
    <row r="1" spans="1:8" ht="40.5" customHeight="1" x14ac:dyDescent="0.25">
      <c r="A1" s="185" t="s">
        <v>6</v>
      </c>
      <c r="B1" s="185"/>
      <c r="C1" s="185"/>
      <c r="D1" s="185"/>
      <c r="H1" s="72" t="s">
        <v>750</v>
      </c>
    </row>
    <row r="2" spans="1:8" x14ac:dyDescent="0.25">
      <c r="A2" s="4" t="s">
        <v>0</v>
      </c>
      <c r="B2" s="4" t="s">
        <v>3</v>
      </c>
      <c r="C2" s="4" t="s">
        <v>4</v>
      </c>
      <c r="D2" s="10" t="s">
        <v>70</v>
      </c>
      <c r="E2" s="6"/>
      <c r="H2" s="72" t="s">
        <v>751</v>
      </c>
    </row>
    <row r="3" spans="1:8" x14ac:dyDescent="0.25">
      <c r="A3" s="4">
        <v>1</v>
      </c>
      <c r="B3" s="2" t="s">
        <v>50</v>
      </c>
      <c r="C3" s="5">
        <v>150000</v>
      </c>
      <c r="D3" s="4" t="s">
        <v>82</v>
      </c>
      <c r="E3" s="6"/>
      <c r="H3" s="72" t="s">
        <v>752</v>
      </c>
    </row>
    <row r="4" spans="1:8" x14ac:dyDescent="0.25">
      <c r="A4" s="4">
        <v>2</v>
      </c>
      <c r="B4" s="46" t="s">
        <v>51</v>
      </c>
      <c r="C4" s="5">
        <v>1000000</v>
      </c>
      <c r="D4" s="4" t="s">
        <v>85</v>
      </c>
      <c r="E4" s="6"/>
      <c r="H4" s="72" t="s">
        <v>762</v>
      </c>
    </row>
    <row r="5" spans="1:8" ht="17.25" customHeight="1" x14ac:dyDescent="0.25">
      <c r="A5" s="4">
        <v>3</v>
      </c>
      <c r="B5" s="2" t="s">
        <v>52</v>
      </c>
      <c r="C5" s="5">
        <v>65600000</v>
      </c>
      <c r="D5" s="4" t="s">
        <v>75</v>
      </c>
      <c r="E5" s="6"/>
    </row>
    <row r="6" spans="1:8" ht="21" customHeight="1" x14ac:dyDescent="0.25">
      <c r="A6" s="4">
        <v>4</v>
      </c>
      <c r="B6" s="2" t="s">
        <v>53</v>
      </c>
      <c r="C6" s="5">
        <v>9900</v>
      </c>
      <c r="D6" s="4" t="s">
        <v>84</v>
      </c>
      <c r="E6" s="6"/>
    </row>
    <row r="7" spans="1:8" ht="20.25" customHeight="1" x14ac:dyDescent="0.25">
      <c r="A7" s="4">
        <v>5</v>
      </c>
      <c r="B7" s="2" t="s">
        <v>54</v>
      </c>
      <c r="C7" s="5">
        <v>35600</v>
      </c>
      <c r="D7" s="4" t="s">
        <v>84</v>
      </c>
      <c r="E7" s="6"/>
    </row>
    <row r="8" spans="1:8" ht="25.5" customHeight="1" x14ac:dyDescent="0.25">
      <c r="A8" s="4">
        <v>6</v>
      </c>
      <c r="B8" s="2" t="s">
        <v>55</v>
      </c>
      <c r="C8" s="5">
        <v>431500</v>
      </c>
      <c r="D8" s="4" t="s">
        <v>84</v>
      </c>
      <c r="E8" s="6"/>
    </row>
    <row r="9" spans="1:8" ht="19.5" customHeight="1" x14ac:dyDescent="0.25">
      <c r="A9" s="4">
        <v>7</v>
      </c>
      <c r="B9" s="2" t="s">
        <v>56</v>
      </c>
      <c r="C9" s="5">
        <v>224000</v>
      </c>
      <c r="D9" s="4" t="s">
        <v>84</v>
      </c>
      <c r="E9" s="6"/>
    </row>
    <row r="10" spans="1:8" ht="18.75" customHeight="1" x14ac:dyDescent="0.25">
      <c r="A10" s="4">
        <v>8</v>
      </c>
      <c r="B10" s="2" t="s">
        <v>57</v>
      </c>
      <c r="C10" s="5">
        <v>11000000</v>
      </c>
      <c r="D10" s="4" t="s">
        <v>84</v>
      </c>
      <c r="E10" s="6" t="s">
        <v>363</v>
      </c>
    </row>
    <row r="11" spans="1:8" ht="19.5" customHeight="1" x14ac:dyDescent="0.25">
      <c r="A11" s="4">
        <v>9</v>
      </c>
      <c r="B11" s="2" t="s">
        <v>52</v>
      </c>
      <c r="C11" s="5">
        <v>19485000</v>
      </c>
      <c r="D11" s="4" t="s">
        <v>84</v>
      </c>
      <c r="E11" s="6"/>
    </row>
    <row r="12" spans="1:8" ht="18.75" customHeight="1" x14ac:dyDescent="0.25">
      <c r="A12" s="4">
        <v>10</v>
      </c>
      <c r="B12" s="24" t="s">
        <v>58</v>
      </c>
      <c r="C12" s="5">
        <v>3100000</v>
      </c>
      <c r="D12" s="4" t="s">
        <v>76</v>
      </c>
      <c r="E12" s="6"/>
    </row>
    <row r="13" spans="1:8" ht="29.25" customHeight="1" x14ac:dyDescent="0.25">
      <c r="A13" s="4">
        <v>11</v>
      </c>
      <c r="B13" s="24" t="s">
        <v>51</v>
      </c>
      <c r="C13" s="5">
        <v>2600000</v>
      </c>
      <c r="D13" s="4" t="s">
        <v>77</v>
      </c>
      <c r="E13" s="6" t="s">
        <v>157</v>
      </c>
    </row>
    <row r="14" spans="1:8" x14ac:dyDescent="0.25">
      <c r="A14" s="4">
        <v>12</v>
      </c>
      <c r="B14" s="11" t="s">
        <v>83</v>
      </c>
      <c r="C14" s="5">
        <v>200000</v>
      </c>
      <c r="D14" s="4" t="s">
        <v>78</v>
      </c>
      <c r="E14" s="6"/>
    </row>
    <row r="15" spans="1:8" ht="21" customHeight="1" x14ac:dyDescent="0.25">
      <c r="A15" s="4">
        <v>13</v>
      </c>
      <c r="B15" s="4" t="s">
        <v>94</v>
      </c>
      <c r="C15" s="8">
        <v>1170000</v>
      </c>
      <c r="D15" s="4" t="s">
        <v>95</v>
      </c>
      <c r="E15" s="6"/>
    </row>
    <row r="16" spans="1:8" ht="21.75" customHeight="1" x14ac:dyDescent="0.25">
      <c r="A16" s="4">
        <v>14</v>
      </c>
      <c r="B16" s="37" t="s">
        <v>96</v>
      </c>
      <c r="C16" s="8">
        <v>500000</v>
      </c>
      <c r="D16" s="4" t="s">
        <v>95</v>
      </c>
      <c r="E16" s="6"/>
    </row>
    <row r="17" spans="1:5" x14ac:dyDescent="0.25">
      <c r="A17" s="4">
        <v>15</v>
      </c>
      <c r="B17" s="4" t="s">
        <v>86</v>
      </c>
      <c r="C17" s="8">
        <v>750000</v>
      </c>
      <c r="D17" s="4" t="s">
        <v>97</v>
      </c>
      <c r="E17" s="6"/>
    </row>
    <row r="18" spans="1:5" x14ac:dyDescent="0.25">
      <c r="A18" s="4">
        <v>16</v>
      </c>
      <c r="B18" s="4" t="s">
        <v>117</v>
      </c>
      <c r="C18" s="8">
        <v>20000</v>
      </c>
      <c r="D18" s="10" t="s">
        <v>114</v>
      </c>
      <c r="E18" s="6"/>
    </row>
    <row r="19" spans="1:5" ht="21.75" customHeight="1" x14ac:dyDescent="0.25">
      <c r="A19" s="4">
        <v>17</v>
      </c>
      <c r="B19" s="7"/>
      <c r="C19" s="8"/>
      <c r="D19" s="4"/>
      <c r="E19" s="6"/>
    </row>
    <row r="20" spans="1:5" x14ac:dyDescent="0.25">
      <c r="A20" s="4">
        <v>18</v>
      </c>
      <c r="B20" s="7"/>
      <c r="C20" s="5"/>
      <c r="D20" s="4"/>
      <c r="E20" s="6"/>
    </row>
    <row r="21" spans="1:5" x14ac:dyDescent="0.25">
      <c r="A21" s="4">
        <v>19</v>
      </c>
      <c r="B21" s="4"/>
      <c r="C21" s="5"/>
      <c r="D21" s="4"/>
      <c r="E21" s="6"/>
    </row>
    <row r="22" spans="1:5" x14ac:dyDescent="0.25">
      <c r="A22" s="4">
        <v>20</v>
      </c>
      <c r="B22" s="42" t="s">
        <v>479</v>
      </c>
      <c r="C22" s="5">
        <f>SUM(C3:C19)</f>
        <v>106276000</v>
      </c>
      <c r="D22" s="42"/>
      <c r="E22" s="6"/>
    </row>
    <row r="23" spans="1:5" x14ac:dyDescent="0.25">
      <c r="A23" s="35">
        <v>21</v>
      </c>
      <c r="B23" s="25"/>
      <c r="C23" s="48"/>
      <c r="D23" s="25"/>
      <c r="E23" s="14"/>
    </row>
    <row r="24" spans="1:5" x14ac:dyDescent="0.25">
      <c r="A24" s="41">
        <v>22</v>
      </c>
    </row>
    <row r="25" spans="1:5" x14ac:dyDescent="0.25">
      <c r="A25" s="4">
        <v>23</v>
      </c>
    </row>
    <row r="26" spans="1:5" x14ac:dyDescent="0.25">
      <c r="A26" s="4">
        <v>24</v>
      </c>
    </row>
    <row r="27" spans="1:5" x14ac:dyDescent="0.25">
      <c r="A27" s="4">
        <v>25</v>
      </c>
    </row>
    <row r="28" spans="1:5" x14ac:dyDescent="0.25">
      <c r="A28" s="4">
        <v>26</v>
      </c>
    </row>
    <row r="29" spans="1:5" x14ac:dyDescent="0.25">
      <c r="A29" s="4">
        <v>27</v>
      </c>
    </row>
    <row r="30" spans="1:5" x14ac:dyDescent="0.25">
      <c r="A30" s="4">
        <v>28</v>
      </c>
    </row>
    <row r="31" spans="1:5" x14ac:dyDescent="0.25">
      <c r="A31" s="4">
        <v>29</v>
      </c>
    </row>
    <row r="32" spans="1:5" x14ac:dyDescent="0.25">
      <c r="A32" s="4">
        <v>30</v>
      </c>
    </row>
    <row r="33" spans="1:1" x14ac:dyDescent="0.25">
      <c r="A33" s="4">
        <v>31</v>
      </c>
    </row>
    <row r="34" spans="1:1" x14ac:dyDescent="0.25">
      <c r="A34" s="9"/>
    </row>
    <row r="35" spans="1:1" x14ac:dyDescent="0.25">
      <c r="A35" s="9"/>
    </row>
  </sheetData>
  <mergeCells count="1">
    <mergeCell ref="A1:D1"/>
  </mergeCells>
  <conditionalFormatting sqref="C3:C22">
    <cfRule type="cellIs" dxfId="5" priority="3" operator="lessThan">
      <formula>0</formula>
    </cfRule>
  </conditionalFormatting>
  <pageMargins left="0.25" right="0.25" top="0.75" bottom="0.75" header="0.3" footer="0.3"/>
  <pageSetup paperSize="9" fitToWidth="0" orientation="portrait" horizontalDpi="4294967293" verticalDpi="0" r:id="rId1"/>
  <ignoredErrors>
    <ignoredError sqref="C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D23" sqref="D23"/>
    </sheetView>
  </sheetViews>
  <sheetFormatPr defaultRowHeight="15" x14ac:dyDescent="0.25"/>
  <cols>
    <col min="1" max="1" width="5.7109375" customWidth="1"/>
    <col min="2" max="2" width="17.28515625" bestFit="1" customWidth="1"/>
    <col min="3" max="3" width="19.28515625" bestFit="1" customWidth="1"/>
    <col min="4" max="4" width="38.7109375" customWidth="1"/>
    <col min="5" max="5" width="17.140625" customWidth="1"/>
    <col min="6" max="6" width="19.28515625" bestFit="1" customWidth="1"/>
    <col min="8" max="8" width="24" customWidth="1"/>
  </cols>
  <sheetData>
    <row r="1" spans="1:8" x14ac:dyDescent="0.25">
      <c r="A1" s="184" t="s">
        <v>576</v>
      </c>
      <c r="B1" s="184"/>
      <c r="C1" s="184"/>
      <c r="H1" t="s">
        <v>499</v>
      </c>
    </row>
    <row r="2" spans="1:8" x14ac:dyDescent="0.25">
      <c r="A2" s="96" t="s">
        <v>0</v>
      </c>
      <c r="B2" s="96" t="s">
        <v>577</v>
      </c>
      <c r="C2" s="96" t="s">
        <v>70</v>
      </c>
      <c r="D2" s="96" t="s">
        <v>113</v>
      </c>
      <c r="E2" s="96" t="s">
        <v>883</v>
      </c>
      <c r="F2" s="16" t="s">
        <v>1222</v>
      </c>
      <c r="H2" t="s">
        <v>652</v>
      </c>
    </row>
    <row r="3" spans="1:8" x14ac:dyDescent="0.25">
      <c r="A3" s="37">
        <v>1</v>
      </c>
      <c r="B3" s="94">
        <v>150000000</v>
      </c>
      <c r="C3" s="37"/>
      <c r="D3" s="98" t="s">
        <v>578</v>
      </c>
      <c r="E3" s="96"/>
    </row>
    <row r="4" spans="1:8" ht="30" x14ac:dyDescent="0.25">
      <c r="A4" s="60">
        <v>2</v>
      </c>
      <c r="B4" s="104">
        <v>25000000</v>
      </c>
      <c r="C4" s="60" t="s">
        <v>579</v>
      </c>
      <c r="D4" s="105" t="s">
        <v>882</v>
      </c>
      <c r="E4" s="60" t="s">
        <v>884</v>
      </c>
      <c r="F4" s="5">
        <v>250000</v>
      </c>
    </row>
    <row r="5" spans="1:8" ht="30" x14ac:dyDescent="0.25">
      <c r="A5" s="60">
        <v>3</v>
      </c>
      <c r="B5" s="104">
        <v>24900000</v>
      </c>
      <c r="C5" s="60" t="s">
        <v>580</v>
      </c>
      <c r="D5" s="105" t="s">
        <v>886</v>
      </c>
      <c r="E5" s="60" t="s">
        <v>884</v>
      </c>
      <c r="F5" s="5">
        <v>375000</v>
      </c>
    </row>
    <row r="6" spans="1:8" x14ac:dyDescent="0.25">
      <c r="A6" s="101">
        <v>4</v>
      </c>
      <c r="B6" s="102">
        <v>20000000</v>
      </c>
      <c r="C6" s="101" t="s">
        <v>875</v>
      </c>
      <c r="D6" s="103" t="s">
        <v>887</v>
      </c>
      <c r="E6" s="101" t="s">
        <v>885</v>
      </c>
      <c r="F6" s="5">
        <v>750000</v>
      </c>
    </row>
    <row r="7" spans="1:8" x14ac:dyDescent="0.25">
      <c r="A7" s="101">
        <v>5</v>
      </c>
      <c r="B7" s="102">
        <v>30000000</v>
      </c>
      <c r="C7" s="101" t="s">
        <v>1190</v>
      </c>
      <c r="D7" s="103" t="s">
        <v>1221</v>
      </c>
      <c r="E7" s="101" t="s">
        <v>885</v>
      </c>
      <c r="F7" s="5">
        <v>600000</v>
      </c>
    </row>
    <row r="8" spans="1:8" x14ac:dyDescent="0.25">
      <c r="A8" s="61">
        <v>6</v>
      </c>
      <c r="B8" s="106">
        <v>30000000</v>
      </c>
      <c r="C8" s="61" t="s">
        <v>995</v>
      </c>
      <c r="D8" s="107" t="s">
        <v>996</v>
      </c>
      <c r="E8" s="61" t="s">
        <v>997</v>
      </c>
      <c r="F8" s="5">
        <v>400000</v>
      </c>
    </row>
    <row r="9" spans="1:8" ht="30" x14ac:dyDescent="0.25">
      <c r="A9" s="61">
        <v>7</v>
      </c>
      <c r="B9" s="106">
        <v>10000000</v>
      </c>
      <c r="C9" s="61" t="s">
        <v>1129</v>
      </c>
      <c r="D9" s="107" t="s">
        <v>1192</v>
      </c>
      <c r="E9" s="61" t="s">
        <v>997</v>
      </c>
      <c r="F9" s="5">
        <v>640000</v>
      </c>
    </row>
    <row r="10" spans="1:8" ht="30" x14ac:dyDescent="0.25">
      <c r="A10" s="61">
        <v>8</v>
      </c>
      <c r="B10" s="106">
        <v>10000000</v>
      </c>
      <c r="C10" s="61" t="s">
        <v>1177</v>
      </c>
      <c r="D10" s="107" t="s">
        <v>1193</v>
      </c>
      <c r="E10" s="61" t="s">
        <v>997</v>
      </c>
      <c r="F10" s="5">
        <v>210000</v>
      </c>
    </row>
    <row r="11" spans="1:8" x14ac:dyDescent="0.25">
      <c r="A11" s="37">
        <v>9</v>
      </c>
      <c r="B11" s="94">
        <v>20000000</v>
      </c>
      <c r="C11" s="37" t="s">
        <v>1220</v>
      </c>
      <c r="D11" s="98" t="s">
        <v>1224</v>
      </c>
      <c r="E11" s="37" t="s">
        <v>1176</v>
      </c>
      <c r="F11" s="5">
        <v>1000000</v>
      </c>
    </row>
    <row r="12" spans="1:8" x14ac:dyDescent="0.25">
      <c r="A12" s="37">
        <v>10</v>
      </c>
      <c r="B12" s="94">
        <v>15000000</v>
      </c>
      <c r="C12" s="37" t="s">
        <v>1338</v>
      </c>
      <c r="D12" s="37" t="s">
        <v>1339</v>
      </c>
      <c r="E12" s="37" t="s">
        <v>1176</v>
      </c>
      <c r="F12" s="5">
        <v>840000</v>
      </c>
    </row>
    <row r="13" spans="1:8" ht="30" x14ac:dyDescent="0.25">
      <c r="A13" s="37">
        <v>11</v>
      </c>
      <c r="B13" s="94">
        <v>15000000</v>
      </c>
      <c r="C13" s="37" t="s">
        <v>1493</v>
      </c>
      <c r="D13" s="98" t="s">
        <v>1494</v>
      </c>
      <c r="E13" s="37" t="s">
        <v>1176</v>
      </c>
      <c r="F13" s="5">
        <v>345000</v>
      </c>
    </row>
    <row r="14" spans="1:8" x14ac:dyDescent="0.25">
      <c r="A14" s="100">
        <v>12</v>
      </c>
      <c r="B14" s="5">
        <v>17000000</v>
      </c>
      <c r="C14" s="96" t="s">
        <v>1771</v>
      </c>
      <c r="D14" s="90" t="s">
        <v>1772</v>
      </c>
      <c r="E14" s="96" t="s">
        <v>1396</v>
      </c>
      <c r="F14" s="5"/>
    </row>
    <row r="15" spans="1:8" x14ac:dyDescent="0.25">
      <c r="A15" s="100">
        <v>13</v>
      </c>
      <c r="B15" s="5"/>
      <c r="C15" s="96"/>
      <c r="D15" s="90"/>
      <c r="E15" s="96"/>
      <c r="F15" s="5"/>
    </row>
    <row r="16" spans="1:8" x14ac:dyDescent="0.25">
      <c r="A16" s="100">
        <v>14</v>
      </c>
      <c r="B16" s="5"/>
      <c r="C16" s="96"/>
      <c r="D16" s="96"/>
      <c r="E16" s="96"/>
      <c r="F16" s="5">
        <f>SUM(F4:F15)</f>
        <v>5410000</v>
      </c>
    </row>
    <row r="17" spans="4:6" x14ac:dyDescent="0.25">
      <c r="F17" t="s">
        <v>1223</v>
      </c>
    </row>
    <row r="18" spans="4:6" x14ac:dyDescent="0.25">
      <c r="D18" t="s">
        <v>1191</v>
      </c>
    </row>
    <row r="19" spans="4:6" x14ac:dyDescent="0.25">
      <c r="D19" t="s">
        <v>1690</v>
      </c>
    </row>
    <row r="20" spans="4:6" x14ac:dyDescent="0.25">
      <c r="D20" t="s">
        <v>1773</v>
      </c>
    </row>
    <row r="21" spans="4:6" x14ac:dyDescent="0.25">
      <c r="D21" t="s">
        <v>1774</v>
      </c>
    </row>
    <row r="22" spans="4:6" x14ac:dyDescent="0.25">
      <c r="D22" t="s">
        <v>1775</v>
      </c>
    </row>
  </sheetData>
  <mergeCells count="1">
    <mergeCell ref="A1:C1"/>
  </mergeCells>
  <conditionalFormatting sqref="B3:B16">
    <cfRule type="cellIs" dxfId="115" priority="2" operator="lessThan">
      <formula>0</formula>
    </cfRule>
  </conditionalFormatting>
  <conditionalFormatting sqref="F4:F16">
    <cfRule type="cellIs" dxfId="11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workbookViewId="0">
      <selection activeCell="E3" sqref="E3"/>
    </sheetView>
  </sheetViews>
  <sheetFormatPr defaultRowHeight="15" x14ac:dyDescent="0.25"/>
  <cols>
    <col min="1" max="1" width="6.140625" customWidth="1"/>
    <col min="3" max="3" width="18" customWidth="1"/>
    <col min="4" max="4" width="35.28515625" customWidth="1"/>
    <col min="5" max="5" width="30.42578125" customWidth="1"/>
  </cols>
  <sheetData>
    <row r="1" spans="1:5" x14ac:dyDescent="0.25">
      <c r="A1" t="s">
        <v>0</v>
      </c>
      <c r="B1" t="s">
        <v>990</v>
      </c>
      <c r="C1" t="s">
        <v>991</v>
      </c>
      <c r="D1" t="s">
        <v>113</v>
      </c>
    </row>
    <row r="2" spans="1:5" x14ac:dyDescent="0.25">
      <c r="A2">
        <v>1</v>
      </c>
      <c r="B2" t="s">
        <v>992</v>
      </c>
      <c r="C2">
        <v>9109409505</v>
      </c>
      <c r="D2" t="s">
        <v>993</v>
      </c>
      <c r="E2" t="s">
        <v>994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rightToLeft="1" workbookViewId="0">
      <selection activeCell="C20" sqref="C20"/>
    </sheetView>
  </sheetViews>
  <sheetFormatPr defaultRowHeight="15" x14ac:dyDescent="0.25"/>
  <cols>
    <col min="2" max="2" width="17.85546875" customWidth="1"/>
    <col min="3" max="3" width="30" style="113" customWidth="1"/>
  </cols>
  <sheetData>
    <row r="1" spans="1:3" x14ac:dyDescent="0.25">
      <c r="A1" t="s">
        <v>0</v>
      </c>
      <c r="B1" t="s">
        <v>1225</v>
      </c>
      <c r="C1" s="113" t="s">
        <v>991</v>
      </c>
    </row>
    <row r="2" spans="1:3" x14ac:dyDescent="0.25">
      <c r="A2">
        <v>1</v>
      </c>
      <c r="B2" t="s">
        <v>1226</v>
      </c>
      <c r="C2" s="113">
        <v>2164545239</v>
      </c>
    </row>
    <row r="3" spans="1:3" x14ac:dyDescent="0.25">
      <c r="A3">
        <v>2</v>
      </c>
      <c r="B3" t="s">
        <v>1227</v>
      </c>
      <c r="C3" s="113">
        <v>9125009225</v>
      </c>
    </row>
    <row r="4" spans="1:3" x14ac:dyDescent="0.25">
      <c r="A4">
        <v>3</v>
      </c>
      <c r="B4" t="s">
        <v>1228</v>
      </c>
      <c r="C4" s="113">
        <v>9391337956</v>
      </c>
    </row>
    <row r="5" spans="1:3" x14ac:dyDescent="0.25">
      <c r="A5">
        <v>4</v>
      </c>
      <c r="B5" t="s">
        <v>1229</v>
      </c>
      <c r="C5" s="113">
        <v>2164545048</v>
      </c>
    </row>
    <row r="6" spans="1:3" x14ac:dyDescent="0.25">
      <c r="A6">
        <v>5</v>
      </c>
      <c r="B6" t="s">
        <v>40</v>
      </c>
      <c r="C6" s="113">
        <v>9123881518</v>
      </c>
    </row>
    <row r="7" spans="1:3" x14ac:dyDescent="0.25">
      <c r="A7">
        <v>6</v>
      </c>
      <c r="B7" t="s">
        <v>1230</v>
      </c>
      <c r="C7" s="113">
        <v>1.00552031245555E+16</v>
      </c>
    </row>
    <row r="8" spans="1:3" x14ac:dyDescent="0.25">
      <c r="A8">
        <v>7</v>
      </c>
      <c r="B8" t="s">
        <v>1231</v>
      </c>
      <c r="C8" s="113">
        <v>9127308847</v>
      </c>
    </row>
    <row r="9" spans="1:3" x14ac:dyDescent="0.25">
      <c r="A9">
        <v>8</v>
      </c>
      <c r="B9" t="s">
        <v>1232</v>
      </c>
      <c r="C9" s="113">
        <v>4476</v>
      </c>
    </row>
    <row r="10" spans="1:3" x14ac:dyDescent="0.25">
      <c r="A10">
        <v>9</v>
      </c>
      <c r="B10" t="s">
        <v>1233</v>
      </c>
      <c r="C10" s="113">
        <v>9122264817</v>
      </c>
    </row>
    <row r="11" spans="1:3" x14ac:dyDescent="0.25">
      <c r="A11">
        <v>10</v>
      </c>
      <c r="B11" t="s">
        <v>1234</v>
      </c>
      <c r="C11" s="113">
        <v>9123607903</v>
      </c>
    </row>
    <row r="12" spans="1:3" x14ac:dyDescent="0.25">
      <c r="A12">
        <v>11</v>
      </c>
      <c r="B12" t="s">
        <v>1235</v>
      </c>
      <c r="C12" s="113">
        <v>9397006310</v>
      </c>
    </row>
    <row r="13" spans="1:3" x14ac:dyDescent="0.25">
      <c r="A13">
        <v>12</v>
      </c>
      <c r="B13" t="s">
        <v>1236</v>
      </c>
      <c r="C13" s="113">
        <v>9177014842</v>
      </c>
    </row>
    <row r="14" spans="1:3" x14ac:dyDescent="0.25">
      <c r="A14">
        <v>13</v>
      </c>
      <c r="B14" t="s">
        <v>1237</v>
      </c>
      <c r="C14" s="113">
        <v>9123214027</v>
      </c>
    </row>
    <row r="15" spans="1:3" x14ac:dyDescent="0.25">
      <c r="A15">
        <v>14</v>
      </c>
      <c r="B15" t="s">
        <v>1238</v>
      </c>
      <c r="C15" s="113">
        <v>2182062841</v>
      </c>
    </row>
    <row r="16" spans="1:3" x14ac:dyDescent="0.25">
      <c r="A16">
        <v>15</v>
      </c>
      <c r="B16" t="s">
        <v>1239</v>
      </c>
      <c r="C16" s="113">
        <v>9122700327</v>
      </c>
    </row>
    <row r="17" spans="1:3" x14ac:dyDescent="0.25">
      <c r="A17">
        <v>16</v>
      </c>
      <c r="B17" t="s">
        <v>1240</v>
      </c>
      <c r="C17" s="113">
        <v>9169116505</v>
      </c>
    </row>
    <row r="18" spans="1:3" x14ac:dyDescent="0.25">
      <c r="A18">
        <v>17</v>
      </c>
      <c r="B18" t="s">
        <v>1241</v>
      </c>
      <c r="C18" s="113">
        <v>6114474258</v>
      </c>
    </row>
    <row r="19" spans="1:3" x14ac:dyDescent="0.25">
      <c r="A19">
        <v>18</v>
      </c>
      <c r="B19" t="s">
        <v>1242</v>
      </c>
      <c r="C19" s="113">
        <v>912334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rightToLeft="1" topLeftCell="A46" zoomScale="85" zoomScaleNormal="85" workbookViewId="0">
      <selection activeCell="K76" sqref="K76"/>
    </sheetView>
  </sheetViews>
  <sheetFormatPr defaultRowHeight="15" x14ac:dyDescent="0.25"/>
  <cols>
    <col min="2" max="2" width="29.7109375" bestFit="1" customWidth="1"/>
    <col min="3" max="3" width="24" bestFit="1" customWidth="1"/>
    <col min="4" max="4" width="10.7109375" bestFit="1" customWidth="1"/>
    <col min="5" max="5" width="15.140625" hidden="1" customWidth="1"/>
    <col min="6" max="9" width="0" hidden="1" customWidth="1"/>
    <col min="10" max="10" width="5" bestFit="1" customWidth="1"/>
    <col min="11" max="11" width="36" bestFit="1" customWidth="1"/>
    <col min="12" max="12" width="15.140625" bestFit="1" customWidth="1"/>
    <col min="13" max="13" width="10.7109375" bestFit="1" customWidth="1"/>
    <col min="14" max="14" width="15.140625" bestFit="1" customWidth="1"/>
  </cols>
  <sheetData>
    <row r="1" spans="1:14" x14ac:dyDescent="0.25">
      <c r="A1" s="42" t="s">
        <v>34</v>
      </c>
      <c r="B1" s="42" t="s">
        <v>3</v>
      </c>
      <c r="C1" s="42" t="s">
        <v>480</v>
      </c>
      <c r="D1" s="42" t="s">
        <v>5</v>
      </c>
      <c r="J1" s="42"/>
      <c r="K1" s="42" t="s">
        <v>3</v>
      </c>
      <c r="L1" s="42" t="s">
        <v>481</v>
      </c>
      <c r="M1" s="42" t="s">
        <v>5</v>
      </c>
      <c r="N1" s="42"/>
    </row>
    <row r="2" spans="1:14" x14ac:dyDescent="0.25">
      <c r="A2" s="42" t="s">
        <v>0</v>
      </c>
      <c r="B2" s="42"/>
      <c r="C2" s="19"/>
      <c r="D2" s="42"/>
      <c r="J2" s="42" t="s">
        <v>0</v>
      </c>
      <c r="K2" s="42"/>
      <c r="L2" s="19"/>
      <c r="M2" s="42"/>
      <c r="N2" s="42"/>
    </row>
    <row r="3" spans="1:14" x14ac:dyDescent="0.25">
      <c r="A3" s="42">
        <v>1</v>
      </c>
      <c r="B3" s="10"/>
      <c r="C3" s="5"/>
      <c r="D3" s="10"/>
      <c r="J3" s="42">
        <v>1</v>
      </c>
      <c r="K3" s="42" t="s">
        <v>31</v>
      </c>
      <c r="L3" s="5">
        <v>0</v>
      </c>
      <c r="M3" s="42" t="s">
        <v>87</v>
      </c>
      <c r="N3" s="5">
        <v>10000000</v>
      </c>
    </row>
    <row r="4" spans="1:14" x14ac:dyDescent="0.25">
      <c r="A4" s="42">
        <v>2</v>
      </c>
      <c r="B4" s="7" t="s">
        <v>484</v>
      </c>
      <c r="C4" s="5">
        <v>462000</v>
      </c>
      <c r="D4" s="42" t="s">
        <v>71</v>
      </c>
      <c r="J4" s="42">
        <v>2</v>
      </c>
      <c r="K4" s="42" t="s">
        <v>34</v>
      </c>
      <c r="L4" s="5">
        <v>0</v>
      </c>
      <c r="M4" s="42" t="s">
        <v>87</v>
      </c>
      <c r="N4" s="5">
        <v>15000000</v>
      </c>
    </row>
    <row r="5" spans="1:14" x14ac:dyDescent="0.25">
      <c r="A5" s="42">
        <v>3</v>
      </c>
      <c r="B5" s="42" t="s">
        <v>99</v>
      </c>
      <c r="C5" s="8">
        <v>100000</v>
      </c>
      <c r="D5" s="42" t="s">
        <v>100</v>
      </c>
      <c r="J5" s="42">
        <v>3</v>
      </c>
      <c r="K5" s="42" t="s">
        <v>68</v>
      </c>
      <c r="L5" s="5">
        <v>0</v>
      </c>
      <c r="M5" s="42" t="s">
        <v>87</v>
      </c>
      <c r="N5" s="5">
        <v>50000000</v>
      </c>
    </row>
    <row r="6" spans="1:14" x14ac:dyDescent="0.25">
      <c r="A6" s="42">
        <v>4</v>
      </c>
      <c r="B6" s="42" t="s">
        <v>104</v>
      </c>
      <c r="C6" s="5">
        <v>185000</v>
      </c>
      <c r="D6" s="10" t="s">
        <v>126</v>
      </c>
      <c r="J6" s="42">
        <v>4</v>
      </c>
      <c r="K6" s="10" t="s">
        <v>440</v>
      </c>
      <c r="L6" s="5">
        <v>500000</v>
      </c>
      <c r="M6" s="10" t="s">
        <v>87</v>
      </c>
      <c r="N6" s="5"/>
    </row>
    <row r="7" spans="1:14" x14ac:dyDescent="0.25">
      <c r="A7" s="42">
        <v>5</v>
      </c>
      <c r="B7" s="42" t="s">
        <v>107</v>
      </c>
      <c r="C7" s="5">
        <v>41000</v>
      </c>
      <c r="D7" s="10" t="s">
        <v>126</v>
      </c>
      <c r="J7" s="42">
        <v>5</v>
      </c>
      <c r="K7" s="10" t="s">
        <v>482</v>
      </c>
      <c r="L7" s="5">
        <v>33200</v>
      </c>
      <c r="M7" s="10" t="s">
        <v>71</v>
      </c>
      <c r="N7" s="42"/>
    </row>
    <row r="8" spans="1:14" x14ac:dyDescent="0.25">
      <c r="A8" s="42">
        <v>6</v>
      </c>
      <c r="B8" s="42" t="s">
        <v>127</v>
      </c>
      <c r="C8" s="5">
        <v>35000</v>
      </c>
      <c r="D8" s="10" t="s">
        <v>125</v>
      </c>
      <c r="J8" s="42">
        <v>6</v>
      </c>
      <c r="K8" s="10" t="s">
        <v>483</v>
      </c>
      <c r="L8" s="8">
        <v>20000</v>
      </c>
      <c r="M8" s="10" t="s">
        <v>79</v>
      </c>
      <c r="N8" s="42"/>
    </row>
    <row r="9" spans="1:14" x14ac:dyDescent="0.25">
      <c r="A9" s="42">
        <v>7</v>
      </c>
      <c r="B9" s="4" t="s">
        <v>141</v>
      </c>
      <c r="C9" s="5">
        <v>133000</v>
      </c>
      <c r="D9" s="4" t="s">
        <v>140</v>
      </c>
      <c r="J9" s="42">
        <v>7</v>
      </c>
      <c r="K9" s="7" t="s">
        <v>72</v>
      </c>
      <c r="L9" s="5">
        <v>15300</v>
      </c>
      <c r="M9" s="42" t="s">
        <v>73</v>
      </c>
      <c r="N9" s="42"/>
    </row>
    <row r="10" spans="1:14" ht="15.75" thickBot="1" x14ac:dyDescent="0.3">
      <c r="A10" s="42">
        <v>8</v>
      </c>
      <c r="B10" s="4" t="s">
        <v>143</v>
      </c>
      <c r="C10" s="5">
        <v>55000</v>
      </c>
      <c r="D10" s="6" t="s">
        <v>142</v>
      </c>
      <c r="J10" s="42">
        <v>8</v>
      </c>
      <c r="K10" s="7" t="s">
        <v>74</v>
      </c>
      <c r="L10" s="5">
        <v>38000</v>
      </c>
      <c r="M10" s="42" t="s">
        <v>73</v>
      </c>
      <c r="N10" s="42"/>
    </row>
    <row r="11" spans="1:14" ht="16.5" thickTop="1" thickBot="1" x14ac:dyDescent="0.3">
      <c r="A11" s="42">
        <v>9</v>
      </c>
      <c r="B11" s="13" t="s">
        <v>149</v>
      </c>
      <c r="C11" s="5">
        <v>140000</v>
      </c>
      <c r="D11" s="4" t="s">
        <v>148</v>
      </c>
      <c r="J11" s="42">
        <v>9</v>
      </c>
      <c r="K11" s="7" t="s">
        <v>80</v>
      </c>
      <c r="L11" s="5">
        <v>2600</v>
      </c>
      <c r="M11" s="42" t="s">
        <v>81</v>
      </c>
      <c r="N11" s="42"/>
    </row>
    <row r="12" spans="1:14" ht="30" thickTop="1" thickBot="1" x14ac:dyDescent="0.3">
      <c r="A12" s="42">
        <v>10</v>
      </c>
      <c r="B12" s="13" t="s">
        <v>150</v>
      </c>
      <c r="C12" s="5">
        <v>160000</v>
      </c>
      <c r="D12" s="4" t="s">
        <v>148</v>
      </c>
      <c r="J12" s="42">
        <v>10</v>
      </c>
      <c r="K12" s="7" t="s">
        <v>93</v>
      </c>
      <c r="L12" s="8">
        <v>13000</v>
      </c>
      <c r="M12" s="10" t="s">
        <v>88</v>
      </c>
      <c r="N12" s="42"/>
    </row>
    <row r="13" spans="1:14" ht="15.75" thickTop="1" x14ac:dyDescent="0.25">
      <c r="A13" s="42">
        <v>11</v>
      </c>
      <c r="B13" s="42" t="s">
        <v>191</v>
      </c>
      <c r="C13" s="42">
        <v>65000</v>
      </c>
      <c r="D13" s="42" t="s">
        <v>166</v>
      </c>
      <c r="J13" s="42">
        <v>11</v>
      </c>
      <c r="K13" s="7" t="s">
        <v>89</v>
      </c>
      <c r="L13" s="8">
        <v>3000</v>
      </c>
      <c r="M13" s="10" t="s">
        <v>90</v>
      </c>
      <c r="N13" s="42"/>
    </row>
    <row r="14" spans="1:14" x14ac:dyDescent="0.25">
      <c r="A14" s="42">
        <v>12</v>
      </c>
      <c r="B14" s="10" t="s">
        <v>190</v>
      </c>
      <c r="C14" s="8">
        <v>580000</v>
      </c>
      <c r="D14" s="10" t="s">
        <v>166</v>
      </c>
      <c r="J14" s="42">
        <v>12</v>
      </c>
      <c r="K14" s="7" t="s">
        <v>91</v>
      </c>
      <c r="L14" s="8">
        <v>1000</v>
      </c>
      <c r="M14" s="10" t="s">
        <v>92</v>
      </c>
      <c r="N14" s="42"/>
    </row>
    <row r="15" spans="1:14" x14ac:dyDescent="0.25">
      <c r="A15" s="42">
        <v>13</v>
      </c>
      <c r="B15" s="42" t="s">
        <v>184</v>
      </c>
      <c r="C15" s="5">
        <v>80000</v>
      </c>
      <c r="D15" s="42" t="s">
        <v>174</v>
      </c>
      <c r="J15" s="42">
        <v>13</v>
      </c>
      <c r="K15" s="42" t="s">
        <v>101</v>
      </c>
      <c r="L15" s="8">
        <v>1800</v>
      </c>
      <c r="M15" s="42" t="s">
        <v>92</v>
      </c>
      <c r="N15" s="42"/>
    </row>
    <row r="16" spans="1:14" x14ac:dyDescent="0.25">
      <c r="A16" s="42">
        <v>14</v>
      </c>
      <c r="B16" s="42" t="s">
        <v>181</v>
      </c>
      <c r="C16" s="8">
        <v>110000</v>
      </c>
      <c r="D16" s="10" t="s">
        <v>180</v>
      </c>
      <c r="J16" s="42">
        <v>14</v>
      </c>
      <c r="K16" s="42" t="s">
        <v>89</v>
      </c>
      <c r="L16" s="8">
        <v>2000</v>
      </c>
      <c r="M16" s="42" t="s">
        <v>97</v>
      </c>
      <c r="N16" s="42"/>
    </row>
    <row r="17" spans="1:14" x14ac:dyDescent="0.25">
      <c r="A17" s="42">
        <v>15</v>
      </c>
      <c r="B17" s="42" t="s">
        <v>182</v>
      </c>
      <c r="C17" s="5">
        <v>30000</v>
      </c>
      <c r="D17" s="42" t="s">
        <v>180</v>
      </c>
      <c r="J17" s="42">
        <v>15</v>
      </c>
      <c r="K17" s="42" t="s">
        <v>80</v>
      </c>
      <c r="L17" s="8">
        <v>2000</v>
      </c>
      <c r="M17" s="42" t="s">
        <v>97</v>
      </c>
      <c r="N17" s="42"/>
    </row>
    <row r="18" spans="1:14" ht="15.75" thickBot="1" x14ac:dyDescent="0.3">
      <c r="A18" s="42">
        <v>16</v>
      </c>
      <c r="B18" s="42" t="s">
        <v>175</v>
      </c>
      <c r="C18" s="5">
        <v>14000</v>
      </c>
      <c r="D18" s="42" t="s">
        <v>176</v>
      </c>
      <c r="J18" s="42">
        <v>16</v>
      </c>
      <c r="K18" s="7" t="s">
        <v>105</v>
      </c>
      <c r="L18" s="8">
        <v>25000</v>
      </c>
      <c r="M18" s="42" t="s">
        <v>106</v>
      </c>
      <c r="N18" s="42"/>
    </row>
    <row r="19" spans="1:14" ht="16.5" thickTop="1" thickBot="1" x14ac:dyDescent="0.3">
      <c r="A19" s="42">
        <v>17</v>
      </c>
      <c r="B19" s="6" t="s">
        <v>229</v>
      </c>
      <c r="C19" s="3">
        <v>75000</v>
      </c>
      <c r="D19" s="6" t="s">
        <v>230</v>
      </c>
      <c r="J19" s="42">
        <v>17</v>
      </c>
      <c r="K19" s="4" t="s">
        <v>134</v>
      </c>
      <c r="L19" s="5">
        <v>40000</v>
      </c>
      <c r="M19" s="4" t="s">
        <v>135</v>
      </c>
      <c r="N19" s="68"/>
    </row>
    <row r="20" spans="1:14" ht="16.5" thickTop="1" thickBot="1" x14ac:dyDescent="0.3">
      <c r="A20" s="42">
        <v>18</v>
      </c>
      <c r="B20" s="6" t="s">
        <v>237</v>
      </c>
      <c r="C20" s="3">
        <v>74000</v>
      </c>
      <c r="D20" s="6" t="s">
        <v>238</v>
      </c>
      <c r="J20" s="42">
        <v>18</v>
      </c>
      <c r="K20" s="4" t="s">
        <v>146</v>
      </c>
      <c r="L20" s="5">
        <v>105000</v>
      </c>
      <c r="M20" s="4" t="s">
        <v>138</v>
      </c>
      <c r="N20" s="42"/>
    </row>
    <row r="21" spans="1:14" ht="16.5" thickTop="1" thickBot="1" x14ac:dyDescent="0.3">
      <c r="A21" s="42">
        <v>19</v>
      </c>
      <c r="B21" s="42" t="s">
        <v>492</v>
      </c>
      <c r="C21" s="5">
        <v>90000</v>
      </c>
      <c r="D21" s="42" t="s">
        <v>241</v>
      </c>
      <c r="J21" s="42">
        <v>19</v>
      </c>
      <c r="K21" s="13" t="s">
        <v>151</v>
      </c>
      <c r="L21" s="5">
        <v>50000</v>
      </c>
      <c r="M21" s="4" t="s">
        <v>148</v>
      </c>
      <c r="N21" s="62"/>
    </row>
    <row r="22" spans="1:14" ht="16.5" thickTop="1" thickBot="1" x14ac:dyDescent="0.3">
      <c r="A22" s="42">
        <v>20</v>
      </c>
      <c r="B22" s="6" t="s">
        <v>253</v>
      </c>
      <c r="C22" s="3">
        <v>38000</v>
      </c>
      <c r="D22" s="6" t="s">
        <v>254</v>
      </c>
      <c r="J22" s="42">
        <v>20</v>
      </c>
      <c r="K22" s="4" t="s">
        <v>153</v>
      </c>
      <c r="L22" s="5">
        <v>8000</v>
      </c>
      <c r="M22" s="4" t="s">
        <v>152</v>
      </c>
      <c r="N22" s="68"/>
    </row>
    <row r="23" spans="1:14" ht="16.5" thickTop="1" thickBot="1" x14ac:dyDescent="0.3">
      <c r="A23" s="42">
        <v>21</v>
      </c>
      <c r="B23" s="6" t="s">
        <v>266</v>
      </c>
      <c r="C23" s="3">
        <v>90000</v>
      </c>
      <c r="D23" s="6" t="s">
        <v>265</v>
      </c>
      <c r="J23" s="42">
        <v>21</v>
      </c>
      <c r="K23" s="42" t="s">
        <v>171</v>
      </c>
      <c r="L23" s="38">
        <v>65000</v>
      </c>
      <c r="M23" s="10" t="s">
        <v>163</v>
      </c>
      <c r="N23" s="42"/>
    </row>
    <row r="24" spans="1:14" ht="16.5" thickTop="1" thickBot="1" x14ac:dyDescent="0.3">
      <c r="A24" s="42">
        <v>22</v>
      </c>
      <c r="B24" s="42" t="s">
        <v>289</v>
      </c>
      <c r="C24" s="5">
        <v>80000</v>
      </c>
      <c r="D24" s="42" t="s">
        <v>288</v>
      </c>
      <c r="J24" s="42">
        <v>22</v>
      </c>
      <c r="K24" s="42" t="s">
        <v>171</v>
      </c>
      <c r="L24" s="23">
        <v>50000</v>
      </c>
      <c r="M24" s="42" t="s">
        <v>165</v>
      </c>
      <c r="N24" s="42"/>
    </row>
    <row r="25" spans="1:14" ht="16.5" thickTop="1" thickBot="1" x14ac:dyDescent="0.3">
      <c r="A25" s="42">
        <v>23</v>
      </c>
      <c r="B25" s="6" t="s">
        <v>348</v>
      </c>
      <c r="C25" s="3">
        <v>100000</v>
      </c>
      <c r="D25" s="6" t="s">
        <v>349</v>
      </c>
      <c r="J25" s="42">
        <v>23</v>
      </c>
      <c r="K25" s="42" t="s">
        <v>171</v>
      </c>
      <c r="L25" s="23">
        <v>100000</v>
      </c>
      <c r="M25" s="42" t="s">
        <v>166</v>
      </c>
      <c r="N25" s="42"/>
    </row>
    <row r="26" spans="1:14" ht="16.5" thickTop="1" thickBot="1" x14ac:dyDescent="0.3">
      <c r="A26" s="42">
        <v>24</v>
      </c>
      <c r="B26" s="6" t="s">
        <v>406</v>
      </c>
      <c r="C26" s="3">
        <v>90000</v>
      </c>
      <c r="D26" s="6" t="s">
        <v>405</v>
      </c>
      <c r="J26" s="42">
        <v>24</v>
      </c>
      <c r="K26" s="42" t="s">
        <v>192</v>
      </c>
      <c r="L26" s="42">
        <v>30000</v>
      </c>
      <c r="M26" s="42" t="s">
        <v>166</v>
      </c>
      <c r="N26" s="42"/>
    </row>
    <row r="27" spans="1:14" ht="15.75" thickTop="1" x14ac:dyDescent="0.25">
      <c r="A27" s="42">
        <v>25</v>
      </c>
      <c r="B27" s="42" t="s">
        <v>430</v>
      </c>
      <c r="C27" s="5">
        <v>255000</v>
      </c>
      <c r="D27" s="42" t="s">
        <v>429</v>
      </c>
      <c r="J27" s="42">
        <v>25</v>
      </c>
      <c r="K27" s="42" t="s">
        <v>177</v>
      </c>
      <c r="L27" s="5">
        <v>1500</v>
      </c>
      <c r="M27" s="42" t="s">
        <v>176</v>
      </c>
      <c r="N27" s="42"/>
    </row>
    <row r="28" spans="1:14" ht="15.75" thickBot="1" x14ac:dyDescent="0.3">
      <c r="A28" s="42">
        <v>26</v>
      </c>
      <c r="B28" s="42" t="s">
        <v>431</v>
      </c>
      <c r="C28" s="5">
        <v>166000</v>
      </c>
      <c r="D28" s="42" t="s">
        <v>429</v>
      </c>
      <c r="J28" s="42">
        <v>26</v>
      </c>
      <c r="K28" s="6" t="s">
        <v>453</v>
      </c>
      <c r="L28" s="5">
        <v>47500</v>
      </c>
      <c r="M28" s="4" t="s">
        <v>206</v>
      </c>
      <c r="N28" s="58"/>
    </row>
    <row r="29" spans="1:14" ht="16.5" thickTop="1" thickBot="1" x14ac:dyDescent="0.3">
      <c r="A29" s="59">
        <v>27</v>
      </c>
      <c r="B29" s="6" t="s">
        <v>447</v>
      </c>
      <c r="C29" s="3">
        <v>84000</v>
      </c>
      <c r="D29" s="6" t="s">
        <v>429</v>
      </c>
      <c r="J29" s="42">
        <v>27</v>
      </c>
      <c r="K29" s="6" t="s">
        <v>452</v>
      </c>
      <c r="L29" s="5">
        <v>44000</v>
      </c>
      <c r="M29" s="4" t="s">
        <v>210</v>
      </c>
      <c r="N29" s="42"/>
    </row>
    <row r="30" spans="1:14" ht="16.5" thickTop="1" thickBot="1" x14ac:dyDescent="0.3">
      <c r="A30" s="59">
        <v>28</v>
      </c>
      <c r="B30" s="42" t="s">
        <v>432</v>
      </c>
      <c r="C30" s="5">
        <v>1000000</v>
      </c>
      <c r="D30" s="42" t="s">
        <v>429</v>
      </c>
      <c r="J30" s="42">
        <v>28</v>
      </c>
      <c r="K30" s="6" t="s">
        <v>228</v>
      </c>
      <c r="L30" s="5">
        <v>21500</v>
      </c>
      <c r="M30" s="4" t="s">
        <v>227</v>
      </c>
      <c r="N30" s="58"/>
    </row>
    <row r="31" spans="1:14" ht="16.5" thickTop="1" thickBot="1" x14ac:dyDescent="0.3">
      <c r="A31" s="59">
        <v>29</v>
      </c>
      <c r="B31" s="27" t="s">
        <v>627</v>
      </c>
      <c r="C31" s="20">
        <v>30000</v>
      </c>
      <c r="D31" s="28" t="s">
        <v>464</v>
      </c>
      <c r="J31" s="42">
        <v>29</v>
      </c>
      <c r="K31" s="6" t="s">
        <v>232</v>
      </c>
      <c r="L31" s="3">
        <v>22000</v>
      </c>
      <c r="M31" s="6" t="s">
        <v>233</v>
      </c>
      <c r="N31" s="42"/>
    </row>
    <row r="32" spans="1:14" ht="16.5" thickTop="1" thickBot="1" x14ac:dyDescent="0.3">
      <c r="A32" s="59">
        <v>30</v>
      </c>
      <c r="B32" s="27" t="s">
        <v>468</v>
      </c>
      <c r="C32" s="47">
        <v>110000</v>
      </c>
      <c r="D32" s="28" t="s">
        <v>469</v>
      </c>
      <c r="J32" s="42">
        <v>30</v>
      </c>
      <c r="K32" s="6" t="s">
        <v>493</v>
      </c>
      <c r="L32" s="3">
        <v>25000</v>
      </c>
      <c r="M32" s="6" t="s">
        <v>241</v>
      </c>
      <c r="N32" s="42"/>
    </row>
    <row r="33" spans="1:14" ht="16.5" thickTop="1" thickBot="1" x14ac:dyDescent="0.3">
      <c r="A33" s="59">
        <v>31</v>
      </c>
      <c r="B33" s="59" t="s">
        <v>524</v>
      </c>
      <c r="C33" s="5">
        <v>40000</v>
      </c>
      <c r="D33" s="59" t="s">
        <v>523</v>
      </c>
      <c r="J33" s="42">
        <v>31</v>
      </c>
      <c r="K33" s="57" t="s">
        <v>278</v>
      </c>
      <c r="L33" s="3">
        <v>50000</v>
      </c>
      <c r="M33" s="6" t="s">
        <v>276</v>
      </c>
      <c r="N33" s="42"/>
    </row>
    <row r="34" spans="1:14" ht="16.5" thickTop="1" thickBot="1" x14ac:dyDescent="0.3">
      <c r="A34" s="59">
        <v>32</v>
      </c>
      <c r="B34" s="59" t="s">
        <v>546</v>
      </c>
      <c r="C34" s="5">
        <v>70000</v>
      </c>
      <c r="D34" s="59" t="s">
        <v>545</v>
      </c>
      <c r="J34" s="42">
        <v>32</v>
      </c>
      <c r="K34" s="57" t="s">
        <v>295</v>
      </c>
      <c r="L34" s="3">
        <v>15000</v>
      </c>
      <c r="M34" s="6" t="s">
        <v>292</v>
      </c>
      <c r="N34" s="42"/>
    </row>
    <row r="35" spans="1:14" ht="16.5" thickTop="1" thickBot="1" x14ac:dyDescent="0.3">
      <c r="A35" s="59">
        <v>33</v>
      </c>
      <c r="B35" t="s">
        <v>559</v>
      </c>
      <c r="C35" s="3">
        <v>15000</v>
      </c>
      <c r="D35" s="40" t="s">
        <v>558</v>
      </c>
      <c r="J35" s="42">
        <v>33</v>
      </c>
      <c r="K35" s="57" t="s">
        <v>308</v>
      </c>
      <c r="L35" s="3">
        <v>50000</v>
      </c>
      <c r="M35" s="6" t="s">
        <v>309</v>
      </c>
      <c r="N35" s="42"/>
    </row>
    <row r="36" spans="1:14" ht="16.5" thickTop="1" thickBot="1" x14ac:dyDescent="0.3">
      <c r="A36" s="59">
        <v>34</v>
      </c>
      <c r="B36" t="s">
        <v>561</v>
      </c>
      <c r="C36" s="3">
        <v>25000</v>
      </c>
      <c r="D36" s="40" t="s">
        <v>562</v>
      </c>
      <c r="J36" s="42">
        <v>34</v>
      </c>
      <c r="K36" s="42" t="s">
        <v>364</v>
      </c>
      <c r="L36" s="5">
        <v>600000</v>
      </c>
      <c r="M36" s="42" t="s">
        <v>339</v>
      </c>
      <c r="N36" s="42"/>
    </row>
    <row r="37" spans="1:14" ht="16.5" thickTop="1" thickBot="1" x14ac:dyDescent="0.3">
      <c r="A37" s="65">
        <v>35</v>
      </c>
      <c r="B37" t="s">
        <v>694</v>
      </c>
      <c r="C37" s="20">
        <v>150000</v>
      </c>
      <c r="D37" s="40" t="s">
        <v>695</v>
      </c>
      <c r="J37" s="42">
        <v>35</v>
      </c>
      <c r="K37" s="42" t="s">
        <v>338</v>
      </c>
      <c r="L37" s="5">
        <v>1650000</v>
      </c>
      <c r="M37" s="42" t="s">
        <v>339</v>
      </c>
      <c r="N37" s="42"/>
    </row>
    <row r="38" spans="1:14" ht="16.5" thickTop="1" thickBot="1" x14ac:dyDescent="0.3">
      <c r="A38" s="65">
        <v>36</v>
      </c>
      <c r="B38" t="s">
        <v>826</v>
      </c>
      <c r="C38" s="20">
        <v>70000</v>
      </c>
      <c r="D38" s="40" t="s">
        <v>825</v>
      </c>
      <c r="J38" s="42">
        <v>36</v>
      </c>
      <c r="K38" s="57" t="s">
        <v>347</v>
      </c>
      <c r="L38" s="3">
        <v>50000</v>
      </c>
      <c r="M38" s="6" t="s">
        <v>349</v>
      </c>
      <c r="N38" s="42"/>
    </row>
    <row r="39" spans="1:14" ht="16.5" thickTop="1" thickBot="1" x14ac:dyDescent="0.3">
      <c r="A39" s="65">
        <v>37</v>
      </c>
      <c r="B39" t="s">
        <v>827</v>
      </c>
      <c r="C39" s="20">
        <v>93000</v>
      </c>
      <c r="D39" s="40" t="s">
        <v>825</v>
      </c>
      <c r="J39" s="58">
        <v>37</v>
      </c>
      <c r="K39" s="42" t="s">
        <v>416</v>
      </c>
      <c r="L39" s="5">
        <v>1580000</v>
      </c>
      <c r="M39" s="42" t="s">
        <v>414</v>
      </c>
    </row>
    <row r="40" spans="1:14" ht="16.5" thickTop="1" thickBot="1" x14ac:dyDescent="0.3">
      <c r="A40" s="65">
        <v>38</v>
      </c>
      <c r="B40" t="s">
        <v>831</v>
      </c>
      <c r="C40" s="20">
        <v>360000</v>
      </c>
      <c r="D40" s="40" t="s">
        <v>829</v>
      </c>
      <c r="J40" s="58">
        <v>38</v>
      </c>
      <c r="K40" s="6" t="s">
        <v>320</v>
      </c>
      <c r="L40" s="3">
        <v>350000</v>
      </c>
      <c r="M40" s="6" t="s">
        <v>414</v>
      </c>
    </row>
    <row r="41" spans="1:14" ht="16.5" thickTop="1" thickBot="1" x14ac:dyDescent="0.3">
      <c r="A41" s="65">
        <v>39</v>
      </c>
      <c r="B41" t="s">
        <v>853</v>
      </c>
      <c r="C41" s="20">
        <v>1365000</v>
      </c>
      <c r="D41" s="40" t="s">
        <v>852</v>
      </c>
      <c r="J41" s="58">
        <v>39</v>
      </c>
      <c r="K41" s="6" t="s">
        <v>426</v>
      </c>
      <c r="L41" s="3">
        <v>104000</v>
      </c>
      <c r="M41" s="6" t="s">
        <v>424</v>
      </c>
    </row>
    <row r="42" spans="1:14" ht="15.75" thickTop="1" x14ac:dyDescent="0.25">
      <c r="A42" s="65">
        <v>40</v>
      </c>
      <c r="B42" t="s">
        <v>856</v>
      </c>
      <c r="C42" s="20">
        <v>240000</v>
      </c>
      <c r="D42" s="40" t="s">
        <v>854</v>
      </c>
      <c r="J42" s="58">
        <v>40</v>
      </c>
      <c r="K42" s="10" t="s">
        <v>458</v>
      </c>
      <c r="L42" s="8">
        <v>30000</v>
      </c>
      <c r="M42" s="10" t="s">
        <v>459</v>
      </c>
    </row>
    <row r="43" spans="1:14" x14ac:dyDescent="0.25">
      <c r="A43" s="65">
        <v>41</v>
      </c>
      <c r="B43" t="s">
        <v>897</v>
      </c>
      <c r="C43" s="20">
        <v>100000</v>
      </c>
      <c r="D43" s="40" t="s">
        <v>895</v>
      </c>
      <c r="J43" s="58">
        <v>41</v>
      </c>
      <c r="K43" s="27" t="s">
        <v>626</v>
      </c>
      <c r="L43" s="20">
        <v>50000</v>
      </c>
      <c r="M43" s="28" t="s">
        <v>464</v>
      </c>
    </row>
    <row r="44" spans="1:14" x14ac:dyDescent="0.25">
      <c r="A44" s="65">
        <v>42</v>
      </c>
      <c r="B44" t="s">
        <v>1068</v>
      </c>
      <c r="C44" s="20">
        <v>800000</v>
      </c>
      <c r="D44" s="40" t="s">
        <v>1069</v>
      </c>
      <c r="J44" s="58">
        <v>42</v>
      </c>
      <c r="K44" s="10" t="s">
        <v>465</v>
      </c>
      <c r="L44" s="5">
        <v>185000</v>
      </c>
      <c r="M44" s="10" t="s">
        <v>464</v>
      </c>
    </row>
    <row r="45" spans="1:14" x14ac:dyDescent="0.25">
      <c r="A45" s="65">
        <v>43</v>
      </c>
      <c r="B45" t="s">
        <v>1167</v>
      </c>
      <c r="C45" s="20">
        <v>78000</v>
      </c>
      <c r="D45" s="40" t="s">
        <v>1164</v>
      </c>
      <c r="J45" s="59">
        <v>43</v>
      </c>
      <c r="K45" s="6" t="s">
        <v>257</v>
      </c>
      <c r="L45" s="5">
        <v>7000</v>
      </c>
      <c r="M45" s="6" t="s">
        <v>474</v>
      </c>
    </row>
    <row r="46" spans="1:14" x14ac:dyDescent="0.25">
      <c r="A46" s="65">
        <v>44</v>
      </c>
      <c r="B46" t="s">
        <v>1197</v>
      </c>
      <c r="C46" s="20">
        <v>350000</v>
      </c>
      <c r="D46" s="40" t="s">
        <v>1198</v>
      </c>
      <c r="J46" s="59">
        <v>44</v>
      </c>
      <c r="K46" s="6" t="s">
        <v>567</v>
      </c>
      <c r="L46" s="20">
        <v>20000</v>
      </c>
      <c r="M46" s="6" t="s">
        <v>568</v>
      </c>
    </row>
    <row r="47" spans="1:14" x14ac:dyDescent="0.25">
      <c r="A47" s="65">
        <v>45</v>
      </c>
      <c r="C47" s="20"/>
      <c r="D47" s="40"/>
      <c r="J47" s="59">
        <v>45</v>
      </c>
      <c r="K47" s="27" t="s">
        <v>667</v>
      </c>
      <c r="L47" s="20">
        <v>250000</v>
      </c>
      <c r="M47" s="28" t="s">
        <v>580</v>
      </c>
    </row>
    <row r="48" spans="1:14" x14ac:dyDescent="0.25">
      <c r="A48" s="65">
        <v>46</v>
      </c>
      <c r="C48" s="20"/>
      <c r="D48" s="40"/>
      <c r="J48" s="65">
        <v>46</v>
      </c>
      <c r="K48" s="27" t="s">
        <v>776</v>
      </c>
      <c r="L48" s="20">
        <v>25000</v>
      </c>
      <c r="M48" s="28" t="s">
        <v>777</v>
      </c>
    </row>
    <row r="49" spans="1:13" x14ac:dyDescent="0.25">
      <c r="A49" s="65">
        <v>47</v>
      </c>
      <c r="C49" s="20"/>
      <c r="D49" s="40"/>
      <c r="J49" s="65">
        <v>47</v>
      </c>
      <c r="K49" s="27" t="s">
        <v>785</v>
      </c>
      <c r="L49" s="20">
        <v>4500</v>
      </c>
      <c r="M49" s="28" t="s">
        <v>786</v>
      </c>
    </row>
    <row r="50" spans="1:13" x14ac:dyDescent="0.25">
      <c r="A50" s="108">
        <v>48</v>
      </c>
      <c r="C50" s="20"/>
      <c r="D50" s="40"/>
      <c r="J50" s="65">
        <v>48</v>
      </c>
      <c r="K50" s="27" t="s">
        <v>347</v>
      </c>
      <c r="L50" s="20">
        <v>50000</v>
      </c>
      <c r="M50" s="28" t="s">
        <v>787</v>
      </c>
    </row>
    <row r="51" spans="1:13" x14ac:dyDescent="0.25">
      <c r="A51" s="108">
        <v>49</v>
      </c>
      <c r="C51" s="20"/>
      <c r="D51" s="40"/>
      <c r="J51" s="65">
        <v>49</v>
      </c>
      <c r="K51" s="27" t="s">
        <v>847</v>
      </c>
      <c r="L51" s="20">
        <v>80000</v>
      </c>
      <c r="M51" s="28" t="s">
        <v>848</v>
      </c>
    </row>
    <row r="52" spans="1:13" x14ac:dyDescent="0.25">
      <c r="A52" s="108">
        <v>50</v>
      </c>
      <c r="C52" s="20"/>
      <c r="D52" s="40"/>
      <c r="J52" s="65">
        <v>50</v>
      </c>
      <c r="K52" s="27" t="s">
        <v>320</v>
      </c>
      <c r="L52" s="20">
        <v>216600</v>
      </c>
      <c r="M52" s="28" t="s">
        <v>852</v>
      </c>
    </row>
    <row r="53" spans="1:13" x14ac:dyDescent="0.25">
      <c r="A53" s="108">
        <v>51</v>
      </c>
      <c r="C53" s="20"/>
      <c r="D53" s="40"/>
      <c r="J53" s="65">
        <v>51</v>
      </c>
      <c r="K53" s="27" t="s">
        <v>257</v>
      </c>
      <c r="L53" s="20">
        <v>7500</v>
      </c>
      <c r="M53" s="28" t="s">
        <v>857</v>
      </c>
    </row>
    <row r="54" spans="1:13" x14ac:dyDescent="0.25">
      <c r="A54" s="108">
        <v>52</v>
      </c>
      <c r="C54" s="20"/>
      <c r="D54" s="40"/>
      <c r="J54" s="65">
        <v>52</v>
      </c>
      <c r="K54" s="27" t="s">
        <v>347</v>
      </c>
      <c r="L54" s="20">
        <v>50000</v>
      </c>
      <c r="M54" s="28" t="s">
        <v>864</v>
      </c>
    </row>
    <row r="55" spans="1:13" x14ac:dyDescent="0.25">
      <c r="A55" s="108">
        <v>53</v>
      </c>
      <c r="B55" t="s">
        <v>363</v>
      </c>
      <c r="C55" s="20"/>
      <c r="D55" s="40"/>
      <c r="J55" s="65">
        <v>53</v>
      </c>
      <c r="K55" s="27" t="s">
        <v>891</v>
      </c>
      <c r="L55" s="20">
        <v>150000</v>
      </c>
      <c r="M55" s="28" t="s">
        <v>892</v>
      </c>
    </row>
    <row r="56" spans="1:13" x14ac:dyDescent="0.25">
      <c r="A56" s="108">
        <v>54</v>
      </c>
      <c r="C56" s="20"/>
      <c r="D56" s="40"/>
      <c r="J56" s="93">
        <v>54</v>
      </c>
      <c r="K56" s="27" t="s">
        <v>900</v>
      </c>
      <c r="L56" s="20">
        <v>25000</v>
      </c>
      <c r="M56" s="28" t="s">
        <v>898</v>
      </c>
    </row>
    <row r="57" spans="1:13" x14ac:dyDescent="0.25">
      <c r="A57" s="108">
        <v>55</v>
      </c>
      <c r="C57" s="20"/>
      <c r="D57" s="40"/>
      <c r="J57" s="93">
        <v>55</v>
      </c>
      <c r="K57" s="27" t="s">
        <v>915</v>
      </c>
      <c r="L57" s="20">
        <v>7500</v>
      </c>
      <c r="M57" s="28" t="s">
        <v>916</v>
      </c>
    </row>
    <row r="58" spans="1:13" x14ac:dyDescent="0.25">
      <c r="A58" s="108">
        <v>56</v>
      </c>
      <c r="C58" s="20"/>
      <c r="D58" s="40"/>
      <c r="J58" s="93">
        <v>56</v>
      </c>
      <c r="K58" s="27" t="s">
        <v>915</v>
      </c>
      <c r="L58" s="20">
        <v>7500</v>
      </c>
      <c r="M58" s="28" t="s">
        <v>932</v>
      </c>
    </row>
    <row r="59" spans="1:13" x14ac:dyDescent="0.25">
      <c r="A59" s="108">
        <v>57</v>
      </c>
      <c r="C59" s="20"/>
      <c r="D59" s="40"/>
      <c r="J59" s="93">
        <v>57</v>
      </c>
      <c r="K59" s="27" t="s">
        <v>959</v>
      </c>
      <c r="L59" s="20">
        <v>80000</v>
      </c>
      <c r="M59" s="28" t="s">
        <v>957</v>
      </c>
    </row>
    <row r="60" spans="1:13" x14ac:dyDescent="0.25">
      <c r="A60" s="108">
        <v>58</v>
      </c>
      <c r="C60" s="20"/>
      <c r="D60" s="40"/>
      <c r="J60" s="97">
        <v>58</v>
      </c>
      <c r="K60" s="27" t="s">
        <v>347</v>
      </c>
      <c r="L60" s="20">
        <v>50000</v>
      </c>
      <c r="M60" s="28" t="s">
        <v>986</v>
      </c>
    </row>
    <row r="61" spans="1:13" x14ac:dyDescent="0.25">
      <c r="A61" s="108">
        <v>59</v>
      </c>
      <c r="B61" t="s">
        <v>363</v>
      </c>
      <c r="C61" s="20"/>
      <c r="D61" s="40"/>
      <c r="J61" s="97">
        <v>59</v>
      </c>
      <c r="K61" s="27" t="s">
        <v>1017</v>
      </c>
      <c r="L61" s="20">
        <v>20000</v>
      </c>
      <c r="M61" s="28" t="s">
        <v>1015</v>
      </c>
    </row>
    <row r="62" spans="1:13" x14ac:dyDescent="0.25">
      <c r="A62" s="108">
        <v>60</v>
      </c>
      <c r="C62" s="20"/>
      <c r="D62" s="40"/>
      <c r="J62" s="97">
        <v>60</v>
      </c>
      <c r="K62" s="27" t="s">
        <v>1032</v>
      </c>
      <c r="L62" s="20">
        <v>100000</v>
      </c>
      <c r="M62" s="28" t="s">
        <v>1030</v>
      </c>
    </row>
    <row r="63" spans="1:13" x14ac:dyDescent="0.25">
      <c r="A63" s="108">
        <v>61</v>
      </c>
      <c r="B63" t="s">
        <v>363</v>
      </c>
      <c r="C63" s="20"/>
      <c r="D63" s="40"/>
      <c r="J63" s="97">
        <v>61</v>
      </c>
      <c r="K63" s="27" t="s">
        <v>347</v>
      </c>
      <c r="L63" s="20">
        <v>50000</v>
      </c>
      <c r="M63" s="28" t="s">
        <v>1076</v>
      </c>
    </row>
    <row r="64" spans="1:13" x14ac:dyDescent="0.25">
      <c r="A64" s="108">
        <v>62</v>
      </c>
      <c r="J64" s="97">
        <v>62</v>
      </c>
      <c r="K64" s="27" t="s">
        <v>1098</v>
      </c>
      <c r="L64" s="20">
        <v>60000</v>
      </c>
      <c r="M64" s="28" t="s">
        <v>1096</v>
      </c>
    </row>
    <row r="65" spans="2:13" x14ac:dyDescent="0.25">
      <c r="B65" s="42" t="s">
        <v>749</v>
      </c>
      <c r="C65" s="23">
        <f>SUM(C3:C61)</f>
        <v>8228000</v>
      </c>
      <c r="D65" s="42"/>
      <c r="J65" s="99">
        <v>63</v>
      </c>
      <c r="K65" s="27" t="s">
        <v>1104</v>
      </c>
      <c r="L65" s="20">
        <v>100000</v>
      </c>
      <c r="M65" s="28" t="s">
        <v>1101</v>
      </c>
    </row>
    <row r="66" spans="2:13" x14ac:dyDescent="0.25">
      <c r="B66" s="71" t="s">
        <v>748</v>
      </c>
      <c r="C66" s="23">
        <f>L82</f>
        <v>8426000</v>
      </c>
      <c r="D66" s="42"/>
      <c r="J66" s="99">
        <v>64</v>
      </c>
      <c r="K66" s="27" t="s">
        <v>1105</v>
      </c>
      <c r="L66" s="20">
        <v>70000</v>
      </c>
      <c r="M66" s="28" t="s">
        <v>1101</v>
      </c>
    </row>
    <row r="67" spans="2:13" x14ac:dyDescent="0.25">
      <c r="B67" s="42"/>
      <c r="C67" s="42"/>
      <c r="D67" s="42"/>
      <c r="J67" s="99">
        <v>65</v>
      </c>
      <c r="K67" s="27" t="s">
        <v>1112</v>
      </c>
      <c r="L67" s="20">
        <v>450000</v>
      </c>
      <c r="M67" s="28" t="s">
        <v>1110</v>
      </c>
    </row>
    <row r="68" spans="2:13" x14ac:dyDescent="0.25">
      <c r="B68" s="42" t="s">
        <v>485</v>
      </c>
      <c r="C68" s="23">
        <f>C65+C66</f>
        <v>16654000</v>
      </c>
      <c r="D68" s="42"/>
      <c r="J68" s="108">
        <v>66</v>
      </c>
      <c r="K68" s="27" t="s">
        <v>347</v>
      </c>
      <c r="L68" s="20">
        <v>50000</v>
      </c>
      <c r="M68" s="28" t="s">
        <v>1161</v>
      </c>
    </row>
    <row r="69" spans="2:13" x14ac:dyDescent="0.25">
      <c r="B69" s="42"/>
      <c r="D69" s="42"/>
      <c r="J69" s="108">
        <v>67</v>
      </c>
      <c r="K69" s="27" t="s">
        <v>347</v>
      </c>
      <c r="L69" s="20">
        <v>50000</v>
      </c>
      <c r="M69" s="28" t="s">
        <v>1262</v>
      </c>
    </row>
    <row r="70" spans="2:13" x14ac:dyDescent="0.25">
      <c r="B70" s="42"/>
      <c r="C70" s="42"/>
      <c r="D70" s="42"/>
      <c r="J70" s="108">
        <v>68</v>
      </c>
      <c r="K70" s="27" t="s">
        <v>146</v>
      </c>
      <c r="L70" s="20">
        <v>115000</v>
      </c>
      <c r="M70" s="28" t="s">
        <v>1330</v>
      </c>
    </row>
    <row r="71" spans="2:13" x14ac:dyDescent="0.25">
      <c r="B71" s="42"/>
      <c r="C71" s="42"/>
      <c r="D71" s="42"/>
      <c r="J71" s="108">
        <v>69</v>
      </c>
      <c r="K71" s="27" t="s">
        <v>347</v>
      </c>
      <c r="L71" s="20">
        <v>50000</v>
      </c>
      <c r="M71" s="28" t="s">
        <v>1396</v>
      </c>
    </row>
    <row r="72" spans="2:13" x14ac:dyDescent="0.25">
      <c r="C72" t="s">
        <v>628</v>
      </c>
      <c r="J72" s="108">
        <v>70</v>
      </c>
      <c r="K72" s="27" t="s">
        <v>347</v>
      </c>
      <c r="L72" s="20">
        <v>50000</v>
      </c>
      <c r="M72" s="28" t="s">
        <v>1508</v>
      </c>
    </row>
    <row r="73" spans="2:13" x14ac:dyDescent="0.25">
      <c r="J73" s="108">
        <v>71</v>
      </c>
      <c r="K73" s="27" t="s">
        <v>146</v>
      </c>
      <c r="L73" s="20">
        <v>100000</v>
      </c>
      <c r="M73" s="28" t="s">
        <v>1550</v>
      </c>
    </row>
    <row r="74" spans="2:13" x14ac:dyDescent="0.25">
      <c r="J74" s="108">
        <v>72</v>
      </c>
      <c r="K74" s="27" t="s">
        <v>347</v>
      </c>
      <c r="L74" s="20">
        <v>100000</v>
      </c>
      <c r="M74" s="28" t="s">
        <v>1665</v>
      </c>
    </row>
    <row r="75" spans="2:13" x14ac:dyDescent="0.25">
      <c r="J75" s="108">
        <v>73</v>
      </c>
      <c r="K75" s="27" t="s">
        <v>347</v>
      </c>
      <c r="L75" s="20">
        <v>50000</v>
      </c>
      <c r="M75" s="28" t="s">
        <v>1806</v>
      </c>
    </row>
    <row r="76" spans="2:13" x14ac:dyDescent="0.25">
      <c r="J76" s="108">
        <v>74</v>
      </c>
      <c r="K76" s="27"/>
      <c r="L76" s="20"/>
      <c r="M76" s="28"/>
    </row>
    <row r="77" spans="2:13" x14ac:dyDescent="0.25">
      <c r="J77" s="160">
        <v>75</v>
      </c>
      <c r="K77" s="27" t="s">
        <v>363</v>
      </c>
      <c r="L77" s="20"/>
      <c r="M77" s="28"/>
    </row>
    <row r="78" spans="2:13" x14ac:dyDescent="0.25">
      <c r="J78" s="160">
        <v>76</v>
      </c>
      <c r="K78" s="27"/>
      <c r="L78" s="20" t="s">
        <v>363</v>
      </c>
      <c r="M78" s="28"/>
    </row>
    <row r="79" spans="2:13" x14ac:dyDescent="0.25">
      <c r="J79" s="160">
        <v>77</v>
      </c>
      <c r="K79" s="27" t="s">
        <v>363</v>
      </c>
      <c r="L79" s="20"/>
      <c r="M79" s="28"/>
    </row>
    <row r="80" spans="2:13" x14ac:dyDescent="0.25">
      <c r="J80" s="160">
        <v>78</v>
      </c>
      <c r="K80" s="27" t="s">
        <v>363</v>
      </c>
      <c r="L80" s="20"/>
      <c r="M80" s="28"/>
    </row>
    <row r="81" spans="11:13" x14ac:dyDescent="0.25">
      <c r="K81" s="6"/>
      <c r="L81" s="20"/>
      <c r="M81" s="6"/>
    </row>
    <row r="82" spans="11:13" x14ac:dyDescent="0.25">
      <c r="K82" s="42" t="s">
        <v>748</v>
      </c>
      <c r="L82" s="23">
        <f>SUM(L3:L80)</f>
        <v>8426000</v>
      </c>
      <c r="M82" s="42"/>
    </row>
    <row r="83" spans="11:13" x14ac:dyDescent="0.25">
      <c r="K83" s="42"/>
      <c r="M83" s="42"/>
    </row>
  </sheetData>
  <conditionalFormatting sqref="C15 C3:C5 L36:L37 L27 C18 C21 C11:C12 L42 L44 C33:C34 C30 L9:L18 L21 C27:C28 C37:C63 L46:L81">
    <cfRule type="cellIs" dxfId="113" priority="44" operator="lessThan">
      <formula>0</formula>
    </cfRule>
  </conditionalFormatting>
  <conditionalFormatting sqref="C6:C7">
    <cfRule type="cellIs" dxfId="112" priority="42" operator="lessThan">
      <formula>0</formula>
    </cfRule>
  </conditionalFormatting>
  <conditionalFormatting sqref="C8">
    <cfRule type="cellIs" dxfId="111" priority="41" operator="lessThan">
      <formula>0</formula>
    </cfRule>
  </conditionalFormatting>
  <conditionalFormatting sqref="C14">
    <cfRule type="cellIs" dxfId="110" priority="40" operator="lessThan">
      <formula>0</formula>
    </cfRule>
  </conditionalFormatting>
  <conditionalFormatting sqref="C16:C17">
    <cfRule type="cellIs" dxfId="109" priority="39" operator="lessThan">
      <formula>0</formula>
    </cfRule>
  </conditionalFormatting>
  <conditionalFormatting sqref="L39">
    <cfRule type="cellIs" dxfId="108" priority="34" operator="lessThan">
      <formula>0</formula>
    </cfRule>
  </conditionalFormatting>
  <conditionalFormatting sqref="C24">
    <cfRule type="cellIs" dxfId="107" priority="33" operator="lessThan">
      <formula>0</formula>
    </cfRule>
  </conditionalFormatting>
  <conditionalFormatting sqref="L3:L8">
    <cfRule type="cellIs" dxfId="106" priority="31" operator="lessThan">
      <formula>0</formula>
    </cfRule>
  </conditionalFormatting>
  <conditionalFormatting sqref="L29">
    <cfRule type="cellIs" dxfId="105" priority="29" operator="lessThan">
      <formula>0</formula>
    </cfRule>
  </conditionalFormatting>
  <conditionalFormatting sqref="L32">
    <cfRule type="cellIs" dxfId="104" priority="28" operator="lessThan">
      <formula>0</formula>
    </cfRule>
  </conditionalFormatting>
  <conditionalFormatting sqref="L33">
    <cfRule type="cellIs" dxfId="103" priority="27" operator="lessThan">
      <formula>0</formula>
    </cfRule>
  </conditionalFormatting>
  <conditionalFormatting sqref="L34">
    <cfRule type="cellIs" dxfId="102" priority="26" operator="lessThan">
      <formula>0</formula>
    </cfRule>
  </conditionalFormatting>
  <conditionalFormatting sqref="L35">
    <cfRule type="cellIs" dxfId="101" priority="25" operator="lessThan">
      <formula>0</formula>
    </cfRule>
  </conditionalFormatting>
  <conditionalFormatting sqref="L38">
    <cfRule type="cellIs" dxfId="100" priority="24" operator="lessThan">
      <formula>0</formula>
    </cfRule>
  </conditionalFormatting>
  <conditionalFormatting sqref="L40">
    <cfRule type="cellIs" dxfId="99" priority="23" operator="lessThan">
      <formula>0</formula>
    </cfRule>
  </conditionalFormatting>
  <conditionalFormatting sqref="L41">
    <cfRule type="cellIs" dxfId="98" priority="22" operator="lessThan">
      <formula>0</formula>
    </cfRule>
  </conditionalFormatting>
  <conditionalFormatting sqref="L45">
    <cfRule type="cellIs" dxfId="97" priority="21" operator="lessThan">
      <formula>0</formula>
    </cfRule>
  </conditionalFormatting>
  <conditionalFormatting sqref="L20">
    <cfRule type="cellIs" dxfId="96" priority="20" operator="lessThan">
      <formula>0</formula>
    </cfRule>
  </conditionalFormatting>
  <conditionalFormatting sqref="L28">
    <cfRule type="cellIs" dxfId="95" priority="19" operator="lessThan">
      <formula>0</formula>
    </cfRule>
  </conditionalFormatting>
  <conditionalFormatting sqref="L30">
    <cfRule type="cellIs" dxfId="94" priority="18" operator="lessThan">
      <formula>0</formula>
    </cfRule>
  </conditionalFormatting>
  <conditionalFormatting sqref="C19">
    <cfRule type="cellIs" dxfId="93" priority="17" operator="lessThan">
      <formula>0</formula>
    </cfRule>
  </conditionalFormatting>
  <conditionalFormatting sqref="L31">
    <cfRule type="cellIs" dxfId="92" priority="16" operator="lessThan">
      <formula>0</formula>
    </cfRule>
  </conditionalFormatting>
  <conditionalFormatting sqref="C20">
    <cfRule type="cellIs" dxfId="91" priority="15" operator="lessThan">
      <formula>0</formula>
    </cfRule>
  </conditionalFormatting>
  <conditionalFormatting sqref="C22">
    <cfRule type="cellIs" dxfId="90" priority="14" operator="lessThan">
      <formula>0</formula>
    </cfRule>
  </conditionalFormatting>
  <conditionalFormatting sqref="C23">
    <cfRule type="cellIs" dxfId="89" priority="13" operator="lessThan">
      <formula>0</formula>
    </cfRule>
  </conditionalFormatting>
  <conditionalFormatting sqref="N3:N6">
    <cfRule type="cellIs" dxfId="88" priority="12" operator="lessThan">
      <formula>0</formula>
    </cfRule>
  </conditionalFormatting>
  <conditionalFormatting sqref="C9">
    <cfRule type="cellIs" dxfId="87" priority="11" operator="lessThan">
      <formula>0</formula>
    </cfRule>
  </conditionalFormatting>
  <conditionalFormatting sqref="C10">
    <cfRule type="cellIs" dxfId="86" priority="10" operator="lessThan">
      <formula>0</formula>
    </cfRule>
  </conditionalFormatting>
  <conditionalFormatting sqref="C31">
    <cfRule type="cellIs" dxfId="85" priority="9" operator="lessThan">
      <formula>0</formula>
    </cfRule>
  </conditionalFormatting>
  <conditionalFormatting sqref="L43">
    <cfRule type="cellIs" dxfId="84" priority="8" operator="lessThan">
      <formula>0</formula>
    </cfRule>
  </conditionalFormatting>
  <conditionalFormatting sqref="C32">
    <cfRule type="cellIs" dxfId="83" priority="7" operator="lessThan">
      <formula>0</formula>
    </cfRule>
  </conditionalFormatting>
  <conditionalFormatting sqref="C29">
    <cfRule type="cellIs" dxfId="82" priority="6" operator="lessThan">
      <formula>0</formula>
    </cfRule>
  </conditionalFormatting>
  <conditionalFormatting sqref="C35:C36">
    <cfRule type="cellIs" dxfId="81" priority="5" operator="lessThan">
      <formula>0</formula>
    </cfRule>
  </conditionalFormatting>
  <conditionalFormatting sqref="L19">
    <cfRule type="cellIs" dxfId="80" priority="4" operator="lessThan">
      <formula>0</formula>
    </cfRule>
  </conditionalFormatting>
  <conditionalFormatting sqref="L22">
    <cfRule type="cellIs" dxfId="79" priority="3" operator="lessThan">
      <formula>0</formula>
    </cfRule>
  </conditionalFormatting>
  <conditionalFormatting sqref="C25">
    <cfRule type="cellIs" dxfId="78" priority="2" operator="lessThan">
      <formula>0</formula>
    </cfRule>
  </conditionalFormatting>
  <conditionalFormatting sqref="C26">
    <cfRule type="cellIs" dxfId="77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activeCell="D29" sqref="D29"/>
    </sheetView>
  </sheetViews>
  <sheetFormatPr defaultRowHeight="15" x14ac:dyDescent="0.25"/>
  <cols>
    <col min="2" max="2" width="16.85546875" bestFit="1" customWidth="1"/>
    <col min="3" max="3" width="16.140625" bestFit="1" customWidth="1"/>
    <col min="4" max="4" width="13" customWidth="1"/>
    <col min="5" max="5" width="18.140625" customWidth="1"/>
    <col min="6" max="6" width="15.42578125" customWidth="1"/>
    <col min="7" max="7" width="21" bestFit="1" customWidth="1"/>
    <col min="8" max="8" width="11.85546875" bestFit="1" customWidth="1"/>
  </cols>
  <sheetData>
    <row r="1" spans="1:8" x14ac:dyDescent="0.25">
      <c r="A1" s="184" t="s">
        <v>48</v>
      </c>
      <c r="B1" s="184"/>
      <c r="H1" s="72"/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/>
    </row>
    <row r="3" spans="1:8" ht="16.5" thickTop="1" thickBot="1" x14ac:dyDescent="0.3">
      <c r="A3">
        <v>1</v>
      </c>
      <c r="B3" t="s">
        <v>67</v>
      </c>
      <c r="C3" s="3">
        <v>4185000</v>
      </c>
      <c r="D3" s="6" t="s">
        <v>1792</v>
      </c>
      <c r="E3">
        <v>25000000</v>
      </c>
      <c r="H3" s="72"/>
    </row>
    <row r="4" spans="1:8" ht="16.5" thickTop="1" thickBot="1" x14ac:dyDescent="0.3">
      <c r="A4">
        <v>2</v>
      </c>
      <c r="B4" t="s">
        <v>1804</v>
      </c>
      <c r="C4" s="3">
        <v>50000</v>
      </c>
      <c r="D4" t="s">
        <v>1805</v>
      </c>
      <c r="H4" s="72"/>
    </row>
    <row r="5" spans="1:8" ht="16.5" thickTop="1" thickBot="1" x14ac:dyDescent="0.3">
      <c r="A5" s="148">
        <v>3</v>
      </c>
      <c r="B5" t="s">
        <v>1808</v>
      </c>
      <c r="C5" s="3">
        <v>270000</v>
      </c>
      <c r="D5" t="s">
        <v>1806</v>
      </c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B14" t="s">
        <v>363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A16" s="148">
        <v>14</v>
      </c>
      <c r="C16" s="3"/>
    </row>
    <row r="17" spans="1:3" ht="16.5" thickTop="1" thickBot="1" x14ac:dyDescent="0.3">
      <c r="A17" s="148">
        <v>15</v>
      </c>
      <c r="C17" s="3"/>
    </row>
    <row r="18" spans="1:3" ht="16.5" thickTop="1" thickBot="1" x14ac:dyDescent="0.3">
      <c r="A18" s="148">
        <v>16</v>
      </c>
      <c r="C18" s="3"/>
    </row>
    <row r="19" spans="1:3" ht="16.5" thickTop="1" thickBot="1" x14ac:dyDescent="0.3">
      <c r="B19" t="s">
        <v>33</v>
      </c>
      <c r="C19" s="3">
        <f>SUM(C2:C16)</f>
        <v>4505000</v>
      </c>
    </row>
    <row r="20" spans="1:3" ht="16.5" thickTop="1" thickBot="1" x14ac:dyDescent="0.3">
      <c r="B20" s="72" t="s">
        <v>763</v>
      </c>
      <c r="C20" s="149">
        <f>SUMIF($F$3:$F$35,H1,$C$3:$C$35)</f>
        <v>0</v>
      </c>
    </row>
    <row r="21" spans="1:3" ht="16.5" thickTop="1" thickBot="1" x14ac:dyDescent="0.3">
      <c r="B21" s="72" t="s">
        <v>764</v>
      </c>
      <c r="C21" s="149">
        <f t="shared" ref="C21:C23" si="0">SUMIF($F$3:$F$35,H2,$C$3:$C$35)</f>
        <v>0</v>
      </c>
    </row>
    <row r="22" spans="1:3" ht="16.5" thickTop="1" thickBot="1" x14ac:dyDescent="0.3">
      <c r="B22" s="72" t="s">
        <v>765</v>
      </c>
      <c r="C22" s="149">
        <f t="shared" si="0"/>
        <v>0</v>
      </c>
    </row>
    <row r="23" spans="1:3" ht="16.5" thickTop="1" thickBot="1" x14ac:dyDescent="0.3">
      <c r="B23" s="72" t="s">
        <v>766</v>
      </c>
      <c r="C23" s="149">
        <f t="shared" si="0"/>
        <v>0</v>
      </c>
    </row>
    <row r="24" spans="1:3" ht="15.75" thickTop="1" x14ac:dyDescent="0.25"/>
    <row r="26" spans="1:3" x14ac:dyDescent="0.25">
      <c r="C26" t="s">
        <v>363</v>
      </c>
    </row>
  </sheetData>
  <mergeCells count="1">
    <mergeCell ref="A1:B1"/>
  </mergeCells>
  <conditionalFormatting sqref="C3:C19">
    <cfRule type="cellIs" dxfId="76" priority="2" operator="lessThan">
      <formula>0</formula>
    </cfRule>
  </conditionalFormatting>
  <conditionalFormatting sqref="C20:C23">
    <cfRule type="cellIs" dxfId="75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E24" sqref="E24"/>
    </sheetView>
  </sheetViews>
  <sheetFormatPr defaultRowHeight="15" x14ac:dyDescent="0.25"/>
  <cols>
    <col min="1" max="1" width="9.42578125" customWidth="1"/>
    <col min="2" max="2" width="17.7109375" bestFit="1" customWidth="1"/>
    <col min="3" max="3" width="18.85546875" customWidth="1"/>
    <col min="5" max="5" width="10.7109375" bestFit="1" customWidth="1"/>
    <col min="6" max="6" width="10.42578125" customWidth="1"/>
    <col min="7" max="7" width="12.28515625" bestFit="1" customWidth="1"/>
    <col min="8" max="8" width="14.140625" bestFit="1" customWidth="1"/>
    <col min="9" max="9" width="7.42578125" bestFit="1" customWidth="1"/>
  </cols>
  <sheetData>
    <row r="1" spans="1:10" x14ac:dyDescent="0.25">
      <c r="A1" s="185" t="s">
        <v>108</v>
      </c>
      <c r="B1" s="185"/>
      <c r="C1" s="185"/>
      <c r="D1" s="18"/>
      <c r="E1" s="18"/>
    </row>
    <row r="2" spans="1:10" x14ac:dyDescent="0.25">
      <c r="A2" s="18"/>
      <c r="B2" s="18" t="s">
        <v>3</v>
      </c>
      <c r="C2" s="18" t="s">
        <v>4</v>
      </c>
      <c r="D2" s="18" t="s">
        <v>5</v>
      </c>
      <c r="E2" s="18" t="s">
        <v>70</v>
      </c>
    </row>
    <row r="3" spans="1:10" x14ac:dyDescent="0.25">
      <c r="A3" s="4" t="s">
        <v>0</v>
      </c>
      <c r="B3" s="4"/>
      <c r="C3" s="19"/>
      <c r="D3" s="4"/>
      <c r="E3" s="4"/>
      <c r="F3">
        <v>12000000</v>
      </c>
      <c r="G3" s="4" t="s">
        <v>110</v>
      </c>
      <c r="H3" s="5">
        <v>3000000</v>
      </c>
      <c r="I3" s="4" t="s">
        <v>87</v>
      </c>
      <c r="J3" s="4"/>
    </row>
    <row r="4" spans="1:10" x14ac:dyDescent="0.25">
      <c r="A4" s="4">
        <v>1</v>
      </c>
      <c r="B4" s="4" t="s">
        <v>109</v>
      </c>
      <c r="C4" s="5">
        <v>2780000</v>
      </c>
      <c r="D4" s="4"/>
      <c r="E4" s="4" t="s">
        <v>114</v>
      </c>
      <c r="G4" s="4" t="s">
        <v>111</v>
      </c>
      <c r="H4" s="5">
        <v>5000000</v>
      </c>
      <c r="I4" s="4" t="s">
        <v>87</v>
      </c>
      <c r="J4" s="4"/>
    </row>
    <row r="5" spans="1:10" x14ac:dyDescent="0.25">
      <c r="A5" s="4">
        <v>2</v>
      </c>
      <c r="B5" s="4" t="s">
        <v>147</v>
      </c>
      <c r="C5" s="5">
        <v>965000</v>
      </c>
      <c r="D5" s="4"/>
      <c r="E5" s="4" t="s">
        <v>138</v>
      </c>
      <c r="G5" s="4" t="s">
        <v>112</v>
      </c>
      <c r="H5" s="5">
        <v>4000000</v>
      </c>
      <c r="I5" s="4" t="s">
        <v>87</v>
      </c>
      <c r="J5" s="4"/>
    </row>
    <row r="6" spans="1:10" x14ac:dyDescent="0.25">
      <c r="A6" s="4">
        <v>3</v>
      </c>
      <c r="B6" s="4" t="s">
        <v>308</v>
      </c>
      <c r="C6" s="5">
        <v>250000</v>
      </c>
      <c r="D6" s="4"/>
      <c r="E6" s="4" t="s">
        <v>1792</v>
      </c>
    </row>
    <row r="7" spans="1:10" x14ac:dyDescent="0.25">
      <c r="A7" s="4">
        <v>4</v>
      </c>
      <c r="B7" s="4" t="s">
        <v>1799</v>
      </c>
      <c r="C7" s="5">
        <v>376000</v>
      </c>
      <c r="D7" s="4"/>
      <c r="E7" s="4" t="s">
        <v>560</v>
      </c>
    </row>
    <row r="8" spans="1:10" x14ac:dyDescent="0.25">
      <c r="A8" s="4">
        <v>5</v>
      </c>
      <c r="B8" s="4" t="s">
        <v>1800</v>
      </c>
      <c r="C8" s="5">
        <v>200000</v>
      </c>
      <c r="D8" s="4"/>
      <c r="E8" s="4" t="s">
        <v>1801</v>
      </c>
    </row>
    <row r="9" spans="1:10" x14ac:dyDescent="0.25">
      <c r="A9" s="4">
        <v>6</v>
      </c>
      <c r="B9" s="4" t="s">
        <v>1802</v>
      </c>
      <c r="C9" s="5">
        <v>830000</v>
      </c>
      <c r="D9" s="4"/>
      <c r="E9" s="4" t="s">
        <v>1801</v>
      </c>
    </row>
    <row r="10" spans="1:10" x14ac:dyDescent="0.25">
      <c r="A10" s="4">
        <v>7</v>
      </c>
      <c r="B10" s="4"/>
      <c r="C10" s="5"/>
      <c r="D10" s="4"/>
      <c r="E10" s="4"/>
    </row>
    <row r="11" spans="1:10" x14ac:dyDescent="0.25">
      <c r="A11" s="4">
        <v>8</v>
      </c>
      <c r="B11" s="4"/>
      <c r="C11" s="5"/>
      <c r="D11" s="4"/>
      <c r="E11" s="4"/>
    </row>
    <row r="12" spans="1:10" x14ac:dyDescent="0.25">
      <c r="A12" s="4">
        <v>9</v>
      </c>
      <c r="B12" s="4"/>
      <c r="C12" s="5"/>
      <c r="D12" s="4"/>
      <c r="E12" s="4"/>
    </row>
    <row r="13" spans="1:10" x14ac:dyDescent="0.25">
      <c r="A13" s="4">
        <v>10</v>
      </c>
      <c r="B13" s="4" t="s">
        <v>33</v>
      </c>
      <c r="C13" s="5">
        <f>SUM(C3:C9)</f>
        <v>5401000</v>
      </c>
      <c r="D13" s="4"/>
      <c r="E13" s="4"/>
    </row>
    <row r="14" spans="1:10" x14ac:dyDescent="0.25">
      <c r="A14" s="4">
        <v>11</v>
      </c>
      <c r="B14" s="4"/>
      <c r="D14" s="4"/>
      <c r="E14" s="4"/>
    </row>
    <row r="15" spans="1:10" x14ac:dyDescent="0.25">
      <c r="A15" s="4">
        <v>12</v>
      </c>
    </row>
    <row r="16" spans="1:10" x14ac:dyDescent="0.25">
      <c r="A16" s="4">
        <v>13</v>
      </c>
    </row>
    <row r="17" spans="1:1" x14ac:dyDescent="0.25">
      <c r="A17" s="4">
        <v>14</v>
      </c>
    </row>
    <row r="18" spans="1:1" x14ac:dyDescent="0.25">
      <c r="A18" s="4">
        <v>15</v>
      </c>
    </row>
    <row r="19" spans="1:1" x14ac:dyDescent="0.25">
      <c r="A19" s="4">
        <v>16</v>
      </c>
    </row>
    <row r="20" spans="1:1" x14ac:dyDescent="0.25">
      <c r="A20" s="4">
        <v>17</v>
      </c>
    </row>
    <row r="21" spans="1:1" x14ac:dyDescent="0.25">
      <c r="A21" s="4"/>
    </row>
    <row r="22" spans="1:1" x14ac:dyDescent="0.25">
      <c r="A22" s="4"/>
    </row>
  </sheetData>
  <mergeCells count="1">
    <mergeCell ref="A1:C1"/>
  </mergeCells>
  <conditionalFormatting sqref="C4:C13 H3:H5">
    <cfRule type="cellIs" dxfId="74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کل کار</vt:lpstr>
      <vt:lpstr>آسانسور</vt:lpstr>
      <vt:lpstr>پکیج و رادیاتور</vt:lpstr>
      <vt:lpstr>پرداخت بیگ زاده</vt:lpstr>
      <vt:lpstr>افراد</vt:lpstr>
      <vt:lpstr>تلفن</vt:lpstr>
      <vt:lpstr>سایر</vt:lpstr>
      <vt:lpstr>کابینت آشپزخانه</vt:lpstr>
      <vt:lpstr>خرید انشعاب آب و برق و ...</vt:lpstr>
      <vt:lpstr>نگهبان</vt:lpstr>
      <vt:lpstr>سیم کشی</vt:lpstr>
      <vt:lpstr>دیوار</vt:lpstr>
      <vt:lpstr>سنگ نما و پله</vt:lpstr>
      <vt:lpstr>سرامیک کف</vt:lpstr>
      <vt:lpstr>آیفون تصویری</vt:lpstr>
      <vt:lpstr>شیر آلات</vt:lpstr>
      <vt:lpstr>درب و پنجره</vt:lpstr>
      <vt:lpstr>نقاشی</vt:lpstr>
      <vt:lpstr>گچ و خاک و سفیدکاری</vt:lpstr>
      <vt:lpstr>لوله کشی</vt:lpstr>
      <vt:lpstr>هود و هواکش</vt:lpstr>
      <vt:lpstr>کمد دیواری</vt:lpstr>
      <vt:lpstr>محوطه سازی</vt:lpstr>
      <vt:lpstr>ایزوگام</vt:lpstr>
      <vt:lpstr>گواهی پایان کار و سند</vt:lpstr>
      <vt:lpstr>کاشی کاری</vt:lpstr>
      <vt:lpstr>آتش نشانی</vt:lpstr>
      <vt:lpstr>رابیتس کاری و نور مخفی</vt:lpstr>
      <vt:lpstr>کروم بندی و سیمان کاری پشت بام</vt:lpstr>
      <vt:lpstr>سیمان کاری آشپزخانه و سرویسها</vt:lpstr>
      <vt:lpstr>دودکش سیمانی</vt:lpstr>
      <vt:lpstr>کانال کولر</vt:lpstr>
      <vt:lpstr>چاه و لوله ها</vt:lpstr>
      <vt:lpstr>لوله کشی گاز</vt:lpstr>
      <vt:lpstr>اسکلت</vt:lpstr>
      <vt:lpstr>فروش آهن آلات و مصالح </vt:lpstr>
      <vt:lpstr>گود برداری</vt:lpstr>
      <vt:lpstr>تخریب</vt:lpstr>
      <vt:lpstr>پروانه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2019-08-19T11:08:13Z</dcterms:modified>
</cp:coreProperties>
</file>