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3" activeTab="3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O56" i="18" l="1"/>
  <c r="D154" i="20"/>
  <c r="D153" i="20"/>
  <c r="L58" i="32" l="1"/>
  <c r="I58" i="32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4" i="15" l="1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3" i="15" l="1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0" i="13" l="1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N32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L32" i="18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<sst xmlns="http://schemas.openxmlformats.org/spreadsheetml/2006/main" count="2947" uniqueCount="1281">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</sst>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" workbookViewId="0">
      <selection activeCell="F4" sqref="F4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1108</v>
      </c>
      <c r="B4" s="18">
        <v>0</v>
      </c>
      <c r="C4" s="18">
        <v>0</v>
      </c>
      <c r="D4" s="119">
        <f t="shared" si="0"/>
        <v>0</v>
      </c>
      <c r="E4" s="105" t="s">
        <v>1112</v>
      </c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1158</v>
      </c>
      <c r="B5" s="18">
        <v>0</v>
      </c>
      <c r="C5" s="18">
        <v>0</v>
      </c>
      <c r="D5" s="119">
        <f t="shared" si="0"/>
        <v>0</v>
      </c>
      <c r="E5" s="20" t="s">
        <v>1026</v>
      </c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1158</v>
      </c>
      <c r="B6" s="18">
        <v>0</v>
      </c>
      <c r="C6" s="18">
        <v>0</v>
      </c>
      <c r="D6" s="119">
        <f t="shared" si="0"/>
        <v>0</v>
      </c>
      <c r="E6" s="19" t="s">
        <v>1159</v>
      </c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 x14ac:dyDescent="0.25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5">
      <c r="A42" s="102"/>
      <c r="B42" s="102"/>
      <c r="C42" s="102"/>
      <c r="D42" s="120">
        <f>SUM(D30:D39)</f>
        <v>18405900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 x14ac:dyDescent="0.25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 x14ac:dyDescent="0.25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 x14ac:dyDescent="0.25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 x14ac:dyDescent="0.25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1167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1168</v>
      </c>
    </row>
    <row r="37" spans="4:17" x14ac:dyDescent="0.25">
      <c r="D37" s="7">
        <v>-65500</v>
      </c>
      <c r="E37" s="41" t="s">
        <v>1183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2" activePane="bottomLeft" state="frozen"/>
      <selection pane="bottomLeft" activeCell="AC31" sqref="AC3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 x14ac:dyDescent="0.25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 x14ac:dyDescent="0.25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 x14ac:dyDescent="0.25">
      <c r="V56" t="s">
        <v>25</v>
      </c>
    </row>
    <row r="58" spans="1:22" x14ac:dyDescent="0.25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1</v>
      </c>
      <c r="H58" s="82">
        <v>10</v>
      </c>
      <c r="I58" s="79">
        <f>F58*G58*($AE$2-H58)/(36500)</f>
        <v>1479.4520547945206</v>
      </c>
      <c r="J58" s="82">
        <v>0</v>
      </c>
      <c r="K58" s="76">
        <v>3000</v>
      </c>
      <c r="L58" s="76">
        <f>E58+0.1*(I58+K58+K59)</f>
        <v>1827747.9452054794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abSelected="1" topLeftCell="A16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9" max="9" width="29.42578125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7" t="s">
        <v>1121</v>
      </c>
      <c r="AI1" s="137"/>
      <c r="AJ1" s="137"/>
      <c r="AK1" s="137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7"/>
      <c r="AI2" s="137"/>
      <c r="AJ2" s="137"/>
      <c r="AK2" s="137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8" t="s">
        <v>1122</v>
      </c>
      <c r="AI3" s="139" t="s">
        <v>1123</v>
      </c>
      <c r="AJ3" s="138" t="s">
        <v>1124</v>
      </c>
      <c r="AK3" s="140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8"/>
      <c r="AI4" s="139"/>
      <c r="AJ4" s="138"/>
      <c r="AK4" s="140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9" x14ac:dyDescent="0.25">
      <c r="F35" s="98" t="s">
        <v>1150</v>
      </c>
      <c r="G35" s="98">
        <v>24</v>
      </c>
    </row>
    <row r="36" spans="6:9" x14ac:dyDescent="0.25">
      <c r="F36" s="98" t="s">
        <v>1149</v>
      </c>
      <c r="G36" s="98">
        <v>21.6</v>
      </c>
    </row>
    <row r="37" spans="6:9" x14ac:dyDescent="0.25">
      <c r="F37" s="98" t="s">
        <v>1151</v>
      </c>
      <c r="G37" s="98">
        <v>31.1</v>
      </c>
    </row>
    <row r="38" spans="6:9" x14ac:dyDescent="0.25">
      <c r="F38" s="98" t="s">
        <v>1152</v>
      </c>
      <c r="G38" s="98">
        <v>8.1329999999999991</v>
      </c>
    </row>
    <row r="39" spans="6:9" x14ac:dyDescent="0.25">
      <c r="F39" s="98" t="s">
        <v>1153</v>
      </c>
      <c r="G39" s="98">
        <v>1325</v>
      </c>
    </row>
    <row r="40" spans="6:9" x14ac:dyDescent="0.25">
      <c r="F40" s="98" t="s">
        <v>1154</v>
      </c>
      <c r="G40" s="98">
        <v>5200</v>
      </c>
    </row>
    <row r="41" spans="6:9" x14ac:dyDescent="0.25">
      <c r="F41" s="98" t="s">
        <v>1156</v>
      </c>
      <c r="G41" s="98">
        <v>5000</v>
      </c>
    </row>
    <row r="42" spans="6:9" x14ac:dyDescent="0.25">
      <c r="F42" s="98" t="s">
        <v>1155</v>
      </c>
      <c r="G42" s="101">
        <f>G36*G38*G39*G40/(G35*G37)+G41</f>
        <v>1626631.2861736333</v>
      </c>
    </row>
    <row r="43" spans="6:9" x14ac:dyDescent="0.25">
      <c r="F43" s="99"/>
      <c r="G43" s="100"/>
    </row>
    <row r="44" spans="6:9" x14ac:dyDescent="0.25">
      <c r="F44" s="99"/>
      <c r="G44" s="99" t="s">
        <v>1235</v>
      </c>
    </row>
    <row r="45" spans="6:9" x14ac:dyDescent="0.25">
      <c r="H45" t="s">
        <v>1276</v>
      </c>
    </row>
    <row r="46" spans="6:9" x14ac:dyDescent="0.25">
      <c r="H46" t="s">
        <v>1277</v>
      </c>
      <c r="I46" t="s">
        <v>1279</v>
      </c>
    </row>
    <row r="47" spans="6:9" x14ac:dyDescent="0.25">
      <c r="H47" t="s">
        <v>1278</v>
      </c>
      <c r="I47" t="s">
        <v>1280</v>
      </c>
    </row>
    <row r="50" ht="14.25" customHeight="1" x14ac:dyDescent="0.25"/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1204</v>
      </c>
    </row>
    <row r="2" spans="1:12" x14ac:dyDescent="0.25">
      <c r="A2">
        <v>1</v>
      </c>
      <c r="B2" t="s">
        <v>1205</v>
      </c>
      <c r="G2" t="s">
        <v>1206</v>
      </c>
    </row>
    <row r="3" spans="1:12" x14ac:dyDescent="0.25">
      <c r="G3" s="129" t="s">
        <v>1207</v>
      </c>
    </row>
    <row r="4" spans="1:12" x14ac:dyDescent="0.25">
      <c r="G4" t="s">
        <v>1208</v>
      </c>
      <c r="H4" t="s">
        <v>1209</v>
      </c>
      <c r="K4" t="s">
        <v>1220</v>
      </c>
      <c r="L4" s="129" t="s">
        <v>1221</v>
      </c>
    </row>
    <row r="5" spans="1:12" x14ac:dyDescent="0.25">
      <c r="G5" t="s">
        <v>1210</v>
      </c>
      <c r="H5" t="s">
        <v>1211</v>
      </c>
    </row>
    <row r="6" spans="1:12" x14ac:dyDescent="0.25">
      <c r="H6" t="s">
        <v>1212</v>
      </c>
    </row>
    <row r="7" spans="1:12" x14ac:dyDescent="0.25">
      <c r="H7" t="s">
        <v>1213</v>
      </c>
    </row>
    <row r="9" spans="1:12" x14ac:dyDescent="0.25">
      <c r="H9" t="s">
        <v>1219</v>
      </c>
    </row>
    <row r="19" spans="1:12" x14ac:dyDescent="0.25">
      <c r="L19" t="s">
        <v>1226</v>
      </c>
    </row>
    <row r="20" spans="1:12" x14ac:dyDescent="0.25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 x14ac:dyDescent="0.25">
      <c r="G21" s="129" t="s">
        <v>1217</v>
      </c>
      <c r="H21" t="s">
        <v>1218</v>
      </c>
      <c r="L21" t="s">
        <v>1228</v>
      </c>
    </row>
    <row r="22" spans="1:12" x14ac:dyDescent="0.25">
      <c r="L22" t="s">
        <v>1229</v>
      </c>
    </row>
    <row r="23" spans="1:12" x14ac:dyDescent="0.25">
      <c r="L23" t="s">
        <v>1230</v>
      </c>
    </row>
    <row r="24" spans="1:12" x14ac:dyDescent="0.25">
      <c r="L24" t="s">
        <v>1231</v>
      </c>
    </row>
    <row r="25" spans="1:12" x14ac:dyDescent="0.25">
      <c r="L25" t="s">
        <v>1232</v>
      </c>
    </row>
    <row r="30" spans="1:12" x14ac:dyDescent="0.25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C204" sqref="C20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692</v>
      </c>
      <c r="E2" s="11">
        <f>IF(B2&gt;0,1,0)</f>
        <v>1</v>
      </c>
      <c r="F2" s="11">
        <f>B2*(D2-E2)</f>
        <v>66819700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690</v>
      </c>
      <c r="E3" s="11">
        <f t="shared" ref="E3:E66" si="1">IF(B3&gt;0,1,0)</f>
        <v>1</v>
      </c>
      <c r="F3" s="11">
        <f t="shared" ref="F3:F66" si="2">B3*(D3-E3)</f>
        <v>2067000000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687</v>
      </c>
      <c r="E4" s="11">
        <f t="shared" si="1"/>
        <v>0</v>
      </c>
      <c r="F4" s="11">
        <f t="shared" si="2"/>
        <v>-137400000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685</v>
      </c>
      <c r="E5" s="11">
        <f t="shared" si="1"/>
        <v>0</v>
      </c>
      <c r="F5" s="11">
        <f t="shared" si="2"/>
        <v>-68500000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684</v>
      </c>
      <c r="E6" s="11">
        <f t="shared" si="1"/>
        <v>0</v>
      </c>
      <c r="F6" s="11">
        <f t="shared" si="2"/>
        <v>-37620000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683</v>
      </c>
      <c r="E7" s="11">
        <f t="shared" si="1"/>
        <v>0</v>
      </c>
      <c r="F7" s="11">
        <f t="shared" si="2"/>
        <v>-136600000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679</v>
      </c>
      <c r="E8" s="11">
        <f t="shared" si="1"/>
        <v>0</v>
      </c>
      <c r="F8" s="11">
        <f t="shared" si="2"/>
        <v>-135800000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669</v>
      </c>
      <c r="E9" s="11">
        <f t="shared" si="1"/>
        <v>0</v>
      </c>
      <c r="F9" s="11">
        <f t="shared" si="2"/>
        <v>-635884500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668</v>
      </c>
      <c r="E10" s="11">
        <f t="shared" si="1"/>
        <v>1</v>
      </c>
      <c r="F10" s="11">
        <f t="shared" si="2"/>
        <v>1334000000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666</v>
      </c>
      <c r="E11" s="11">
        <f t="shared" si="1"/>
        <v>0</v>
      </c>
      <c r="F11" s="11">
        <f t="shared" si="2"/>
        <v>-709290000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663</v>
      </c>
      <c r="E12" s="11">
        <f t="shared" si="1"/>
        <v>0</v>
      </c>
      <c r="F12" s="11">
        <f t="shared" si="2"/>
        <v>-29835000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662</v>
      </c>
      <c r="E13" s="11">
        <f t="shared" si="1"/>
        <v>0</v>
      </c>
      <c r="F13" s="11">
        <f t="shared" si="2"/>
        <v>-1324463400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658</v>
      </c>
      <c r="E14" s="11">
        <f t="shared" si="1"/>
        <v>0</v>
      </c>
      <c r="F14" s="11">
        <f t="shared" si="2"/>
        <v>-131600000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656</v>
      </c>
      <c r="E15" s="11">
        <f t="shared" si="1"/>
        <v>1</v>
      </c>
      <c r="F15" s="11">
        <f t="shared" si="2"/>
        <v>1310000000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656</v>
      </c>
      <c r="E16" s="11">
        <f t="shared" si="1"/>
        <v>1</v>
      </c>
      <c r="F16" s="11">
        <f t="shared" si="2"/>
        <v>1310000000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656</v>
      </c>
      <c r="E17" s="11">
        <f t="shared" si="1"/>
        <v>1</v>
      </c>
      <c r="F17" s="11">
        <f t="shared" si="2"/>
        <v>786000000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656</v>
      </c>
      <c r="E18" s="11">
        <f t="shared" si="1"/>
        <v>1</v>
      </c>
      <c r="F18" s="11">
        <f t="shared" si="2"/>
        <v>655000000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655</v>
      </c>
      <c r="E19" s="11">
        <f t="shared" si="1"/>
        <v>1</v>
      </c>
      <c r="F19" s="11">
        <f t="shared" si="2"/>
        <v>1962000000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655</v>
      </c>
      <c r="E20" s="11">
        <f t="shared" si="1"/>
        <v>0</v>
      </c>
      <c r="F20" s="11">
        <f t="shared" si="2"/>
        <v>-283418500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655</v>
      </c>
      <c r="E21" s="11">
        <f t="shared" si="1"/>
        <v>0</v>
      </c>
      <c r="F21" s="11">
        <f t="shared" si="2"/>
        <v>-283418500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655</v>
      </c>
      <c r="E22" s="11">
        <f t="shared" si="1"/>
        <v>0</v>
      </c>
      <c r="F22" s="11">
        <f t="shared" si="2"/>
        <v>-283418500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655</v>
      </c>
      <c r="E23" s="11">
        <f t="shared" si="1"/>
        <v>0</v>
      </c>
      <c r="F23" s="11">
        <f t="shared" si="2"/>
        <v>-283418500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655</v>
      </c>
      <c r="E24" s="11">
        <f t="shared" si="1"/>
        <v>0</v>
      </c>
      <c r="F24" s="11">
        <f t="shared" si="2"/>
        <v>-283418500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655</v>
      </c>
      <c r="E25" s="11">
        <f t="shared" si="1"/>
        <v>0</v>
      </c>
      <c r="F25" s="11">
        <f t="shared" si="2"/>
        <v>-131000000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654</v>
      </c>
      <c r="E26" s="11">
        <f t="shared" si="1"/>
        <v>1</v>
      </c>
      <c r="F26" s="11">
        <f t="shared" si="2"/>
        <v>1959000000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652</v>
      </c>
      <c r="E27" s="11">
        <f t="shared" si="1"/>
        <v>0</v>
      </c>
      <c r="F27" s="11">
        <f t="shared" si="2"/>
        <v>-130400000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651</v>
      </c>
      <c r="E28" s="11">
        <f t="shared" si="1"/>
        <v>1</v>
      </c>
      <c r="F28" s="11">
        <f t="shared" si="2"/>
        <v>1300000000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650</v>
      </c>
      <c r="E29" s="11">
        <f t="shared" si="1"/>
        <v>0</v>
      </c>
      <c r="F29" s="11">
        <f t="shared" si="2"/>
        <v>-4550520000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649</v>
      </c>
      <c r="E30" s="11">
        <f t="shared" si="1"/>
        <v>0</v>
      </c>
      <c r="F30" s="11">
        <f t="shared" si="2"/>
        <v>-1947584100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648</v>
      </c>
      <c r="E31" s="11">
        <f t="shared" si="1"/>
        <v>0</v>
      </c>
      <c r="F31" s="11">
        <f t="shared" si="2"/>
        <v>-1098943200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645</v>
      </c>
      <c r="E32" s="11">
        <f t="shared" si="1"/>
        <v>1</v>
      </c>
      <c r="F32" s="11">
        <f t="shared" si="2"/>
        <v>640329200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639</v>
      </c>
      <c r="E33" s="11">
        <f t="shared" si="1"/>
        <v>1</v>
      </c>
      <c r="F33" s="11">
        <f t="shared" si="2"/>
        <v>22388058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638</v>
      </c>
      <c r="E34" s="11">
        <f t="shared" si="1"/>
        <v>0</v>
      </c>
      <c r="F34" s="11">
        <f t="shared" si="2"/>
        <v>-542300000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630</v>
      </c>
      <c r="E35" s="11">
        <f t="shared" si="1"/>
        <v>0</v>
      </c>
      <c r="F35" s="11">
        <f t="shared" si="2"/>
        <v>-120015000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629</v>
      </c>
      <c r="E36" s="11">
        <f t="shared" si="1"/>
        <v>1</v>
      </c>
      <c r="F36" s="11">
        <f t="shared" si="2"/>
        <v>125600000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629</v>
      </c>
      <c r="E37" s="11">
        <f t="shared" si="1"/>
        <v>0</v>
      </c>
      <c r="F37" s="11">
        <f t="shared" si="2"/>
        <v>-125800000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607</v>
      </c>
      <c r="E38" s="11">
        <f t="shared" si="1"/>
        <v>1</v>
      </c>
      <c r="F38" s="11">
        <f t="shared" si="2"/>
        <v>182288436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606</v>
      </c>
      <c r="E39" s="11">
        <f t="shared" si="1"/>
        <v>0</v>
      </c>
      <c r="F39" s="11">
        <f t="shared" si="2"/>
        <v>-57570000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606</v>
      </c>
      <c r="E40" s="11">
        <f t="shared" si="1"/>
        <v>0</v>
      </c>
      <c r="F40" s="11">
        <f t="shared" si="2"/>
        <v>-53390418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601</v>
      </c>
      <c r="E41" s="11">
        <f t="shared" si="1"/>
        <v>0</v>
      </c>
      <c r="F41" s="11">
        <f t="shared" si="2"/>
        <v>-72120000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579</v>
      </c>
      <c r="E42" s="11">
        <f t="shared" si="1"/>
        <v>1</v>
      </c>
      <c r="F42" s="11">
        <f t="shared" si="2"/>
        <v>578117912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575</v>
      </c>
      <c r="E43" s="11">
        <f t="shared" si="1"/>
        <v>0</v>
      </c>
      <c r="F43" s="11">
        <f t="shared" si="2"/>
        <v>-46000000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571</v>
      </c>
      <c r="E44" s="11">
        <f t="shared" si="1"/>
        <v>0</v>
      </c>
      <c r="F44" s="11">
        <f t="shared" si="2"/>
        <v>-120497559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570</v>
      </c>
      <c r="E45" s="11">
        <f t="shared" si="1"/>
        <v>0</v>
      </c>
      <c r="F45" s="11">
        <f t="shared" si="2"/>
        <v>-114000000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569</v>
      </c>
      <c r="E46" s="11">
        <f t="shared" si="1"/>
        <v>0</v>
      </c>
      <c r="F46" s="11">
        <f t="shared" si="2"/>
        <v>-54055000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567</v>
      </c>
      <c r="E47" s="11">
        <f t="shared" si="1"/>
        <v>0</v>
      </c>
      <c r="F47" s="11">
        <f t="shared" si="2"/>
        <v>-25515000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567</v>
      </c>
      <c r="E48" s="11">
        <f t="shared" si="1"/>
        <v>0</v>
      </c>
      <c r="F48" s="11">
        <f t="shared" si="2"/>
        <v>-36390060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564</v>
      </c>
      <c r="E49" s="11">
        <f t="shared" si="1"/>
        <v>0</v>
      </c>
      <c r="F49" s="11">
        <f t="shared" si="2"/>
        <v>-15500976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563</v>
      </c>
      <c r="E50" s="11">
        <f t="shared" si="1"/>
        <v>0</v>
      </c>
      <c r="F50" s="11">
        <f t="shared" si="2"/>
        <v>-79383000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563</v>
      </c>
      <c r="E51" s="11">
        <f t="shared" si="1"/>
        <v>0</v>
      </c>
      <c r="F51" s="11">
        <f t="shared" si="2"/>
        <v>-15057998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562</v>
      </c>
      <c r="E52" s="11">
        <f t="shared" si="1"/>
        <v>0</v>
      </c>
      <c r="F52" s="11">
        <f t="shared" si="2"/>
        <v>-29954600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561</v>
      </c>
      <c r="E53" s="11">
        <f t="shared" si="1"/>
        <v>1</v>
      </c>
      <c r="F53" s="11">
        <f t="shared" si="2"/>
        <v>560000000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555</v>
      </c>
      <c r="E54" s="11">
        <f t="shared" si="1"/>
        <v>0</v>
      </c>
      <c r="F54" s="11">
        <f t="shared" si="2"/>
        <v>-11655000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554</v>
      </c>
      <c r="E55" s="11">
        <f t="shared" si="1"/>
        <v>0</v>
      </c>
      <c r="F55" s="11">
        <f t="shared" si="2"/>
        <v>-543197000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554</v>
      </c>
      <c r="E56" s="11">
        <f t="shared" si="1"/>
        <v>0</v>
      </c>
      <c r="F56" s="11">
        <f t="shared" si="2"/>
        <v>-24930000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541</v>
      </c>
      <c r="E57" s="11">
        <f t="shared" si="1"/>
        <v>1</v>
      </c>
      <c r="F57" s="11">
        <f t="shared" si="2"/>
        <v>1622802060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541</v>
      </c>
      <c r="E58" s="11">
        <f t="shared" si="1"/>
        <v>1</v>
      </c>
      <c r="F58" s="11">
        <f t="shared" si="2"/>
        <v>1080000000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540</v>
      </c>
      <c r="E59" s="11">
        <f t="shared" si="1"/>
        <v>1</v>
      </c>
      <c r="F59" s="11">
        <f t="shared" si="2"/>
        <v>1078000000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540</v>
      </c>
      <c r="E60" s="11">
        <f t="shared" si="1"/>
        <v>0</v>
      </c>
      <c r="F60" s="11">
        <f t="shared" si="2"/>
        <v>-3780810000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516</v>
      </c>
      <c r="E61" s="11">
        <f t="shared" si="1"/>
        <v>1</v>
      </c>
      <c r="F61" s="11">
        <f t="shared" si="2"/>
        <v>1545000000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515</v>
      </c>
      <c r="E62" s="11">
        <f t="shared" si="1"/>
        <v>0</v>
      </c>
      <c r="F62" s="11">
        <f t="shared" si="2"/>
        <v>-13961135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515</v>
      </c>
      <c r="E63" s="11">
        <f t="shared" si="1"/>
        <v>0</v>
      </c>
      <c r="F63" s="11">
        <f t="shared" si="2"/>
        <v>-16989335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515</v>
      </c>
      <c r="E64" s="11">
        <f t="shared" si="1"/>
        <v>1</v>
      </c>
      <c r="F64" s="11">
        <f t="shared" si="2"/>
        <v>1542000000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515</v>
      </c>
      <c r="E65" s="11">
        <f t="shared" si="1"/>
        <v>1</v>
      </c>
      <c r="F65" s="11">
        <f t="shared" si="2"/>
        <v>1526580000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515</v>
      </c>
      <c r="E66" s="11">
        <f t="shared" si="1"/>
        <v>1</v>
      </c>
      <c r="F66" s="11">
        <f t="shared" si="2"/>
        <v>514000000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515</v>
      </c>
      <c r="E67" s="11">
        <f t="shared" ref="E67:E130" si="4">IF(B67&gt;0,1,0)</f>
        <v>1</v>
      </c>
      <c r="F67" s="11">
        <f t="shared" ref="F67:F226" si="5">B67*(D67-E67)</f>
        <v>15420000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514</v>
      </c>
      <c r="E68" s="11">
        <f t="shared" si="4"/>
        <v>1</v>
      </c>
      <c r="F68" s="11">
        <f t="shared" si="5"/>
        <v>15390000000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513</v>
      </c>
      <c r="E69" s="11">
        <f t="shared" si="4"/>
        <v>0</v>
      </c>
      <c r="F69" s="11">
        <f t="shared" si="5"/>
        <v>-102600000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513</v>
      </c>
      <c r="E70" s="11">
        <f t="shared" si="4"/>
        <v>1</v>
      </c>
      <c r="F70" s="11">
        <f t="shared" si="5"/>
        <v>716800000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513</v>
      </c>
      <c r="E71" s="11">
        <f t="shared" si="4"/>
        <v>1</v>
      </c>
      <c r="F71" s="11">
        <f t="shared" si="5"/>
        <v>1331200000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513</v>
      </c>
      <c r="E72" s="11">
        <f t="shared" si="4"/>
        <v>0</v>
      </c>
      <c r="F72" s="11">
        <f t="shared" si="5"/>
        <v>-513000000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511</v>
      </c>
      <c r="E73" s="11">
        <f t="shared" si="4"/>
        <v>1</v>
      </c>
      <c r="F73" s="11">
        <f t="shared" si="5"/>
        <v>7650000000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506</v>
      </c>
      <c r="E74" s="11">
        <f t="shared" si="4"/>
        <v>0</v>
      </c>
      <c r="F74" s="11">
        <f t="shared" si="5"/>
        <v>-7592125200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504</v>
      </c>
      <c r="E75" s="11">
        <f t="shared" si="4"/>
        <v>0</v>
      </c>
      <c r="F75" s="11">
        <f t="shared" si="5"/>
        <v>-1512000000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504</v>
      </c>
      <c r="E76" s="11">
        <f t="shared" si="4"/>
        <v>0</v>
      </c>
      <c r="F76" s="11">
        <f t="shared" si="5"/>
        <v>-100800000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504</v>
      </c>
      <c r="E77" s="11">
        <f t="shared" si="4"/>
        <v>0</v>
      </c>
      <c r="F77" s="11">
        <f t="shared" si="5"/>
        <v>-6049512000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500</v>
      </c>
      <c r="E78" s="11">
        <f t="shared" si="4"/>
        <v>0</v>
      </c>
      <c r="F78" s="11">
        <f t="shared" si="5"/>
        <v>-1500450000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495</v>
      </c>
      <c r="E79" s="11">
        <f t="shared" si="4"/>
        <v>1</v>
      </c>
      <c r="F79" s="11">
        <f t="shared" si="5"/>
        <v>11362000000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490</v>
      </c>
      <c r="E80" s="11">
        <f t="shared" si="4"/>
        <v>0</v>
      </c>
      <c r="F80" s="11">
        <f t="shared" si="5"/>
        <v>-294245000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490</v>
      </c>
      <c r="E81" s="11">
        <f t="shared" si="4"/>
        <v>0</v>
      </c>
      <c r="F81" s="11">
        <f t="shared" si="5"/>
        <v>-98000000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489</v>
      </c>
      <c r="E82" s="11">
        <f t="shared" si="4"/>
        <v>1</v>
      </c>
      <c r="F82" s="11">
        <f t="shared" si="5"/>
        <v>138211848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489</v>
      </c>
      <c r="E83" s="11">
        <f t="shared" si="4"/>
        <v>0</v>
      </c>
      <c r="F83" s="11">
        <f t="shared" si="5"/>
        <v>-97800000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487</v>
      </c>
      <c r="E84" s="11">
        <f t="shared" si="4"/>
        <v>1</v>
      </c>
      <c r="F84" s="11">
        <f t="shared" si="5"/>
        <v>972000000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484</v>
      </c>
      <c r="E85" s="11">
        <f t="shared" si="4"/>
        <v>0</v>
      </c>
      <c r="F85" s="11">
        <f t="shared" si="5"/>
        <v>-96800000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478</v>
      </c>
      <c r="E86" s="11">
        <f t="shared" si="4"/>
        <v>0</v>
      </c>
      <c r="F86" s="11">
        <f t="shared" si="5"/>
        <v>-95600000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476</v>
      </c>
      <c r="E87" s="11">
        <f t="shared" si="4"/>
        <v>0</v>
      </c>
      <c r="F87" s="11">
        <f t="shared" si="5"/>
        <v>-630700000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461</v>
      </c>
      <c r="E88" s="11">
        <f t="shared" si="4"/>
        <v>0</v>
      </c>
      <c r="F88" s="11">
        <f t="shared" si="5"/>
        <v>-230500000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461</v>
      </c>
      <c r="E89" s="11">
        <f t="shared" si="4"/>
        <v>0</v>
      </c>
      <c r="F89" s="11">
        <f t="shared" si="5"/>
        <v>-55320000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459</v>
      </c>
      <c r="E90" s="11">
        <f t="shared" si="4"/>
        <v>1</v>
      </c>
      <c r="F90" s="11">
        <f t="shared" si="5"/>
        <v>196117890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456</v>
      </c>
      <c r="E91" s="11">
        <f t="shared" si="4"/>
        <v>0</v>
      </c>
      <c r="F91" s="11">
        <f t="shared" si="5"/>
        <v>-1368912000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454</v>
      </c>
      <c r="E92" s="11">
        <f t="shared" si="4"/>
        <v>0</v>
      </c>
      <c r="F92" s="11">
        <f t="shared" si="5"/>
        <v>-93070000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454</v>
      </c>
      <c r="E93" s="11">
        <f t="shared" si="4"/>
        <v>0</v>
      </c>
      <c r="F93" s="11">
        <f t="shared" si="5"/>
        <v>-159127000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443</v>
      </c>
      <c r="E94" s="11">
        <f t="shared" si="4"/>
        <v>1</v>
      </c>
      <c r="F94" s="11">
        <f t="shared" si="5"/>
        <v>442000000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438</v>
      </c>
      <c r="E95" s="11">
        <f t="shared" si="4"/>
        <v>1</v>
      </c>
      <c r="F95" s="11">
        <f t="shared" si="5"/>
        <v>3933000000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436</v>
      </c>
      <c r="E96" s="11">
        <f t="shared" si="4"/>
        <v>0</v>
      </c>
      <c r="F96" s="11">
        <f t="shared" si="5"/>
        <v>-11336000000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436</v>
      </c>
      <c r="E97" s="11">
        <f t="shared" si="4"/>
        <v>0</v>
      </c>
      <c r="F97" s="11">
        <f t="shared" si="5"/>
        <v>-11336000000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436</v>
      </c>
      <c r="E98" s="11">
        <f t="shared" si="4"/>
        <v>1</v>
      </c>
      <c r="F98" s="11">
        <f t="shared" si="5"/>
        <v>11310000000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436</v>
      </c>
      <c r="E99" s="11">
        <f t="shared" si="4"/>
        <v>0</v>
      </c>
      <c r="F99" s="11">
        <f t="shared" si="5"/>
        <v>-87200000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434</v>
      </c>
      <c r="E100" s="11">
        <f t="shared" si="4"/>
        <v>1</v>
      </c>
      <c r="F100" s="11">
        <f t="shared" si="5"/>
        <v>12643600000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429</v>
      </c>
      <c r="E101" s="11">
        <f t="shared" si="4"/>
        <v>1</v>
      </c>
      <c r="F101" s="11">
        <f t="shared" si="5"/>
        <v>171176460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428</v>
      </c>
      <c r="E102" s="11">
        <f t="shared" si="4"/>
        <v>1</v>
      </c>
      <c r="F102" s="11">
        <f t="shared" si="5"/>
        <v>854000000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427</v>
      </c>
      <c r="E103" s="11">
        <f t="shared" si="4"/>
        <v>1</v>
      </c>
      <c r="F103" s="11">
        <f t="shared" si="5"/>
        <v>3195000000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427</v>
      </c>
      <c r="E104" s="11">
        <f t="shared" si="4"/>
        <v>0</v>
      </c>
      <c r="F104" s="11">
        <f t="shared" si="5"/>
        <v>-28182000000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427</v>
      </c>
      <c r="E105" s="11">
        <f t="shared" si="4"/>
        <v>0</v>
      </c>
      <c r="F105" s="11">
        <f t="shared" si="5"/>
        <v>-61915000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425</v>
      </c>
      <c r="E106" s="11">
        <f t="shared" si="4"/>
        <v>1</v>
      </c>
      <c r="F106" s="11">
        <f t="shared" si="5"/>
        <v>2544000000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423</v>
      </c>
      <c r="E107" s="11">
        <f t="shared" si="4"/>
        <v>0</v>
      </c>
      <c r="F107" s="11">
        <f t="shared" si="5"/>
        <v>-2540495700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420</v>
      </c>
      <c r="E108" s="11">
        <f t="shared" si="4"/>
        <v>1</v>
      </c>
      <c r="F108" s="11">
        <f t="shared" si="5"/>
        <v>2514000000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408</v>
      </c>
      <c r="E109" s="11">
        <f t="shared" si="4"/>
        <v>0</v>
      </c>
      <c r="F109" s="11">
        <f t="shared" si="5"/>
        <v>-48960000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407</v>
      </c>
      <c r="E110" s="11">
        <f t="shared" si="4"/>
        <v>1</v>
      </c>
      <c r="F110" s="11">
        <f t="shared" si="5"/>
        <v>1624000000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406</v>
      </c>
      <c r="E111" s="11">
        <f t="shared" si="4"/>
        <v>1</v>
      </c>
      <c r="F111" s="11">
        <f t="shared" si="5"/>
        <v>1134000000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402</v>
      </c>
      <c r="E112" s="11">
        <f t="shared" si="4"/>
        <v>0</v>
      </c>
      <c r="F112" s="11">
        <f t="shared" si="5"/>
        <v>-80400000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401</v>
      </c>
      <c r="E113" s="11">
        <f t="shared" si="4"/>
        <v>1</v>
      </c>
      <c r="F113" s="11">
        <f t="shared" si="5"/>
        <v>28924000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384</v>
      </c>
      <c r="E114" s="11">
        <f t="shared" si="4"/>
        <v>0</v>
      </c>
      <c r="F114" s="11">
        <f t="shared" si="5"/>
        <v>-76800000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383</v>
      </c>
      <c r="E115" s="11">
        <f t="shared" si="4"/>
        <v>0</v>
      </c>
      <c r="F115" s="23">
        <f t="shared" si="5"/>
        <v>-4213000000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383</v>
      </c>
      <c r="E116" s="11">
        <f t="shared" si="4"/>
        <v>0</v>
      </c>
      <c r="F116" s="11">
        <f t="shared" si="5"/>
        <v>-76600000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381</v>
      </c>
      <c r="E117" s="11">
        <f t="shared" si="4"/>
        <v>0</v>
      </c>
      <c r="F117" s="11">
        <f t="shared" si="5"/>
        <v>-171640500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381</v>
      </c>
      <c r="E118" s="11">
        <f t="shared" si="4"/>
        <v>0</v>
      </c>
      <c r="F118" s="11">
        <f t="shared" si="5"/>
        <v>-76200000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375</v>
      </c>
      <c r="E119" s="11">
        <f t="shared" si="4"/>
        <v>0</v>
      </c>
      <c r="F119" s="11">
        <f t="shared" si="5"/>
        <v>-57956250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375</v>
      </c>
      <c r="E120" s="11">
        <f t="shared" si="4"/>
        <v>0</v>
      </c>
      <c r="F120" s="11">
        <f t="shared" si="5"/>
        <v>-120000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374</v>
      </c>
      <c r="E121" s="11">
        <f t="shared" si="4"/>
        <v>0</v>
      </c>
      <c r="F121" s="11">
        <f t="shared" si="5"/>
        <v>-161568000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368</v>
      </c>
      <c r="E122" s="11">
        <f t="shared" si="4"/>
        <v>1</v>
      </c>
      <c r="F122" s="11">
        <f t="shared" si="5"/>
        <v>27173781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347</v>
      </c>
      <c r="E123" s="11">
        <f t="shared" si="4"/>
        <v>0</v>
      </c>
      <c r="F123" s="11">
        <f t="shared" si="5"/>
        <v>-18044000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306</v>
      </c>
      <c r="E124" s="11">
        <f t="shared" si="4"/>
        <v>1</v>
      </c>
      <c r="F124" s="11">
        <f t="shared" si="5"/>
        <v>362035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305</v>
      </c>
      <c r="E125" s="11">
        <f t="shared" si="4"/>
        <v>1</v>
      </c>
      <c r="F125" s="11">
        <f t="shared" si="5"/>
        <v>729600000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303</v>
      </c>
      <c r="E126" s="11">
        <f t="shared" si="4"/>
        <v>1</v>
      </c>
      <c r="F126" s="11">
        <f t="shared" si="5"/>
        <v>405525600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303</v>
      </c>
      <c r="E127" s="11">
        <f t="shared" si="4"/>
        <v>1</v>
      </c>
      <c r="F127" s="11">
        <f t="shared" si="5"/>
        <v>405525600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291</v>
      </c>
      <c r="E128" s="11">
        <f t="shared" si="4"/>
        <v>0</v>
      </c>
      <c r="F128" s="11">
        <f t="shared" si="5"/>
        <v>-58200000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289</v>
      </c>
      <c r="E129" s="11">
        <f t="shared" si="4"/>
        <v>0</v>
      </c>
      <c r="F129" s="11">
        <f>B129*(D129-E129)</f>
        <v>-4513602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288</v>
      </c>
      <c r="E130" s="11">
        <f t="shared" si="4"/>
        <v>0</v>
      </c>
      <c r="F130" s="11">
        <f t="shared" si="5"/>
        <v>-57600000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287</v>
      </c>
      <c r="E131" s="11">
        <f t="shared" ref="E131:E227" si="7">IF(B131&gt;0,1,0)</f>
        <v>0</v>
      </c>
      <c r="F131" s="11">
        <f t="shared" si="5"/>
        <v>-57400000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286</v>
      </c>
      <c r="E132" s="11">
        <f t="shared" si="7"/>
        <v>0</v>
      </c>
      <c r="F132" s="11">
        <f t="shared" si="5"/>
        <v>-111540000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286</v>
      </c>
      <c r="E133" s="11">
        <f t="shared" si="7"/>
        <v>0</v>
      </c>
      <c r="F133" s="11">
        <f t="shared" si="5"/>
        <v>-7007000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285</v>
      </c>
      <c r="E134" s="11">
        <f t="shared" si="7"/>
        <v>0</v>
      </c>
      <c r="F134" s="11">
        <f t="shared" si="5"/>
        <v>-27075000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281</v>
      </c>
      <c r="E135" s="11">
        <f t="shared" si="7"/>
        <v>0</v>
      </c>
      <c r="F135" s="11">
        <f t="shared" si="5"/>
        <v>-56200000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279</v>
      </c>
      <c r="E136" s="11">
        <f t="shared" si="7"/>
        <v>1</v>
      </c>
      <c r="F136" s="11">
        <f t="shared" si="5"/>
        <v>13900000000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278</v>
      </c>
      <c r="E137" s="11">
        <f t="shared" si="7"/>
        <v>1</v>
      </c>
      <c r="F137" s="11">
        <f t="shared" si="5"/>
        <v>3324000000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276</v>
      </c>
      <c r="E138" s="11">
        <f t="shared" si="7"/>
        <v>1</v>
      </c>
      <c r="F138" s="11">
        <f t="shared" si="5"/>
        <v>550000000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275</v>
      </c>
      <c r="E139" s="11">
        <f t="shared" si="7"/>
        <v>1</v>
      </c>
      <c r="F139" s="11">
        <f t="shared" si="5"/>
        <v>23985412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262</v>
      </c>
      <c r="E140" s="11">
        <f t="shared" si="7"/>
        <v>0</v>
      </c>
      <c r="F140" s="11">
        <f t="shared" si="5"/>
        <v>-786235800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261</v>
      </c>
      <c r="E141" s="11">
        <f t="shared" si="7"/>
        <v>0</v>
      </c>
      <c r="F141" s="11">
        <f t="shared" si="5"/>
        <v>-783234900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244</v>
      </c>
      <c r="E142" s="11">
        <f t="shared" si="7"/>
        <v>1</v>
      </c>
      <c r="F142" s="11">
        <f t="shared" si="5"/>
        <v>146292075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244</v>
      </c>
      <c r="E143" s="11">
        <f t="shared" si="7"/>
        <v>0</v>
      </c>
      <c r="F143" s="11">
        <f t="shared" si="5"/>
        <v>-11224000000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213</v>
      </c>
      <c r="E144" s="11">
        <f t="shared" si="7"/>
        <v>1</v>
      </c>
      <c r="F144" s="11">
        <f t="shared" si="5"/>
        <v>32670684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212</v>
      </c>
      <c r="E145" s="11">
        <f t="shared" si="7"/>
        <v>1</v>
      </c>
      <c r="F145" s="11">
        <f t="shared" si="5"/>
        <v>633000000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209</v>
      </c>
      <c r="E146" s="11">
        <f t="shared" si="7"/>
        <v>0</v>
      </c>
      <c r="F146" s="11">
        <f t="shared" si="5"/>
        <v>-41800000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204</v>
      </c>
      <c r="E147" s="11">
        <f t="shared" si="7"/>
        <v>0</v>
      </c>
      <c r="F147" s="11">
        <f t="shared" si="5"/>
        <v>-40800000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203</v>
      </c>
      <c r="E148" s="11">
        <f t="shared" si="7"/>
        <v>0</v>
      </c>
      <c r="F148" s="11">
        <f t="shared" si="5"/>
        <v>-40600000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199</v>
      </c>
      <c r="E149" s="11">
        <f t="shared" si="7"/>
        <v>0</v>
      </c>
      <c r="F149" s="11">
        <f t="shared" si="5"/>
        <v>-39800000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198</v>
      </c>
      <c r="E150" s="11">
        <f t="shared" si="7"/>
        <v>1</v>
      </c>
      <c r="F150" s="11">
        <f t="shared" si="5"/>
        <v>4742459800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196</v>
      </c>
      <c r="E151" s="11">
        <f t="shared" si="7"/>
        <v>0</v>
      </c>
      <c r="F151" s="11">
        <f t="shared" si="5"/>
        <v>-39200000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190</v>
      </c>
      <c r="E152" s="11">
        <f t="shared" si="7"/>
        <v>0</v>
      </c>
      <c r="F152" s="11">
        <f t="shared" si="5"/>
        <v>-5700000000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189</v>
      </c>
      <c r="E153" s="11">
        <f t="shared" si="7"/>
        <v>0</v>
      </c>
      <c r="F153" s="11">
        <f t="shared" si="5"/>
        <v>-9828000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189</v>
      </c>
      <c r="E154" s="11">
        <f t="shared" si="7"/>
        <v>0</v>
      </c>
      <c r="F154" s="11">
        <f t="shared" si="5"/>
        <v>-25704000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184</v>
      </c>
      <c r="E155" s="11">
        <f t="shared" si="7"/>
        <v>1</v>
      </c>
      <c r="F155" s="11">
        <f t="shared" si="5"/>
        <v>549000000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183</v>
      </c>
      <c r="E156" s="11">
        <f t="shared" si="7"/>
        <v>1</v>
      </c>
      <c r="F156" s="11">
        <f t="shared" si="5"/>
        <v>34416746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183</v>
      </c>
      <c r="E157" s="11">
        <f t="shared" si="7"/>
        <v>1</v>
      </c>
      <c r="F157" s="11">
        <f t="shared" si="5"/>
        <v>4409441400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175</v>
      </c>
      <c r="E158" s="11">
        <f t="shared" si="7"/>
        <v>1</v>
      </c>
      <c r="F158" s="11">
        <f t="shared" si="5"/>
        <v>4227364800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175</v>
      </c>
      <c r="E159" s="11">
        <f t="shared" si="7"/>
        <v>0</v>
      </c>
      <c r="F159" s="11">
        <f t="shared" si="5"/>
        <v>-35175000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170</v>
      </c>
      <c r="E160" s="11">
        <f t="shared" si="7"/>
        <v>0</v>
      </c>
      <c r="F160" s="11">
        <f t="shared" si="5"/>
        <v>-34000000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167</v>
      </c>
      <c r="E161" s="11">
        <f t="shared" si="7"/>
        <v>0</v>
      </c>
      <c r="F161" s="11">
        <f t="shared" si="5"/>
        <v>-33400000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163</v>
      </c>
      <c r="E162" s="11">
        <f t="shared" si="7"/>
        <v>0</v>
      </c>
      <c r="F162" s="11">
        <f t="shared" si="5"/>
        <v>-32600000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160</v>
      </c>
      <c r="E163" s="11">
        <f t="shared" si="7"/>
        <v>0</v>
      </c>
      <c r="F163" s="11">
        <f t="shared" si="5"/>
        <v>-32000000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153</v>
      </c>
      <c r="E164" s="11">
        <f t="shared" si="7"/>
        <v>1</v>
      </c>
      <c r="F164" s="11">
        <f t="shared" si="5"/>
        <v>69566448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150</v>
      </c>
      <c r="E165" s="11">
        <f t="shared" si="7"/>
        <v>1</v>
      </c>
      <c r="F165" s="11">
        <f t="shared" si="5"/>
        <v>402300000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150</v>
      </c>
      <c r="E166" s="11">
        <f t="shared" si="7"/>
        <v>1</v>
      </c>
      <c r="F166" s="11">
        <f t="shared" si="5"/>
        <v>372500000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143</v>
      </c>
      <c r="E167" s="11">
        <f t="shared" si="7"/>
        <v>0</v>
      </c>
      <c r="F167" s="11">
        <f t="shared" si="5"/>
        <v>-28600000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141</v>
      </c>
      <c r="E168" s="11">
        <f t="shared" si="7"/>
        <v>0</v>
      </c>
      <c r="F168" s="11">
        <f t="shared" si="5"/>
        <v>-28200000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135</v>
      </c>
      <c r="E169" s="11">
        <f t="shared" si="7"/>
        <v>0</v>
      </c>
      <c r="F169" s="11">
        <f t="shared" si="5"/>
        <v>-27000000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132</v>
      </c>
      <c r="E170" s="11">
        <f t="shared" si="7"/>
        <v>0</v>
      </c>
      <c r="F170" s="11">
        <f t="shared" si="5"/>
        <v>-26400000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132</v>
      </c>
      <c r="E171" s="11">
        <f t="shared" si="7"/>
        <v>1</v>
      </c>
      <c r="F171" s="11">
        <f t="shared" si="5"/>
        <v>393000000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129</v>
      </c>
      <c r="E172" s="11">
        <f t="shared" si="7"/>
        <v>0</v>
      </c>
      <c r="F172" s="11">
        <f t="shared" si="5"/>
        <v>-25800000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128</v>
      </c>
      <c r="E173" s="11">
        <f t="shared" si="7"/>
        <v>1</v>
      </c>
      <c r="F173" s="11">
        <f t="shared" si="5"/>
        <v>381000000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127</v>
      </c>
      <c r="E174" s="11">
        <f t="shared" si="7"/>
        <v>1</v>
      </c>
      <c r="F174" s="11">
        <f t="shared" si="5"/>
        <v>252000000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126</v>
      </c>
      <c r="E175" s="11">
        <f t="shared" si="7"/>
        <v>1</v>
      </c>
      <c r="F175" s="11">
        <f t="shared" si="5"/>
        <v>162500000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124</v>
      </c>
      <c r="E176" s="11">
        <f t="shared" si="7"/>
        <v>0</v>
      </c>
      <c r="F176" s="11">
        <f t="shared" si="5"/>
        <v>-24800000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124</v>
      </c>
      <c r="E177" s="11">
        <f t="shared" si="7"/>
        <v>1</v>
      </c>
      <c r="F177" s="11">
        <f t="shared" si="5"/>
        <v>209100000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123</v>
      </c>
      <c r="E178" s="11">
        <f t="shared" si="7"/>
        <v>0</v>
      </c>
      <c r="F178" s="11">
        <f t="shared" si="5"/>
        <v>-24600000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122</v>
      </c>
      <c r="E179" s="11">
        <f t="shared" si="7"/>
        <v>1</v>
      </c>
      <c r="F179" s="11">
        <f t="shared" si="5"/>
        <v>69150532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119</v>
      </c>
      <c r="E180" s="11">
        <f t="shared" si="7"/>
        <v>1</v>
      </c>
      <c r="F180" s="11">
        <f t="shared" si="5"/>
        <v>354000000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112</v>
      </c>
      <c r="E181" s="11">
        <f t="shared" si="7"/>
        <v>1</v>
      </c>
      <c r="F181" s="11">
        <f t="shared" si="5"/>
        <v>222000000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104</v>
      </c>
      <c r="E182" s="11">
        <f t="shared" si="7"/>
        <v>0</v>
      </c>
      <c r="F182" s="11">
        <f t="shared" si="5"/>
        <v>-228872800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92</v>
      </c>
      <c r="E183" s="11">
        <f t="shared" si="7"/>
        <v>1</v>
      </c>
      <c r="F183" s="11">
        <f t="shared" si="5"/>
        <v>61432917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62</v>
      </c>
      <c r="E184" s="11">
        <f t="shared" si="7"/>
        <v>1</v>
      </c>
      <c r="F184" s="11">
        <f t="shared" si="5"/>
        <v>41297000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47</v>
      </c>
      <c r="E185" s="11">
        <f t="shared" si="7"/>
        <v>0</v>
      </c>
      <c r="F185" s="11">
        <f t="shared" si="5"/>
        <v>-470000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42</v>
      </c>
      <c r="E186" s="11">
        <f t="shared" si="7"/>
        <v>0</v>
      </c>
      <c r="F186" s="11">
        <f t="shared" si="5"/>
        <v>-3381000000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37</v>
      </c>
      <c r="E187" s="11">
        <f t="shared" si="7"/>
        <v>0</v>
      </c>
      <c r="F187" s="11">
        <f t="shared" si="5"/>
        <v>-40700000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37</v>
      </c>
      <c r="E188" s="11">
        <f t="shared" si="7"/>
        <v>1</v>
      </c>
      <c r="F188" s="11">
        <f t="shared" si="5"/>
        <v>108000000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36</v>
      </c>
      <c r="E189" s="11">
        <f t="shared" si="7"/>
        <v>1</v>
      </c>
      <c r="F189" s="11">
        <f t="shared" si="5"/>
        <v>70000000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36</v>
      </c>
      <c r="E190" s="11">
        <f t="shared" si="7"/>
        <v>0</v>
      </c>
      <c r="F190" s="11">
        <f t="shared" si="5"/>
        <v>-180000000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35</v>
      </c>
      <c r="E191" s="11">
        <f t="shared" si="7"/>
        <v>1</v>
      </c>
      <c r="F191" s="11">
        <f t="shared" si="5"/>
        <v>16430432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31</v>
      </c>
      <c r="E192" s="11">
        <f t="shared" si="7"/>
        <v>0</v>
      </c>
      <c r="F192" s="11">
        <f t="shared" si="5"/>
        <v>-3574300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27</v>
      </c>
      <c r="E193" s="11">
        <f t="shared" si="7"/>
        <v>1</v>
      </c>
      <c r="F193" s="11">
        <f t="shared" si="5"/>
        <v>2340000000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20</v>
      </c>
      <c r="E194" s="11">
        <f t="shared" si="7"/>
        <v>1</v>
      </c>
      <c r="F194" s="11">
        <f t="shared" si="5"/>
        <v>988000000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20</v>
      </c>
      <c r="E195" s="11">
        <f t="shared" si="7"/>
        <v>1</v>
      </c>
      <c r="F195" s="105">
        <f t="shared" si="5"/>
        <v>475000000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20</v>
      </c>
      <c r="E196" s="105">
        <f t="shared" si="7"/>
        <v>0</v>
      </c>
      <c r="F196" s="105">
        <f t="shared" si="5"/>
        <v>-3360000000</v>
      </c>
      <c r="G196" s="11" t="s">
        <v>1116</v>
      </c>
    </row>
    <row r="197" spans="1:7" x14ac:dyDescent="0.25">
      <c r="A197" s="11" t="s">
        <v>1184</v>
      </c>
      <c r="B197" s="3">
        <v>-165500</v>
      </c>
      <c r="C197" s="11">
        <v>4</v>
      </c>
      <c r="D197" s="105">
        <f t="shared" si="8"/>
        <v>13</v>
      </c>
      <c r="E197" s="105">
        <f t="shared" si="7"/>
        <v>0</v>
      </c>
      <c r="F197" s="105">
        <f t="shared" si="5"/>
        <v>-2151500</v>
      </c>
      <c r="G197" s="11" t="s">
        <v>1185</v>
      </c>
    </row>
    <row r="198" spans="1:7" x14ac:dyDescent="0.25">
      <c r="A198" s="105" t="s">
        <v>1233</v>
      </c>
      <c r="B198" s="119">
        <v>-200000</v>
      </c>
      <c r="C198" s="105">
        <v>0</v>
      </c>
      <c r="D198" s="105">
        <f t="shared" si="8"/>
        <v>9</v>
      </c>
      <c r="E198" s="105">
        <f t="shared" si="7"/>
        <v>0</v>
      </c>
      <c r="F198" s="105">
        <f t="shared" si="5"/>
        <v>-1800000</v>
      </c>
      <c r="G198" s="105" t="s">
        <v>1234</v>
      </c>
    </row>
    <row r="199" spans="1:7" x14ac:dyDescent="0.25">
      <c r="A199" s="105" t="s">
        <v>1233</v>
      </c>
      <c r="B199" s="119">
        <v>-46981</v>
      </c>
      <c r="C199" s="105">
        <v>3</v>
      </c>
      <c r="D199" s="105">
        <f t="shared" si="8"/>
        <v>9</v>
      </c>
      <c r="E199" s="105">
        <f t="shared" si="7"/>
        <v>0</v>
      </c>
      <c r="F199" s="105">
        <f t="shared" si="5"/>
        <v>-422829</v>
      </c>
      <c r="G199" s="105" t="s">
        <v>875</v>
      </c>
    </row>
    <row r="200" spans="1:7" x14ac:dyDescent="0.25">
      <c r="A200" s="105" t="s">
        <v>1245</v>
      </c>
      <c r="B200" s="119">
        <v>-4650</v>
      </c>
      <c r="C200" s="105">
        <v>2</v>
      </c>
      <c r="D200" s="105">
        <f t="shared" si="8"/>
        <v>6</v>
      </c>
      <c r="E200" s="105">
        <f t="shared" si="7"/>
        <v>0</v>
      </c>
      <c r="F200" s="105">
        <f t="shared" si="5"/>
        <v>-27900</v>
      </c>
      <c r="G200" s="105" t="s">
        <v>875</v>
      </c>
    </row>
    <row r="201" spans="1:7" x14ac:dyDescent="0.25">
      <c r="A201" s="105" t="s">
        <v>1257</v>
      </c>
      <c r="B201" s="119">
        <v>159828</v>
      </c>
      <c r="C201" s="105">
        <v>3</v>
      </c>
      <c r="D201" s="105">
        <f t="shared" si="8"/>
        <v>4</v>
      </c>
      <c r="E201" s="105">
        <f t="shared" si="7"/>
        <v>1</v>
      </c>
      <c r="F201" s="105">
        <f t="shared" si="5"/>
        <v>479484</v>
      </c>
      <c r="G201" s="105" t="s">
        <v>510</v>
      </c>
    </row>
    <row r="202" spans="1:7" x14ac:dyDescent="0.25">
      <c r="A202" s="105" t="s">
        <v>1269</v>
      </c>
      <c r="B202" s="119">
        <v>-300500</v>
      </c>
      <c r="C202" s="105">
        <v>0</v>
      </c>
      <c r="D202" s="105">
        <f t="shared" si="8"/>
        <v>1</v>
      </c>
      <c r="E202" s="105">
        <f t="shared" si="7"/>
        <v>0</v>
      </c>
      <c r="F202" s="105">
        <f t="shared" si="5"/>
        <v>-300500</v>
      </c>
      <c r="G202" s="105" t="s">
        <v>1273</v>
      </c>
    </row>
    <row r="203" spans="1:7" x14ac:dyDescent="0.25">
      <c r="A203" s="105" t="s">
        <v>1269</v>
      </c>
      <c r="B203" s="119">
        <v>6000000</v>
      </c>
      <c r="C203" s="105">
        <v>1</v>
      </c>
      <c r="D203" s="105">
        <f t="shared" si="8"/>
        <v>1</v>
      </c>
      <c r="E203" s="105">
        <f t="shared" si="7"/>
        <v>1</v>
      </c>
      <c r="F203" s="105">
        <f t="shared" si="5"/>
        <v>0</v>
      </c>
      <c r="G203" s="105" t="s">
        <v>1274</v>
      </c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6426544</v>
      </c>
      <c r="C228" s="11"/>
      <c r="D228" s="11"/>
      <c r="E228" s="11"/>
      <c r="F228" s="29">
        <f>SUM(F2:F226)</f>
        <v>18761231748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27111606.572254334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7" activePane="bottomLeft" state="frozen"/>
      <selection pane="bottomLeft" activeCell="D121" sqref="D12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510</v>
      </c>
      <c r="F2" s="11">
        <f>IF(B2&gt;0,1,0)</f>
        <v>1</v>
      </c>
      <c r="G2" s="11">
        <f>B2*(E2-F2)</f>
        <v>25450000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506</v>
      </c>
      <c r="F3" s="11">
        <f t="shared" ref="F3:F38" si="1">IF(B3&gt;0,1,0)</f>
        <v>1</v>
      </c>
      <c r="G3" s="11">
        <f t="shared" ref="G3:G23" si="2">B3*(E3-F3)</f>
        <v>1515000000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505</v>
      </c>
      <c r="F4" s="11">
        <f t="shared" si="1"/>
        <v>1</v>
      </c>
      <c r="G4" s="11">
        <f t="shared" si="2"/>
        <v>1512000000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505</v>
      </c>
      <c r="F5" s="11">
        <f t="shared" si="1"/>
        <v>1</v>
      </c>
      <c r="G5" s="11">
        <f t="shared" si="2"/>
        <v>7560000000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504</v>
      </c>
      <c r="F6" s="11">
        <f t="shared" si="1"/>
        <v>1</v>
      </c>
      <c r="G6" s="11">
        <f t="shared" si="2"/>
        <v>1509000000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503</v>
      </c>
      <c r="F7" s="11">
        <f t="shared" si="1"/>
        <v>0</v>
      </c>
      <c r="G7" s="11">
        <f t="shared" si="2"/>
        <v>-1509000000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503</v>
      </c>
      <c r="F8" s="11">
        <f t="shared" si="1"/>
        <v>0</v>
      </c>
      <c r="G8" s="11">
        <f t="shared" si="2"/>
        <v>-100600000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503</v>
      </c>
      <c r="F9" s="11">
        <f t="shared" si="1"/>
        <v>1</v>
      </c>
      <c r="G9" s="11">
        <f>B9*(E9-F9)</f>
        <v>1506000000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502</v>
      </c>
      <c r="F10" s="11">
        <f t="shared" si="1"/>
        <v>1</v>
      </c>
      <c r="G10" s="11">
        <f t="shared" si="2"/>
        <v>1503000000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502</v>
      </c>
      <c r="F11" s="11">
        <f t="shared" si="1"/>
        <v>1</v>
      </c>
      <c r="G11" s="11">
        <f t="shared" si="2"/>
        <v>12525000000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499</v>
      </c>
      <c r="F12" s="11">
        <f t="shared" si="1"/>
        <v>1</v>
      </c>
      <c r="G12" s="11">
        <f t="shared" si="2"/>
        <v>497168340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499</v>
      </c>
      <c r="F13" s="11">
        <f t="shared" si="1"/>
        <v>1</v>
      </c>
      <c r="G13" s="11">
        <f t="shared" si="2"/>
        <v>1494000000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499</v>
      </c>
      <c r="F14" s="11">
        <f t="shared" si="1"/>
        <v>1</v>
      </c>
      <c r="G14" s="11">
        <f t="shared" si="2"/>
        <v>593165808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487</v>
      </c>
      <c r="F15" s="11">
        <f t="shared" si="1"/>
        <v>1</v>
      </c>
      <c r="G15" s="11">
        <f t="shared" si="2"/>
        <v>972000000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475</v>
      </c>
      <c r="F16" s="11">
        <f t="shared" si="1"/>
        <v>1</v>
      </c>
      <c r="G16" s="11">
        <f t="shared" si="2"/>
        <v>1422000000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474</v>
      </c>
      <c r="F17" s="11">
        <f t="shared" si="1"/>
        <v>1</v>
      </c>
      <c r="G17" s="11">
        <f t="shared" si="2"/>
        <v>1419000000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473</v>
      </c>
      <c r="F18" s="11">
        <f t="shared" si="1"/>
        <v>1</v>
      </c>
      <c r="G18" s="11">
        <f t="shared" si="2"/>
        <v>896800000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458</v>
      </c>
      <c r="F19" s="11">
        <f t="shared" si="1"/>
        <v>1</v>
      </c>
      <c r="G19" s="11">
        <f t="shared" si="2"/>
        <v>367662441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457</v>
      </c>
      <c r="F20" s="11">
        <f t="shared" si="1"/>
        <v>1</v>
      </c>
      <c r="G20" s="11">
        <f t="shared" si="2"/>
        <v>1368000000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451</v>
      </c>
      <c r="F21" s="11">
        <f t="shared" si="1"/>
        <v>1</v>
      </c>
      <c r="G21" s="11">
        <f t="shared" si="2"/>
        <v>225000000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437</v>
      </c>
      <c r="F22" s="11">
        <f t="shared" si="1"/>
        <v>0</v>
      </c>
      <c r="G22" s="11">
        <f t="shared" si="2"/>
        <v>-1311000000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429</v>
      </c>
      <c r="F23" s="11">
        <f t="shared" si="1"/>
        <v>1</v>
      </c>
      <c r="G23" s="11">
        <f t="shared" si="2"/>
        <v>1284000000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429</v>
      </c>
      <c r="F24" s="11">
        <f t="shared" si="1"/>
        <v>1</v>
      </c>
      <c r="G24" s="11">
        <f>B24*(E24-F24)</f>
        <v>270000804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427</v>
      </c>
      <c r="F25" s="11">
        <f t="shared" si="1"/>
        <v>0</v>
      </c>
      <c r="G25" s="11">
        <f t="shared" ref="G25:G30" si="3">B25*(E25-F25)</f>
        <v>-1366784300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425</v>
      </c>
      <c r="F26" s="11">
        <f t="shared" si="1"/>
        <v>0</v>
      </c>
      <c r="G26" s="11">
        <f t="shared" si="3"/>
        <v>-1275382500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423</v>
      </c>
      <c r="F27" s="11">
        <f t="shared" si="1"/>
        <v>1</v>
      </c>
      <c r="G27" s="11">
        <f t="shared" si="3"/>
        <v>422000000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423</v>
      </c>
      <c r="F28" s="11">
        <f t="shared" si="1"/>
        <v>1</v>
      </c>
      <c r="G28" s="11">
        <f t="shared" si="3"/>
        <v>2532000000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423</v>
      </c>
      <c r="F29" s="11">
        <f t="shared" si="1"/>
        <v>1</v>
      </c>
      <c r="G29" s="11">
        <f t="shared" si="3"/>
        <v>2447600000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423</v>
      </c>
      <c r="F30" s="11">
        <f t="shared" si="1"/>
        <v>0</v>
      </c>
      <c r="G30" s="11">
        <f t="shared" si="3"/>
        <v>-2115000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422</v>
      </c>
      <c r="F31" s="11">
        <f t="shared" si="1"/>
        <v>0</v>
      </c>
      <c r="G31" s="11">
        <f>B31*(E31-F31)</f>
        <v>-10972000000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420</v>
      </c>
      <c r="F32" s="11">
        <f t="shared" si="1"/>
        <v>0</v>
      </c>
      <c r="G32" s="11">
        <f>B32*(E32-F32)</f>
        <v>-11004000000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401</v>
      </c>
      <c r="F33" s="11">
        <f t="shared" si="1"/>
        <v>1</v>
      </c>
      <c r="G33" s="11">
        <f>B33*(E33-F33)</f>
        <v>130802000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383</v>
      </c>
      <c r="F34" s="11">
        <f t="shared" si="1"/>
        <v>1</v>
      </c>
      <c r="G34" s="11">
        <f t="shared" ref="G34:G126" si="4">B34*(E34-F34)</f>
        <v>10848800000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383</v>
      </c>
      <c r="F35" s="11">
        <f t="shared" si="1"/>
        <v>1</v>
      </c>
      <c r="G35" s="12">
        <f t="shared" si="4"/>
        <v>4202000000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368</v>
      </c>
      <c r="F36" s="11">
        <f t="shared" si="1"/>
        <v>1</v>
      </c>
      <c r="G36" s="11">
        <f t="shared" si="4"/>
        <v>153663267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368</v>
      </c>
      <c r="F37" s="11">
        <f t="shared" si="1"/>
        <v>0</v>
      </c>
      <c r="G37" s="11">
        <f t="shared" si="4"/>
        <v>-331200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367</v>
      </c>
      <c r="F38" s="11">
        <f t="shared" si="1"/>
        <v>1</v>
      </c>
      <c r="G38" s="12">
        <f t="shared" si="4"/>
        <v>732000000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367</v>
      </c>
      <c r="F39" s="11">
        <f>IF(B39&gt;0,1,0)</f>
        <v>1</v>
      </c>
      <c r="G39" s="11">
        <f t="shared" si="4"/>
        <v>732000000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353</v>
      </c>
      <c r="F40" s="11">
        <f>IF(B40&gt;0,1,0)</f>
        <v>0</v>
      </c>
      <c r="G40" s="11">
        <f t="shared" si="4"/>
        <v>-70600000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353</v>
      </c>
      <c r="F41" s="11">
        <f>IF(B41&gt;0,1,0)</f>
        <v>0</v>
      </c>
      <c r="G41" s="11">
        <f t="shared" si="4"/>
        <v>-218860000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353</v>
      </c>
      <c r="F42" s="11">
        <f t="shared" ref="F42:F126" si="5">IF(B42&gt;0,1,0)</f>
        <v>0</v>
      </c>
      <c r="G42" s="11">
        <f t="shared" si="4"/>
        <v>-42360000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351</v>
      </c>
      <c r="F43" s="11">
        <f t="shared" si="5"/>
        <v>1</v>
      </c>
      <c r="G43" s="11">
        <f t="shared" si="4"/>
        <v>227500000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351</v>
      </c>
      <c r="F44" s="11">
        <f t="shared" si="5"/>
        <v>0</v>
      </c>
      <c r="G44" s="11">
        <f t="shared" si="4"/>
        <v>-1755000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351</v>
      </c>
      <c r="F45" s="11">
        <f t="shared" si="5"/>
        <v>1</v>
      </c>
      <c r="G45" s="11">
        <f t="shared" si="4"/>
        <v>10150000000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347</v>
      </c>
      <c r="F46" s="11">
        <f t="shared" si="5"/>
        <v>0</v>
      </c>
      <c r="G46" s="11">
        <f t="shared" si="4"/>
        <v>-69400000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344</v>
      </c>
      <c r="F47" s="11">
        <f t="shared" si="5"/>
        <v>0</v>
      </c>
      <c r="G47" s="11">
        <f t="shared" si="4"/>
        <v>-68800000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343</v>
      </c>
      <c r="F48" s="11">
        <f t="shared" si="5"/>
        <v>0</v>
      </c>
      <c r="G48" s="11">
        <f t="shared" si="4"/>
        <v>-68600000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338</v>
      </c>
      <c r="F49" s="11">
        <f t="shared" si="5"/>
        <v>1</v>
      </c>
      <c r="G49" s="11">
        <f t="shared" si="4"/>
        <v>1011000000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338</v>
      </c>
      <c r="F50" s="11">
        <f t="shared" si="5"/>
        <v>1</v>
      </c>
      <c r="G50" s="12">
        <f t="shared" si="4"/>
        <v>1011000000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337</v>
      </c>
      <c r="F51" s="11">
        <f t="shared" si="5"/>
        <v>1</v>
      </c>
      <c r="G51" s="11">
        <f t="shared" si="4"/>
        <v>257307792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337</v>
      </c>
      <c r="F52" s="11">
        <f t="shared" si="5"/>
        <v>0</v>
      </c>
      <c r="G52" s="11">
        <f t="shared" si="4"/>
        <v>-67400000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330</v>
      </c>
      <c r="F53" s="11">
        <f t="shared" si="5"/>
        <v>0</v>
      </c>
      <c r="G53" s="11">
        <f t="shared" si="4"/>
        <v>-132165000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321</v>
      </c>
      <c r="F54" s="11">
        <f t="shared" si="5"/>
        <v>0</v>
      </c>
      <c r="G54" s="11">
        <f t="shared" si="4"/>
        <v>-321127116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315</v>
      </c>
      <c r="F55" s="11">
        <f t="shared" si="5"/>
        <v>0</v>
      </c>
      <c r="G55" s="11">
        <f t="shared" si="4"/>
        <v>-12600000000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306</v>
      </c>
      <c r="F56" s="11">
        <f t="shared" si="5"/>
        <v>1</v>
      </c>
      <c r="G56" s="11">
        <f t="shared" si="4"/>
        <v>264023860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279</v>
      </c>
      <c r="F57" s="11">
        <f t="shared" si="5"/>
        <v>0</v>
      </c>
      <c r="G57" s="11">
        <f t="shared" si="4"/>
        <v>-14005800000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278</v>
      </c>
      <c r="F58" s="11">
        <f t="shared" si="5"/>
        <v>0</v>
      </c>
      <c r="G58" s="11">
        <f t="shared" si="4"/>
        <v>-3391739000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275</v>
      </c>
      <c r="F59" s="11">
        <f t="shared" si="5"/>
        <v>1</v>
      </c>
      <c r="G59" s="11">
        <f t="shared" si="4"/>
        <v>146564244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274</v>
      </c>
      <c r="F60" s="11">
        <f t="shared" si="5"/>
        <v>0</v>
      </c>
      <c r="G60" s="11">
        <f t="shared" si="4"/>
        <v>-92612000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272</v>
      </c>
      <c r="F61" s="11">
        <f t="shared" si="5"/>
        <v>0</v>
      </c>
      <c r="G61" s="11">
        <f t="shared" si="4"/>
        <v>-40800000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268</v>
      </c>
      <c r="F62" s="11">
        <f t="shared" si="5"/>
        <v>0</v>
      </c>
      <c r="G62" s="11">
        <f t="shared" si="4"/>
        <v>-26800000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264</v>
      </c>
      <c r="F63" s="11">
        <f t="shared" si="5"/>
        <v>0</v>
      </c>
      <c r="G63" s="11">
        <f t="shared" si="4"/>
        <v>-52800000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264</v>
      </c>
      <c r="F64" s="11">
        <f t="shared" si="5"/>
        <v>0</v>
      </c>
      <c r="G64" s="11">
        <f t="shared" si="4"/>
        <v>-22968000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260</v>
      </c>
      <c r="F65" s="11">
        <f t="shared" si="5"/>
        <v>0</v>
      </c>
      <c r="G65" s="11">
        <f t="shared" si="4"/>
        <v>-7142200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259</v>
      </c>
      <c r="F66" s="11">
        <f t="shared" si="5"/>
        <v>0</v>
      </c>
      <c r="G66" s="11">
        <f t="shared" si="4"/>
        <v>-86506000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254</v>
      </c>
      <c r="F67" s="11">
        <f t="shared" si="5"/>
        <v>0</v>
      </c>
      <c r="G67" s="11">
        <f t="shared" si="4"/>
        <v>-5080000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253</v>
      </c>
      <c r="F68" s="11">
        <f t="shared" si="5"/>
        <v>0</v>
      </c>
      <c r="G68" s="11">
        <f t="shared" si="4"/>
        <v>-76026500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253</v>
      </c>
      <c r="F69" s="11">
        <f t="shared" si="5"/>
        <v>0</v>
      </c>
      <c r="G69" s="11">
        <f t="shared" si="4"/>
        <v>-25300000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248</v>
      </c>
      <c r="F70" s="11">
        <f t="shared" si="5"/>
        <v>0</v>
      </c>
      <c r="G70" s="11">
        <f t="shared" si="4"/>
        <v>-49600000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244</v>
      </c>
      <c r="F71" s="11">
        <f t="shared" si="5"/>
        <v>1</v>
      </c>
      <c r="G71" s="11">
        <f t="shared" si="4"/>
        <v>3739527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244</v>
      </c>
      <c r="F72" s="11">
        <f t="shared" si="5"/>
        <v>1</v>
      </c>
      <c r="G72" s="11">
        <f t="shared" si="4"/>
        <v>972000000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244</v>
      </c>
      <c r="F73" s="11">
        <f t="shared" si="5"/>
        <v>1</v>
      </c>
      <c r="G73" s="11">
        <f t="shared" si="4"/>
        <v>631800000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244</v>
      </c>
      <c r="F74" s="11">
        <f t="shared" si="5"/>
        <v>1</v>
      </c>
      <c r="G74" s="11">
        <f t="shared" si="4"/>
        <v>729000000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241</v>
      </c>
      <c r="F75" s="11">
        <f t="shared" si="5"/>
        <v>0</v>
      </c>
      <c r="G75" s="11">
        <f t="shared" si="4"/>
        <v>-48200000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238</v>
      </c>
      <c r="F76" s="11">
        <f t="shared" si="5"/>
        <v>0</v>
      </c>
      <c r="G76" s="11">
        <f t="shared" si="4"/>
        <v>-476166600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238</v>
      </c>
      <c r="F77" s="11">
        <f t="shared" si="5"/>
        <v>0</v>
      </c>
      <c r="G77" s="11">
        <f t="shared" si="4"/>
        <v>-47600000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234</v>
      </c>
      <c r="F78" s="11">
        <f t="shared" si="5"/>
        <v>1</v>
      </c>
      <c r="G78" s="11">
        <f t="shared" si="4"/>
        <v>466000000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226</v>
      </c>
      <c r="F79" s="11">
        <f t="shared" si="5"/>
        <v>0</v>
      </c>
      <c r="G79" s="11">
        <f t="shared" si="4"/>
        <v>-226113000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226</v>
      </c>
      <c r="F80" s="11">
        <f t="shared" si="5"/>
        <v>0</v>
      </c>
      <c r="G80" s="11">
        <f t="shared" si="4"/>
        <v>-32080700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223</v>
      </c>
      <c r="F81" s="11">
        <f t="shared" si="5"/>
        <v>0</v>
      </c>
      <c r="G81" s="11">
        <f t="shared" si="4"/>
        <v>-200811500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213</v>
      </c>
      <c r="F82" s="11">
        <f t="shared" si="5"/>
        <v>1</v>
      </c>
      <c r="G82" s="11">
        <f t="shared" si="4"/>
        <v>17225212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191</v>
      </c>
      <c r="F83" s="11">
        <f t="shared" si="5"/>
        <v>1</v>
      </c>
      <c r="G83" s="11">
        <f t="shared" si="4"/>
        <v>9500000000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190</v>
      </c>
      <c r="F84" s="11">
        <f t="shared" si="5"/>
        <v>1</v>
      </c>
      <c r="G84" s="11">
        <f t="shared" si="4"/>
        <v>5670000000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190</v>
      </c>
      <c r="F85" s="11">
        <f t="shared" si="5"/>
        <v>0</v>
      </c>
      <c r="G85" s="11">
        <f t="shared" si="4"/>
        <v>-13775000000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189</v>
      </c>
      <c r="F86" s="11">
        <f t="shared" si="5"/>
        <v>0</v>
      </c>
      <c r="G86" s="11">
        <f t="shared" si="4"/>
        <v>-53109000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184</v>
      </c>
      <c r="F87" s="11">
        <f t="shared" si="5"/>
        <v>1</v>
      </c>
      <c r="G87" s="11">
        <f t="shared" si="4"/>
        <v>457500000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183</v>
      </c>
      <c r="F88" s="11">
        <f t="shared" si="5"/>
        <v>1</v>
      </c>
      <c r="G88" s="11">
        <f t="shared" si="4"/>
        <v>14257880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178</v>
      </c>
      <c r="F89" s="11">
        <f t="shared" si="5"/>
        <v>1</v>
      </c>
      <c r="G89" s="11">
        <f t="shared" si="4"/>
        <v>2655000000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153</v>
      </c>
      <c r="F90" s="11">
        <f t="shared" si="5"/>
        <v>1</v>
      </c>
      <c r="G90" s="11">
        <f t="shared" si="4"/>
        <v>37216592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124</v>
      </c>
      <c r="F91" s="11">
        <f t="shared" si="5"/>
        <v>1</v>
      </c>
      <c r="G91" s="11">
        <f t="shared" si="4"/>
        <v>33475065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94</v>
      </c>
      <c r="F92" s="11">
        <f t="shared" si="5"/>
        <v>1</v>
      </c>
      <c r="G92" s="11">
        <f t="shared" si="4"/>
        <v>279000000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94</v>
      </c>
      <c r="F93" s="11">
        <f t="shared" si="5"/>
        <v>1</v>
      </c>
      <c r="G93" s="11">
        <f t="shared" si="4"/>
        <v>25517805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93</v>
      </c>
      <c r="F94" s="11">
        <f t="shared" si="5"/>
        <v>1</v>
      </c>
      <c r="G94" s="11">
        <f t="shared" si="4"/>
        <v>506000000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92</v>
      </c>
      <c r="F95" s="11">
        <f t="shared" si="5"/>
        <v>1</v>
      </c>
      <c r="G95" s="11">
        <f t="shared" si="4"/>
        <v>273000000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91</v>
      </c>
      <c r="F96" s="11">
        <f t="shared" si="5"/>
        <v>1</v>
      </c>
      <c r="G96" s="11">
        <f t="shared" si="4"/>
        <v>270000000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90</v>
      </c>
      <c r="F97" s="11">
        <f t="shared" si="5"/>
        <v>1</v>
      </c>
      <c r="G97" s="11">
        <f t="shared" si="4"/>
        <v>267000000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89</v>
      </c>
      <c r="F98" s="11">
        <f t="shared" si="5"/>
        <v>1</v>
      </c>
      <c r="G98" s="11">
        <f t="shared" si="4"/>
        <v>264000000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88</v>
      </c>
      <c r="F99" s="11">
        <f t="shared" si="5"/>
        <v>1</v>
      </c>
      <c r="G99" s="11">
        <f t="shared" si="4"/>
        <v>261000000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86</v>
      </c>
      <c r="F100" s="11">
        <f t="shared" si="5"/>
        <v>1</v>
      </c>
      <c r="G100" s="11">
        <f t="shared" si="4"/>
        <v>84957500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85</v>
      </c>
      <c r="F101" s="11">
        <f t="shared" si="5"/>
        <v>0</v>
      </c>
      <c r="G101" s="11">
        <f t="shared" si="4"/>
        <v>-168869500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64</v>
      </c>
      <c r="F102" s="11">
        <f t="shared" si="5"/>
        <v>1</v>
      </c>
      <c r="G102" s="11">
        <f t="shared" si="4"/>
        <v>189000000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64</v>
      </c>
      <c r="F103" s="11">
        <f t="shared" si="5"/>
        <v>1</v>
      </c>
      <c r="G103" s="11">
        <f t="shared" si="4"/>
        <v>18616500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49</v>
      </c>
      <c r="F104" s="11">
        <f t="shared" si="5"/>
        <v>0</v>
      </c>
      <c r="G104" s="11">
        <f t="shared" si="4"/>
        <v>-490000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43</v>
      </c>
      <c r="F105" s="11">
        <f t="shared" si="5"/>
        <v>1</v>
      </c>
      <c r="G105" s="11">
        <f t="shared" si="4"/>
        <v>83958000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38</v>
      </c>
      <c r="F106" s="11">
        <f t="shared" si="5"/>
        <v>0</v>
      </c>
      <c r="G106" s="11">
        <f t="shared" si="4"/>
        <v>-2280000000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38</v>
      </c>
      <c r="F107" s="11">
        <f t="shared" si="5"/>
        <v>1</v>
      </c>
      <c r="G107" s="11">
        <f t="shared" si="4"/>
        <v>216450000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37</v>
      </c>
      <c r="F108" s="11">
        <f t="shared" si="5"/>
        <v>1</v>
      </c>
      <c r="G108" s="11">
        <f t="shared" si="4"/>
        <v>108000000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36</v>
      </c>
      <c r="F109" s="11">
        <f t="shared" si="5"/>
        <v>1</v>
      </c>
      <c r="G109" s="11">
        <f t="shared" si="4"/>
        <v>70000000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36</v>
      </c>
      <c r="F110" s="11">
        <f t="shared" si="5"/>
        <v>0</v>
      </c>
      <c r="G110" s="11">
        <f t="shared" si="4"/>
        <v>-180000000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35</v>
      </c>
      <c r="F111" s="11">
        <f t="shared" si="5"/>
        <v>1</v>
      </c>
      <c r="G111" s="11">
        <f t="shared" si="4"/>
        <v>14030712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27</v>
      </c>
      <c r="F112" s="11">
        <f t="shared" si="5"/>
        <v>1</v>
      </c>
      <c r="G112" s="11">
        <f t="shared" si="4"/>
        <v>1092000000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20</v>
      </c>
      <c r="F113" s="11">
        <f t="shared" si="5"/>
        <v>0</v>
      </c>
      <c r="G113" s="11">
        <f t="shared" si="4"/>
        <v>-500000000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19</v>
      </c>
      <c r="F114" s="11">
        <f t="shared" si="5"/>
        <v>0</v>
      </c>
      <c r="G114" s="11">
        <f t="shared" si="4"/>
        <v>-3800000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17</v>
      </c>
      <c r="F115" s="11">
        <f t="shared" si="5"/>
        <v>0</v>
      </c>
      <c r="G115" s="11">
        <f t="shared" si="4"/>
        <v>-306000000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16</v>
      </c>
      <c r="F116" s="11">
        <f t="shared" si="5"/>
        <v>0</v>
      </c>
      <c r="G116" s="11">
        <f t="shared" si="4"/>
        <v>-40000000</v>
      </c>
    </row>
    <row r="117" spans="1:7" x14ac:dyDescent="0.25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6</v>
      </c>
      <c r="F117" s="11">
        <f t="shared" si="5"/>
        <v>1</v>
      </c>
      <c r="G117" s="11">
        <f t="shared" si="4"/>
        <v>2975000</v>
      </c>
    </row>
    <row r="118" spans="1:7" x14ac:dyDescent="0.25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4</v>
      </c>
      <c r="F118" s="11">
        <f t="shared" si="5"/>
        <v>1</v>
      </c>
      <c r="G118" s="11">
        <f t="shared" si="4"/>
        <v>412002</v>
      </c>
    </row>
    <row r="119" spans="1:7" x14ac:dyDescent="0.25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2</v>
      </c>
      <c r="F119" s="11">
        <f t="shared" si="5"/>
        <v>0</v>
      </c>
      <c r="G119" s="11">
        <f t="shared" si="4"/>
        <v>-6401800</v>
      </c>
    </row>
    <row r="120" spans="1:7" x14ac:dyDescent="0.25">
      <c r="A120" s="11" t="s">
        <v>1269</v>
      </c>
      <c r="B120" s="38">
        <v>16276000</v>
      </c>
      <c r="C120" s="73" t="s">
        <v>1271</v>
      </c>
      <c r="D120" s="11">
        <v>1</v>
      </c>
      <c r="E120" s="11">
        <f t="shared" si="6"/>
        <v>1</v>
      </c>
      <c r="F120" s="11">
        <f t="shared" si="5"/>
        <v>1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17834895</v>
      </c>
      <c r="C127" s="11"/>
      <c r="D127" s="11"/>
      <c r="E127" s="11"/>
      <c r="F127" s="11"/>
      <c r="G127" s="29">
        <f>SUM(G2:G126)</f>
        <v>21515544435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42187342.029411763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I1" zoomScaleNormal="100" workbookViewId="0">
      <selection activeCell="O23" sqref="O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90382161</v>
      </c>
      <c r="G16" s="101">
        <f t="shared" si="0"/>
        <v>6753749</v>
      </c>
      <c r="H16" s="11"/>
      <c r="K16" s="19" t="s">
        <v>299</v>
      </c>
      <c r="L16" s="43">
        <f>'مسکن ایلیا'!B228</f>
        <v>6426544</v>
      </c>
      <c r="M16" s="2" t="s">
        <v>753</v>
      </c>
      <c r="N16" s="3">
        <f>'مسکن مریم یاران'!B127</f>
        <v>17834895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-18405000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18405000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5393135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101700</v>
      </c>
      <c r="M29" s="118"/>
      <c r="N29" s="119"/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90382161</v>
      </c>
      <c r="M31" s="2"/>
      <c r="N31" s="3">
        <f>SUM(N16:N26)</f>
        <v>156930457</v>
      </c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6695726</v>
      </c>
      <c r="M32" s="2"/>
      <c r="N32" s="3">
        <f>N16+N17+N22</f>
        <v>18325457</v>
      </c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147382161</v>
      </c>
      <c r="M33" s="3"/>
      <c r="N33" s="2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6700000</v>
      </c>
      <c r="P38" s="118" t="s">
        <v>1187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18000000</v>
      </c>
      <c r="P39" s="118" t="s">
        <v>1188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5400000</v>
      </c>
      <c r="P42" s="118" t="s">
        <v>1275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132300000</v>
      </c>
      <c r="P56" s="56" t="s">
        <v>1202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 x14ac:dyDescent="0.25">
      <c r="E63" s="26"/>
      <c r="K63" s="2" t="s">
        <v>328</v>
      </c>
      <c r="L63" s="3">
        <f>L62/30</f>
        <v>104444.44444446666</v>
      </c>
    </row>
    <row r="64" spans="1:16" x14ac:dyDescent="0.25">
      <c r="E64" s="26"/>
    </row>
    <row r="66" spans="1:28" x14ac:dyDescent="0.25">
      <c r="O66" t="s">
        <v>1246</v>
      </c>
    </row>
    <row r="67" spans="1:28" x14ac:dyDescent="0.25">
      <c r="A67" t="s">
        <v>25</v>
      </c>
      <c r="O67" t="s">
        <v>1247</v>
      </c>
    </row>
    <row r="69" spans="1:28" x14ac:dyDescent="0.25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 x14ac:dyDescent="0.25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 x14ac:dyDescent="0.25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 x14ac:dyDescent="0.25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 x14ac:dyDescent="0.25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75000</v>
      </c>
      <c r="L76" s="48" t="s">
        <v>791</v>
      </c>
      <c r="AA76" t="s">
        <v>1255</v>
      </c>
    </row>
    <row r="77" spans="1:28" x14ac:dyDescent="0.25">
      <c r="K77" s="47">
        <v>450000</v>
      </c>
      <c r="L77" s="48" t="s">
        <v>793</v>
      </c>
    </row>
    <row r="78" spans="1:28" x14ac:dyDescent="0.25">
      <c r="K78" s="47">
        <v>500000</v>
      </c>
      <c r="L78" s="48" t="s">
        <v>564</v>
      </c>
      <c r="AA78" t="s">
        <v>1256</v>
      </c>
    </row>
    <row r="79" spans="1:28" x14ac:dyDescent="0.25">
      <c r="K79" s="47">
        <v>50000</v>
      </c>
      <c r="L79" s="48" t="s">
        <v>796</v>
      </c>
      <c r="AA79" s="1">
        <f>AA75*300000/365000000</f>
        <v>973972.60273972608</v>
      </c>
    </row>
    <row r="80" spans="1:28" x14ac:dyDescent="0.25">
      <c r="K80" s="47">
        <v>140000</v>
      </c>
      <c r="L80" s="48" t="s">
        <v>314</v>
      </c>
    </row>
    <row r="81" spans="11:12" x14ac:dyDescent="0.25">
      <c r="K81" s="47"/>
      <c r="L81" s="48" t="s">
        <v>25</v>
      </c>
    </row>
    <row r="82" spans="11:12" x14ac:dyDescent="0.25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2018-04-24T09:32:25Z</dcterms:modified>
</cp:coreProperties>
</file>